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unanonttaechaaukarkaul/Documents/"/>
    </mc:Choice>
  </mc:AlternateContent>
  <xr:revisionPtr revIDLastSave="0" documentId="8_{A63112AB-7BC4-B546-B565-91B6F13B06AE}" xr6:coauthVersionLast="47" xr6:coauthVersionMax="47" xr10:uidLastSave="{00000000-0000-0000-0000-000000000000}"/>
  <bookViews>
    <workbookView xWindow="0" yWindow="880" windowWidth="35600" windowHeight="20520" tabRatio="819" activeTab="2" xr2:uid="{00BB2630-108C-9C49-9469-9B46988F8F1D}"/>
  </bookViews>
  <sheets>
    <sheet name="COVER" sheetId="71" r:id="rId1"/>
    <sheet name="PL" sheetId="70" r:id="rId2"/>
    <sheet name="1-HRG,2-WSG TB" sheetId="33" r:id="rId3"/>
    <sheet name="1-HRG,2-WSG Alu" sheetId="20" r:id="rId4"/>
    <sheet name="1-HRG,2-WSG Wh" sheetId="23" r:id="rId5"/>
    <sheet name="1-HRG-R,2-WSG-R Alu" sheetId="24" r:id="rId6"/>
    <sheet name="1-HRG-R,2-WSG-R Wh" sheetId="25" r:id="rId7"/>
    <sheet name="1-AL, 1-RAL Alu" sheetId="28" r:id="rId8"/>
    <sheet name="1-AL, 1-RAL Wh" sheetId="29" r:id="rId9"/>
    <sheet name="1-PFR, Service Panel TB" sheetId="43" r:id="rId10"/>
    <sheet name="1-PFR, Service Panel Wh" sheetId="41" r:id="rId11"/>
    <sheet name="1-LTG10-R Wh" sheetId="64" r:id="rId12"/>
    <sheet name="1-LTG15-R Wh" sheetId="65" r:id="rId13"/>
    <sheet name="1-LTG20-R Wh" sheetId="66" r:id="rId14"/>
    <sheet name="1-EGC-R Alu" sheetId="38" r:id="rId15"/>
    <sheet name="1-EGC-R Wh" sheetId="39" r:id="rId16"/>
    <sheet name="4-WSG,ADCD TB" sheetId="32" r:id="rId17"/>
    <sheet name="4-WSG,ADCD Alu" sheetId="30" r:id="rId18"/>
    <sheet name="4-WSG,ADCD Wh" sheetId="31" r:id="rId19"/>
    <sheet name="TBAR Diffuser RAG" sheetId="67" r:id="rId20"/>
    <sheet name="ASD,CSD" sheetId="48" r:id="rId21"/>
    <sheet name="ARD TB" sheetId="50" r:id="rId22"/>
    <sheet name="ARD Alu" sheetId="52" r:id="rId23"/>
    <sheet name="ARD Wh" sheetId="51" r:id="rId24"/>
    <sheet name="CRD TB" sheetId="53" r:id="rId25"/>
    <sheet name="CRD Alu" sheetId="54" r:id="rId26"/>
    <sheet name="CRD Wh" sheetId="55" r:id="rId27"/>
    <sheet name="RD,RD-F,RD-N" sheetId="49" r:id="rId28"/>
    <sheet name="SDL JD SWD" sheetId="40" r:id="rId29"/>
    <sheet name="VD TB" sheetId="68" r:id="rId30"/>
    <sheet name="VD" sheetId="62" r:id="rId31"/>
    <sheet name="Sheet2" sheetId="69" r:id="rId32"/>
    <sheet name="LSD" sheetId="56" r:id="rId33"/>
    <sheet name="LBG" sheetId="59" r:id="rId34"/>
    <sheet name="WD ADJ TB" sheetId="47" r:id="rId35"/>
    <sheet name="Filter Alu" sheetId="45" r:id="rId36"/>
    <sheet name="Filter ใยดำ ไนล่อน ใยขาว" sheetId="44" r:id="rId37"/>
    <sheet name="Condensing Grille" sheetId="60" r:id="rId38"/>
    <sheet name="Sheet1" sheetId="46" r:id="rId39"/>
    <sheet name="---" sheetId="22" r:id="rId40"/>
    <sheet name="2-WSG" sheetId="5" r:id="rId41"/>
    <sheet name="4-WSG" sheetId="6" r:id="rId42"/>
    <sheet name="RD-F" sheetId="19" r:id="rId43"/>
    <sheet name="1-RAL" sheetId="15" r:id="rId44"/>
    <sheet name="Round Louver" sheetId="14" r:id="rId45"/>
    <sheet name="ASD" sheetId="7" r:id="rId46"/>
    <sheet name="CSD" sheetId="8" r:id="rId47"/>
    <sheet name="RD" sheetId="9" r:id="rId48"/>
    <sheet name="Swirl" sheetId="13" r:id="rId49"/>
    <sheet name="1-LBG, LSD" sheetId="3" r:id="rId50"/>
    <sheet name="1-PFR" sheetId="1" r:id="rId51"/>
    <sheet name="1-EGC" sheetId="2" r:id="rId52"/>
    <sheet name="OBD" sheetId="10" r:id="rId53"/>
    <sheet name="Jet" sheetId="12" r:id="rId54"/>
    <sheet name="Filter" sheetId="11" r:id="rId55"/>
    <sheet name="damper" sheetId="16" r:id="rId56"/>
    <sheet name="4-WSG PL" sheetId="17" r:id="rId57"/>
    <sheet name="1-HRG PL" sheetId="18" r:id="rId58"/>
    <sheet name="Sheet3" sheetId="72" r:id="rId59"/>
  </sheets>
  <definedNames>
    <definedName name="_xlnm.Print_Titles" localSheetId="45">ASD!$1:$1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70" l="1"/>
  <c r="P22" i="70"/>
  <c r="P20" i="70"/>
  <c r="P18" i="70"/>
  <c r="P16" i="70"/>
  <c r="P38" i="70"/>
  <c r="P36" i="70"/>
  <c r="G31" i="72"/>
  <c r="G30" i="72"/>
  <c r="G21" i="72"/>
  <c r="G20" i="72"/>
  <c r="G19" i="72"/>
  <c r="G18" i="72"/>
  <c r="G29" i="72"/>
  <c r="G28" i="72"/>
  <c r="G27" i="72"/>
  <c r="G26" i="72"/>
  <c r="G25" i="72"/>
  <c r="G24" i="72"/>
  <c r="G13" i="72"/>
  <c r="G14" i="72"/>
  <c r="G15" i="72"/>
  <c r="G16" i="72"/>
  <c r="G17" i="72"/>
  <c r="G12" i="72"/>
  <c r="G4" i="72"/>
  <c r="G5" i="72"/>
  <c r="G6" i="72"/>
  <c r="G7" i="72"/>
  <c r="G8" i="72"/>
  <c r="G9" i="72"/>
  <c r="G3" i="72"/>
  <c r="R47" i="70"/>
  <c r="H48" i="70"/>
  <c r="H49" i="70"/>
  <c r="H50" i="70"/>
  <c r="H51" i="70"/>
  <c r="H47" i="70"/>
  <c r="P37" i="70"/>
  <c r="P35" i="70"/>
  <c r="N38" i="70"/>
  <c r="N36" i="70"/>
  <c r="N24" i="70"/>
  <c r="N22" i="70"/>
  <c r="N20" i="70"/>
  <c r="N18" i="70"/>
  <c r="N16" i="70"/>
  <c r="P23" i="70"/>
  <c r="P21" i="70"/>
  <c r="P19" i="70"/>
  <c r="P17" i="70"/>
  <c r="P15" i="70"/>
  <c r="AX105" i="68"/>
  <c r="AW105" i="68"/>
  <c r="AV105" i="68"/>
  <c r="AU105" i="68"/>
  <c r="AT105" i="68"/>
  <c r="AS105" i="68"/>
  <c r="AR105" i="68"/>
  <c r="AQ105" i="68"/>
  <c r="AP105" i="68"/>
  <c r="AO105" i="68"/>
  <c r="AN105" i="68"/>
  <c r="AM105" i="68"/>
  <c r="AL105" i="68"/>
  <c r="AK105" i="68"/>
  <c r="AJ105" i="68"/>
  <c r="AI105" i="68"/>
  <c r="AH105" i="68"/>
  <c r="AG105" i="68"/>
  <c r="AX104" i="68"/>
  <c r="AW104" i="68"/>
  <c r="AV104" i="68"/>
  <c r="AU104" i="68"/>
  <c r="AT104" i="68"/>
  <c r="AS104" i="68"/>
  <c r="AR104" i="68"/>
  <c r="AQ104" i="68"/>
  <c r="AP104" i="68"/>
  <c r="AO104" i="68"/>
  <c r="AN104" i="68"/>
  <c r="AM104" i="68"/>
  <c r="AL104" i="68"/>
  <c r="AK104" i="68"/>
  <c r="AJ104" i="68"/>
  <c r="AI104" i="68"/>
  <c r="AH104" i="68"/>
  <c r="AG104" i="68"/>
  <c r="AX103" i="68"/>
  <c r="AW103" i="68"/>
  <c r="AV103" i="68"/>
  <c r="AU103" i="68"/>
  <c r="AT103" i="68"/>
  <c r="AS103" i="68"/>
  <c r="AR103" i="68"/>
  <c r="AQ103" i="68"/>
  <c r="AP103" i="68"/>
  <c r="AO103" i="68"/>
  <c r="AN103" i="68"/>
  <c r="AM103" i="68"/>
  <c r="AL103" i="68"/>
  <c r="AK103" i="68"/>
  <c r="AJ103" i="68"/>
  <c r="AI103" i="68"/>
  <c r="AH103" i="68"/>
  <c r="AG103" i="68"/>
  <c r="AX102" i="68"/>
  <c r="AW102" i="68"/>
  <c r="AV102" i="68"/>
  <c r="AU102" i="68"/>
  <c r="AT102" i="68"/>
  <c r="AS102" i="68"/>
  <c r="AR102" i="68"/>
  <c r="AQ102" i="68"/>
  <c r="AP102" i="68"/>
  <c r="AO102" i="68"/>
  <c r="AN102" i="68"/>
  <c r="AM102" i="68"/>
  <c r="AL102" i="68"/>
  <c r="AK102" i="68"/>
  <c r="AJ102" i="68"/>
  <c r="AI102" i="68"/>
  <c r="AH102" i="68"/>
  <c r="AG102" i="68"/>
  <c r="AX101" i="68"/>
  <c r="AW101" i="68"/>
  <c r="AV101" i="68"/>
  <c r="AU101" i="68"/>
  <c r="AT101" i="68"/>
  <c r="AS101" i="68"/>
  <c r="AR101" i="68"/>
  <c r="AQ101" i="68"/>
  <c r="AP101" i="68"/>
  <c r="AO101" i="68"/>
  <c r="AN101" i="68"/>
  <c r="AM101" i="68"/>
  <c r="AL101" i="68"/>
  <c r="AK101" i="68"/>
  <c r="AJ101" i="68"/>
  <c r="AI101" i="68"/>
  <c r="AH101" i="68"/>
  <c r="AG101" i="68"/>
  <c r="AX100" i="68"/>
  <c r="AW100" i="68"/>
  <c r="AV100" i="68"/>
  <c r="AU100" i="68"/>
  <c r="AT100" i="68"/>
  <c r="AS100" i="68"/>
  <c r="AR100" i="68"/>
  <c r="AQ100" i="68"/>
  <c r="AP100" i="68"/>
  <c r="AO100" i="68"/>
  <c r="AN100" i="68"/>
  <c r="AM100" i="68"/>
  <c r="AL100" i="68"/>
  <c r="AK100" i="68"/>
  <c r="AJ100" i="68"/>
  <c r="AI100" i="68"/>
  <c r="AH100" i="68"/>
  <c r="AG100" i="68"/>
  <c r="AX99" i="68"/>
  <c r="AW99" i="68"/>
  <c r="AV99" i="68"/>
  <c r="AU99" i="68"/>
  <c r="AT99" i="68"/>
  <c r="AS99" i="68"/>
  <c r="AR99" i="68"/>
  <c r="AQ99" i="68"/>
  <c r="AP99" i="68"/>
  <c r="AO99" i="68"/>
  <c r="AN99" i="68"/>
  <c r="AM99" i="68"/>
  <c r="AL99" i="68"/>
  <c r="AK99" i="68"/>
  <c r="AJ99" i="68"/>
  <c r="AI99" i="68"/>
  <c r="AH99" i="68"/>
  <c r="AG99" i="68"/>
  <c r="AX98" i="68"/>
  <c r="AW98" i="68"/>
  <c r="AV98" i="68"/>
  <c r="AU98" i="68"/>
  <c r="AT98" i="68"/>
  <c r="AS98" i="68"/>
  <c r="AR98" i="68"/>
  <c r="AQ98" i="68"/>
  <c r="AP98" i="68"/>
  <c r="AO98" i="68"/>
  <c r="AN98" i="68"/>
  <c r="AM98" i="68"/>
  <c r="AL98" i="68"/>
  <c r="AK98" i="68"/>
  <c r="AJ98" i="68"/>
  <c r="AI98" i="68"/>
  <c r="AH98" i="68"/>
  <c r="AG98" i="68"/>
  <c r="AX97" i="68"/>
  <c r="AW97" i="68"/>
  <c r="AV97" i="68"/>
  <c r="AU97" i="68"/>
  <c r="AT97" i="68"/>
  <c r="AS97" i="68"/>
  <c r="AR97" i="68"/>
  <c r="AQ97" i="68"/>
  <c r="AP97" i="68"/>
  <c r="AO97" i="68"/>
  <c r="AN97" i="68"/>
  <c r="AM97" i="68"/>
  <c r="AL97" i="68"/>
  <c r="AK97" i="68"/>
  <c r="AJ97" i="68"/>
  <c r="AI97" i="68"/>
  <c r="AH97" i="68"/>
  <c r="AG97" i="68"/>
  <c r="AX96" i="68"/>
  <c r="AW96" i="68"/>
  <c r="AV96" i="68"/>
  <c r="AU96" i="68"/>
  <c r="AT96" i="68"/>
  <c r="AS96" i="68"/>
  <c r="AR96" i="68"/>
  <c r="AQ96" i="68"/>
  <c r="AP96" i="68"/>
  <c r="AO96" i="68"/>
  <c r="AN96" i="68"/>
  <c r="AM96" i="68"/>
  <c r="AL96" i="68"/>
  <c r="AK96" i="68"/>
  <c r="AJ96" i="68"/>
  <c r="AI96" i="68"/>
  <c r="AH96" i="68"/>
  <c r="AG96" i="68"/>
  <c r="AX95" i="68"/>
  <c r="AW95" i="68"/>
  <c r="AV95" i="68"/>
  <c r="AU95" i="68"/>
  <c r="AT95" i="68"/>
  <c r="AS95" i="68"/>
  <c r="AR95" i="68"/>
  <c r="AQ95" i="68"/>
  <c r="AP95" i="68"/>
  <c r="AO95" i="68"/>
  <c r="AN95" i="68"/>
  <c r="AM95" i="68"/>
  <c r="AL95" i="68"/>
  <c r="AK95" i="68"/>
  <c r="AJ95" i="68"/>
  <c r="AI95" i="68"/>
  <c r="AH95" i="68"/>
  <c r="AG95" i="68"/>
  <c r="AX94" i="68"/>
  <c r="AW94" i="68"/>
  <c r="AV94" i="68"/>
  <c r="AU94" i="68"/>
  <c r="AT94" i="68"/>
  <c r="AS94" i="68"/>
  <c r="AR94" i="68"/>
  <c r="AQ94" i="68"/>
  <c r="AP94" i="68"/>
  <c r="AO94" i="68"/>
  <c r="AN94" i="68"/>
  <c r="AM94" i="68"/>
  <c r="AL94" i="68"/>
  <c r="AK94" i="68"/>
  <c r="AJ94" i="68"/>
  <c r="AI94" i="68"/>
  <c r="AH94" i="68"/>
  <c r="AG94" i="68"/>
  <c r="AX93" i="68"/>
  <c r="AW93" i="68"/>
  <c r="AV93" i="68"/>
  <c r="AU93" i="68"/>
  <c r="AT93" i="68"/>
  <c r="AS93" i="68"/>
  <c r="AR93" i="68"/>
  <c r="AQ93" i="68"/>
  <c r="AP93" i="68"/>
  <c r="AO93" i="68"/>
  <c r="AN93" i="68"/>
  <c r="AM93" i="68"/>
  <c r="AL93" i="68"/>
  <c r="AK93" i="68"/>
  <c r="AJ93" i="68"/>
  <c r="AI93" i="68"/>
  <c r="AH93" i="68"/>
  <c r="AG93" i="68"/>
  <c r="AX92" i="68"/>
  <c r="AW92" i="68"/>
  <c r="AV92" i="68"/>
  <c r="AU92" i="68"/>
  <c r="AT92" i="68"/>
  <c r="AS92" i="68"/>
  <c r="AR92" i="68"/>
  <c r="AQ92" i="68"/>
  <c r="AP92" i="68"/>
  <c r="AO92" i="68"/>
  <c r="AN92" i="68"/>
  <c r="AM92" i="68"/>
  <c r="AL92" i="68"/>
  <c r="AK92" i="68"/>
  <c r="AJ92" i="68"/>
  <c r="AI92" i="68"/>
  <c r="AH92" i="68"/>
  <c r="AG92" i="68"/>
  <c r="AX91" i="68"/>
  <c r="AW91" i="68"/>
  <c r="AV91" i="68"/>
  <c r="AU91" i="68"/>
  <c r="AT91" i="68"/>
  <c r="AS91" i="68"/>
  <c r="AR91" i="68"/>
  <c r="AQ91" i="68"/>
  <c r="AP91" i="68"/>
  <c r="AO91" i="68"/>
  <c r="AN91" i="68"/>
  <c r="AM91" i="68"/>
  <c r="AL91" i="68"/>
  <c r="AK91" i="68"/>
  <c r="AJ91" i="68"/>
  <c r="AI91" i="68"/>
  <c r="AH91" i="68"/>
  <c r="AG91" i="68"/>
  <c r="AX90" i="68"/>
  <c r="AW90" i="68"/>
  <c r="AV90" i="68"/>
  <c r="AU90" i="68"/>
  <c r="AT90" i="68"/>
  <c r="AS90" i="68"/>
  <c r="AR90" i="68"/>
  <c r="AQ90" i="68"/>
  <c r="AP90" i="68"/>
  <c r="AO90" i="68"/>
  <c r="AN90" i="68"/>
  <c r="AM90" i="68"/>
  <c r="AL90" i="68"/>
  <c r="AK90" i="68"/>
  <c r="AJ90" i="68"/>
  <c r="AI90" i="68"/>
  <c r="AH90" i="68"/>
  <c r="AG90" i="68"/>
  <c r="AX89" i="68"/>
  <c r="AW89" i="68"/>
  <c r="AV89" i="68"/>
  <c r="AU89" i="68"/>
  <c r="AT89" i="68"/>
  <c r="AS89" i="68"/>
  <c r="AR89" i="68"/>
  <c r="AQ89" i="68"/>
  <c r="AP89" i="68"/>
  <c r="AO89" i="68"/>
  <c r="AN89" i="68"/>
  <c r="AM89" i="68"/>
  <c r="AL89" i="68"/>
  <c r="AK89" i="68"/>
  <c r="AJ89" i="68"/>
  <c r="AI89" i="68"/>
  <c r="AH89" i="68"/>
  <c r="AG89" i="68"/>
  <c r="AX88" i="68"/>
  <c r="AW88" i="68"/>
  <c r="AV88" i="68"/>
  <c r="AU88" i="68"/>
  <c r="AT88" i="68"/>
  <c r="AS88" i="68"/>
  <c r="AR88" i="68"/>
  <c r="AQ88" i="68"/>
  <c r="AP88" i="68"/>
  <c r="AO88" i="68"/>
  <c r="AN88" i="68"/>
  <c r="AM88" i="68"/>
  <c r="AL88" i="68"/>
  <c r="AK88" i="68"/>
  <c r="AJ88" i="68"/>
  <c r="AI88" i="68"/>
  <c r="AH88" i="68"/>
  <c r="AG88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X86" i="68"/>
  <c r="AW86" i="68"/>
  <c r="AV86" i="68"/>
  <c r="AU86" i="68"/>
  <c r="AT86" i="68"/>
  <c r="AS86" i="68"/>
  <c r="AR86" i="68"/>
  <c r="AQ86" i="68"/>
  <c r="AP86" i="68"/>
  <c r="AO86" i="68"/>
  <c r="AN86" i="68"/>
  <c r="AM86" i="68"/>
  <c r="AL86" i="68"/>
  <c r="AK86" i="68"/>
  <c r="AJ86" i="68"/>
  <c r="AI86" i="68"/>
  <c r="AH86" i="68"/>
  <c r="AG86" i="68"/>
  <c r="AX85" i="68"/>
  <c r="AW85" i="68"/>
  <c r="AV85" i="68"/>
  <c r="AU85" i="68"/>
  <c r="AT85" i="68"/>
  <c r="AS85" i="68"/>
  <c r="AR85" i="68"/>
  <c r="AQ85" i="68"/>
  <c r="AP85" i="68"/>
  <c r="AO85" i="68"/>
  <c r="AN85" i="68"/>
  <c r="AM85" i="68"/>
  <c r="AL85" i="68"/>
  <c r="AK85" i="68"/>
  <c r="AJ85" i="68"/>
  <c r="AI85" i="68"/>
  <c r="AH85" i="68"/>
  <c r="AG85" i="68"/>
  <c r="AW84" i="68"/>
  <c r="AV84" i="68"/>
  <c r="AU84" i="68"/>
  <c r="AT84" i="68"/>
  <c r="AS84" i="68"/>
  <c r="AR84" i="68"/>
  <c r="AQ84" i="68"/>
  <c r="AP84" i="68"/>
  <c r="AO84" i="68"/>
  <c r="AN84" i="68"/>
  <c r="AM84" i="68"/>
  <c r="AL84" i="68"/>
  <c r="AK84" i="68"/>
  <c r="AJ84" i="68"/>
  <c r="AI84" i="68"/>
  <c r="AH84" i="68"/>
  <c r="AG84" i="68"/>
  <c r="AV83" i="68"/>
  <c r="AU83" i="68"/>
  <c r="AT83" i="68"/>
  <c r="AS83" i="68"/>
  <c r="AR83" i="68"/>
  <c r="AQ83" i="68"/>
  <c r="AP83" i="68"/>
  <c r="AO83" i="68"/>
  <c r="AN83" i="68"/>
  <c r="AM83" i="68"/>
  <c r="AL83" i="68"/>
  <c r="AK83" i="68"/>
  <c r="AJ83" i="68"/>
  <c r="AI83" i="68"/>
  <c r="AH83" i="68"/>
  <c r="AG83" i="68"/>
  <c r="AU82" i="68"/>
  <c r="AT82" i="68"/>
  <c r="AS82" i="68"/>
  <c r="AR82" i="68"/>
  <c r="AQ82" i="68"/>
  <c r="AP82" i="68"/>
  <c r="AO82" i="68"/>
  <c r="AN82" i="68"/>
  <c r="AM82" i="68"/>
  <c r="AL82" i="68"/>
  <c r="AK82" i="68"/>
  <c r="AJ82" i="68"/>
  <c r="AI82" i="68"/>
  <c r="AH82" i="68"/>
  <c r="AG82" i="68"/>
  <c r="AT81" i="68"/>
  <c r="AS81" i="68"/>
  <c r="AR81" i="68"/>
  <c r="AQ81" i="68"/>
  <c r="AP81" i="68"/>
  <c r="AO81" i="68"/>
  <c r="AN81" i="68"/>
  <c r="AM81" i="68"/>
  <c r="AL81" i="68"/>
  <c r="AK81" i="68"/>
  <c r="AJ81" i="68"/>
  <c r="AI81" i="68"/>
  <c r="AH81" i="68"/>
  <c r="AG81" i="68"/>
  <c r="AS80" i="68"/>
  <c r="AR80" i="68"/>
  <c r="AQ80" i="68"/>
  <c r="AP80" i="68"/>
  <c r="AO80" i="68"/>
  <c r="AN80" i="68"/>
  <c r="AM80" i="68"/>
  <c r="AL80" i="68"/>
  <c r="AK80" i="68"/>
  <c r="AJ80" i="68"/>
  <c r="AI80" i="68"/>
  <c r="AH80" i="68"/>
  <c r="AG80" i="68"/>
  <c r="AR79" i="68"/>
  <c r="AQ79" i="68"/>
  <c r="AP79" i="68"/>
  <c r="AO79" i="68"/>
  <c r="AN79" i="68"/>
  <c r="AM79" i="68"/>
  <c r="AL79" i="68"/>
  <c r="AK79" i="68"/>
  <c r="AJ79" i="68"/>
  <c r="AI79" i="68"/>
  <c r="AH79" i="68"/>
  <c r="AG79" i="68"/>
  <c r="AQ78" i="68"/>
  <c r="AP78" i="68"/>
  <c r="AO78" i="68"/>
  <c r="AN78" i="68"/>
  <c r="AM78" i="68"/>
  <c r="AL78" i="68"/>
  <c r="AK78" i="68"/>
  <c r="AJ78" i="68"/>
  <c r="AI78" i="68"/>
  <c r="AH78" i="68"/>
  <c r="AG78" i="68"/>
  <c r="AP77" i="68"/>
  <c r="AO77" i="68"/>
  <c r="AN77" i="68"/>
  <c r="AM77" i="68"/>
  <c r="AL77" i="68"/>
  <c r="AK77" i="68"/>
  <c r="AJ77" i="68"/>
  <c r="AI77" i="68"/>
  <c r="AH77" i="68"/>
  <c r="AG77" i="68"/>
  <c r="AO76" i="68"/>
  <c r="AN76" i="68"/>
  <c r="AM76" i="68"/>
  <c r="AL76" i="68"/>
  <c r="AK76" i="68"/>
  <c r="AJ76" i="68"/>
  <c r="AI76" i="68"/>
  <c r="AH76" i="68"/>
  <c r="AG76" i="68"/>
  <c r="AN75" i="68"/>
  <c r="AM75" i="68"/>
  <c r="AL75" i="68"/>
  <c r="AK75" i="68"/>
  <c r="AJ75" i="68"/>
  <c r="AI75" i="68"/>
  <c r="AH75" i="68"/>
  <c r="AG75" i="68"/>
  <c r="AM74" i="68"/>
  <c r="AL74" i="68"/>
  <c r="AK74" i="68"/>
  <c r="AJ74" i="68"/>
  <c r="AI74" i="68"/>
  <c r="AH74" i="68"/>
  <c r="AG74" i="68"/>
  <c r="AL73" i="68"/>
  <c r="AK73" i="68"/>
  <c r="AJ73" i="68"/>
  <c r="AI73" i="68"/>
  <c r="AH73" i="68"/>
  <c r="AG73" i="68"/>
  <c r="AK72" i="68"/>
  <c r="AJ72" i="68"/>
  <c r="AI72" i="68"/>
  <c r="AH72" i="68"/>
  <c r="AG72" i="68"/>
  <c r="AJ71" i="68"/>
  <c r="AI71" i="68"/>
  <c r="AH71" i="68"/>
  <c r="AG71" i="68"/>
  <c r="AI70" i="68"/>
  <c r="AH70" i="68"/>
  <c r="AG70" i="68"/>
  <c r="AH69" i="68"/>
  <c r="AG69" i="68"/>
  <c r="AG68" i="68"/>
  <c r="O65" i="40"/>
  <c r="O63" i="40"/>
  <c r="O61" i="40"/>
  <c r="O59" i="40"/>
  <c r="O57" i="40"/>
  <c r="O55" i="40"/>
  <c r="O53" i="40"/>
  <c r="O51" i="40"/>
  <c r="O49" i="40"/>
  <c r="O47" i="40"/>
  <c r="M65" i="40"/>
  <c r="M63" i="40"/>
  <c r="M61" i="40"/>
  <c r="M59" i="40"/>
  <c r="M57" i="40"/>
  <c r="M55" i="40"/>
  <c r="M47" i="40"/>
  <c r="Y66" i="40"/>
  <c r="AA66" i="40"/>
  <c r="AB66" i="40"/>
  <c r="Y65" i="40"/>
  <c r="AA65" i="40"/>
  <c r="AB65" i="40"/>
  <c r="AA64" i="40"/>
  <c r="AB64" i="40"/>
  <c r="Y64" i="40"/>
  <c r="AA63" i="40"/>
  <c r="AB63" i="40"/>
  <c r="Y63" i="40"/>
  <c r="Y62" i="40"/>
  <c r="AA62" i="40"/>
  <c r="AB62" i="40"/>
  <c r="Y61" i="40"/>
  <c r="AA61" i="40"/>
  <c r="AB61" i="40"/>
  <c r="Y60" i="40"/>
  <c r="AA60" i="40"/>
  <c r="AB60" i="40"/>
  <c r="Y59" i="40"/>
  <c r="AA59" i="40"/>
  <c r="AB59" i="40"/>
  <c r="Y58" i="40"/>
  <c r="AA58" i="40"/>
  <c r="AB58" i="40"/>
  <c r="Y57" i="40"/>
  <c r="AA57" i="40"/>
  <c r="AB57" i="40"/>
  <c r="Y56" i="40"/>
  <c r="AA56" i="40"/>
  <c r="AB56" i="40"/>
  <c r="AA55" i="40"/>
  <c r="AB55" i="40"/>
  <c r="Y55" i="40"/>
  <c r="Y54" i="40"/>
  <c r="AA54" i="40"/>
  <c r="AB54" i="40"/>
  <c r="Y53" i="40"/>
  <c r="AA53" i="40"/>
  <c r="AB53" i="40"/>
  <c r="M53" i="40"/>
  <c r="Y52" i="40"/>
  <c r="AA52" i="40"/>
  <c r="AB52" i="40"/>
  <c r="Y51" i="40"/>
  <c r="AA51" i="40"/>
  <c r="AB51" i="40"/>
  <c r="M51" i="40"/>
  <c r="Y50" i="40"/>
  <c r="AA50" i="40"/>
  <c r="AB50" i="40"/>
  <c r="Y49" i="40"/>
  <c r="AA49" i="40"/>
  <c r="AB49" i="40"/>
  <c r="M49" i="40"/>
  <c r="Y48" i="40"/>
  <c r="AA48" i="40"/>
  <c r="AB48" i="40"/>
  <c r="AB47" i="40"/>
  <c r="AA47" i="40"/>
  <c r="Y47" i="40"/>
  <c r="AO204" i="66"/>
  <c r="AO200" i="66"/>
  <c r="T130" i="66"/>
  <c r="AN204" i="66"/>
  <c r="AM204" i="66"/>
  <c r="AL204" i="66"/>
  <c r="AL182" i="66"/>
  <c r="Q112" i="66"/>
  <c r="AK204" i="66"/>
  <c r="AK182" i="66"/>
  <c r="P112" i="66"/>
  <c r="AJ204" i="66"/>
  <c r="AI204" i="66"/>
  <c r="AH204" i="66"/>
  <c r="AG204" i="66"/>
  <c r="AF204" i="66"/>
  <c r="AF200" i="66"/>
  <c r="K130" i="66"/>
  <c r="AE204" i="66"/>
  <c r="AD204" i="66"/>
  <c r="AD168" i="66"/>
  <c r="I99" i="66"/>
  <c r="AC204" i="66"/>
  <c r="AC192" i="66"/>
  <c r="H122" i="66"/>
  <c r="AB204" i="66"/>
  <c r="AA204" i="66"/>
  <c r="Z204" i="66"/>
  <c r="Y204" i="66"/>
  <c r="X204" i="66"/>
  <c r="W204" i="66"/>
  <c r="W198" i="66"/>
  <c r="AP202" i="66"/>
  <c r="AO202" i="66"/>
  <c r="T132" i="66"/>
  <c r="AP200" i="66"/>
  <c r="AL200" i="66"/>
  <c r="AP198" i="66"/>
  <c r="AP196" i="66"/>
  <c r="AP194" i="66"/>
  <c r="AF194" i="66"/>
  <c r="AP192" i="66"/>
  <c r="AP190" i="66"/>
  <c r="AJ190" i="66"/>
  <c r="AP188" i="66"/>
  <c r="AP186" i="66"/>
  <c r="AK186" i="66"/>
  <c r="AP184" i="66"/>
  <c r="AO184" i="66"/>
  <c r="T114" i="66"/>
  <c r="AP182" i="66"/>
  <c r="AP180" i="66"/>
  <c r="AP178" i="66"/>
  <c r="AF178" i="66"/>
  <c r="K108" i="66"/>
  <c r="AP176" i="66"/>
  <c r="AP174" i="66"/>
  <c r="AP172" i="66"/>
  <c r="AJ172" i="66"/>
  <c r="AP170" i="66"/>
  <c r="AP168" i="66"/>
  <c r="X168" i="66"/>
  <c r="AP166" i="66"/>
  <c r="AP164" i="66"/>
  <c r="AP162" i="66"/>
  <c r="AD162" i="66"/>
  <c r="I93" i="66"/>
  <c r="AP160" i="66"/>
  <c r="AP158" i="66"/>
  <c r="Y158" i="66"/>
  <c r="AP156" i="66"/>
  <c r="AP154" i="66"/>
  <c r="AP152" i="66"/>
  <c r="Y152" i="66"/>
  <c r="D82" i="66"/>
  <c r="AP150" i="66"/>
  <c r="AP148" i="66"/>
  <c r="AP146" i="66"/>
  <c r="W146" i="66"/>
  <c r="AM190" i="66"/>
  <c r="AE200" i="66"/>
  <c r="J130" i="66"/>
  <c r="W200" i="66"/>
  <c r="B130" i="66"/>
  <c r="T203" i="66"/>
  <c r="S203" i="66"/>
  <c r="R203" i="66"/>
  <c r="Q203" i="66"/>
  <c r="P203" i="66"/>
  <c r="O203" i="66"/>
  <c r="N203" i="66"/>
  <c r="M203" i="66"/>
  <c r="L203" i="66"/>
  <c r="K203" i="66"/>
  <c r="J203" i="66"/>
  <c r="I203" i="66"/>
  <c r="H203" i="66"/>
  <c r="G203" i="66"/>
  <c r="F203" i="66"/>
  <c r="E203" i="66"/>
  <c r="D203" i="66"/>
  <c r="C203" i="66"/>
  <c r="B203" i="66"/>
  <c r="T201" i="66"/>
  <c r="S201" i="66"/>
  <c r="R201" i="66"/>
  <c r="Q201" i="66"/>
  <c r="P201" i="66"/>
  <c r="O201" i="66"/>
  <c r="N201" i="66"/>
  <c r="M201" i="66"/>
  <c r="L201" i="66"/>
  <c r="K201" i="66"/>
  <c r="J201" i="66"/>
  <c r="I201" i="66"/>
  <c r="H201" i="66"/>
  <c r="G201" i="66"/>
  <c r="F201" i="66"/>
  <c r="E201" i="66"/>
  <c r="D201" i="66"/>
  <c r="C201" i="66"/>
  <c r="B201" i="66"/>
  <c r="AM200" i="66"/>
  <c r="R130" i="66"/>
  <c r="AN200" i="66"/>
  <c r="S130" i="66"/>
  <c r="AJ200" i="66"/>
  <c r="AC200" i="66"/>
  <c r="H130" i="66"/>
  <c r="AB200" i="66"/>
  <c r="T199" i="66"/>
  <c r="S199" i="66"/>
  <c r="R199" i="66"/>
  <c r="Q199" i="66"/>
  <c r="P199" i="66"/>
  <c r="O199" i="66"/>
  <c r="N199" i="66"/>
  <c r="M199" i="66"/>
  <c r="L199" i="66"/>
  <c r="K199" i="66"/>
  <c r="J199" i="66"/>
  <c r="I199" i="66"/>
  <c r="H199" i="66"/>
  <c r="G199" i="66"/>
  <c r="F199" i="66"/>
  <c r="E199" i="66"/>
  <c r="D199" i="66"/>
  <c r="C199" i="66"/>
  <c r="B199" i="66"/>
  <c r="AL198" i="66"/>
  <c r="Q128" i="66"/>
  <c r="AN198" i="66"/>
  <c r="S128" i="66"/>
  <c r="AM198" i="66"/>
  <c r="R128" i="66"/>
  <c r="AF198" i="66"/>
  <c r="K128" i="66"/>
  <c r="AE198" i="66"/>
  <c r="J128" i="66"/>
  <c r="AB198" i="66"/>
  <c r="G128" i="66"/>
  <c r="X198" i="66"/>
  <c r="T197" i="66"/>
  <c r="S197" i="66"/>
  <c r="R197" i="66"/>
  <c r="Q197" i="66"/>
  <c r="P197" i="66"/>
  <c r="O197" i="66"/>
  <c r="N197" i="66"/>
  <c r="M197" i="66"/>
  <c r="L197" i="66"/>
  <c r="K197" i="66"/>
  <c r="J197" i="66"/>
  <c r="I197" i="66"/>
  <c r="H197" i="66"/>
  <c r="G197" i="66"/>
  <c r="F197" i="66"/>
  <c r="E197" i="66"/>
  <c r="D197" i="66"/>
  <c r="C197" i="66"/>
  <c r="B197" i="66"/>
  <c r="AO196" i="66"/>
  <c r="T126" i="66"/>
  <c r="AM196" i="66"/>
  <c r="AG196" i="66"/>
  <c r="L126" i="66"/>
  <c r="AE196" i="66"/>
  <c r="AD196" i="66"/>
  <c r="I127" i="66"/>
  <c r="Y196" i="66"/>
  <c r="W196" i="66"/>
  <c r="B126" i="66"/>
  <c r="T195" i="66"/>
  <c r="S195" i="66"/>
  <c r="R195" i="66"/>
  <c r="Q195" i="66"/>
  <c r="P195" i="66"/>
  <c r="O195" i="66"/>
  <c r="N195" i="66"/>
  <c r="M195" i="66"/>
  <c r="L195" i="66"/>
  <c r="K195" i="66"/>
  <c r="J195" i="66"/>
  <c r="I195" i="66"/>
  <c r="H195" i="66"/>
  <c r="G195" i="66"/>
  <c r="F195" i="66"/>
  <c r="E195" i="66"/>
  <c r="D195" i="66"/>
  <c r="C195" i="66"/>
  <c r="B195" i="66"/>
  <c r="AJ194" i="66"/>
  <c r="O124" i="66"/>
  <c r="AL194" i="66"/>
  <c r="AK194" i="66"/>
  <c r="X194" i="66"/>
  <c r="T193" i="66"/>
  <c r="S193" i="66"/>
  <c r="R193" i="66"/>
  <c r="Q193" i="66"/>
  <c r="P193" i="66"/>
  <c r="O193" i="66"/>
  <c r="N193" i="66"/>
  <c r="M193" i="66"/>
  <c r="L193" i="66"/>
  <c r="K193" i="66"/>
  <c r="J193" i="66"/>
  <c r="I193" i="66"/>
  <c r="H193" i="66"/>
  <c r="G193" i="66"/>
  <c r="F193" i="66"/>
  <c r="E193" i="66"/>
  <c r="D193" i="66"/>
  <c r="C193" i="66"/>
  <c r="B193" i="66"/>
  <c r="AO192" i="66"/>
  <c r="AM192" i="66"/>
  <c r="AK192" i="66"/>
  <c r="AJ192" i="66"/>
  <c r="AG192" i="66"/>
  <c r="L122" i="66"/>
  <c r="AF192" i="66"/>
  <c r="AE192" i="66"/>
  <c r="J122" i="66"/>
  <c r="AB192" i="66"/>
  <c r="Y192" i="66"/>
  <c r="X192" i="66"/>
  <c r="T191" i="66"/>
  <c r="S191" i="66"/>
  <c r="R191" i="66"/>
  <c r="Q191" i="66"/>
  <c r="P191" i="66"/>
  <c r="O191" i="66"/>
  <c r="N191" i="66"/>
  <c r="M191" i="66"/>
  <c r="AL190" i="66"/>
  <c r="Q120" i="66"/>
  <c r="Y190" i="66"/>
  <c r="D120" i="66"/>
  <c r="X190" i="66"/>
  <c r="C121" i="66"/>
  <c r="T189" i="66"/>
  <c r="S189" i="66"/>
  <c r="R189" i="66"/>
  <c r="Q189" i="66"/>
  <c r="P189" i="66"/>
  <c r="O189" i="66"/>
  <c r="N189" i="66"/>
  <c r="M189" i="66"/>
  <c r="AE188" i="66"/>
  <c r="J118" i="66"/>
  <c r="T187" i="66"/>
  <c r="S187" i="66"/>
  <c r="R187" i="66"/>
  <c r="Q187" i="66"/>
  <c r="P187" i="66"/>
  <c r="O187" i="66"/>
  <c r="N187" i="66"/>
  <c r="M187" i="66"/>
  <c r="AO186" i="66"/>
  <c r="T117" i="66"/>
  <c r="AN186" i="66"/>
  <c r="S117" i="66"/>
  <c r="AL186" i="66"/>
  <c r="AC186" i="66"/>
  <c r="H116" i="66"/>
  <c r="AB186" i="66"/>
  <c r="G117" i="66"/>
  <c r="Y186" i="66"/>
  <c r="D117" i="66"/>
  <c r="T185" i="66"/>
  <c r="S185" i="66"/>
  <c r="R185" i="66"/>
  <c r="Q185" i="66"/>
  <c r="P185" i="66"/>
  <c r="O185" i="66"/>
  <c r="N185" i="66"/>
  <c r="M185" i="66"/>
  <c r="AM184" i="66"/>
  <c r="R115" i="66"/>
  <c r="AJ184" i="66"/>
  <c r="AG184" i="66"/>
  <c r="L115" i="66"/>
  <c r="AF184" i="66"/>
  <c r="AE184" i="66"/>
  <c r="J114" i="66"/>
  <c r="Y184" i="66"/>
  <c r="D115" i="66"/>
  <c r="W184" i="66"/>
  <c r="B115" i="66"/>
  <c r="T183" i="66"/>
  <c r="S183" i="66"/>
  <c r="R183" i="66"/>
  <c r="Q183" i="66"/>
  <c r="P183" i="66"/>
  <c r="O183" i="66"/>
  <c r="N183" i="66"/>
  <c r="M183" i="66"/>
  <c r="AO182" i="66"/>
  <c r="T112" i="66"/>
  <c r="AN182" i="66"/>
  <c r="S113" i="66"/>
  <c r="AJ182" i="66"/>
  <c r="AG182" i="66"/>
  <c r="L113" i="66"/>
  <c r="AF182" i="66"/>
  <c r="K113" i="66"/>
  <c r="AB182" i="66"/>
  <c r="G112" i="66"/>
  <c r="Y182" i="66"/>
  <c r="X182" i="66"/>
  <c r="S181" i="66"/>
  <c r="R181" i="66"/>
  <c r="Q181" i="66"/>
  <c r="P181" i="66"/>
  <c r="O181" i="66"/>
  <c r="N181" i="66"/>
  <c r="M181" i="66"/>
  <c r="AN180" i="66"/>
  <c r="AM180" i="66"/>
  <c r="AL180" i="66"/>
  <c r="Q110" i="66"/>
  <c r="AK180" i="66"/>
  <c r="P110" i="66"/>
  <c r="AJ180" i="66"/>
  <c r="AG180" i="66"/>
  <c r="L111" i="66"/>
  <c r="AF180" i="66"/>
  <c r="K111" i="66"/>
  <c r="AE180" i="66"/>
  <c r="AB180" i="66"/>
  <c r="Y180" i="66"/>
  <c r="D111" i="66"/>
  <c r="X180" i="66"/>
  <c r="C110" i="66"/>
  <c r="W180" i="66"/>
  <c r="B110" i="66"/>
  <c r="R179" i="66"/>
  <c r="Q179" i="66"/>
  <c r="P179" i="66"/>
  <c r="O179" i="66"/>
  <c r="N179" i="66"/>
  <c r="M179" i="66"/>
  <c r="AG178" i="66"/>
  <c r="L109" i="66"/>
  <c r="AM178" i="66"/>
  <c r="AK178" i="66"/>
  <c r="P109" i="66"/>
  <c r="Q177" i="66"/>
  <c r="P177" i="66"/>
  <c r="O177" i="66"/>
  <c r="N177" i="66"/>
  <c r="M177" i="66"/>
  <c r="AK176" i="66"/>
  <c r="P107" i="66"/>
  <c r="AJ176" i="66"/>
  <c r="AG176" i="66"/>
  <c r="AF176" i="66"/>
  <c r="K107" i="66"/>
  <c r="AD176" i="66"/>
  <c r="AC176" i="66"/>
  <c r="H106" i="66"/>
  <c r="AB176" i="66"/>
  <c r="Y176" i="66"/>
  <c r="X176" i="66"/>
  <c r="C106" i="66"/>
  <c r="P175" i="66"/>
  <c r="O175" i="66"/>
  <c r="N175" i="66"/>
  <c r="M175" i="66"/>
  <c r="AE174" i="66"/>
  <c r="J105" i="66"/>
  <c r="O173" i="66"/>
  <c r="N173" i="66"/>
  <c r="M173" i="66"/>
  <c r="N171" i="66"/>
  <c r="M171" i="66"/>
  <c r="AD170" i="66"/>
  <c r="I100" i="66"/>
  <c r="AB170" i="66"/>
  <c r="G100" i="66"/>
  <c r="Y170" i="66"/>
  <c r="D100" i="66"/>
  <c r="M169" i="66"/>
  <c r="AF168" i="66"/>
  <c r="K99" i="66"/>
  <c r="AB168" i="66"/>
  <c r="Y168" i="66"/>
  <c r="D98" i="66"/>
  <c r="W168" i="66"/>
  <c r="B98" i="66"/>
  <c r="AE166" i="66"/>
  <c r="AG166" i="66"/>
  <c r="AF166" i="66"/>
  <c r="K96" i="66"/>
  <c r="AB166" i="66"/>
  <c r="Y166" i="66"/>
  <c r="D96" i="66"/>
  <c r="X166" i="66"/>
  <c r="AF164" i="66"/>
  <c r="AB164" i="66"/>
  <c r="G94" i="66"/>
  <c r="Y164" i="66"/>
  <c r="D94" i="66"/>
  <c r="X164" i="66"/>
  <c r="C94" i="66"/>
  <c r="X152" i="66"/>
  <c r="C82" i="66"/>
  <c r="X150" i="66"/>
  <c r="C81" i="66"/>
  <c r="Y150" i="66"/>
  <c r="D81" i="66"/>
  <c r="X148" i="66"/>
  <c r="AO135" i="66"/>
  <c r="AN135" i="66"/>
  <c r="AM135" i="66"/>
  <c r="AL135" i="66"/>
  <c r="AK135" i="66"/>
  <c r="AJ135" i="66"/>
  <c r="AI135" i="66"/>
  <c r="AH135" i="66"/>
  <c r="AG135" i="66"/>
  <c r="AF135" i="66"/>
  <c r="AE135" i="66"/>
  <c r="AD135" i="66"/>
  <c r="AC135" i="66"/>
  <c r="AB135" i="66"/>
  <c r="AA135" i="66"/>
  <c r="Z135" i="66"/>
  <c r="Y135" i="66"/>
  <c r="X135" i="66"/>
  <c r="W135" i="66"/>
  <c r="AM133" i="66"/>
  <c r="AJ133" i="66"/>
  <c r="AH133" i="66"/>
  <c r="AE133" i="66"/>
  <c r="AB133" i="66"/>
  <c r="Z133" i="66"/>
  <c r="W133" i="66"/>
  <c r="AO132" i="66"/>
  <c r="AO133" i="66"/>
  <c r="AN132" i="66"/>
  <c r="AM132" i="66"/>
  <c r="AL132" i="66"/>
  <c r="AK132" i="66"/>
  <c r="AJ132" i="66"/>
  <c r="AI132" i="66"/>
  <c r="AI133" i="66"/>
  <c r="AH132" i="66"/>
  <c r="AG132" i="66"/>
  <c r="AG133" i="66"/>
  <c r="AF132" i="66"/>
  <c r="AE132" i="66"/>
  <c r="AD132" i="66"/>
  <c r="AC132" i="66"/>
  <c r="AB132" i="66"/>
  <c r="AA132" i="66"/>
  <c r="AA133" i="66"/>
  <c r="Z132" i="66"/>
  <c r="Y132" i="66"/>
  <c r="Y133" i="66"/>
  <c r="X132" i="66"/>
  <c r="W132" i="66"/>
  <c r="AN131" i="66"/>
  <c r="S131" i="66"/>
  <c r="AI131" i="66"/>
  <c r="AF131" i="66"/>
  <c r="AA131" i="66"/>
  <c r="X131" i="66"/>
  <c r="AO130" i="66"/>
  <c r="AO131" i="66"/>
  <c r="AN130" i="66"/>
  <c r="AM130" i="66"/>
  <c r="AM131" i="66"/>
  <c r="AL130" i="66"/>
  <c r="AK130" i="66"/>
  <c r="AJ130" i="66"/>
  <c r="AI130" i="66"/>
  <c r="AH130" i="66"/>
  <c r="AH131" i="66"/>
  <c r="AG130" i="66"/>
  <c r="AG131" i="66"/>
  <c r="AF130" i="66"/>
  <c r="AE130" i="66"/>
  <c r="AE131" i="66"/>
  <c r="AD130" i="66"/>
  <c r="AC130" i="66"/>
  <c r="AB130" i="66"/>
  <c r="AB131" i="66"/>
  <c r="AA130" i="66"/>
  <c r="Z130" i="66"/>
  <c r="Z131" i="66"/>
  <c r="Y130" i="66"/>
  <c r="X130" i="66"/>
  <c r="W130" i="66"/>
  <c r="W131" i="66"/>
  <c r="AN129" i="66"/>
  <c r="AM129" i="66"/>
  <c r="AJ129" i="66"/>
  <c r="AI129" i="66"/>
  <c r="AF129" i="66"/>
  <c r="AE129" i="66"/>
  <c r="J129" i="66"/>
  <c r="AB129" i="66"/>
  <c r="X129" i="66"/>
  <c r="C129" i="66"/>
  <c r="W129" i="66"/>
  <c r="AO128" i="66"/>
  <c r="AN128" i="66"/>
  <c r="AM128" i="66"/>
  <c r="AL128" i="66"/>
  <c r="AL129" i="66"/>
  <c r="AK128" i="66"/>
  <c r="AK129" i="66"/>
  <c r="AJ128" i="66"/>
  <c r="AI128" i="66"/>
  <c r="AH128" i="66"/>
  <c r="AG128" i="66"/>
  <c r="AF128" i="66"/>
  <c r="AE128" i="66"/>
  <c r="AD128" i="66"/>
  <c r="AD129" i="66"/>
  <c r="AC128" i="66"/>
  <c r="AC129" i="66"/>
  <c r="AB128" i="66"/>
  <c r="AA128" i="66"/>
  <c r="AA129" i="66"/>
  <c r="Z128" i="66"/>
  <c r="Y128" i="66"/>
  <c r="Y129" i="66"/>
  <c r="X128" i="66"/>
  <c r="W128" i="66"/>
  <c r="C128" i="66"/>
  <c r="AO127" i="66"/>
  <c r="AN127" i="66"/>
  <c r="AL127" i="66"/>
  <c r="AI127" i="66"/>
  <c r="AG127" i="66"/>
  <c r="AF127" i="66"/>
  <c r="AD127" i="66"/>
  <c r="AA127" i="66"/>
  <c r="Y127" i="66"/>
  <c r="D127" i="66"/>
  <c r="X127" i="66"/>
  <c r="AO126" i="66"/>
  <c r="AN126" i="66"/>
  <c r="AM126" i="66"/>
  <c r="AL126" i="66"/>
  <c r="AK126" i="66"/>
  <c r="AK127" i="66"/>
  <c r="AJ126" i="66"/>
  <c r="AJ127" i="66"/>
  <c r="AI126" i="66"/>
  <c r="AH126" i="66"/>
  <c r="AG126" i="66"/>
  <c r="AF126" i="66"/>
  <c r="AE126" i="66"/>
  <c r="AD126" i="66"/>
  <c r="AC126" i="66"/>
  <c r="AC127" i="66"/>
  <c r="AB126" i="66"/>
  <c r="AB127" i="66"/>
  <c r="AA126" i="66"/>
  <c r="Z126" i="66"/>
  <c r="Y126" i="66"/>
  <c r="X126" i="66"/>
  <c r="W126" i="66"/>
  <c r="W127" i="66"/>
  <c r="B127" i="66"/>
  <c r="D126" i="66"/>
  <c r="AN125" i="66"/>
  <c r="AM125" i="66"/>
  <c r="AJ125" i="66"/>
  <c r="AE125" i="66"/>
  <c r="AB125" i="66"/>
  <c r="W125" i="66"/>
  <c r="AO124" i="66"/>
  <c r="AO125" i="66"/>
  <c r="AN124" i="66"/>
  <c r="AM124" i="66"/>
  <c r="AL124" i="66"/>
  <c r="AK124" i="66"/>
  <c r="AJ124" i="66"/>
  <c r="AI124" i="66"/>
  <c r="AI125" i="66"/>
  <c r="AH124" i="66"/>
  <c r="AH125" i="66"/>
  <c r="AG124" i="66"/>
  <c r="AG125" i="66"/>
  <c r="AF124" i="66"/>
  <c r="AF125" i="66"/>
  <c r="AE124" i="66"/>
  <c r="AD124" i="66"/>
  <c r="AD125" i="66"/>
  <c r="AC124" i="66"/>
  <c r="AB124" i="66"/>
  <c r="AA124" i="66"/>
  <c r="AA125" i="66"/>
  <c r="Z124" i="66"/>
  <c r="Y124" i="66"/>
  <c r="Y125" i="66"/>
  <c r="X124" i="66"/>
  <c r="X125" i="66"/>
  <c r="W124" i="66"/>
  <c r="AO123" i="66"/>
  <c r="AM123" i="66"/>
  <c r="R123" i="66"/>
  <c r="AL123" i="66"/>
  <c r="AI123" i="66"/>
  <c r="AG123" i="66"/>
  <c r="L123" i="66"/>
  <c r="AE123" i="66"/>
  <c r="AB123" i="66"/>
  <c r="W123" i="66"/>
  <c r="D123" i="66"/>
  <c r="AO122" i="66"/>
  <c r="AN122" i="66"/>
  <c r="AN123" i="66"/>
  <c r="AM122" i="66"/>
  <c r="AL122" i="66"/>
  <c r="AK122" i="66"/>
  <c r="AK123" i="66"/>
  <c r="AJ122" i="66"/>
  <c r="AI122" i="66"/>
  <c r="AH122" i="66"/>
  <c r="AH123" i="66"/>
  <c r="AG122" i="66"/>
  <c r="AF122" i="66"/>
  <c r="AF123" i="66"/>
  <c r="K123" i="66"/>
  <c r="AE122" i="66"/>
  <c r="AD122" i="66"/>
  <c r="AD123" i="66"/>
  <c r="AC122" i="66"/>
  <c r="AC123" i="66"/>
  <c r="AB122" i="66"/>
  <c r="AA122" i="66"/>
  <c r="Z122" i="66"/>
  <c r="Z123" i="66"/>
  <c r="Y122" i="66"/>
  <c r="Y123" i="66"/>
  <c r="X122" i="66"/>
  <c r="X123" i="66"/>
  <c r="C123" i="66"/>
  <c r="W122" i="66"/>
  <c r="T122" i="66"/>
  <c r="R122" i="66"/>
  <c r="P122" i="66"/>
  <c r="D122" i="66"/>
  <c r="AO121" i="66"/>
  <c r="AL121" i="66"/>
  <c r="AJ121" i="66"/>
  <c r="AG121" i="66"/>
  <c r="AF121" i="66"/>
  <c r="AE121" i="66"/>
  <c r="AD121" i="66"/>
  <c r="AC121" i="66"/>
  <c r="AB121" i="66"/>
  <c r="AA121" i="66"/>
  <c r="Z121" i="66"/>
  <c r="Y121" i="66"/>
  <c r="X121" i="66"/>
  <c r="W121" i="66"/>
  <c r="AO120" i="66"/>
  <c r="AN120" i="66"/>
  <c r="AN121" i="66"/>
  <c r="AM120" i="66"/>
  <c r="AL120" i="66"/>
  <c r="AK120" i="66"/>
  <c r="AK121" i="66"/>
  <c r="AJ120" i="66"/>
  <c r="AI120" i="66"/>
  <c r="AI121" i="66"/>
  <c r="AH120" i="66"/>
  <c r="W120" i="66"/>
  <c r="AN119" i="66"/>
  <c r="AL119" i="66"/>
  <c r="AJ119" i="66"/>
  <c r="AI119" i="66"/>
  <c r="AG119" i="66"/>
  <c r="AF119" i="66"/>
  <c r="AE119" i="66"/>
  <c r="AD119" i="66"/>
  <c r="AC119" i="66"/>
  <c r="AB119" i="66"/>
  <c r="AA119" i="66"/>
  <c r="Z119" i="66"/>
  <c r="Y119" i="66"/>
  <c r="X119" i="66"/>
  <c r="AO118" i="66"/>
  <c r="AN118" i="66"/>
  <c r="AM118" i="66"/>
  <c r="AM119" i="66"/>
  <c r="AL118" i="66"/>
  <c r="AK118" i="66"/>
  <c r="AK119" i="66"/>
  <c r="AJ118" i="66"/>
  <c r="AI118" i="66"/>
  <c r="AH118" i="66"/>
  <c r="AH119" i="66"/>
  <c r="W118" i="66"/>
  <c r="W119" i="66"/>
  <c r="AN117" i="66"/>
  <c r="AK117" i="66"/>
  <c r="AH117" i="66"/>
  <c r="AG117" i="66"/>
  <c r="AF117" i="66"/>
  <c r="AE117" i="66"/>
  <c r="AD117" i="66"/>
  <c r="AC117" i="66"/>
  <c r="AB117" i="66"/>
  <c r="AA117" i="66"/>
  <c r="Z117" i="66"/>
  <c r="Y117" i="66"/>
  <c r="X117" i="66"/>
  <c r="AO116" i="66"/>
  <c r="AO117" i="66"/>
  <c r="AN116" i="66"/>
  <c r="AM116" i="66"/>
  <c r="AM117" i="66"/>
  <c r="AL116" i="66"/>
  <c r="Q116" i="66"/>
  <c r="AK116" i="66"/>
  <c r="AJ116" i="66"/>
  <c r="AJ117" i="66"/>
  <c r="AI116" i="66"/>
  <c r="AI117" i="66"/>
  <c r="AH116" i="66"/>
  <c r="W116" i="66"/>
  <c r="W117" i="66"/>
  <c r="AM115" i="66"/>
  <c r="AK115" i="66"/>
  <c r="AJ115" i="66"/>
  <c r="AH115" i="66"/>
  <c r="AG115" i="66"/>
  <c r="AF115" i="66"/>
  <c r="AE115" i="66"/>
  <c r="AD115" i="66"/>
  <c r="AC115" i="66"/>
  <c r="AB115" i="66"/>
  <c r="AA115" i="66"/>
  <c r="Z115" i="66"/>
  <c r="Y115" i="66"/>
  <c r="X115" i="66"/>
  <c r="W115" i="66"/>
  <c r="AO114" i="66"/>
  <c r="AO115" i="66"/>
  <c r="AN114" i="66"/>
  <c r="AM114" i="66"/>
  <c r="AL114" i="66"/>
  <c r="AL115" i="66"/>
  <c r="AK114" i="66"/>
  <c r="AJ114" i="66"/>
  <c r="AI114" i="66"/>
  <c r="AI115" i="66"/>
  <c r="AH114" i="66"/>
  <c r="W114" i="66"/>
  <c r="O114" i="66"/>
  <c r="L114" i="66"/>
  <c r="K114" i="66"/>
  <c r="D114" i="66"/>
  <c r="AO113" i="66"/>
  <c r="T113" i="66"/>
  <c r="AL113" i="66"/>
  <c r="AG113" i="66"/>
  <c r="AF113" i="66"/>
  <c r="AE113" i="66"/>
  <c r="AD113" i="66"/>
  <c r="AC113" i="66"/>
  <c r="AB113" i="66"/>
  <c r="AA113" i="66"/>
  <c r="Z113" i="66"/>
  <c r="Y113" i="66"/>
  <c r="X113" i="66"/>
  <c r="W113" i="66"/>
  <c r="G113" i="66"/>
  <c r="D113" i="66"/>
  <c r="C113" i="66"/>
  <c r="AO112" i="66"/>
  <c r="AN112" i="66"/>
  <c r="AN113" i="66"/>
  <c r="AM112" i="66"/>
  <c r="AL112" i="66"/>
  <c r="AK112" i="66"/>
  <c r="AK113" i="66"/>
  <c r="AJ112" i="66"/>
  <c r="AJ113" i="66"/>
  <c r="O113" i="66"/>
  <c r="AI112" i="66"/>
  <c r="AI113" i="66"/>
  <c r="AH112" i="66"/>
  <c r="W112" i="66"/>
  <c r="O112" i="66"/>
  <c r="K112" i="66"/>
  <c r="D112" i="66"/>
  <c r="C112" i="66"/>
  <c r="AN111" i="66"/>
  <c r="AM111" i="66"/>
  <c r="R111" i="66"/>
  <c r="AK111" i="66"/>
  <c r="AG111" i="66"/>
  <c r="AF111" i="66"/>
  <c r="AE111" i="66"/>
  <c r="AD111" i="66"/>
  <c r="AC111" i="66"/>
  <c r="AB111" i="66"/>
  <c r="AA111" i="66"/>
  <c r="Z111" i="66"/>
  <c r="Y111" i="66"/>
  <c r="X111" i="66"/>
  <c r="W111" i="66"/>
  <c r="S111" i="66"/>
  <c r="J111" i="66"/>
  <c r="G111" i="66"/>
  <c r="C111" i="66"/>
  <c r="AN110" i="66"/>
  <c r="AM110" i="66"/>
  <c r="AL110" i="66"/>
  <c r="AL111" i="66"/>
  <c r="AK110" i="66"/>
  <c r="AJ110" i="66"/>
  <c r="AJ111" i="66"/>
  <c r="AI110" i="66"/>
  <c r="AI111" i="66"/>
  <c r="AH110" i="66"/>
  <c r="W110" i="66"/>
  <c r="S110" i="66"/>
  <c r="R110" i="66"/>
  <c r="J110" i="66"/>
  <c r="G110" i="66"/>
  <c r="AK109" i="66"/>
  <c r="AJ109" i="66"/>
  <c r="AI109" i="66"/>
  <c r="AG109" i="66"/>
  <c r="AF109" i="66"/>
  <c r="AE109" i="66"/>
  <c r="AD109" i="66"/>
  <c r="AC109" i="66"/>
  <c r="AB109" i="66"/>
  <c r="AA109" i="66"/>
  <c r="Z109" i="66"/>
  <c r="Y109" i="66"/>
  <c r="X109" i="66"/>
  <c r="AM108" i="66"/>
  <c r="AL108" i="66"/>
  <c r="AL109" i="66"/>
  <c r="AK108" i="66"/>
  <c r="AJ108" i="66"/>
  <c r="AI108" i="66"/>
  <c r="AH108" i="66"/>
  <c r="W108" i="66"/>
  <c r="W109" i="66"/>
  <c r="AL107" i="66"/>
  <c r="AK107" i="66"/>
  <c r="AG107" i="66"/>
  <c r="AF107" i="66"/>
  <c r="AE107" i="66"/>
  <c r="AD107" i="66"/>
  <c r="AC107" i="66"/>
  <c r="AB107" i="66"/>
  <c r="AA107" i="66"/>
  <c r="Z107" i="66"/>
  <c r="Y107" i="66"/>
  <c r="X107" i="66"/>
  <c r="C107" i="66"/>
  <c r="G107" i="66"/>
  <c r="D107" i="66"/>
  <c r="AL106" i="66"/>
  <c r="AK106" i="66"/>
  <c r="AJ106" i="66"/>
  <c r="AJ107" i="66"/>
  <c r="AI106" i="66"/>
  <c r="AI107" i="66"/>
  <c r="AH106" i="66"/>
  <c r="AH107" i="66"/>
  <c r="W106" i="66"/>
  <c r="W107" i="66"/>
  <c r="L106" i="66"/>
  <c r="K106" i="66"/>
  <c r="I106" i="66"/>
  <c r="G106" i="66"/>
  <c r="D106" i="66"/>
  <c r="AK105" i="66"/>
  <c r="AG105" i="66"/>
  <c r="AF105" i="66"/>
  <c r="AE105" i="66"/>
  <c r="AD105" i="66"/>
  <c r="AC105" i="66"/>
  <c r="AB105" i="66"/>
  <c r="AA105" i="66"/>
  <c r="Z105" i="66"/>
  <c r="Y105" i="66"/>
  <c r="X105" i="66"/>
  <c r="AK104" i="66"/>
  <c r="AJ104" i="66"/>
  <c r="AJ105" i="66"/>
  <c r="AI104" i="66"/>
  <c r="AI105" i="66"/>
  <c r="AH104" i="66"/>
  <c r="AH105" i="66"/>
  <c r="W104" i="66"/>
  <c r="W105" i="66"/>
  <c r="AJ103" i="66"/>
  <c r="AI103" i="66"/>
  <c r="AH103" i="66"/>
  <c r="AG103" i="66"/>
  <c r="AF103" i="66"/>
  <c r="AE103" i="66"/>
  <c r="AD103" i="66"/>
  <c r="AC103" i="66"/>
  <c r="AB103" i="66"/>
  <c r="AA103" i="66"/>
  <c r="Z103" i="66"/>
  <c r="Y103" i="66"/>
  <c r="X103" i="66"/>
  <c r="AJ102" i="66"/>
  <c r="AI102" i="66"/>
  <c r="AH102" i="66"/>
  <c r="W102" i="66"/>
  <c r="AG101" i="66"/>
  <c r="AF101" i="66"/>
  <c r="AE101" i="66"/>
  <c r="AD101" i="66"/>
  <c r="AC101" i="66"/>
  <c r="AB101" i="66"/>
  <c r="AA101" i="66"/>
  <c r="Z101" i="66"/>
  <c r="Y101" i="66"/>
  <c r="X101" i="66"/>
  <c r="AI100" i="66"/>
  <c r="AI101" i="66"/>
  <c r="AH100" i="66"/>
  <c r="W100" i="66"/>
  <c r="W101" i="66"/>
  <c r="AH99" i="66"/>
  <c r="AG99" i="66"/>
  <c r="AF99" i="66"/>
  <c r="AE99" i="66"/>
  <c r="AD99" i="66"/>
  <c r="AC99" i="66"/>
  <c r="AB99" i="66"/>
  <c r="G99" i="66"/>
  <c r="AA99" i="66"/>
  <c r="Z99" i="66"/>
  <c r="Y99" i="66"/>
  <c r="X99" i="66"/>
  <c r="W99" i="66"/>
  <c r="D99" i="66"/>
  <c r="AH98" i="66"/>
  <c r="W98" i="66"/>
  <c r="K98" i="66"/>
  <c r="G98" i="66"/>
  <c r="AG97" i="66"/>
  <c r="L97" i="66"/>
  <c r="AF97" i="66"/>
  <c r="AE97" i="66"/>
  <c r="J97" i="66"/>
  <c r="AD97" i="66"/>
  <c r="AC97" i="66"/>
  <c r="AB97" i="66"/>
  <c r="AA97" i="66"/>
  <c r="Z97" i="66"/>
  <c r="Y97" i="66"/>
  <c r="X97" i="66"/>
  <c r="C97" i="66"/>
  <c r="G97" i="66"/>
  <c r="W96" i="66"/>
  <c r="L96" i="66"/>
  <c r="J96" i="66"/>
  <c r="G96" i="66"/>
  <c r="C96" i="66"/>
  <c r="AF95" i="66"/>
  <c r="AE95" i="66"/>
  <c r="AD95" i="66"/>
  <c r="AC95" i="66"/>
  <c r="AB95" i="66"/>
  <c r="AA95" i="66"/>
  <c r="Z95" i="66"/>
  <c r="Y95" i="66"/>
  <c r="D95" i="66"/>
  <c r="X95" i="66"/>
  <c r="K95" i="66"/>
  <c r="W94" i="66"/>
  <c r="K94" i="66"/>
  <c r="AE93" i="66"/>
  <c r="AD93" i="66"/>
  <c r="AC93" i="66"/>
  <c r="AB93" i="66"/>
  <c r="AA93" i="66"/>
  <c r="Z93" i="66"/>
  <c r="Y93" i="66"/>
  <c r="X93" i="66"/>
  <c r="W93" i="66"/>
  <c r="W92" i="66"/>
  <c r="AD91" i="66"/>
  <c r="AC91" i="66"/>
  <c r="AB91" i="66"/>
  <c r="AA91" i="66"/>
  <c r="Z91" i="66"/>
  <c r="Y91" i="66"/>
  <c r="X91" i="66"/>
  <c r="W91" i="66"/>
  <c r="W90" i="66"/>
  <c r="AC89" i="66"/>
  <c r="AB89" i="66"/>
  <c r="AA89" i="66"/>
  <c r="Z89" i="66"/>
  <c r="Y89" i="66"/>
  <c r="X89" i="66"/>
  <c r="W88" i="66"/>
  <c r="W89" i="66"/>
  <c r="AB87" i="66"/>
  <c r="AA87" i="66"/>
  <c r="Z87" i="66"/>
  <c r="Y87" i="66"/>
  <c r="X87" i="66"/>
  <c r="W87" i="66"/>
  <c r="W86" i="66"/>
  <c r="AA85" i="66"/>
  <c r="Z85" i="66"/>
  <c r="Y85" i="66"/>
  <c r="X85" i="66"/>
  <c r="W84" i="66"/>
  <c r="W85" i="66"/>
  <c r="Z83" i="66"/>
  <c r="Y83" i="66"/>
  <c r="X83" i="66"/>
  <c r="W82" i="66"/>
  <c r="W83" i="66"/>
  <c r="Y81" i="66"/>
  <c r="X81" i="66"/>
  <c r="W81" i="66"/>
  <c r="W80" i="66"/>
  <c r="X79" i="66"/>
  <c r="C79" i="66"/>
  <c r="W79" i="66"/>
  <c r="W78" i="66"/>
  <c r="C78" i="66"/>
  <c r="W77" i="66"/>
  <c r="AO204" i="65"/>
  <c r="AO202" i="65"/>
  <c r="T132" i="65"/>
  <c r="AN204" i="65"/>
  <c r="AM204" i="65"/>
  <c r="AM186" i="65"/>
  <c r="AL204" i="65"/>
  <c r="AL200" i="65"/>
  <c r="AK204" i="65"/>
  <c r="AK194" i="65"/>
  <c r="AJ204" i="65"/>
  <c r="AJ198" i="65"/>
  <c r="O128" i="65"/>
  <c r="AI204" i="65"/>
  <c r="AH204" i="65"/>
  <c r="AH178" i="65"/>
  <c r="AG204" i="65"/>
  <c r="AG198" i="65"/>
  <c r="L128" i="65"/>
  <c r="AF204" i="65"/>
  <c r="AE204" i="65"/>
  <c r="AE186" i="65"/>
  <c r="AD204" i="65"/>
  <c r="AD194" i="65"/>
  <c r="AC204" i="65"/>
  <c r="AC186" i="65"/>
  <c r="H116" i="65"/>
  <c r="AB204" i="65"/>
  <c r="AB186" i="65"/>
  <c r="AA204" i="65"/>
  <c r="Z204" i="65"/>
  <c r="Y204" i="65"/>
  <c r="Y166" i="65"/>
  <c r="D96" i="65"/>
  <c r="X204" i="65"/>
  <c r="W204" i="65"/>
  <c r="W180" i="65"/>
  <c r="B110" i="65"/>
  <c r="AP202" i="65"/>
  <c r="AP200" i="65"/>
  <c r="AP198" i="65"/>
  <c r="AM198" i="65"/>
  <c r="AP196" i="65"/>
  <c r="AP194" i="65"/>
  <c r="AJ194" i="65"/>
  <c r="O124" i="65"/>
  <c r="AP192" i="65"/>
  <c r="AP190" i="65"/>
  <c r="AP188" i="65"/>
  <c r="AG188" i="65"/>
  <c r="L118" i="65"/>
  <c r="AP186" i="65"/>
  <c r="AP184" i="65"/>
  <c r="AP182" i="65"/>
  <c r="AO182" i="65"/>
  <c r="T112" i="65"/>
  <c r="AP180" i="65"/>
  <c r="AP178" i="65"/>
  <c r="AD178" i="65"/>
  <c r="AP176" i="65"/>
  <c r="AP174" i="65"/>
  <c r="AP172" i="65"/>
  <c r="W172" i="65"/>
  <c r="B102" i="65"/>
  <c r="AP170" i="65"/>
  <c r="AP168" i="65"/>
  <c r="AP166" i="65"/>
  <c r="AF166" i="65"/>
  <c r="AP164" i="65"/>
  <c r="AP162" i="65"/>
  <c r="AE162" i="65"/>
  <c r="AP160" i="65"/>
  <c r="AP158" i="65"/>
  <c r="AP156" i="65"/>
  <c r="AP154" i="65"/>
  <c r="AP152" i="65"/>
  <c r="AP150" i="65"/>
  <c r="Y150" i="65"/>
  <c r="AP148" i="65"/>
  <c r="W148" i="65"/>
  <c r="B78" i="65"/>
  <c r="AP146" i="65"/>
  <c r="AP146" i="64"/>
  <c r="AP148" i="64"/>
  <c r="AP150" i="64"/>
  <c r="AP152" i="64"/>
  <c r="AP154" i="64"/>
  <c r="AP156" i="64"/>
  <c r="AP158" i="64"/>
  <c r="AP160" i="64"/>
  <c r="AP162" i="64"/>
  <c r="AC162" i="64"/>
  <c r="H93" i="64"/>
  <c r="AP164" i="64"/>
  <c r="AP166" i="64"/>
  <c r="AP168" i="64"/>
  <c r="AP170" i="64"/>
  <c r="AP172" i="64"/>
  <c r="AP174" i="64"/>
  <c r="AP176" i="64"/>
  <c r="AP178" i="64"/>
  <c r="W178" i="64"/>
  <c r="AP180" i="64"/>
  <c r="AP182" i="64"/>
  <c r="AP184" i="64"/>
  <c r="AP186" i="64"/>
  <c r="AP188" i="64"/>
  <c r="AP190" i="64"/>
  <c r="AP192" i="64"/>
  <c r="W192" i="64"/>
  <c r="AP194" i="64"/>
  <c r="AH194" i="64"/>
  <c r="M125" i="64"/>
  <c r="AP196" i="64"/>
  <c r="AP198" i="64"/>
  <c r="AP200" i="64"/>
  <c r="AP202" i="64"/>
  <c r="W204" i="64"/>
  <c r="X204" i="64"/>
  <c r="Y204" i="64"/>
  <c r="Z204" i="64"/>
  <c r="AA204" i="64"/>
  <c r="AB204" i="64"/>
  <c r="AC204" i="64"/>
  <c r="AD204" i="64"/>
  <c r="AE204" i="64"/>
  <c r="AE184" i="64"/>
  <c r="AF204" i="64"/>
  <c r="AG204" i="64"/>
  <c r="AH204" i="64"/>
  <c r="AI204" i="64"/>
  <c r="AJ204" i="64"/>
  <c r="AK204" i="64"/>
  <c r="AL204" i="64"/>
  <c r="AM204" i="64"/>
  <c r="AM196" i="64"/>
  <c r="AN204" i="64"/>
  <c r="AO204" i="64"/>
  <c r="AI196" i="64"/>
  <c r="AA202" i="64"/>
  <c r="F133" i="64"/>
  <c r="Z186" i="64"/>
  <c r="E117" i="64"/>
  <c r="AJ188" i="64"/>
  <c r="AD174" i="64"/>
  <c r="T203" i="65"/>
  <c r="S203" i="65"/>
  <c r="R203" i="65"/>
  <c r="Q203" i="65"/>
  <c r="P203" i="65"/>
  <c r="O203" i="65"/>
  <c r="N203" i="65"/>
  <c r="M203" i="65"/>
  <c r="L203" i="65"/>
  <c r="K203" i="65"/>
  <c r="J203" i="65"/>
  <c r="I203" i="65"/>
  <c r="H203" i="65"/>
  <c r="G203" i="65"/>
  <c r="F203" i="65"/>
  <c r="E203" i="65"/>
  <c r="D203" i="65"/>
  <c r="C203" i="65"/>
  <c r="B203" i="65"/>
  <c r="Y202" i="65"/>
  <c r="D132" i="65"/>
  <c r="T201" i="65"/>
  <c r="S201" i="65"/>
  <c r="R201" i="65"/>
  <c r="Q201" i="65"/>
  <c r="P201" i="65"/>
  <c r="O201" i="65"/>
  <c r="N201" i="65"/>
  <c r="M201" i="65"/>
  <c r="L201" i="65"/>
  <c r="K201" i="65"/>
  <c r="J201" i="65"/>
  <c r="I201" i="65"/>
  <c r="H201" i="65"/>
  <c r="G201" i="65"/>
  <c r="F201" i="65"/>
  <c r="E201" i="65"/>
  <c r="D201" i="65"/>
  <c r="C201" i="65"/>
  <c r="B201" i="65"/>
  <c r="AM200" i="65"/>
  <c r="R130" i="65"/>
  <c r="AN200" i="65"/>
  <c r="S130" i="65"/>
  <c r="AJ200" i="65"/>
  <c r="AG200" i="65"/>
  <c r="AF200" i="65"/>
  <c r="K130" i="65"/>
  <c r="AD200" i="65"/>
  <c r="I131" i="65"/>
  <c r="AB200" i="65"/>
  <c r="G130" i="65"/>
  <c r="Y200" i="65"/>
  <c r="X200" i="65"/>
  <c r="C130" i="65"/>
  <c r="W200" i="65"/>
  <c r="B131" i="65"/>
  <c r="T199" i="65"/>
  <c r="S199" i="65"/>
  <c r="R199" i="65"/>
  <c r="Q199" i="65"/>
  <c r="P199" i="65"/>
  <c r="O199" i="65"/>
  <c r="N199" i="65"/>
  <c r="M199" i="65"/>
  <c r="L199" i="65"/>
  <c r="K199" i="65"/>
  <c r="J199" i="65"/>
  <c r="I199" i="65"/>
  <c r="H199" i="65"/>
  <c r="G199" i="65"/>
  <c r="F199" i="65"/>
  <c r="E199" i="65"/>
  <c r="D199" i="65"/>
  <c r="C199" i="65"/>
  <c r="B199" i="65"/>
  <c r="AN198" i="65"/>
  <c r="S128" i="65"/>
  <c r="AF198" i="65"/>
  <c r="K128" i="65"/>
  <c r="AD198" i="65"/>
  <c r="AC198" i="65"/>
  <c r="X198" i="65"/>
  <c r="C128" i="65"/>
  <c r="W198" i="65"/>
  <c r="T197" i="65"/>
  <c r="S197" i="65"/>
  <c r="R197" i="65"/>
  <c r="Q197" i="65"/>
  <c r="P197" i="65"/>
  <c r="O197" i="65"/>
  <c r="N197" i="65"/>
  <c r="M197" i="65"/>
  <c r="L197" i="65"/>
  <c r="K197" i="65"/>
  <c r="J197" i="65"/>
  <c r="I197" i="65"/>
  <c r="H197" i="65"/>
  <c r="G197" i="65"/>
  <c r="F197" i="65"/>
  <c r="E197" i="65"/>
  <c r="D197" i="65"/>
  <c r="C197" i="65"/>
  <c r="B197" i="65"/>
  <c r="AK196" i="65"/>
  <c r="P126" i="65"/>
  <c r="AE196" i="65"/>
  <c r="J126" i="65"/>
  <c r="AD196" i="65"/>
  <c r="I126" i="65"/>
  <c r="T195" i="65"/>
  <c r="S195" i="65"/>
  <c r="R195" i="65"/>
  <c r="Q195" i="65"/>
  <c r="P195" i="65"/>
  <c r="O195" i="65"/>
  <c r="N195" i="65"/>
  <c r="M195" i="65"/>
  <c r="L195" i="65"/>
  <c r="K195" i="65"/>
  <c r="J195" i="65"/>
  <c r="I195" i="65"/>
  <c r="H195" i="65"/>
  <c r="G195" i="65"/>
  <c r="F195" i="65"/>
  <c r="E195" i="65"/>
  <c r="D195" i="65"/>
  <c r="C195" i="65"/>
  <c r="B195" i="65"/>
  <c r="AC194" i="65"/>
  <c r="T193" i="65"/>
  <c r="S193" i="65"/>
  <c r="R193" i="65"/>
  <c r="Q193" i="65"/>
  <c r="P193" i="65"/>
  <c r="O193" i="65"/>
  <c r="N193" i="65"/>
  <c r="M193" i="65"/>
  <c r="L193" i="65"/>
  <c r="K193" i="65"/>
  <c r="J193" i="65"/>
  <c r="I193" i="65"/>
  <c r="H193" i="65"/>
  <c r="G193" i="65"/>
  <c r="F193" i="65"/>
  <c r="E193" i="65"/>
  <c r="D193" i="65"/>
  <c r="C193" i="65"/>
  <c r="B193" i="65"/>
  <c r="AN192" i="65"/>
  <c r="S122" i="65"/>
  <c r="AG192" i="65"/>
  <c r="AF192" i="65"/>
  <c r="K122" i="65"/>
  <c r="AC192" i="65"/>
  <c r="H122" i="65"/>
  <c r="AB192" i="65"/>
  <c r="G122" i="65"/>
  <c r="X192" i="65"/>
  <c r="C122" i="65"/>
  <c r="W192" i="65"/>
  <c r="B122" i="65"/>
  <c r="T191" i="65"/>
  <c r="S191" i="65"/>
  <c r="R191" i="65"/>
  <c r="Q191" i="65"/>
  <c r="P191" i="65"/>
  <c r="O191" i="65"/>
  <c r="N191" i="65"/>
  <c r="M191" i="65"/>
  <c r="AL190" i="65"/>
  <c r="Q121" i="65"/>
  <c r="AC190" i="65"/>
  <c r="H120" i="65"/>
  <c r="AB190" i="65"/>
  <c r="G120" i="65"/>
  <c r="T189" i="65"/>
  <c r="S189" i="65"/>
  <c r="R189" i="65"/>
  <c r="Q189" i="65"/>
  <c r="P189" i="65"/>
  <c r="O189" i="65"/>
  <c r="N189" i="65"/>
  <c r="M189" i="65"/>
  <c r="AJ188" i="65"/>
  <c r="T187" i="65"/>
  <c r="S187" i="65"/>
  <c r="R187" i="65"/>
  <c r="Q187" i="65"/>
  <c r="P187" i="65"/>
  <c r="O187" i="65"/>
  <c r="N187" i="65"/>
  <c r="M187" i="65"/>
  <c r="AN186" i="65"/>
  <c r="S116" i="65"/>
  <c r="AK186" i="65"/>
  <c r="AJ186" i="65"/>
  <c r="O116" i="65"/>
  <c r="AG186" i="65"/>
  <c r="L117" i="65"/>
  <c r="AF186" i="65"/>
  <c r="K117" i="65"/>
  <c r="AD186" i="65"/>
  <c r="I116" i="65"/>
  <c r="Y186" i="65"/>
  <c r="D116" i="65"/>
  <c r="X186" i="65"/>
  <c r="C117" i="65"/>
  <c r="T185" i="65"/>
  <c r="S185" i="65"/>
  <c r="R185" i="65"/>
  <c r="Q185" i="65"/>
  <c r="P185" i="65"/>
  <c r="O185" i="65"/>
  <c r="AJ115" i="65"/>
  <c r="N185" i="65"/>
  <c r="M185" i="65"/>
  <c r="AM184" i="65"/>
  <c r="AO184" i="65"/>
  <c r="AN184" i="65"/>
  <c r="AK184" i="65"/>
  <c r="AF184" i="65"/>
  <c r="K114" i="65"/>
  <c r="AC184" i="65"/>
  <c r="H114" i="65"/>
  <c r="AB184" i="65"/>
  <c r="Y184" i="65"/>
  <c r="D114" i="65"/>
  <c r="X184" i="65"/>
  <c r="C114" i="65"/>
  <c r="T183" i="65"/>
  <c r="S183" i="65"/>
  <c r="R183" i="65"/>
  <c r="Q183" i="65"/>
  <c r="P183" i="65"/>
  <c r="O183" i="65"/>
  <c r="N183" i="65"/>
  <c r="M183" i="65"/>
  <c r="AM182" i="65"/>
  <c r="AL182" i="65"/>
  <c r="Q112" i="65"/>
  <c r="AG182" i="65"/>
  <c r="AF182" i="65"/>
  <c r="K113" i="65"/>
  <c r="AC182" i="65"/>
  <c r="H113" i="65"/>
  <c r="AB182" i="65"/>
  <c r="W182" i="65"/>
  <c r="S181" i="65"/>
  <c r="R181" i="65"/>
  <c r="Q181" i="65"/>
  <c r="P181" i="65"/>
  <c r="O181" i="65"/>
  <c r="N181" i="65"/>
  <c r="M181" i="65"/>
  <c r="AN180" i="65"/>
  <c r="S110" i="65"/>
  <c r="AG180" i="65"/>
  <c r="L110" i="65"/>
  <c r="R179" i="65"/>
  <c r="Q179" i="65"/>
  <c r="P179" i="65"/>
  <c r="O179" i="65"/>
  <c r="N179" i="65"/>
  <c r="M179" i="65"/>
  <c r="AM178" i="65"/>
  <c r="AL178" i="65"/>
  <c r="Q108" i="65"/>
  <c r="AF178" i="65"/>
  <c r="K108" i="65"/>
  <c r="AE178" i="65"/>
  <c r="J108" i="65"/>
  <c r="X178" i="65"/>
  <c r="C109" i="65"/>
  <c r="W178" i="65"/>
  <c r="Q177" i="65"/>
  <c r="P177" i="65"/>
  <c r="O177" i="65"/>
  <c r="N177" i="65"/>
  <c r="M177" i="65"/>
  <c r="AL176" i="65"/>
  <c r="AG176" i="65"/>
  <c r="L106" i="65"/>
  <c r="AF176" i="65"/>
  <c r="Y176" i="65"/>
  <c r="D107" i="65"/>
  <c r="X176" i="65"/>
  <c r="C107" i="65"/>
  <c r="W176" i="65"/>
  <c r="B106" i="65"/>
  <c r="P175" i="65"/>
  <c r="O175" i="65"/>
  <c r="N175" i="65"/>
  <c r="M175" i="65"/>
  <c r="AC174" i="65"/>
  <c r="H104" i="65"/>
  <c r="O173" i="65"/>
  <c r="N173" i="65"/>
  <c r="M173" i="65"/>
  <c r="N171" i="65"/>
  <c r="M171" i="65"/>
  <c r="AF170" i="65"/>
  <c r="K100" i="65"/>
  <c r="AD170" i="65"/>
  <c r="I101" i="65"/>
  <c r="AC170" i="65"/>
  <c r="H101" i="65"/>
  <c r="Y170" i="65"/>
  <c r="X170" i="65"/>
  <c r="M169" i="65"/>
  <c r="AC168" i="65"/>
  <c r="AD166" i="65"/>
  <c r="I96" i="65"/>
  <c r="AG166" i="65"/>
  <c r="L96" i="65"/>
  <c r="X166" i="65"/>
  <c r="AC164" i="65"/>
  <c r="H95" i="65"/>
  <c r="AB164" i="65"/>
  <c r="G94" i="65"/>
  <c r="AD162" i="65"/>
  <c r="I92" i="65"/>
  <c r="AB162" i="65"/>
  <c r="G92" i="65"/>
  <c r="AD160" i="65"/>
  <c r="I91" i="65"/>
  <c r="X152" i="65"/>
  <c r="C82" i="65"/>
  <c r="W152" i="65"/>
  <c r="X148" i="65"/>
  <c r="C78" i="65"/>
  <c r="AO135" i="65"/>
  <c r="AN135" i="65"/>
  <c r="AM135" i="65"/>
  <c r="AL135" i="65"/>
  <c r="AK135" i="65"/>
  <c r="AJ135" i="65"/>
  <c r="AI135" i="65"/>
  <c r="AH135" i="65"/>
  <c r="AG135" i="65"/>
  <c r="AF135" i="65"/>
  <c r="AE135" i="65"/>
  <c r="AD135" i="65"/>
  <c r="AC135" i="65"/>
  <c r="AB135" i="65"/>
  <c r="AA135" i="65"/>
  <c r="Z135" i="65"/>
  <c r="Y135" i="65"/>
  <c r="X135" i="65"/>
  <c r="W135" i="65"/>
  <c r="AN133" i="65"/>
  <c r="AM133" i="65"/>
  <c r="AF133" i="65"/>
  <c r="AE133" i="65"/>
  <c r="X133" i="65"/>
  <c r="W133" i="65"/>
  <c r="AO132" i="65"/>
  <c r="AO133" i="65"/>
  <c r="AN132" i="65"/>
  <c r="AM132" i="65"/>
  <c r="AL132" i="65"/>
  <c r="AK132" i="65"/>
  <c r="AJ132" i="65"/>
  <c r="AJ133" i="65"/>
  <c r="AI132" i="65"/>
  <c r="AI133" i="65"/>
  <c r="AH132" i="65"/>
  <c r="AH133" i="65"/>
  <c r="AG132" i="65"/>
  <c r="AG133" i="65"/>
  <c r="AF132" i="65"/>
  <c r="AE132" i="65"/>
  <c r="AD132" i="65"/>
  <c r="AC132" i="65"/>
  <c r="AB132" i="65"/>
  <c r="AB133" i="65"/>
  <c r="AA132" i="65"/>
  <c r="AA133" i="65"/>
  <c r="Z132" i="65"/>
  <c r="Z133" i="65"/>
  <c r="Y132" i="65"/>
  <c r="Y133" i="65"/>
  <c r="X132" i="65"/>
  <c r="W132" i="65"/>
  <c r="AJ131" i="65"/>
  <c r="AI131" i="65"/>
  <c r="AB131" i="65"/>
  <c r="AA131" i="65"/>
  <c r="AO130" i="65"/>
  <c r="AN130" i="65"/>
  <c r="AN131" i="65"/>
  <c r="AM130" i="65"/>
  <c r="AM131" i="65"/>
  <c r="AL130" i="65"/>
  <c r="AL131" i="65"/>
  <c r="AK130" i="65"/>
  <c r="AK131" i="65"/>
  <c r="AJ130" i="65"/>
  <c r="AI130" i="65"/>
  <c r="AH130" i="65"/>
  <c r="AG130" i="65"/>
  <c r="AF130" i="65"/>
  <c r="AF131" i="65"/>
  <c r="AE130" i="65"/>
  <c r="AE131" i="65"/>
  <c r="AD130" i="65"/>
  <c r="AD131" i="65"/>
  <c r="AC130" i="65"/>
  <c r="AC131" i="65"/>
  <c r="AB130" i="65"/>
  <c r="AA130" i="65"/>
  <c r="Z130" i="65"/>
  <c r="Y130" i="65"/>
  <c r="X130" i="65"/>
  <c r="X131" i="65"/>
  <c r="C131" i="65"/>
  <c r="W130" i="65"/>
  <c r="W131" i="65"/>
  <c r="O130" i="65"/>
  <c r="I130" i="65"/>
  <c r="B130" i="65"/>
  <c r="AN129" i="65"/>
  <c r="S129" i="65"/>
  <c r="AM129" i="65"/>
  <c r="AF129" i="65"/>
  <c r="AE129" i="65"/>
  <c r="X129" i="65"/>
  <c r="C129" i="65"/>
  <c r="W129" i="65"/>
  <c r="B129" i="65"/>
  <c r="AO128" i="65"/>
  <c r="AO129" i="65"/>
  <c r="AN128" i="65"/>
  <c r="AM128" i="65"/>
  <c r="AL128" i="65"/>
  <c r="AK128" i="65"/>
  <c r="AJ128" i="65"/>
  <c r="AJ129" i="65"/>
  <c r="AI128" i="65"/>
  <c r="AI129" i="65"/>
  <c r="AH128" i="65"/>
  <c r="AH129" i="65"/>
  <c r="AG128" i="65"/>
  <c r="AG129" i="65"/>
  <c r="AF128" i="65"/>
  <c r="AE128" i="65"/>
  <c r="AD128" i="65"/>
  <c r="AC128" i="65"/>
  <c r="AB128" i="65"/>
  <c r="AB129" i="65"/>
  <c r="AA128" i="65"/>
  <c r="AA129" i="65"/>
  <c r="Z128" i="65"/>
  <c r="Z129" i="65"/>
  <c r="Y128" i="65"/>
  <c r="Y129" i="65"/>
  <c r="X128" i="65"/>
  <c r="W128" i="65"/>
  <c r="B128" i="65"/>
  <c r="AJ127" i="65"/>
  <c r="AI127" i="65"/>
  <c r="AB127" i="65"/>
  <c r="AA127" i="65"/>
  <c r="J127" i="65"/>
  <c r="AO126" i="65"/>
  <c r="AN126" i="65"/>
  <c r="AN127" i="65"/>
  <c r="AM126" i="65"/>
  <c r="AM127" i="65"/>
  <c r="AL126" i="65"/>
  <c r="AL127" i="65"/>
  <c r="AK126" i="65"/>
  <c r="AK127" i="65"/>
  <c r="AJ126" i="65"/>
  <c r="AI126" i="65"/>
  <c r="AH126" i="65"/>
  <c r="AG126" i="65"/>
  <c r="AF126" i="65"/>
  <c r="AF127" i="65"/>
  <c r="AE126" i="65"/>
  <c r="AE127" i="65"/>
  <c r="AD126" i="65"/>
  <c r="AD127" i="65"/>
  <c r="AC126" i="65"/>
  <c r="AC127" i="65"/>
  <c r="AB126" i="65"/>
  <c r="AA126" i="65"/>
  <c r="Z126" i="65"/>
  <c r="Y126" i="65"/>
  <c r="X126" i="65"/>
  <c r="X127" i="65"/>
  <c r="W126" i="65"/>
  <c r="W127" i="65"/>
  <c r="AN125" i="65"/>
  <c r="AM125" i="65"/>
  <c r="AF125" i="65"/>
  <c r="AE125" i="65"/>
  <c r="X125" i="65"/>
  <c r="W125" i="65"/>
  <c r="AO124" i="65"/>
  <c r="AN124" i="65"/>
  <c r="AM124" i="65"/>
  <c r="AL124" i="65"/>
  <c r="AK124" i="65"/>
  <c r="AJ124" i="65"/>
  <c r="AJ125" i="65"/>
  <c r="AI124" i="65"/>
  <c r="AI125" i="65"/>
  <c r="AH124" i="65"/>
  <c r="AG124" i="65"/>
  <c r="AF124" i="65"/>
  <c r="AE124" i="65"/>
  <c r="AD124" i="65"/>
  <c r="AC124" i="65"/>
  <c r="AB124" i="65"/>
  <c r="AB125" i="65"/>
  <c r="AA124" i="65"/>
  <c r="AA125" i="65"/>
  <c r="Z124" i="65"/>
  <c r="Y124" i="65"/>
  <c r="X124" i="65"/>
  <c r="W124" i="65"/>
  <c r="AJ123" i="65"/>
  <c r="AI123" i="65"/>
  <c r="AB123" i="65"/>
  <c r="G123" i="65"/>
  <c r="AA123" i="65"/>
  <c r="AO122" i="65"/>
  <c r="AN122" i="65"/>
  <c r="AN123" i="65"/>
  <c r="AM122" i="65"/>
  <c r="AM123" i="65"/>
  <c r="AL122" i="65"/>
  <c r="AL123" i="65"/>
  <c r="AK122" i="65"/>
  <c r="AK123" i="65"/>
  <c r="AJ122" i="65"/>
  <c r="AI122" i="65"/>
  <c r="AH122" i="65"/>
  <c r="AG122" i="65"/>
  <c r="AF122" i="65"/>
  <c r="AF123" i="65"/>
  <c r="K123" i="65"/>
  <c r="AE122" i="65"/>
  <c r="AE123" i="65"/>
  <c r="AD122" i="65"/>
  <c r="AD123" i="65"/>
  <c r="AC122" i="65"/>
  <c r="AC123" i="65"/>
  <c r="AB122" i="65"/>
  <c r="AA122" i="65"/>
  <c r="Z122" i="65"/>
  <c r="Y122" i="65"/>
  <c r="X122" i="65"/>
  <c r="X123" i="65"/>
  <c r="W122" i="65"/>
  <c r="W123" i="65"/>
  <c r="AG121" i="65"/>
  <c r="AF121" i="65"/>
  <c r="AE121" i="65"/>
  <c r="AD121" i="65"/>
  <c r="AC121" i="65"/>
  <c r="AB121" i="65"/>
  <c r="AA121" i="65"/>
  <c r="Z121" i="65"/>
  <c r="Y121" i="65"/>
  <c r="X121" i="65"/>
  <c r="AO120" i="65"/>
  <c r="AO121" i="65"/>
  <c r="AN120" i="65"/>
  <c r="AN121" i="65"/>
  <c r="AM120" i="65"/>
  <c r="AL120" i="65"/>
  <c r="AL121" i="65"/>
  <c r="AK120" i="65"/>
  <c r="AK121" i="65"/>
  <c r="AJ120" i="65"/>
  <c r="AJ121" i="65"/>
  <c r="AI120" i="65"/>
  <c r="AI121" i="65"/>
  <c r="AH120" i="65"/>
  <c r="AH121" i="65"/>
  <c r="W120" i="65"/>
  <c r="W121" i="65"/>
  <c r="AN119" i="65"/>
  <c r="AJ119" i="65"/>
  <c r="AI119" i="65"/>
  <c r="AG119" i="65"/>
  <c r="AF119" i="65"/>
  <c r="AE119" i="65"/>
  <c r="AD119" i="65"/>
  <c r="AC119" i="65"/>
  <c r="AB119" i="65"/>
  <c r="AA119" i="65"/>
  <c r="Z119" i="65"/>
  <c r="Y119" i="65"/>
  <c r="X119" i="65"/>
  <c r="AO118" i="65"/>
  <c r="AN118" i="65"/>
  <c r="AM118" i="65"/>
  <c r="AL118" i="65"/>
  <c r="AL119" i="65"/>
  <c r="AK118" i="65"/>
  <c r="AJ118" i="65"/>
  <c r="O118" i="65"/>
  <c r="AI118" i="65"/>
  <c r="AH118" i="65"/>
  <c r="AH119" i="65"/>
  <c r="W118" i="65"/>
  <c r="AL117" i="65"/>
  <c r="AK117" i="65"/>
  <c r="AH117" i="65"/>
  <c r="AG117" i="65"/>
  <c r="AF117" i="65"/>
  <c r="AE117" i="65"/>
  <c r="AD117" i="65"/>
  <c r="AC117" i="65"/>
  <c r="AB117" i="65"/>
  <c r="AA117" i="65"/>
  <c r="Z117" i="65"/>
  <c r="Y117" i="65"/>
  <c r="X117" i="65"/>
  <c r="AO116" i="65"/>
  <c r="AN116" i="65"/>
  <c r="AN117" i="65"/>
  <c r="AM116" i="65"/>
  <c r="AL116" i="65"/>
  <c r="AK116" i="65"/>
  <c r="AJ116" i="65"/>
  <c r="AJ117" i="65"/>
  <c r="AI116" i="65"/>
  <c r="AH116" i="65"/>
  <c r="W116" i="65"/>
  <c r="P116" i="65"/>
  <c r="K116" i="65"/>
  <c r="C116" i="65"/>
  <c r="AN115" i="65"/>
  <c r="AM115" i="65"/>
  <c r="R115" i="65"/>
  <c r="AI115" i="65"/>
  <c r="AG115" i="65"/>
  <c r="AF115" i="65"/>
  <c r="AE115" i="65"/>
  <c r="AD115" i="65"/>
  <c r="AC115" i="65"/>
  <c r="H115" i="65"/>
  <c r="AB115" i="65"/>
  <c r="G115" i="65"/>
  <c r="AA115" i="65"/>
  <c r="Z115" i="65"/>
  <c r="Y115" i="65"/>
  <c r="X115" i="65"/>
  <c r="W115" i="65"/>
  <c r="AO114" i="65"/>
  <c r="AN114" i="65"/>
  <c r="AM114" i="65"/>
  <c r="AL114" i="65"/>
  <c r="AL115" i="65"/>
  <c r="AK114" i="65"/>
  <c r="AJ114" i="65"/>
  <c r="AI114" i="65"/>
  <c r="AH114" i="65"/>
  <c r="AH115" i="65"/>
  <c r="W114" i="65"/>
  <c r="R114" i="65"/>
  <c r="G114" i="65"/>
  <c r="AO113" i="65"/>
  <c r="AL113" i="65"/>
  <c r="Q113" i="65"/>
  <c r="AK113" i="65"/>
  <c r="AH113" i="65"/>
  <c r="AG113" i="65"/>
  <c r="AF113" i="65"/>
  <c r="AE113" i="65"/>
  <c r="AD113" i="65"/>
  <c r="AC113" i="65"/>
  <c r="AB113" i="65"/>
  <c r="AA113" i="65"/>
  <c r="Z113" i="65"/>
  <c r="Y113" i="65"/>
  <c r="X113" i="65"/>
  <c r="W113" i="65"/>
  <c r="G113" i="65"/>
  <c r="AO112" i="65"/>
  <c r="AN112" i="65"/>
  <c r="AN113" i="65"/>
  <c r="AM112" i="65"/>
  <c r="AL112" i="65"/>
  <c r="AK112" i="65"/>
  <c r="AJ112" i="65"/>
  <c r="AJ113" i="65"/>
  <c r="AI112" i="65"/>
  <c r="AH112" i="65"/>
  <c r="W112" i="65"/>
  <c r="L112" i="65"/>
  <c r="K112" i="65"/>
  <c r="H112" i="65"/>
  <c r="G112" i="65"/>
  <c r="B112" i="65"/>
  <c r="AN111" i="65"/>
  <c r="AK111" i="65"/>
  <c r="AI111" i="65"/>
  <c r="AH111" i="65"/>
  <c r="AG111" i="65"/>
  <c r="AF111" i="65"/>
  <c r="AE111" i="65"/>
  <c r="AD111" i="65"/>
  <c r="AC111" i="65"/>
  <c r="AB111" i="65"/>
  <c r="AA111" i="65"/>
  <c r="Z111" i="65"/>
  <c r="Y111" i="65"/>
  <c r="X111" i="65"/>
  <c r="W111" i="65"/>
  <c r="S111" i="65"/>
  <c r="L111" i="65"/>
  <c r="AN110" i="65"/>
  <c r="AM110" i="65"/>
  <c r="AM111" i="65"/>
  <c r="AL110" i="65"/>
  <c r="AL111" i="65"/>
  <c r="AK110" i="65"/>
  <c r="AJ110" i="65"/>
  <c r="AJ111" i="65"/>
  <c r="AI110" i="65"/>
  <c r="AH110" i="65"/>
  <c r="W110" i="65"/>
  <c r="AM109" i="65"/>
  <c r="AJ109" i="65"/>
  <c r="AI109" i="65"/>
  <c r="AG109" i="65"/>
  <c r="AF109" i="65"/>
  <c r="AE109" i="65"/>
  <c r="AD109" i="65"/>
  <c r="AC109" i="65"/>
  <c r="AB109" i="65"/>
  <c r="AA109" i="65"/>
  <c r="Z109" i="65"/>
  <c r="Y109" i="65"/>
  <c r="X109" i="65"/>
  <c r="AM108" i="65"/>
  <c r="R108" i="65"/>
  <c r="AL108" i="65"/>
  <c r="AL109" i="65"/>
  <c r="AK108" i="65"/>
  <c r="AK109" i="65"/>
  <c r="AJ108" i="65"/>
  <c r="AI108" i="65"/>
  <c r="AH108" i="65"/>
  <c r="AH109" i="65"/>
  <c r="W108" i="65"/>
  <c r="C108" i="65"/>
  <c r="AG107" i="65"/>
  <c r="AF107" i="65"/>
  <c r="AE107" i="65"/>
  <c r="AD107" i="65"/>
  <c r="AC107" i="65"/>
  <c r="AB107" i="65"/>
  <c r="AA107" i="65"/>
  <c r="Z107" i="65"/>
  <c r="Y107" i="65"/>
  <c r="X107" i="65"/>
  <c r="K107" i="65"/>
  <c r="AL106" i="65"/>
  <c r="AL107" i="65"/>
  <c r="Q107" i="65"/>
  <c r="AK106" i="65"/>
  <c r="AJ106" i="65"/>
  <c r="AI106" i="65"/>
  <c r="AI107" i="65"/>
  <c r="AH106" i="65"/>
  <c r="AH107" i="65"/>
  <c r="W106" i="65"/>
  <c r="W107" i="65"/>
  <c r="Q106" i="65"/>
  <c r="K106" i="65"/>
  <c r="AK105" i="65"/>
  <c r="AH105" i="65"/>
  <c r="AG105" i="65"/>
  <c r="AF105" i="65"/>
  <c r="AE105" i="65"/>
  <c r="AD105" i="65"/>
  <c r="AC105" i="65"/>
  <c r="AB105" i="65"/>
  <c r="AA105" i="65"/>
  <c r="Z105" i="65"/>
  <c r="Y105" i="65"/>
  <c r="X105" i="65"/>
  <c r="AK104" i="65"/>
  <c r="AJ104" i="65"/>
  <c r="AJ105" i="65"/>
  <c r="AI104" i="65"/>
  <c r="AI105" i="65"/>
  <c r="AH104" i="65"/>
  <c r="W104" i="65"/>
  <c r="AJ103" i="65"/>
  <c r="AG103" i="65"/>
  <c r="AF103" i="65"/>
  <c r="AE103" i="65"/>
  <c r="AD103" i="65"/>
  <c r="AC103" i="65"/>
  <c r="AB103" i="65"/>
  <c r="AA103" i="65"/>
  <c r="Z103" i="65"/>
  <c r="Y103" i="65"/>
  <c r="X103" i="65"/>
  <c r="W103" i="65"/>
  <c r="AJ102" i="65"/>
  <c r="AI102" i="65"/>
  <c r="AI103" i="65"/>
  <c r="AH102" i="65"/>
  <c r="AH103" i="65"/>
  <c r="W102" i="65"/>
  <c r="AI101" i="65"/>
  <c r="AG101" i="65"/>
  <c r="AF101" i="65"/>
  <c r="AE101" i="65"/>
  <c r="AD101" i="65"/>
  <c r="AC101" i="65"/>
  <c r="AB101" i="65"/>
  <c r="AA101" i="65"/>
  <c r="Z101" i="65"/>
  <c r="Y101" i="65"/>
  <c r="X101" i="65"/>
  <c r="K101" i="65"/>
  <c r="D101" i="65"/>
  <c r="C101" i="65"/>
  <c r="AI100" i="65"/>
  <c r="AH100" i="65"/>
  <c r="AH101" i="65"/>
  <c r="W100" i="65"/>
  <c r="D100" i="65"/>
  <c r="C100" i="65"/>
  <c r="AG99" i="65"/>
  <c r="AF99" i="65"/>
  <c r="AE99" i="65"/>
  <c r="AD99" i="65"/>
  <c r="AC99" i="65"/>
  <c r="H99" i="65"/>
  <c r="AB99" i="65"/>
  <c r="AA99" i="65"/>
  <c r="Z99" i="65"/>
  <c r="Y99" i="65"/>
  <c r="X99" i="65"/>
  <c r="AH98" i="65"/>
  <c r="AH99" i="65"/>
  <c r="W98" i="65"/>
  <c r="W99" i="65"/>
  <c r="H98" i="65"/>
  <c r="AG97" i="65"/>
  <c r="AF97" i="65"/>
  <c r="AE97" i="65"/>
  <c r="AD97" i="65"/>
  <c r="I97" i="65"/>
  <c r="AC97" i="65"/>
  <c r="AB97" i="65"/>
  <c r="AA97" i="65"/>
  <c r="Z97" i="65"/>
  <c r="Y97" i="65"/>
  <c r="X97" i="65"/>
  <c r="W97" i="65"/>
  <c r="C97" i="65"/>
  <c r="W96" i="65"/>
  <c r="C96" i="65"/>
  <c r="AF95" i="65"/>
  <c r="AE95" i="65"/>
  <c r="AD95" i="65"/>
  <c r="AC95" i="65"/>
  <c r="AB95" i="65"/>
  <c r="AA95" i="65"/>
  <c r="Z95" i="65"/>
  <c r="Y95" i="65"/>
  <c r="X95" i="65"/>
  <c r="W95" i="65"/>
  <c r="W94" i="65"/>
  <c r="AE93" i="65"/>
  <c r="AD93" i="65"/>
  <c r="I93" i="65"/>
  <c r="AC93" i="65"/>
  <c r="AB93" i="65"/>
  <c r="AA93" i="65"/>
  <c r="Z93" i="65"/>
  <c r="Y93" i="65"/>
  <c r="X93" i="65"/>
  <c r="W92" i="65"/>
  <c r="W93" i="65"/>
  <c r="AD91" i="65"/>
  <c r="AC91" i="65"/>
  <c r="AB91" i="65"/>
  <c r="AA91" i="65"/>
  <c r="Z91" i="65"/>
  <c r="Y91" i="65"/>
  <c r="X91" i="65"/>
  <c r="W91" i="65"/>
  <c r="W90" i="65"/>
  <c r="AC89" i="65"/>
  <c r="AB89" i="65"/>
  <c r="AA89" i="65"/>
  <c r="Z89" i="65"/>
  <c r="Y89" i="65"/>
  <c r="X89" i="65"/>
  <c r="W88" i="65"/>
  <c r="AB87" i="65"/>
  <c r="AA87" i="65"/>
  <c r="Z87" i="65"/>
  <c r="Y87" i="65"/>
  <c r="X87" i="65"/>
  <c r="W86" i="65"/>
  <c r="AA85" i="65"/>
  <c r="Z85" i="65"/>
  <c r="Y85" i="65"/>
  <c r="X85" i="65"/>
  <c r="W85" i="65"/>
  <c r="W84" i="65"/>
  <c r="Z83" i="65"/>
  <c r="Y83" i="65"/>
  <c r="X83" i="65"/>
  <c r="C83" i="65"/>
  <c r="W82" i="65"/>
  <c r="W83" i="65"/>
  <c r="B83" i="65"/>
  <c r="Y81" i="65"/>
  <c r="X81" i="65"/>
  <c r="W80" i="65"/>
  <c r="X79" i="65"/>
  <c r="W79" i="65"/>
  <c r="C79" i="65"/>
  <c r="W78" i="65"/>
  <c r="W77" i="65"/>
  <c r="B117" i="64"/>
  <c r="AO196" i="64"/>
  <c r="T126" i="64"/>
  <c r="AO192" i="64"/>
  <c r="T123" i="64"/>
  <c r="AN202" i="64"/>
  <c r="S132" i="64"/>
  <c r="AN200" i="64"/>
  <c r="S131" i="64"/>
  <c r="AN198" i="64"/>
  <c r="AN196" i="64"/>
  <c r="AN192" i="64"/>
  <c r="S123" i="64"/>
  <c r="AN186" i="64"/>
  <c r="S116" i="64"/>
  <c r="AN184" i="64"/>
  <c r="S115" i="64"/>
  <c r="AN182" i="64"/>
  <c r="AL202" i="64"/>
  <c r="AL200" i="64"/>
  <c r="Q130" i="64"/>
  <c r="AL198" i="64"/>
  <c r="Q129" i="64"/>
  <c r="AL196" i="64"/>
  <c r="AL192" i="64"/>
  <c r="Q122" i="64"/>
  <c r="AL186" i="64"/>
  <c r="AL184" i="64"/>
  <c r="Q114" i="64"/>
  <c r="AL182" i="64"/>
  <c r="Q113" i="64"/>
  <c r="AL180" i="64"/>
  <c r="AL178" i="64"/>
  <c r="AK202" i="64"/>
  <c r="AK200" i="64"/>
  <c r="P130" i="64"/>
  <c r="AK198" i="64"/>
  <c r="AK196" i="64"/>
  <c r="P127" i="64"/>
  <c r="AK192" i="64"/>
  <c r="P122" i="64"/>
  <c r="AK186" i="64"/>
  <c r="AK184" i="64"/>
  <c r="P114" i="64"/>
  <c r="AK182" i="64"/>
  <c r="AK180" i="64"/>
  <c r="AK176" i="64"/>
  <c r="P106" i="64"/>
  <c r="AJ202" i="64"/>
  <c r="AJ200" i="64"/>
  <c r="AJ198" i="64"/>
  <c r="O128" i="64"/>
  <c r="AJ196" i="64"/>
  <c r="O127" i="64"/>
  <c r="AJ192" i="64"/>
  <c r="AJ190" i="64"/>
  <c r="O120" i="64"/>
  <c r="AJ186" i="64"/>
  <c r="AJ184" i="64"/>
  <c r="AJ182" i="64"/>
  <c r="O112" i="64"/>
  <c r="AJ180" i="64"/>
  <c r="AJ178" i="64"/>
  <c r="O108" i="64"/>
  <c r="AJ176" i="64"/>
  <c r="O107" i="64"/>
  <c r="AJ174" i="64"/>
  <c r="O104" i="64"/>
  <c r="AI200" i="64"/>
  <c r="AI198" i="64"/>
  <c r="N128" i="64"/>
  <c r="AI184" i="64"/>
  <c r="AI182" i="64"/>
  <c r="N112" i="64"/>
  <c r="AH196" i="64"/>
  <c r="M126" i="64"/>
  <c r="AH180" i="64"/>
  <c r="M111" i="64"/>
  <c r="AG202" i="64"/>
  <c r="AG200" i="64"/>
  <c r="L131" i="64"/>
  <c r="AG198" i="64"/>
  <c r="AG196" i="64"/>
  <c r="L126" i="64"/>
  <c r="AG192" i="64"/>
  <c r="L123" i="64"/>
  <c r="AG190" i="64"/>
  <c r="AG186" i="64"/>
  <c r="AG184" i="64"/>
  <c r="L115" i="64"/>
  <c r="AG182" i="64"/>
  <c r="AG180" i="64"/>
  <c r="L110" i="64"/>
  <c r="AG176" i="64"/>
  <c r="AG174" i="64"/>
  <c r="AG170" i="64"/>
  <c r="L101" i="64"/>
  <c r="AG168" i="64"/>
  <c r="L99" i="64"/>
  <c r="AF202" i="64"/>
  <c r="K132" i="64"/>
  <c r="AF200" i="64"/>
  <c r="K131" i="64"/>
  <c r="AF198" i="64"/>
  <c r="AF196" i="64"/>
  <c r="AF192" i="64"/>
  <c r="K123" i="64"/>
  <c r="AF186" i="64"/>
  <c r="K116" i="64"/>
  <c r="AF184" i="64"/>
  <c r="K115" i="64"/>
  <c r="AF182" i="64"/>
  <c r="AF180" i="64"/>
  <c r="K110" i="64"/>
  <c r="AF176" i="64"/>
  <c r="AF170" i="64"/>
  <c r="K101" i="64"/>
  <c r="AF168" i="64"/>
  <c r="K99" i="64"/>
  <c r="AF166" i="64"/>
  <c r="AD202" i="64"/>
  <c r="AD200" i="64"/>
  <c r="I130" i="64"/>
  <c r="AD198" i="64"/>
  <c r="I129" i="64"/>
  <c r="AD196" i="64"/>
  <c r="AD192" i="64"/>
  <c r="I122" i="64"/>
  <c r="AD186" i="64"/>
  <c r="AD184" i="64"/>
  <c r="I114" i="64"/>
  <c r="AD182" i="64"/>
  <c r="I113" i="64"/>
  <c r="AD180" i="64"/>
  <c r="AD176" i="64"/>
  <c r="AD170" i="64"/>
  <c r="AD168" i="64"/>
  <c r="AD166" i="64"/>
  <c r="I97" i="64"/>
  <c r="AD164" i="64"/>
  <c r="AD162" i="64"/>
  <c r="I93" i="64"/>
  <c r="AC202" i="64"/>
  <c r="AC200" i="64"/>
  <c r="H130" i="64"/>
  <c r="AC198" i="64"/>
  <c r="AC196" i="64"/>
  <c r="H127" i="64"/>
  <c r="AC192" i="64"/>
  <c r="H122" i="64"/>
  <c r="AC186" i="64"/>
  <c r="AC184" i="64"/>
  <c r="H114" i="64"/>
  <c r="AC182" i="64"/>
  <c r="AC180" i="64"/>
  <c r="AC176" i="64"/>
  <c r="H107" i="64"/>
  <c r="AC170" i="64"/>
  <c r="AC168" i="64"/>
  <c r="H98" i="64"/>
  <c r="AC166" i="64"/>
  <c r="AC164" i="64"/>
  <c r="AC160" i="64"/>
  <c r="H91" i="64"/>
  <c r="AB202" i="64"/>
  <c r="AB200" i="64"/>
  <c r="AB198" i="64"/>
  <c r="G128" i="64"/>
  <c r="AB196" i="64"/>
  <c r="G127" i="64"/>
  <c r="AB192" i="64"/>
  <c r="AB186" i="64"/>
  <c r="AB184" i="64"/>
  <c r="AB182" i="64"/>
  <c r="G112" i="64"/>
  <c r="AB180" i="64"/>
  <c r="AB176" i="64"/>
  <c r="G107" i="64"/>
  <c r="AB170" i="64"/>
  <c r="G100" i="64"/>
  <c r="AB168" i="64"/>
  <c r="G98" i="64"/>
  <c r="AB166" i="64"/>
  <c r="G96" i="64"/>
  <c r="AB164" i="64"/>
  <c r="AB160" i="64"/>
  <c r="G91" i="64"/>
  <c r="AA186" i="64"/>
  <c r="F117" i="64"/>
  <c r="AA184" i="64"/>
  <c r="AA166" i="64"/>
  <c r="F96" i="64"/>
  <c r="AA164" i="64"/>
  <c r="F95" i="64"/>
  <c r="Z192" i="64"/>
  <c r="Z168" i="64"/>
  <c r="Y202" i="64"/>
  <c r="Y200" i="64"/>
  <c r="D131" i="64"/>
  <c r="Y198" i="64"/>
  <c r="Y196" i="64"/>
  <c r="D126" i="64"/>
  <c r="Y192" i="64"/>
  <c r="D123" i="64"/>
  <c r="Y186" i="64"/>
  <c r="Y184" i="64"/>
  <c r="D115" i="64"/>
  <c r="Y182" i="64"/>
  <c r="Y180" i="64"/>
  <c r="D110" i="64"/>
  <c r="Y176" i="64"/>
  <c r="Y170" i="64"/>
  <c r="D101" i="64"/>
  <c r="Y168" i="64"/>
  <c r="D99" i="64"/>
  <c r="Y166" i="64"/>
  <c r="Y164" i="64"/>
  <c r="D94" i="64"/>
  <c r="Y160" i="64"/>
  <c r="D91" i="64"/>
  <c r="Y154" i="64"/>
  <c r="D84" i="64"/>
  <c r="Y152" i="64"/>
  <c r="D82" i="64"/>
  <c r="AO182" i="64"/>
  <c r="AN180" i="64"/>
  <c r="S110" i="64"/>
  <c r="AL176" i="64"/>
  <c r="AG166" i="64"/>
  <c r="AF164" i="64"/>
  <c r="K94" i="64"/>
  <c r="AD160" i="64"/>
  <c r="I90" i="64"/>
  <c r="Y150" i="64"/>
  <c r="D81" i="64"/>
  <c r="X202" i="64"/>
  <c r="C132" i="64"/>
  <c r="X200" i="64"/>
  <c r="C131" i="64"/>
  <c r="X198" i="64"/>
  <c r="X196" i="64"/>
  <c r="X192" i="64"/>
  <c r="C123" i="64"/>
  <c r="X190" i="64"/>
  <c r="X188" i="64"/>
  <c r="X186" i="64"/>
  <c r="C116" i="64"/>
  <c r="X184" i="64"/>
  <c r="C115" i="64"/>
  <c r="X182" i="64"/>
  <c r="X180" i="64"/>
  <c r="C110" i="64"/>
  <c r="X176" i="64"/>
  <c r="X174" i="64"/>
  <c r="X170" i="64"/>
  <c r="C101" i="64"/>
  <c r="X168" i="64"/>
  <c r="C99" i="64"/>
  <c r="X166" i="64"/>
  <c r="X164" i="64"/>
  <c r="C94" i="64"/>
  <c r="X160" i="64"/>
  <c r="C91" i="64"/>
  <c r="X158" i="64"/>
  <c r="C88" i="64"/>
  <c r="X154" i="64"/>
  <c r="C84" i="64"/>
  <c r="X152" i="64"/>
  <c r="C82" i="64"/>
  <c r="X150" i="64"/>
  <c r="C81" i="64"/>
  <c r="X148" i="64"/>
  <c r="C79" i="64"/>
  <c r="W202" i="64"/>
  <c r="B132" i="64"/>
  <c r="W200" i="64"/>
  <c r="W198" i="64"/>
  <c r="B129" i="64"/>
  <c r="W196" i="64"/>
  <c r="W186" i="64"/>
  <c r="B116" i="64"/>
  <c r="W184" i="64"/>
  <c r="W182" i="64"/>
  <c r="B113" i="64"/>
  <c r="W180" i="64"/>
  <c r="W176" i="64"/>
  <c r="W170" i="64"/>
  <c r="W166" i="64"/>
  <c r="B97" i="64"/>
  <c r="W164" i="64"/>
  <c r="W160" i="64"/>
  <c r="B90" i="64"/>
  <c r="W154" i="64"/>
  <c r="B84" i="64"/>
  <c r="W152" i="64"/>
  <c r="B82" i="64"/>
  <c r="W150" i="64"/>
  <c r="B80" i="64"/>
  <c r="W146" i="64"/>
  <c r="B76" i="64"/>
  <c r="T203" i="64"/>
  <c r="S203" i="64"/>
  <c r="R203" i="64"/>
  <c r="Q203" i="64"/>
  <c r="P203" i="64"/>
  <c r="O203" i="64"/>
  <c r="N203" i="64"/>
  <c r="M203" i="64"/>
  <c r="L203" i="64"/>
  <c r="K203" i="64"/>
  <c r="J203" i="64"/>
  <c r="I203" i="64"/>
  <c r="H203" i="64"/>
  <c r="G203" i="64"/>
  <c r="F203" i="64"/>
  <c r="E203" i="64"/>
  <c r="D203" i="64"/>
  <c r="C203" i="64"/>
  <c r="B203" i="64"/>
  <c r="T201" i="64"/>
  <c r="S201" i="64"/>
  <c r="R201" i="64"/>
  <c r="Q201" i="64"/>
  <c r="P201" i="64"/>
  <c r="O201" i="64"/>
  <c r="N201" i="64"/>
  <c r="M201" i="64"/>
  <c r="L201" i="64"/>
  <c r="K201" i="64"/>
  <c r="J201" i="64"/>
  <c r="I201" i="64"/>
  <c r="H201" i="64"/>
  <c r="G201" i="64"/>
  <c r="F201" i="64"/>
  <c r="E201" i="64"/>
  <c r="D201" i="64"/>
  <c r="C201" i="64"/>
  <c r="B201" i="64"/>
  <c r="T199" i="64"/>
  <c r="S199" i="64"/>
  <c r="R199" i="64"/>
  <c r="Q199" i="64"/>
  <c r="P199" i="64"/>
  <c r="O199" i="64"/>
  <c r="N199" i="64"/>
  <c r="M199" i="64"/>
  <c r="L199" i="64"/>
  <c r="K199" i="64"/>
  <c r="J199" i="64"/>
  <c r="I199" i="64"/>
  <c r="H199" i="64"/>
  <c r="G199" i="64"/>
  <c r="F199" i="64"/>
  <c r="E199" i="64"/>
  <c r="D199" i="64"/>
  <c r="C199" i="64"/>
  <c r="B199" i="64"/>
  <c r="T197" i="64"/>
  <c r="S197" i="64"/>
  <c r="R197" i="64"/>
  <c r="Q197" i="64"/>
  <c r="P197" i="64"/>
  <c r="O197" i="64"/>
  <c r="N197" i="64"/>
  <c r="M197" i="64"/>
  <c r="L197" i="64"/>
  <c r="K197" i="64"/>
  <c r="J197" i="64"/>
  <c r="I197" i="64"/>
  <c r="H197" i="64"/>
  <c r="G197" i="64"/>
  <c r="F197" i="64"/>
  <c r="E197" i="64"/>
  <c r="D197" i="64"/>
  <c r="C197" i="64"/>
  <c r="B197" i="64"/>
  <c r="T195" i="64"/>
  <c r="S195" i="64"/>
  <c r="R195" i="64"/>
  <c r="Q195" i="64"/>
  <c r="P195" i="64"/>
  <c r="O195" i="64"/>
  <c r="N195" i="64"/>
  <c r="M195" i="64"/>
  <c r="L195" i="64"/>
  <c r="K195" i="64"/>
  <c r="J195" i="64"/>
  <c r="I195" i="64"/>
  <c r="H195" i="64"/>
  <c r="G195" i="64"/>
  <c r="F195" i="64"/>
  <c r="E195" i="64"/>
  <c r="D195" i="64"/>
  <c r="C195" i="64"/>
  <c r="B195" i="64"/>
  <c r="T193" i="64"/>
  <c r="S193" i="64"/>
  <c r="R193" i="64"/>
  <c r="Q193" i="64"/>
  <c r="P193" i="64"/>
  <c r="O193" i="64"/>
  <c r="N193" i="64"/>
  <c r="M193" i="64"/>
  <c r="L193" i="64"/>
  <c r="K193" i="64"/>
  <c r="J193" i="64"/>
  <c r="I193" i="64"/>
  <c r="H193" i="64"/>
  <c r="G193" i="64"/>
  <c r="F193" i="64"/>
  <c r="E193" i="64"/>
  <c r="D193" i="64"/>
  <c r="C193" i="64"/>
  <c r="B193" i="64"/>
  <c r="T191" i="64"/>
  <c r="S191" i="64"/>
  <c r="R191" i="64"/>
  <c r="Q191" i="64"/>
  <c r="P191" i="64"/>
  <c r="O191" i="64"/>
  <c r="N191" i="64"/>
  <c r="M191" i="64"/>
  <c r="T189" i="64"/>
  <c r="S189" i="64"/>
  <c r="R189" i="64"/>
  <c r="Q189" i="64"/>
  <c r="P189" i="64"/>
  <c r="O189" i="64"/>
  <c r="N189" i="64"/>
  <c r="M189" i="64"/>
  <c r="T187" i="64"/>
  <c r="S187" i="64"/>
  <c r="R187" i="64"/>
  <c r="Q187" i="64"/>
  <c r="P187" i="64"/>
  <c r="O187" i="64"/>
  <c r="N187" i="64"/>
  <c r="M187" i="64"/>
  <c r="T185" i="64"/>
  <c r="S185" i="64"/>
  <c r="R185" i="64"/>
  <c r="Q185" i="64"/>
  <c r="P185" i="64"/>
  <c r="O185" i="64"/>
  <c r="N185" i="64"/>
  <c r="M185" i="64"/>
  <c r="T183" i="64"/>
  <c r="S183" i="64"/>
  <c r="R183" i="64"/>
  <c r="Q183" i="64"/>
  <c r="P183" i="64"/>
  <c r="O183" i="64"/>
  <c r="N183" i="64"/>
  <c r="M183" i="64"/>
  <c r="S181" i="64"/>
  <c r="R181" i="64"/>
  <c r="Q181" i="64"/>
  <c r="P181" i="64"/>
  <c r="O181" i="64"/>
  <c r="N181" i="64"/>
  <c r="M181" i="64"/>
  <c r="R179" i="64"/>
  <c r="Q179" i="64"/>
  <c r="P179" i="64"/>
  <c r="O179" i="64"/>
  <c r="N179" i="64"/>
  <c r="M179" i="64"/>
  <c r="Q177" i="64"/>
  <c r="P177" i="64"/>
  <c r="O177" i="64"/>
  <c r="N177" i="64"/>
  <c r="M177" i="64"/>
  <c r="P175" i="64"/>
  <c r="O175" i="64"/>
  <c r="N175" i="64"/>
  <c r="M175" i="64"/>
  <c r="O173" i="64"/>
  <c r="N173" i="64"/>
  <c r="M173" i="64"/>
  <c r="N171" i="64"/>
  <c r="M171" i="64"/>
  <c r="M169" i="64"/>
  <c r="AO135" i="64"/>
  <c r="AN135" i="64"/>
  <c r="AM135" i="64"/>
  <c r="AL135" i="64"/>
  <c r="AK135" i="64"/>
  <c r="AJ135" i="64"/>
  <c r="AI135" i="64"/>
  <c r="AH135" i="64"/>
  <c r="AG135" i="64"/>
  <c r="AF135" i="64"/>
  <c r="AE135" i="64"/>
  <c r="AD135" i="64"/>
  <c r="AC135" i="64"/>
  <c r="AB135" i="64"/>
  <c r="AA135" i="64"/>
  <c r="Z135" i="64"/>
  <c r="Y135" i="64"/>
  <c r="X135" i="64"/>
  <c r="W135" i="64"/>
  <c r="AE133" i="64"/>
  <c r="AD133" i="64"/>
  <c r="AC133" i="64"/>
  <c r="W133" i="64"/>
  <c r="AO132" i="64"/>
  <c r="AO133" i="64"/>
  <c r="AN132" i="64"/>
  <c r="AN133" i="64"/>
  <c r="AM132" i="64"/>
  <c r="AM133" i="64"/>
  <c r="AL132" i="64"/>
  <c r="AL133" i="64"/>
  <c r="AK132" i="64"/>
  <c r="AK133" i="64"/>
  <c r="AJ132" i="64"/>
  <c r="AI132" i="64"/>
  <c r="AH132" i="64"/>
  <c r="AH133" i="64"/>
  <c r="AG132" i="64"/>
  <c r="AG133" i="64"/>
  <c r="AF132" i="64"/>
  <c r="AF133" i="64"/>
  <c r="AE132" i="64"/>
  <c r="AD132" i="64"/>
  <c r="AC132" i="64"/>
  <c r="AB132" i="64"/>
  <c r="AA132" i="64"/>
  <c r="Z132" i="64"/>
  <c r="Z133" i="64"/>
  <c r="Y132" i="64"/>
  <c r="Y133" i="64"/>
  <c r="X132" i="64"/>
  <c r="X133" i="64"/>
  <c r="W132" i="64"/>
  <c r="AO131" i="64"/>
  <c r="AK131" i="64"/>
  <c r="AH131" i="64"/>
  <c r="AG131" i="64"/>
  <c r="AC131" i="64"/>
  <c r="Z131" i="64"/>
  <c r="Y131" i="64"/>
  <c r="AO130" i="64"/>
  <c r="AN130" i="64"/>
  <c r="AM130" i="64"/>
  <c r="AL130" i="64"/>
  <c r="AL131" i="64"/>
  <c r="AK130" i="64"/>
  <c r="AJ130" i="64"/>
  <c r="AJ131" i="64"/>
  <c r="AI130" i="64"/>
  <c r="AI131" i="64"/>
  <c r="AH130" i="64"/>
  <c r="AG130" i="64"/>
  <c r="AF130" i="64"/>
  <c r="AE130" i="64"/>
  <c r="AD130" i="64"/>
  <c r="AD131" i="64"/>
  <c r="AC130" i="64"/>
  <c r="AB130" i="64"/>
  <c r="AB131" i="64"/>
  <c r="AA130" i="64"/>
  <c r="AA131" i="64"/>
  <c r="Z130" i="64"/>
  <c r="Y130" i="64"/>
  <c r="X130" i="64"/>
  <c r="W130" i="64"/>
  <c r="AO129" i="64"/>
  <c r="AL129" i="64"/>
  <c r="AK129" i="64"/>
  <c r="AG129" i="64"/>
  <c r="AD129" i="64"/>
  <c r="AC129" i="64"/>
  <c r="Y129" i="64"/>
  <c r="AO128" i="64"/>
  <c r="AN128" i="64"/>
  <c r="AN129" i="64"/>
  <c r="AM128" i="64"/>
  <c r="AM129" i="64"/>
  <c r="AL128" i="64"/>
  <c r="AK128" i="64"/>
  <c r="AJ128" i="64"/>
  <c r="AI128" i="64"/>
  <c r="AH128" i="64"/>
  <c r="AH129" i="64"/>
  <c r="AG128" i="64"/>
  <c r="AF128" i="64"/>
  <c r="AF129" i="64"/>
  <c r="AE128" i="64"/>
  <c r="AE129" i="64"/>
  <c r="AD128" i="64"/>
  <c r="AC128" i="64"/>
  <c r="AB128" i="64"/>
  <c r="AA128" i="64"/>
  <c r="Z128" i="64"/>
  <c r="Z129" i="64"/>
  <c r="Y128" i="64"/>
  <c r="X128" i="64"/>
  <c r="X129" i="64"/>
  <c r="W128" i="64"/>
  <c r="W129" i="64"/>
  <c r="AO127" i="64"/>
  <c r="AK127" i="64"/>
  <c r="AJ127" i="64"/>
  <c r="AH127" i="64"/>
  <c r="AG127" i="64"/>
  <c r="AC127" i="64"/>
  <c r="AB127" i="64"/>
  <c r="Z127" i="64"/>
  <c r="Y127" i="64"/>
  <c r="AO126" i="64"/>
  <c r="AN126" i="64"/>
  <c r="AM126" i="64"/>
  <c r="AL126" i="64"/>
  <c r="AL127" i="64"/>
  <c r="AK126" i="64"/>
  <c r="AJ126" i="64"/>
  <c r="AI126" i="64"/>
  <c r="AI127" i="64"/>
  <c r="AH126" i="64"/>
  <c r="AG126" i="64"/>
  <c r="AF126" i="64"/>
  <c r="AE126" i="64"/>
  <c r="AD126" i="64"/>
  <c r="AD127" i="64"/>
  <c r="AC126" i="64"/>
  <c r="AB126" i="64"/>
  <c r="AA126" i="64"/>
  <c r="AA127" i="64"/>
  <c r="Z126" i="64"/>
  <c r="Y126" i="64"/>
  <c r="X126" i="64"/>
  <c r="W126" i="64"/>
  <c r="AO125" i="64"/>
  <c r="AN125" i="64"/>
  <c r="AL125" i="64"/>
  <c r="AK125" i="64"/>
  <c r="AG125" i="64"/>
  <c r="AF125" i="64"/>
  <c r="AD125" i="64"/>
  <c r="AC125" i="64"/>
  <c r="Y125" i="64"/>
  <c r="X125" i="64"/>
  <c r="AO124" i="64"/>
  <c r="AN124" i="64"/>
  <c r="AM124" i="64"/>
  <c r="AM125" i="64"/>
  <c r="AL124" i="64"/>
  <c r="AK124" i="64"/>
  <c r="AJ124" i="64"/>
  <c r="AI124" i="64"/>
  <c r="AH124" i="64"/>
  <c r="AH125" i="64"/>
  <c r="AG124" i="64"/>
  <c r="AF124" i="64"/>
  <c r="AE124" i="64"/>
  <c r="AE125" i="64"/>
  <c r="AD124" i="64"/>
  <c r="AC124" i="64"/>
  <c r="AB124" i="64"/>
  <c r="AA124" i="64"/>
  <c r="Z124" i="64"/>
  <c r="Z125" i="64"/>
  <c r="Y124" i="64"/>
  <c r="X124" i="64"/>
  <c r="W124" i="64"/>
  <c r="W125" i="64"/>
  <c r="AO123" i="64"/>
  <c r="AK123" i="64"/>
  <c r="AJ123" i="64"/>
  <c r="AH123" i="64"/>
  <c r="AG123" i="64"/>
  <c r="AC123" i="64"/>
  <c r="AB123" i="64"/>
  <c r="Z123" i="64"/>
  <c r="Y123" i="64"/>
  <c r="AO122" i="64"/>
  <c r="AN122" i="64"/>
  <c r="AM122" i="64"/>
  <c r="AL122" i="64"/>
  <c r="AL123" i="64"/>
  <c r="AK122" i="64"/>
  <c r="AJ122" i="64"/>
  <c r="AI122" i="64"/>
  <c r="AI123" i="64"/>
  <c r="AH122" i="64"/>
  <c r="AG122" i="64"/>
  <c r="AF122" i="64"/>
  <c r="AE122" i="64"/>
  <c r="AD122" i="64"/>
  <c r="AD123" i="64"/>
  <c r="AC122" i="64"/>
  <c r="AB122" i="64"/>
  <c r="AA122" i="64"/>
  <c r="AA123" i="64"/>
  <c r="Z122" i="64"/>
  <c r="Y122" i="64"/>
  <c r="X122" i="64"/>
  <c r="W122" i="64"/>
  <c r="AO121" i="64"/>
  <c r="AN121" i="64"/>
  <c r="AL121" i="64"/>
  <c r="AK121" i="64"/>
  <c r="AG121" i="64"/>
  <c r="AF121" i="64"/>
  <c r="AE121" i="64"/>
  <c r="AD121" i="64"/>
  <c r="AC121" i="64"/>
  <c r="AB121" i="64"/>
  <c r="AA121" i="64"/>
  <c r="Z121" i="64"/>
  <c r="Y121" i="64"/>
  <c r="X121" i="64"/>
  <c r="W121" i="64"/>
  <c r="AO120" i="64"/>
  <c r="AN120" i="64"/>
  <c r="AM120" i="64"/>
  <c r="AL120" i="64"/>
  <c r="AK120" i="64"/>
  <c r="AJ120" i="64"/>
  <c r="AJ121" i="64"/>
  <c r="AI120" i="64"/>
  <c r="AH120" i="64"/>
  <c r="AH121" i="64"/>
  <c r="W120" i="64"/>
  <c r="AN119" i="64"/>
  <c r="AM119" i="64"/>
  <c r="AI119" i="64"/>
  <c r="AG119" i="64"/>
  <c r="AF119" i="64"/>
  <c r="AE119" i="64"/>
  <c r="AD119" i="64"/>
  <c r="AC119" i="64"/>
  <c r="AB119" i="64"/>
  <c r="AA119" i="64"/>
  <c r="Z119" i="64"/>
  <c r="Y119" i="64"/>
  <c r="X119" i="64"/>
  <c r="W119" i="64"/>
  <c r="AO118" i="64"/>
  <c r="AN118" i="64"/>
  <c r="AM118" i="64"/>
  <c r="AL118" i="64"/>
  <c r="AL119" i="64"/>
  <c r="AK118" i="64"/>
  <c r="AJ118" i="64"/>
  <c r="AJ119" i="64"/>
  <c r="AI118" i="64"/>
  <c r="AH118" i="64"/>
  <c r="AH119" i="64"/>
  <c r="W118" i="64"/>
  <c r="AO117" i="64"/>
  <c r="AK117" i="64"/>
  <c r="AH117" i="64"/>
  <c r="AG117" i="64"/>
  <c r="AF117" i="64"/>
  <c r="AE117" i="64"/>
  <c r="AD117" i="64"/>
  <c r="AC117" i="64"/>
  <c r="AB117" i="64"/>
  <c r="AA117" i="64"/>
  <c r="Z117" i="64"/>
  <c r="Y117" i="64"/>
  <c r="X117" i="64"/>
  <c r="AO116" i="64"/>
  <c r="AN116" i="64"/>
  <c r="AN117" i="64"/>
  <c r="AM116" i="64"/>
  <c r="AL116" i="64"/>
  <c r="AL117" i="64"/>
  <c r="AK116" i="64"/>
  <c r="AJ116" i="64"/>
  <c r="AJ117" i="64"/>
  <c r="AI116" i="64"/>
  <c r="AH116" i="64"/>
  <c r="W116" i="64"/>
  <c r="AM115" i="64"/>
  <c r="AJ115" i="64"/>
  <c r="AI115" i="64"/>
  <c r="AG115" i="64"/>
  <c r="AF115" i="64"/>
  <c r="AE115" i="64"/>
  <c r="AD115" i="64"/>
  <c r="AC115" i="64"/>
  <c r="AB115" i="64"/>
  <c r="AA115" i="64"/>
  <c r="Z115" i="64"/>
  <c r="Y115" i="64"/>
  <c r="X115" i="64"/>
  <c r="AO114" i="64"/>
  <c r="AN114" i="64"/>
  <c r="AN115" i="64"/>
  <c r="AM114" i="64"/>
  <c r="AL114" i="64"/>
  <c r="AL115" i="64"/>
  <c r="AK114" i="64"/>
  <c r="AJ114" i="64"/>
  <c r="AI114" i="64"/>
  <c r="AH114" i="64"/>
  <c r="AH115" i="64"/>
  <c r="W114" i="64"/>
  <c r="AO113" i="64"/>
  <c r="AL113" i="64"/>
  <c r="AK113" i="64"/>
  <c r="AG113" i="64"/>
  <c r="AF113" i="64"/>
  <c r="AE113" i="64"/>
  <c r="AD113" i="64"/>
  <c r="AC113" i="64"/>
  <c r="AB113" i="64"/>
  <c r="AA113" i="64"/>
  <c r="Z113" i="64"/>
  <c r="Y113" i="64"/>
  <c r="X113" i="64"/>
  <c r="W113" i="64"/>
  <c r="AO112" i="64"/>
  <c r="AN112" i="64"/>
  <c r="AN113" i="64"/>
  <c r="AM112" i="64"/>
  <c r="AL112" i="64"/>
  <c r="AK112" i="64"/>
  <c r="AJ112" i="64"/>
  <c r="AJ113" i="64"/>
  <c r="AI112" i="64"/>
  <c r="AH112" i="64"/>
  <c r="AH113" i="64"/>
  <c r="W112" i="64"/>
  <c r="AN111" i="64"/>
  <c r="AM111" i="64"/>
  <c r="AL111" i="64"/>
  <c r="AG111" i="64"/>
  <c r="AF111" i="64"/>
  <c r="AE111" i="64"/>
  <c r="AD111" i="64"/>
  <c r="AC111" i="64"/>
  <c r="AB111" i="64"/>
  <c r="AA111" i="64"/>
  <c r="Z111" i="64"/>
  <c r="Y111" i="64"/>
  <c r="X111" i="64"/>
  <c r="W111" i="64"/>
  <c r="AN110" i="64"/>
  <c r="AM110" i="64"/>
  <c r="AL110" i="64"/>
  <c r="AK110" i="64"/>
  <c r="AK111" i="64"/>
  <c r="AJ110" i="64"/>
  <c r="AJ111" i="64"/>
  <c r="AI110" i="64"/>
  <c r="AI111" i="64"/>
  <c r="AH110" i="64"/>
  <c r="AH111" i="64"/>
  <c r="W110" i="64"/>
  <c r="AM109" i="64"/>
  <c r="AJ109" i="64"/>
  <c r="AI109" i="64"/>
  <c r="AG109" i="64"/>
  <c r="AF109" i="64"/>
  <c r="AE109" i="64"/>
  <c r="AD109" i="64"/>
  <c r="AC109" i="64"/>
  <c r="AB109" i="64"/>
  <c r="AA109" i="64"/>
  <c r="Z109" i="64"/>
  <c r="Y109" i="64"/>
  <c r="X109" i="64"/>
  <c r="AM108" i="64"/>
  <c r="AL108" i="64"/>
  <c r="AK108" i="64"/>
  <c r="AK109" i="64"/>
  <c r="AJ108" i="64"/>
  <c r="AI108" i="64"/>
  <c r="AH108" i="64"/>
  <c r="AH109" i="64"/>
  <c r="W108" i="64"/>
  <c r="W109" i="64"/>
  <c r="AG107" i="64"/>
  <c r="AF107" i="64"/>
  <c r="AE107" i="64"/>
  <c r="AD107" i="64"/>
  <c r="AC107" i="64"/>
  <c r="AB107" i="64"/>
  <c r="AA107" i="64"/>
  <c r="Z107" i="64"/>
  <c r="Y107" i="64"/>
  <c r="X107" i="64"/>
  <c r="AL106" i="64"/>
  <c r="AL107" i="64"/>
  <c r="AK106" i="64"/>
  <c r="AJ106" i="64"/>
  <c r="AI106" i="64"/>
  <c r="AI107" i="64"/>
  <c r="AH106" i="64"/>
  <c r="AH107" i="64"/>
  <c r="W106" i="64"/>
  <c r="W107" i="64"/>
  <c r="AK105" i="64"/>
  <c r="AH105" i="64"/>
  <c r="AG105" i="64"/>
  <c r="AF105" i="64"/>
  <c r="AE105" i="64"/>
  <c r="AD105" i="64"/>
  <c r="AC105" i="64"/>
  <c r="AB105" i="64"/>
  <c r="AA105" i="64"/>
  <c r="Z105" i="64"/>
  <c r="Y105" i="64"/>
  <c r="X105" i="64"/>
  <c r="AK104" i="64"/>
  <c r="AJ104" i="64"/>
  <c r="AJ105" i="64"/>
  <c r="AI104" i="64"/>
  <c r="AH104" i="64"/>
  <c r="W104" i="64"/>
  <c r="W105" i="64"/>
  <c r="AI103" i="64"/>
  <c r="AH103" i="64"/>
  <c r="AG103" i="64"/>
  <c r="AF103" i="64"/>
  <c r="AE103" i="64"/>
  <c r="AD103" i="64"/>
  <c r="AC103" i="64"/>
  <c r="AB103" i="64"/>
  <c r="AA103" i="64"/>
  <c r="Z103" i="64"/>
  <c r="Y103" i="64"/>
  <c r="X103" i="64"/>
  <c r="AJ102" i="64"/>
  <c r="AJ103" i="64"/>
  <c r="AI102" i="64"/>
  <c r="AH102" i="64"/>
  <c r="W102" i="64"/>
  <c r="W103" i="64"/>
  <c r="AI101" i="64"/>
  <c r="AG101" i="64"/>
  <c r="AF101" i="64"/>
  <c r="AE101" i="64"/>
  <c r="AD101" i="64"/>
  <c r="AC101" i="64"/>
  <c r="AB101" i="64"/>
  <c r="AA101" i="64"/>
  <c r="Z101" i="64"/>
  <c r="Y101" i="64"/>
  <c r="X101" i="64"/>
  <c r="AI100" i="64"/>
  <c r="AH100" i="64"/>
  <c r="W100" i="64"/>
  <c r="AG99" i="64"/>
  <c r="AF99" i="64"/>
  <c r="AE99" i="64"/>
  <c r="AD99" i="64"/>
  <c r="AC99" i="64"/>
  <c r="AB99" i="64"/>
  <c r="AA99" i="64"/>
  <c r="Z99" i="64"/>
  <c r="Y99" i="64"/>
  <c r="X99" i="64"/>
  <c r="W99" i="64"/>
  <c r="AH98" i="64"/>
  <c r="AH99" i="64"/>
  <c r="W98" i="64"/>
  <c r="AG97" i="64"/>
  <c r="AF97" i="64"/>
  <c r="AE97" i="64"/>
  <c r="AD97" i="64"/>
  <c r="AC97" i="64"/>
  <c r="AB97" i="64"/>
  <c r="AA97" i="64"/>
  <c r="Z97" i="64"/>
  <c r="Y97" i="64"/>
  <c r="X97" i="64"/>
  <c r="W97" i="64"/>
  <c r="W96" i="64"/>
  <c r="AF95" i="64"/>
  <c r="AE95" i="64"/>
  <c r="AD95" i="64"/>
  <c r="AC95" i="64"/>
  <c r="AB95" i="64"/>
  <c r="AA95" i="64"/>
  <c r="Z95" i="64"/>
  <c r="Y95" i="64"/>
  <c r="X95" i="64"/>
  <c r="W95" i="64"/>
  <c r="W94" i="64"/>
  <c r="AE93" i="64"/>
  <c r="AD93" i="64"/>
  <c r="AC93" i="64"/>
  <c r="AB93" i="64"/>
  <c r="AA93" i="64"/>
  <c r="Z93" i="64"/>
  <c r="Y93" i="64"/>
  <c r="X93" i="64"/>
  <c r="W92" i="64"/>
  <c r="W93" i="64"/>
  <c r="AD91" i="64"/>
  <c r="AC91" i="64"/>
  <c r="AB91" i="64"/>
  <c r="AA91" i="64"/>
  <c r="Z91" i="64"/>
  <c r="Y91" i="64"/>
  <c r="X91" i="64"/>
  <c r="W90" i="64"/>
  <c r="W91" i="64"/>
  <c r="AC89" i="64"/>
  <c r="AB89" i="64"/>
  <c r="AA89" i="64"/>
  <c r="Z89" i="64"/>
  <c r="Y89" i="64"/>
  <c r="X89" i="64"/>
  <c r="W88" i="64"/>
  <c r="W89" i="64"/>
  <c r="AB87" i="64"/>
  <c r="AA87" i="64"/>
  <c r="Z87" i="64"/>
  <c r="Y87" i="64"/>
  <c r="X87" i="64"/>
  <c r="W86" i="64"/>
  <c r="W87" i="64"/>
  <c r="AA85" i="64"/>
  <c r="Z85" i="64"/>
  <c r="Y85" i="64"/>
  <c r="X85" i="64"/>
  <c r="W85" i="64"/>
  <c r="W84" i="64"/>
  <c r="Z83" i="64"/>
  <c r="Y83" i="64"/>
  <c r="X83" i="64"/>
  <c r="W82" i="64"/>
  <c r="W83" i="64"/>
  <c r="Y81" i="64"/>
  <c r="X81" i="64"/>
  <c r="W80" i="64"/>
  <c r="W81" i="64"/>
  <c r="X79" i="64"/>
  <c r="W79" i="64"/>
  <c r="W78" i="64"/>
  <c r="W77" i="64"/>
  <c r="T76" i="39"/>
  <c r="AC69" i="39"/>
  <c r="AW84" i="62"/>
  <c r="AV84" i="62"/>
  <c r="AV83" i="62"/>
  <c r="AU84" i="62"/>
  <c r="AU83" i="62"/>
  <c r="AU82" i="62"/>
  <c r="AT84" i="62"/>
  <c r="AT83" i="62"/>
  <c r="AT82" i="62"/>
  <c r="AT81" i="62"/>
  <c r="AS84" i="62"/>
  <c r="AS83" i="62"/>
  <c r="AS82" i="62"/>
  <c r="AS81" i="62"/>
  <c r="AS80" i="62"/>
  <c r="AR84" i="62"/>
  <c r="AR83" i="62"/>
  <c r="AR82" i="62"/>
  <c r="AR81" i="62"/>
  <c r="AR80" i="62"/>
  <c r="AR79" i="62"/>
  <c r="AQ84" i="62"/>
  <c r="AQ83" i="62"/>
  <c r="AQ82" i="62"/>
  <c r="AQ81" i="62"/>
  <c r="AQ80" i="62"/>
  <c r="AQ79" i="62"/>
  <c r="AQ78" i="62"/>
  <c r="AX105" i="62"/>
  <c r="AW105" i="62"/>
  <c r="AV105" i="62"/>
  <c r="AU105" i="62"/>
  <c r="AT105" i="62"/>
  <c r="AS105" i="62"/>
  <c r="AR105" i="62"/>
  <c r="AQ105" i="62"/>
  <c r="AX104" i="62"/>
  <c r="AW104" i="62"/>
  <c r="AV104" i="62"/>
  <c r="AU104" i="62"/>
  <c r="AT104" i="62"/>
  <c r="AS104" i="62"/>
  <c r="AR104" i="62"/>
  <c r="AQ104" i="62"/>
  <c r="AX103" i="62"/>
  <c r="AW103" i="62"/>
  <c r="AV103" i="62"/>
  <c r="AU103" i="62"/>
  <c r="AT103" i="62"/>
  <c r="AS103" i="62"/>
  <c r="AR103" i="62"/>
  <c r="AQ103" i="62"/>
  <c r="AX102" i="62"/>
  <c r="AW102" i="62"/>
  <c r="AV102" i="62"/>
  <c r="AU102" i="62"/>
  <c r="AT102" i="62"/>
  <c r="AS102" i="62"/>
  <c r="AR102" i="62"/>
  <c r="AQ102" i="62"/>
  <c r="AX101" i="62"/>
  <c r="AW101" i="62"/>
  <c r="AV101" i="62"/>
  <c r="AU101" i="62"/>
  <c r="AT101" i="62"/>
  <c r="AS101" i="62"/>
  <c r="AR101" i="62"/>
  <c r="AQ101" i="62"/>
  <c r="AX100" i="62"/>
  <c r="AW100" i="62"/>
  <c r="AV100" i="62"/>
  <c r="AU100" i="62"/>
  <c r="AT100" i="62"/>
  <c r="AS100" i="62"/>
  <c r="AR100" i="62"/>
  <c r="AQ100" i="62"/>
  <c r="AX99" i="62"/>
  <c r="AW99" i="62"/>
  <c r="AV99" i="62"/>
  <c r="AU99" i="62"/>
  <c r="AT99" i="62"/>
  <c r="AS99" i="62"/>
  <c r="AR99" i="62"/>
  <c r="AQ99" i="62"/>
  <c r="AX98" i="62"/>
  <c r="AW98" i="62"/>
  <c r="AV98" i="62"/>
  <c r="AU98" i="62"/>
  <c r="AT98" i="62"/>
  <c r="AS98" i="62"/>
  <c r="AR98" i="62"/>
  <c r="AQ98" i="62"/>
  <c r="AX97" i="62"/>
  <c r="AW97" i="62"/>
  <c r="AV97" i="62"/>
  <c r="AU97" i="62"/>
  <c r="AT97" i="62"/>
  <c r="AS97" i="62"/>
  <c r="AR97" i="62"/>
  <c r="AQ97" i="62"/>
  <c r="AX96" i="62"/>
  <c r="AW96" i="62"/>
  <c r="AV96" i="62"/>
  <c r="AU96" i="62"/>
  <c r="AT96" i="62"/>
  <c r="AS96" i="62"/>
  <c r="AR96" i="62"/>
  <c r="AQ96" i="62"/>
  <c r="AX95" i="62"/>
  <c r="AW95" i="62"/>
  <c r="AV95" i="62"/>
  <c r="AU95" i="62"/>
  <c r="AT95" i="62"/>
  <c r="AS95" i="62"/>
  <c r="AR95" i="62"/>
  <c r="AQ95" i="62"/>
  <c r="AX94" i="62"/>
  <c r="AW94" i="62"/>
  <c r="AV94" i="62"/>
  <c r="AU94" i="62"/>
  <c r="AT94" i="62"/>
  <c r="AS94" i="62"/>
  <c r="AR94" i="62"/>
  <c r="AQ94" i="62"/>
  <c r="AX93" i="62"/>
  <c r="AW93" i="62"/>
  <c r="AV93" i="62"/>
  <c r="AU93" i="62"/>
  <c r="AT93" i="62"/>
  <c r="AS93" i="62"/>
  <c r="AR93" i="62"/>
  <c r="AQ93" i="62"/>
  <c r="AX92" i="62"/>
  <c r="AW92" i="62"/>
  <c r="AV92" i="62"/>
  <c r="AU92" i="62"/>
  <c r="AT92" i="62"/>
  <c r="AS92" i="62"/>
  <c r="AR92" i="62"/>
  <c r="AQ92" i="62"/>
  <c r="AX91" i="62"/>
  <c r="AW91" i="62"/>
  <c r="AV91" i="62"/>
  <c r="AU91" i="62"/>
  <c r="AT91" i="62"/>
  <c r="AS91" i="62"/>
  <c r="AR91" i="62"/>
  <c r="AQ91" i="62"/>
  <c r="AX90" i="62"/>
  <c r="AW90" i="62"/>
  <c r="AV90" i="62"/>
  <c r="AU90" i="62"/>
  <c r="AT90" i="62"/>
  <c r="AS90" i="62"/>
  <c r="AR90" i="62"/>
  <c r="AQ90" i="62"/>
  <c r="AX89" i="62"/>
  <c r="AW89" i="62"/>
  <c r="AV89" i="62"/>
  <c r="AU89" i="62"/>
  <c r="AT89" i="62"/>
  <c r="AS89" i="62"/>
  <c r="AR89" i="62"/>
  <c r="AQ89" i="62"/>
  <c r="AX88" i="62"/>
  <c r="AW88" i="62"/>
  <c r="AV88" i="62"/>
  <c r="AU88" i="62"/>
  <c r="AT88" i="62"/>
  <c r="AS88" i="62"/>
  <c r="AR88" i="62"/>
  <c r="AQ88" i="62"/>
  <c r="AX87" i="62"/>
  <c r="AW87" i="62"/>
  <c r="AV87" i="62"/>
  <c r="AU87" i="62"/>
  <c r="AT87" i="62"/>
  <c r="AS87" i="62"/>
  <c r="AR87" i="62"/>
  <c r="AQ87" i="62"/>
  <c r="AX86" i="62"/>
  <c r="AW86" i="62"/>
  <c r="AV86" i="62"/>
  <c r="AU86" i="62"/>
  <c r="AT86" i="62"/>
  <c r="AS86" i="62"/>
  <c r="AR86" i="62"/>
  <c r="AQ86" i="62"/>
  <c r="AX85" i="62"/>
  <c r="AW85" i="62"/>
  <c r="AV85" i="62"/>
  <c r="AU85" i="62"/>
  <c r="AT85" i="62"/>
  <c r="AS85" i="62"/>
  <c r="AR85" i="62"/>
  <c r="AQ85" i="62"/>
  <c r="AP105" i="62"/>
  <c r="AP104" i="62"/>
  <c r="AP103" i="62"/>
  <c r="AP102" i="62"/>
  <c r="AP101" i="62"/>
  <c r="AP100" i="62"/>
  <c r="AP99" i="62"/>
  <c r="AP98" i="62"/>
  <c r="AP97" i="62"/>
  <c r="AP96" i="62"/>
  <c r="AP95" i="62"/>
  <c r="AP94" i="62"/>
  <c r="AP93" i="62"/>
  <c r="AP92" i="62"/>
  <c r="AP91" i="62"/>
  <c r="AP90" i="62"/>
  <c r="AP89" i="62"/>
  <c r="AP88" i="62"/>
  <c r="AP87" i="62"/>
  <c r="AP86" i="62"/>
  <c r="AP85" i="62"/>
  <c r="AP84" i="62"/>
  <c r="AP83" i="62"/>
  <c r="AP82" i="62"/>
  <c r="AP81" i="62"/>
  <c r="AP80" i="62"/>
  <c r="AP79" i="62"/>
  <c r="AP78" i="62"/>
  <c r="AP77" i="62"/>
  <c r="AO105" i="62"/>
  <c r="AO104" i="62"/>
  <c r="AO103" i="62"/>
  <c r="AO102" i="62"/>
  <c r="AO101" i="62"/>
  <c r="AO100" i="62"/>
  <c r="AO99" i="62"/>
  <c r="AO98" i="62"/>
  <c r="AO97" i="62"/>
  <c r="AO96" i="62"/>
  <c r="AO95" i="62"/>
  <c r="AO94" i="62"/>
  <c r="AO93" i="62"/>
  <c r="AO92" i="62"/>
  <c r="AO91" i="62"/>
  <c r="AO90" i="62"/>
  <c r="AO89" i="62"/>
  <c r="AO88" i="62"/>
  <c r="AO87" i="62"/>
  <c r="AO86" i="62"/>
  <c r="AO85" i="62"/>
  <c r="AO84" i="62"/>
  <c r="AO83" i="62"/>
  <c r="AO82" i="62"/>
  <c r="AO81" i="62"/>
  <c r="AO80" i="62"/>
  <c r="AO79" i="62"/>
  <c r="AO78" i="62"/>
  <c r="AO77" i="62"/>
  <c r="AO76" i="62"/>
  <c r="AN105" i="62"/>
  <c r="AN104" i="62"/>
  <c r="AN103" i="62"/>
  <c r="AN102" i="62"/>
  <c r="AN101" i="62"/>
  <c r="AN100" i="62"/>
  <c r="AN99" i="62"/>
  <c r="AN98" i="62"/>
  <c r="AN97" i="62"/>
  <c r="AN96" i="62"/>
  <c r="AN95" i="62"/>
  <c r="AN94" i="62"/>
  <c r="AN93" i="62"/>
  <c r="AN92" i="62"/>
  <c r="AN91" i="62"/>
  <c r="AN90" i="62"/>
  <c r="AN89" i="62"/>
  <c r="AN88" i="62"/>
  <c r="AN87" i="62"/>
  <c r="AN86" i="62"/>
  <c r="AN85" i="62"/>
  <c r="AN84" i="62"/>
  <c r="AN83" i="62"/>
  <c r="AN82" i="62"/>
  <c r="AN81" i="62"/>
  <c r="AN80" i="62"/>
  <c r="AN79" i="62"/>
  <c r="AN78" i="62"/>
  <c r="AN77" i="62"/>
  <c r="AN76" i="62"/>
  <c r="AN75" i="62"/>
  <c r="AM105" i="62"/>
  <c r="AM104" i="62"/>
  <c r="AM103" i="62"/>
  <c r="AM102" i="62"/>
  <c r="AM101" i="62"/>
  <c r="AM100" i="62"/>
  <c r="AM99" i="62"/>
  <c r="AM98" i="62"/>
  <c r="AM97" i="62"/>
  <c r="AM96" i="62"/>
  <c r="AM95" i="62"/>
  <c r="AM94" i="62"/>
  <c r="AM93" i="62"/>
  <c r="AM92" i="62"/>
  <c r="AM91" i="62"/>
  <c r="AM90" i="62"/>
  <c r="AM89" i="62"/>
  <c r="AM88" i="62"/>
  <c r="AM87" i="62"/>
  <c r="AM86" i="62"/>
  <c r="AM85" i="62"/>
  <c r="AM84" i="62"/>
  <c r="AM83" i="62"/>
  <c r="AM82" i="62"/>
  <c r="AM81" i="62"/>
  <c r="AM80" i="62"/>
  <c r="AM79" i="62"/>
  <c r="AM78" i="62"/>
  <c r="AM77" i="62"/>
  <c r="AM76" i="62"/>
  <c r="AM75" i="62"/>
  <c r="AM74" i="62"/>
  <c r="AL105" i="62"/>
  <c r="AL104" i="62"/>
  <c r="AL103" i="62"/>
  <c r="AL102" i="62"/>
  <c r="AL101" i="62"/>
  <c r="AL100" i="62"/>
  <c r="AL99" i="62"/>
  <c r="AL98" i="62"/>
  <c r="AL97" i="62"/>
  <c r="AL96" i="62"/>
  <c r="AL95" i="62"/>
  <c r="AL94" i="62"/>
  <c r="AL93" i="62"/>
  <c r="AL92" i="62"/>
  <c r="AL91" i="62"/>
  <c r="AL90" i="62"/>
  <c r="AL89" i="62"/>
  <c r="AL88" i="62"/>
  <c r="AL87" i="62"/>
  <c r="AL86" i="62"/>
  <c r="AL85" i="62"/>
  <c r="AL84" i="62"/>
  <c r="AL83" i="62"/>
  <c r="AL82" i="62"/>
  <c r="AL81" i="62"/>
  <c r="AL80" i="62"/>
  <c r="AL79" i="62"/>
  <c r="AL78" i="62"/>
  <c r="AL77" i="62"/>
  <c r="AL76" i="62"/>
  <c r="AL75" i="62"/>
  <c r="AL74" i="62"/>
  <c r="AL73" i="62"/>
  <c r="AK105" i="62"/>
  <c r="AK104" i="62"/>
  <c r="AK103" i="62"/>
  <c r="AK102" i="62"/>
  <c r="AK101" i="62"/>
  <c r="AK100" i="62"/>
  <c r="AK99" i="62"/>
  <c r="AK98" i="62"/>
  <c r="AK97" i="62"/>
  <c r="AK96" i="62"/>
  <c r="AK95" i="62"/>
  <c r="AK94" i="62"/>
  <c r="AK93" i="62"/>
  <c r="AK92" i="62"/>
  <c r="AK91" i="62"/>
  <c r="AK90" i="62"/>
  <c r="AK89" i="62"/>
  <c r="AK88" i="62"/>
  <c r="AK87" i="62"/>
  <c r="AK86" i="62"/>
  <c r="AK85" i="62"/>
  <c r="AK84" i="62"/>
  <c r="AK83" i="62"/>
  <c r="AK82" i="62"/>
  <c r="AK81" i="62"/>
  <c r="AK80" i="62"/>
  <c r="AK79" i="62"/>
  <c r="AK78" i="62"/>
  <c r="AK77" i="62"/>
  <c r="AK76" i="62"/>
  <c r="AK75" i="62"/>
  <c r="AK74" i="62"/>
  <c r="AK73" i="62"/>
  <c r="AK72" i="62"/>
  <c r="AJ105" i="62"/>
  <c r="AJ104" i="62"/>
  <c r="AJ103" i="62"/>
  <c r="AJ102" i="62"/>
  <c r="AJ101" i="62"/>
  <c r="AJ100" i="62"/>
  <c r="AJ99" i="62"/>
  <c r="AJ98" i="62"/>
  <c r="AJ97" i="62"/>
  <c r="AJ96" i="62"/>
  <c r="AJ95" i="62"/>
  <c r="AJ94" i="62"/>
  <c r="AJ93" i="62"/>
  <c r="AJ92" i="62"/>
  <c r="AJ91" i="62"/>
  <c r="AJ90" i="62"/>
  <c r="AJ89" i="62"/>
  <c r="AJ88" i="62"/>
  <c r="AJ87" i="62"/>
  <c r="AJ86" i="62"/>
  <c r="AJ85" i="62"/>
  <c r="AJ84" i="62"/>
  <c r="AJ83" i="62"/>
  <c r="AJ82" i="62"/>
  <c r="AJ81" i="62"/>
  <c r="AJ80" i="62"/>
  <c r="AJ79" i="62"/>
  <c r="AJ78" i="62"/>
  <c r="AJ77" i="62"/>
  <c r="AJ76" i="62"/>
  <c r="AJ75" i="62"/>
  <c r="AJ74" i="62"/>
  <c r="AJ73" i="62"/>
  <c r="AJ72" i="62"/>
  <c r="AJ71" i="62"/>
  <c r="AI105" i="62"/>
  <c r="AI104" i="62"/>
  <c r="AI103" i="62"/>
  <c r="AI102" i="62"/>
  <c r="AI101" i="62"/>
  <c r="AI100" i="62"/>
  <c r="AI99" i="62"/>
  <c r="AI98" i="62"/>
  <c r="AI97" i="62"/>
  <c r="AI96" i="62"/>
  <c r="AI95" i="62"/>
  <c r="AI94" i="62"/>
  <c r="AI93" i="62"/>
  <c r="AI92" i="62"/>
  <c r="AI91" i="62"/>
  <c r="AI90" i="62"/>
  <c r="AI89" i="62"/>
  <c r="AI88" i="62"/>
  <c r="AI87" i="62"/>
  <c r="AI86" i="62"/>
  <c r="AI85" i="62"/>
  <c r="AI84" i="62"/>
  <c r="AI83" i="62"/>
  <c r="AI82" i="62"/>
  <c r="AI81" i="62"/>
  <c r="AI80" i="62"/>
  <c r="AI79" i="62"/>
  <c r="AI78" i="62"/>
  <c r="AI77" i="62"/>
  <c r="AI76" i="62"/>
  <c r="AI75" i="62"/>
  <c r="AI74" i="62"/>
  <c r="AI73" i="62"/>
  <c r="AI72" i="62"/>
  <c r="AI71" i="62"/>
  <c r="AI70" i="62"/>
  <c r="AH105" i="62"/>
  <c r="AH104" i="62"/>
  <c r="AH103" i="62"/>
  <c r="AH102" i="62"/>
  <c r="AH101" i="62"/>
  <c r="AH100" i="62"/>
  <c r="AH99" i="62"/>
  <c r="AH98" i="62"/>
  <c r="AH97" i="62"/>
  <c r="AH96" i="62"/>
  <c r="AH95" i="62"/>
  <c r="AH94" i="62"/>
  <c r="AH93" i="62"/>
  <c r="AH92" i="62"/>
  <c r="AH91" i="62"/>
  <c r="AH90" i="62"/>
  <c r="AH89" i="62"/>
  <c r="AH88" i="62"/>
  <c r="AH87" i="62"/>
  <c r="AH86" i="62"/>
  <c r="AH85" i="62"/>
  <c r="AH84" i="62"/>
  <c r="AH83" i="62"/>
  <c r="AH82" i="62"/>
  <c r="AH81" i="62"/>
  <c r="AH80" i="62"/>
  <c r="AH79" i="62"/>
  <c r="AH78" i="62"/>
  <c r="AH77" i="62"/>
  <c r="AH76" i="62"/>
  <c r="AH75" i="62"/>
  <c r="AH74" i="62"/>
  <c r="AH73" i="62"/>
  <c r="AH72" i="62"/>
  <c r="AH71" i="62"/>
  <c r="AH70" i="62"/>
  <c r="AH69" i="62"/>
  <c r="AG105" i="62"/>
  <c r="AG104" i="62"/>
  <c r="AG103" i="62"/>
  <c r="AG102" i="62"/>
  <c r="AG101" i="62"/>
  <c r="AG100" i="62"/>
  <c r="AG99" i="62"/>
  <c r="AG98" i="62"/>
  <c r="AG97" i="62"/>
  <c r="AG96" i="62"/>
  <c r="AG95" i="62"/>
  <c r="AG94" i="62"/>
  <c r="AG93" i="62"/>
  <c r="AG92" i="62"/>
  <c r="AG91" i="62"/>
  <c r="AG90" i="62"/>
  <c r="AG89" i="62"/>
  <c r="AG88" i="62"/>
  <c r="AG87" i="62"/>
  <c r="AG86" i="62"/>
  <c r="AG85" i="62"/>
  <c r="AG84" i="62"/>
  <c r="AG83" i="62"/>
  <c r="AG82" i="62"/>
  <c r="AG81" i="62"/>
  <c r="AG80" i="62"/>
  <c r="AG79" i="62"/>
  <c r="AG78" i="62"/>
  <c r="AG77" i="62"/>
  <c r="AG76" i="62"/>
  <c r="AG75" i="62"/>
  <c r="AG74" i="62"/>
  <c r="AG73" i="62"/>
  <c r="AG72" i="62"/>
  <c r="AG71" i="62"/>
  <c r="AG70" i="62"/>
  <c r="AG69" i="62"/>
  <c r="AG68" i="62"/>
  <c r="AO133" i="60"/>
  <c r="AN133" i="60"/>
  <c r="AM133" i="60"/>
  <c r="R133" i="60"/>
  <c r="AL133" i="60"/>
  <c r="Q133" i="60"/>
  <c r="AK133" i="60"/>
  <c r="P133" i="60"/>
  <c r="AJ133" i="60"/>
  <c r="AI133" i="60"/>
  <c r="N133" i="60"/>
  <c r="AH133" i="60"/>
  <c r="M133" i="60"/>
  <c r="AG133" i="60"/>
  <c r="AF133" i="60"/>
  <c r="AE133" i="60"/>
  <c r="AD133" i="60"/>
  <c r="I133" i="60"/>
  <c r="AC133" i="60"/>
  <c r="H133" i="60"/>
  <c r="AB133" i="60"/>
  <c r="G133" i="60"/>
  <c r="AA133" i="60"/>
  <c r="Z133" i="60"/>
  <c r="E133" i="60"/>
  <c r="Y133" i="60"/>
  <c r="D133" i="60"/>
  <c r="X133" i="60"/>
  <c r="W133" i="60"/>
  <c r="B133" i="60"/>
  <c r="T133" i="60"/>
  <c r="O133" i="60"/>
  <c r="L133" i="60"/>
  <c r="J133" i="60"/>
  <c r="F133" i="60"/>
  <c r="AO131" i="60"/>
  <c r="T131" i="60"/>
  <c r="AN131" i="60"/>
  <c r="S131" i="60"/>
  <c r="AM131" i="60"/>
  <c r="R131" i="60"/>
  <c r="AL131" i="60"/>
  <c r="Q131" i="60"/>
  <c r="AK131" i="60"/>
  <c r="AJ131" i="60"/>
  <c r="O131" i="60"/>
  <c r="AI131" i="60"/>
  <c r="N131" i="60"/>
  <c r="AH131" i="60"/>
  <c r="M131" i="60"/>
  <c r="AG131" i="60"/>
  <c r="L131" i="60"/>
  <c r="AF131" i="60"/>
  <c r="AE131" i="60"/>
  <c r="J131" i="60"/>
  <c r="AD131" i="60"/>
  <c r="AC131" i="60"/>
  <c r="AB131" i="60"/>
  <c r="AA131" i="60"/>
  <c r="F131" i="60"/>
  <c r="Z131" i="60"/>
  <c r="E131" i="60"/>
  <c r="Y131" i="60"/>
  <c r="D131" i="60"/>
  <c r="X131" i="60"/>
  <c r="C131" i="60"/>
  <c r="W131" i="60"/>
  <c r="B131" i="60"/>
  <c r="K131" i="60"/>
  <c r="I131" i="60"/>
  <c r="AO129" i="60"/>
  <c r="T129" i="60"/>
  <c r="AN129" i="60"/>
  <c r="S129" i="60"/>
  <c r="AM129" i="60"/>
  <c r="AL129" i="60"/>
  <c r="Q129" i="60"/>
  <c r="AK129" i="60"/>
  <c r="AJ129" i="60"/>
  <c r="O129" i="60"/>
  <c r="AI129" i="60"/>
  <c r="AH129" i="60"/>
  <c r="AG129" i="60"/>
  <c r="L129" i="60"/>
  <c r="AF129" i="60"/>
  <c r="K129" i="60"/>
  <c r="AE129" i="60"/>
  <c r="AD129" i="60"/>
  <c r="I129" i="60"/>
  <c r="AC129" i="60"/>
  <c r="AB129" i="60"/>
  <c r="G129" i="60"/>
  <c r="AA129" i="60"/>
  <c r="F129" i="60"/>
  <c r="Z129" i="60"/>
  <c r="Y129" i="60"/>
  <c r="D129" i="60"/>
  <c r="X129" i="60"/>
  <c r="W129" i="60"/>
  <c r="B129" i="60"/>
  <c r="R129" i="60"/>
  <c r="N129" i="60"/>
  <c r="J129" i="60"/>
  <c r="AO127" i="60"/>
  <c r="T127" i="60"/>
  <c r="AN127" i="60"/>
  <c r="S127" i="60"/>
  <c r="AM127" i="60"/>
  <c r="R127" i="60"/>
  <c r="AL127" i="60"/>
  <c r="AK127" i="60"/>
  <c r="AJ127" i="60"/>
  <c r="O127" i="60"/>
  <c r="AI127" i="60"/>
  <c r="N127" i="60"/>
  <c r="AH127" i="60"/>
  <c r="AG127" i="60"/>
  <c r="L127" i="60"/>
  <c r="AF127" i="60"/>
  <c r="K127" i="60"/>
  <c r="AE127" i="60"/>
  <c r="AD127" i="60"/>
  <c r="AC127" i="60"/>
  <c r="AB127" i="60"/>
  <c r="G127" i="60"/>
  <c r="AA127" i="60"/>
  <c r="F127" i="60"/>
  <c r="Z127" i="60"/>
  <c r="Y127" i="60"/>
  <c r="D127" i="60"/>
  <c r="X127" i="60"/>
  <c r="W127" i="60"/>
  <c r="M127" i="60"/>
  <c r="E127" i="60"/>
  <c r="AO125" i="60"/>
  <c r="T125" i="60"/>
  <c r="AN125" i="60"/>
  <c r="S125" i="60"/>
  <c r="AM125" i="60"/>
  <c r="AL125" i="60"/>
  <c r="Q125" i="60"/>
  <c r="AK125" i="60"/>
  <c r="AJ125" i="60"/>
  <c r="AI125" i="60"/>
  <c r="N125" i="60"/>
  <c r="AH125" i="60"/>
  <c r="M125" i="60"/>
  <c r="AG125" i="60"/>
  <c r="L125" i="60"/>
  <c r="AF125" i="60"/>
  <c r="K125" i="60"/>
  <c r="AE125" i="60"/>
  <c r="AD125" i="60"/>
  <c r="I125" i="60"/>
  <c r="AC125" i="60"/>
  <c r="H125" i="60"/>
  <c r="AB125" i="60"/>
  <c r="AA125" i="60"/>
  <c r="F125" i="60"/>
  <c r="Z125" i="60"/>
  <c r="Y125" i="60"/>
  <c r="D125" i="60"/>
  <c r="X125" i="60"/>
  <c r="C125" i="60"/>
  <c r="W125" i="60"/>
  <c r="B125" i="60"/>
  <c r="P125" i="60"/>
  <c r="J125" i="60"/>
  <c r="AO123" i="60"/>
  <c r="AN123" i="60"/>
  <c r="AM123" i="60"/>
  <c r="AL123" i="60"/>
  <c r="AK123" i="60"/>
  <c r="P123" i="60"/>
  <c r="AJ123" i="60"/>
  <c r="O123" i="60"/>
  <c r="AI123" i="60"/>
  <c r="N123" i="60"/>
  <c r="AH123" i="60"/>
  <c r="M123" i="60"/>
  <c r="AG123" i="60"/>
  <c r="AF123" i="60"/>
  <c r="AE123" i="60"/>
  <c r="J123" i="60"/>
  <c r="AD123" i="60"/>
  <c r="I123" i="60"/>
  <c r="AC123" i="60"/>
  <c r="H123" i="60"/>
  <c r="AB123" i="60"/>
  <c r="AA123" i="60"/>
  <c r="F123" i="60"/>
  <c r="Z123" i="60"/>
  <c r="E123" i="60"/>
  <c r="Y123" i="60"/>
  <c r="X123" i="60"/>
  <c r="C123" i="60"/>
  <c r="W123" i="60"/>
  <c r="B123" i="60"/>
  <c r="R123" i="60"/>
  <c r="Q123" i="60"/>
  <c r="K123" i="60"/>
  <c r="AO121" i="60"/>
  <c r="AN121" i="60"/>
  <c r="AM121" i="60"/>
  <c r="AL121" i="60"/>
  <c r="AK121" i="60"/>
  <c r="AJ121" i="60"/>
  <c r="AI121" i="60"/>
  <c r="AH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F121" i="60"/>
  <c r="E121" i="60"/>
  <c r="D121" i="60"/>
  <c r="C121" i="60"/>
  <c r="B121" i="60"/>
  <c r="AO119" i="60"/>
  <c r="AN119" i="60"/>
  <c r="AM119" i="60"/>
  <c r="AL119" i="60"/>
  <c r="AK119" i="60"/>
  <c r="AJ119" i="60"/>
  <c r="AI119" i="60"/>
  <c r="AH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F119" i="60"/>
  <c r="E119" i="60"/>
  <c r="D119" i="60"/>
  <c r="C119" i="60"/>
  <c r="B119" i="60"/>
  <c r="AO117" i="60"/>
  <c r="AN117" i="60"/>
  <c r="AM117" i="60"/>
  <c r="AL117" i="60"/>
  <c r="AK117" i="60"/>
  <c r="AJ117" i="60"/>
  <c r="AI117" i="60"/>
  <c r="AH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F117" i="60"/>
  <c r="E117" i="60"/>
  <c r="D117" i="60"/>
  <c r="C117" i="60"/>
  <c r="B117" i="60"/>
  <c r="AO115" i="60"/>
  <c r="AN115" i="60"/>
  <c r="AM115" i="60"/>
  <c r="AL115" i="60"/>
  <c r="AK115" i="60"/>
  <c r="AJ115" i="60"/>
  <c r="AI115" i="60"/>
  <c r="AH115" i="60"/>
  <c r="T115" i="60"/>
  <c r="S115" i="60"/>
  <c r="R115" i="60"/>
  <c r="Q115" i="60"/>
  <c r="P115" i="60"/>
  <c r="O115" i="60"/>
  <c r="N115" i="60"/>
  <c r="M115" i="60"/>
  <c r="L115" i="60"/>
  <c r="K115" i="60"/>
  <c r="J115" i="60"/>
  <c r="I115" i="60"/>
  <c r="H115" i="60"/>
  <c r="G115" i="60"/>
  <c r="F115" i="60"/>
  <c r="E115" i="60"/>
  <c r="D115" i="60"/>
  <c r="C115" i="60"/>
  <c r="B115" i="60"/>
  <c r="AO113" i="60"/>
  <c r="AN113" i="60"/>
  <c r="AM113" i="60"/>
  <c r="AL113" i="60"/>
  <c r="AK113" i="60"/>
  <c r="AJ113" i="60"/>
  <c r="AI113" i="60"/>
  <c r="AH113" i="60"/>
  <c r="T113" i="60"/>
  <c r="S113" i="60"/>
  <c r="R113" i="60"/>
  <c r="Q113" i="60"/>
  <c r="P113" i="60"/>
  <c r="O113" i="60"/>
  <c r="N113" i="60"/>
  <c r="M113" i="60"/>
  <c r="L113" i="60"/>
  <c r="K113" i="60"/>
  <c r="J113" i="60"/>
  <c r="I113" i="60"/>
  <c r="H113" i="60"/>
  <c r="G113" i="60"/>
  <c r="F113" i="60"/>
  <c r="E113" i="60"/>
  <c r="D113" i="60"/>
  <c r="C113" i="60"/>
  <c r="B113" i="60"/>
  <c r="AN111" i="60"/>
  <c r="AM111" i="60"/>
  <c r="AL111" i="60"/>
  <c r="AK111" i="60"/>
  <c r="AJ111" i="60"/>
  <c r="O111" i="60"/>
  <c r="AI111" i="60"/>
  <c r="N111" i="60"/>
  <c r="AH111" i="60"/>
  <c r="M111" i="60"/>
  <c r="Q111" i="60"/>
  <c r="L111" i="60"/>
  <c r="K111" i="60"/>
  <c r="J111" i="60"/>
  <c r="I111" i="60"/>
  <c r="H111" i="60"/>
  <c r="G111" i="60"/>
  <c r="F111" i="60"/>
  <c r="E111" i="60"/>
  <c r="D111" i="60"/>
  <c r="C111" i="60"/>
  <c r="B111" i="60"/>
  <c r="AM109" i="60"/>
  <c r="AL109" i="60"/>
  <c r="AK109" i="60"/>
  <c r="AJ109" i="60"/>
  <c r="AI109" i="60"/>
  <c r="AH109" i="60"/>
  <c r="L109" i="60"/>
  <c r="K109" i="60"/>
  <c r="J109" i="60"/>
  <c r="I109" i="60"/>
  <c r="H109" i="60"/>
  <c r="G109" i="60"/>
  <c r="F109" i="60"/>
  <c r="E109" i="60"/>
  <c r="D109" i="60"/>
  <c r="C109" i="60"/>
  <c r="B109" i="60"/>
  <c r="AL107" i="60"/>
  <c r="AK107" i="60"/>
  <c r="P107" i="60"/>
  <c r="AJ107" i="60"/>
  <c r="AI107" i="60"/>
  <c r="N107" i="60"/>
  <c r="AH107" i="60"/>
  <c r="M107" i="60"/>
  <c r="L107" i="60"/>
  <c r="K107" i="60"/>
  <c r="J107" i="60"/>
  <c r="I107" i="60"/>
  <c r="H107" i="60"/>
  <c r="G107" i="60"/>
  <c r="F107" i="60"/>
  <c r="E107" i="60"/>
  <c r="D107" i="60"/>
  <c r="C107" i="60"/>
  <c r="B107" i="60"/>
  <c r="AK105" i="60"/>
  <c r="AJ105" i="60"/>
  <c r="O105" i="60"/>
  <c r="AI105" i="60"/>
  <c r="N105" i="60"/>
  <c r="AH105" i="60"/>
  <c r="L105" i="60"/>
  <c r="K105" i="60"/>
  <c r="J105" i="60"/>
  <c r="I105" i="60"/>
  <c r="H105" i="60"/>
  <c r="G105" i="60"/>
  <c r="F105" i="60"/>
  <c r="E105" i="60"/>
  <c r="D105" i="60"/>
  <c r="C105" i="60"/>
  <c r="B105" i="60"/>
  <c r="AJ103" i="60"/>
  <c r="AI103" i="60"/>
  <c r="AH103" i="60"/>
  <c r="L103" i="60"/>
  <c r="K103" i="60"/>
  <c r="J103" i="60"/>
  <c r="I103" i="60"/>
  <c r="H103" i="60"/>
  <c r="G103" i="60"/>
  <c r="F103" i="60"/>
  <c r="E103" i="60"/>
  <c r="D103" i="60"/>
  <c r="C103" i="60"/>
  <c r="B103" i="60"/>
  <c r="AI101" i="60"/>
  <c r="AH101" i="60"/>
  <c r="M101" i="60"/>
  <c r="L101" i="60"/>
  <c r="K101" i="60"/>
  <c r="J101" i="60"/>
  <c r="I101" i="60"/>
  <c r="H101" i="60"/>
  <c r="G101" i="60"/>
  <c r="F101" i="60"/>
  <c r="E101" i="60"/>
  <c r="D101" i="60"/>
  <c r="C101" i="60"/>
  <c r="B101" i="60"/>
  <c r="AH99" i="60"/>
  <c r="L99" i="60"/>
  <c r="K99" i="60"/>
  <c r="J99" i="60"/>
  <c r="I99" i="60"/>
  <c r="H99" i="60"/>
  <c r="G99" i="60"/>
  <c r="F99" i="60"/>
  <c r="E99" i="60"/>
  <c r="D99" i="60"/>
  <c r="C99" i="60"/>
  <c r="B99" i="60"/>
  <c r="L97" i="60"/>
  <c r="K97" i="60"/>
  <c r="J97" i="60"/>
  <c r="I97" i="60"/>
  <c r="H97" i="60"/>
  <c r="G97" i="60"/>
  <c r="F97" i="60"/>
  <c r="E97" i="60"/>
  <c r="D97" i="60"/>
  <c r="C97" i="60"/>
  <c r="B97" i="60"/>
  <c r="K95" i="60"/>
  <c r="J95" i="60"/>
  <c r="I95" i="60"/>
  <c r="H95" i="60"/>
  <c r="G95" i="60"/>
  <c r="F95" i="60"/>
  <c r="E95" i="60"/>
  <c r="D95" i="60"/>
  <c r="C95" i="60"/>
  <c r="B95" i="60"/>
  <c r="J93" i="60"/>
  <c r="I93" i="60"/>
  <c r="H93" i="60"/>
  <c r="G93" i="60"/>
  <c r="F93" i="60"/>
  <c r="E93" i="60"/>
  <c r="D93" i="60"/>
  <c r="C93" i="60"/>
  <c r="B93" i="60"/>
  <c r="I91" i="60"/>
  <c r="H91" i="60"/>
  <c r="G91" i="60"/>
  <c r="F91" i="60"/>
  <c r="E91" i="60"/>
  <c r="D91" i="60"/>
  <c r="C91" i="60"/>
  <c r="B91" i="60"/>
  <c r="H89" i="60"/>
  <c r="G89" i="60"/>
  <c r="F89" i="60"/>
  <c r="E89" i="60"/>
  <c r="D89" i="60"/>
  <c r="C89" i="60"/>
  <c r="B89" i="60"/>
  <c r="G87" i="60"/>
  <c r="F87" i="60"/>
  <c r="E87" i="60"/>
  <c r="D87" i="60"/>
  <c r="C87" i="60"/>
  <c r="B87" i="60"/>
  <c r="F85" i="60"/>
  <c r="E85" i="60"/>
  <c r="D85" i="60"/>
  <c r="C85" i="60"/>
  <c r="B85" i="60"/>
  <c r="E83" i="60"/>
  <c r="D83" i="60"/>
  <c r="C83" i="60"/>
  <c r="B83" i="60"/>
  <c r="D81" i="60"/>
  <c r="C81" i="60"/>
  <c r="B81" i="60"/>
  <c r="C79" i="60"/>
  <c r="B79" i="60"/>
  <c r="B77" i="60"/>
  <c r="N19" i="59"/>
  <c r="K19" i="59"/>
  <c r="H19" i="59"/>
  <c r="E19" i="59"/>
  <c r="N41" i="59"/>
  <c r="K41" i="59"/>
  <c r="H41" i="59"/>
  <c r="E41" i="59"/>
  <c r="N39" i="59"/>
  <c r="K39" i="59"/>
  <c r="H39" i="59"/>
  <c r="E39" i="59"/>
  <c r="N37" i="59"/>
  <c r="K37" i="59"/>
  <c r="H37" i="59"/>
  <c r="E37" i="59"/>
  <c r="N35" i="59"/>
  <c r="K35" i="59"/>
  <c r="H35" i="59"/>
  <c r="E35" i="59"/>
  <c r="N33" i="59"/>
  <c r="K33" i="59"/>
  <c r="H33" i="59"/>
  <c r="E33" i="59"/>
  <c r="N31" i="59"/>
  <c r="K31" i="59"/>
  <c r="H31" i="59"/>
  <c r="E31" i="59"/>
  <c r="N29" i="59"/>
  <c r="K29" i="59"/>
  <c r="H29" i="59"/>
  <c r="E29" i="59"/>
  <c r="N27" i="59"/>
  <c r="K27" i="59"/>
  <c r="H27" i="59"/>
  <c r="E27" i="59"/>
  <c r="N25" i="59"/>
  <c r="K25" i="59"/>
  <c r="H25" i="59"/>
  <c r="E25" i="59"/>
  <c r="N23" i="59"/>
  <c r="K23" i="59"/>
  <c r="H23" i="59"/>
  <c r="E23" i="59"/>
  <c r="N21" i="59"/>
  <c r="K21" i="59"/>
  <c r="H21" i="59"/>
  <c r="E21" i="59"/>
  <c r="P51" i="56"/>
  <c r="P49" i="56"/>
  <c r="P47" i="56"/>
  <c r="P45" i="56"/>
  <c r="P43" i="56"/>
  <c r="P41" i="56"/>
  <c r="P39" i="56"/>
  <c r="P37" i="56"/>
  <c r="P35" i="56"/>
  <c r="P33" i="56"/>
  <c r="P31" i="56"/>
  <c r="P29" i="56"/>
  <c r="P27" i="56"/>
  <c r="P25" i="56"/>
  <c r="P23" i="56"/>
  <c r="P21" i="56"/>
  <c r="M51" i="56"/>
  <c r="M49" i="56"/>
  <c r="M47" i="56"/>
  <c r="M45" i="56"/>
  <c r="M43" i="56"/>
  <c r="M41" i="56"/>
  <c r="M39" i="56"/>
  <c r="M37" i="56"/>
  <c r="M35" i="56"/>
  <c r="M33" i="56"/>
  <c r="M31" i="56"/>
  <c r="M29" i="56"/>
  <c r="M27" i="56"/>
  <c r="M25" i="56"/>
  <c r="M23" i="56"/>
  <c r="M21" i="56"/>
  <c r="J51" i="56"/>
  <c r="G51" i="56"/>
  <c r="J49" i="56"/>
  <c r="G49" i="56"/>
  <c r="J47" i="56"/>
  <c r="G47" i="56"/>
  <c r="J45" i="56"/>
  <c r="G45" i="56"/>
  <c r="J43" i="56"/>
  <c r="G43" i="56"/>
  <c r="J41" i="56"/>
  <c r="G41" i="56"/>
  <c r="J39" i="56"/>
  <c r="G39" i="56"/>
  <c r="J37" i="56"/>
  <c r="G37" i="56"/>
  <c r="J35" i="56"/>
  <c r="G35" i="56"/>
  <c r="J33" i="56"/>
  <c r="G33" i="56"/>
  <c r="J31" i="56"/>
  <c r="G31" i="56"/>
  <c r="J29" i="56"/>
  <c r="G29" i="56"/>
  <c r="J27" i="56"/>
  <c r="G27" i="56"/>
  <c r="J25" i="56"/>
  <c r="G25" i="56"/>
  <c r="J23" i="56"/>
  <c r="G23" i="56"/>
  <c r="J21" i="56"/>
  <c r="G21" i="56"/>
  <c r="T203" i="55"/>
  <c r="S203" i="55"/>
  <c r="R203" i="55"/>
  <c r="Q203" i="55"/>
  <c r="P203" i="55"/>
  <c r="O203" i="55"/>
  <c r="N203" i="55"/>
  <c r="M203" i="55"/>
  <c r="L203" i="55"/>
  <c r="K203" i="55"/>
  <c r="J203" i="55"/>
  <c r="I203" i="55"/>
  <c r="H203" i="55"/>
  <c r="G203" i="55"/>
  <c r="F203" i="55"/>
  <c r="E203" i="55"/>
  <c r="D203" i="55"/>
  <c r="C203" i="55"/>
  <c r="B203" i="55"/>
  <c r="T201" i="55"/>
  <c r="S201" i="55"/>
  <c r="R201" i="55"/>
  <c r="Q201" i="55"/>
  <c r="P201" i="55"/>
  <c r="O201" i="55"/>
  <c r="N201" i="55"/>
  <c r="M201" i="55"/>
  <c r="L201" i="55"/>
  <c r="K201" i="55"/>
  <c r="J201" i="55"/>
  <c r="I201" i="55"/>
  <c r="H201" i="55"/>
  <c r="G201" i="55"/>
  <c r="F201" i="55"/>
  <c r="E201" i="55"/>
  <c r="D201" i="55"/>
  <c r="C201" i="55"/>
  <c r="B201" i="55"/>
  <c r="T199" i="55"/>
  <c r="S199" i="55"/>
  <c r="R199" i="55"/>
  <c r="Q199" i="55"/>
  <c r="P199" i="55"/>
  <c r="O199" i="55"/>
  <c r="N199" i="55"/>
  <c r="M199" i="55"/>
  <c r="L199" i="55"/>
  <c r="K199" i="55"/>
  <c r="J199" i="55"/>
  <c r="I199" i="55"/>
  <c r="H199" i="55"/>
  <c r="G199" i="55"/>
  <c r="F199" i="55"/>
  <c r="E199" i="55"/>
  <c r="D199" i="55"/>
  <c r="C199" i="55"/>
  <c r="B199" i="55"/>
  <c r="T197" i="55"/>
  <c r="S197" i="55"/>
  <c r="R197" i="55"/>
  <c r="Q197" i="55"/>
  <c r="P197" i="55"/>
  <c r="O197" i="55"/>
  <c r="N197" i="55"/>
  <c r="AI127" i="55"/>
  <c r="N127" i="55"/>
  <c r="M197" i="55"/>
  <c r="L197" i="55"/>
  <c r="K197" i="55"/>
  <c r="J197" i="55"/>
  <c r="I197" i="55"/>
  <c r="H197" i="55"/>
  <c r="G197" i="55"/>
  <c r="F197" i="55"/>
  <c r="AA127" i="55"/>
  <c r="F127" i="55"/>
  <c r="E197" i="55"/>
  <c r="D197" i="55"/>
  <c r="C197" i="55"/>
  <c r="B197" i="55"/>
  <c r="T195" i="55"/>
  <c r="S195" i="55"/>
  <c r="R195" i="55"/>
  <c r="Q195" i="55"/>
  <c r="P195" i="55"/>
  <c r="O195" i="55"/>
  <c r="N195" i="55"/>
  <c r="M195" i="55"/>
  <c r="L195" i="55"/>
  <c r="K195" i="55"/>
  <c r="J195" i="55"/>
  <c r="I195" i="55"/>
  <c r="H195" i="55"/>
  <c r="G195" i="55"/>
  <c r="F195" i="55"/>
  <c r="E195" i="55"/>
  <c r="D195" i="55"/>
  <c r="C195" i="55"/>
  <c r="B195" i="55"/>
  <c r="T193" i="55"/>
  <c r="S193" i="55"/>
  <c r="R193" i="55"/>
  <c r="Q193" i="55"/>
  <c r="P193" i="55"/>
  <c r="O193" i="55"/>
  <c r="N193" i="55"/>
  <c r="M193" i="55"/>
  <c r="L193" i="55"/>
  <c r="K193" i="55"/>
  <c r="J193" i="55"/>
  <c r="I193" i="55"/>
  <c r="H193" i="55"/>
  <c r="G193" i="55"/>
  <c r="F193" i="55"/>
  <c r="E193" i="55"/>
  <c r="D193" i="55"/>
  <c r="C193" i="55"/>
  <c r="B193" i="55"/>
  <c r="T191" i="55"/>
  <c r="S191" i="55"/>
  <c r="R191" i="55"/>
  <c r="Q191" i="55"/>
  <c r="P191" i="55"/>
  <c r="O191" i="55"/>
  <c r="N191" i="55"/>
  <c r="M191" i="55"/>
  <c r="T189" i="55"/>
  <c r="S189" i="55"/>
  <c r="R189" i="55"/>
  <c r="Q189" i="55"/>
  <c r="P189" i="55"/>
  <c r="O189" i="55"/>
  <c r="N189" i="55"/>
  <c r="M189" i="55"/>
  <c r="T187" i="55"/>
  <c r="S187" i="55"/>
  <c r="R187" i="55"/>
  <c r="Q187" i="55"/>
  <c r="P187" i="55"/>
  <c r="O187" i="55"/>
  <c r="AJ117" i="55"/>
  <c r="O117" i="55"/>
  <c r="N187" i="55"/>
  <c r="M187" i="55"/>
  <c r="T185" i="55"/>
  <c r="S185" i="55"/>
  <c r="R185" i="55"/>
  <c r="Q185" i="55"/>
  <c r="P185" i="55"/>
  <c r="O185" i="55"/>
  <c r="N185" i="55"/>
  <c r="M185" i="55"/>
  <c r="T183" i="55"/>
  <c r="S183" i="55"/>
  <c r="R183" i="55"/>
  <c r="Q183" i="55"/>
  <c r="P183" i="55"/>
  <c r="O183" i="55"/>
  <c r="N183" i="55"/>
  <c r="M183" i="55"/>
  <c r="S181" i="55"/>
  <c r="R181" i="55"/>
  <c r="Q181" i="55"/>
  <c r="P181" i="55"/>
  <c r="O181" i="55"/>
  <c r="N181" i="55"/>
  <c r="AI111" i="55"/>
  <c r="N111" i="55"/>
  <c r="M181" i="55"/>
  <c r="R179" i="55"/>
  <c r="Q179" i="55"/>
  <c r="P179" i="55"/>
  <c r="O179" i="55"/>
  <c r="N179" i="55"/>
  <c r="M179" i="55"/>
  <c r="Q177" i="55"/>
  <c r="P177" i="55"/>
  <c r="O177" i="55"/>
  <c r="N177" i="55"/>
  <c r="M177" i="55"/>
  <c r="P175" i="55"/>
  <c r="O175" i="55"/>
  <c r="N175" i="55"/>
  <c r="M175" i="55"/>
  <c r="AH105" i="55"/>
  <c r="M105" i="55"/>
  <c r="O173" i="55"/>
  <c r="N173" i="55"/>
  <c r="M173" i="55"/>
  <c r="N171" i="55"/>
  <c r="M171" i="55"/>
  <c r="M169" i="55"/>
  <c r="AO135" i="55"/>
  <c r="AN135" i="55"/>
  <c r="AM135" i="55"/>
  <c r="AL135" i="55"/>
  <c r="AK135" i="55"/>
  <c r="AJ135" i="55"/>
  <c r="AI135" i="55"/>
  <c r="AH135" i="55"/>
  <c r="AG135" i="55"/>
  <c r="AF135" i="55"/>
  <c r="AE135" i="55"/>
  <c r="AD135" i="55"/>
  <c r="AC135" i="55"/>
  <c r="AB135" i="55"/>
  <c r="AA135" i="55"/>
  <c r="Z135" i="55"/>
  <c r="Y135" i="55"/>
  <c r="X135" i="55"/>
  <c r="W135" i="55"/>
  <c r="AP133" i="55"/>
  <c r="AO133" i="55"/>
  <c r="T133" i="55"/>
  <c r="AK133" i="55"/>
  <c r="AJ133" i="55"/>
  <c r="O133" i="55"/>
  <c r="AG133" i="55"/>
  <c r="L133" i="55"/>
  <c r="AC133" i="55"/>
  <c r="AB133" i="55"/>
  <c r="G133" i="55"/>
  <c r="Y133" i="55"/>
  <c r="D133" i="55"/>
  <c r="R133" i="55"/>
  <c r="P133" i="55"/>
  <c r="J133" i="55"/>
  <c r="H133" i="55"/>
  <c r="AO132" i="55"/>
  <c r="AN132" i="55"/>
  <c r="AN133" i="55"/>
  <c r="S133" i="55"/>
  <c r="AM132" i="55"/>
  <c r="AM133" i="55"/>
  <c r="AL132" i="55"/>
  <c r="AL133" i="55"/>
  <c r="Q133" i="55"/>
  <c r="AK132" i="55"/>
  <c r="AJ132" i="55"/>
  <c r="O132" i="55"/>
  <c r="AI132" i="55"/>
  <c r="AI133" i="55"/>
  <c r="N133" i="55"/>
  <c r="AH132" i="55"/>
  <c r="AG132" i="55"/>
  <c r="AF132" i="55"/>
  <c r="AF133" i="55"/>
  <c r="K133" i="55"/>
  <c r="AE132" i="55"/>
  <c r="AE133" i="55"/>
  <c r="AD132" i="55"/>
  <c r="AD133" i="55"/>
  <c r="I133" i="55"/>
  <c r="AC132" i="55"/>
  <c r="AB132" i="55"/>
  <c r="G132" i="55"/>
  <c r="AA132" i="55"/>
  <c r="AA133" i="55"/>
  <c r="F133" i="55"/>
  <c r="Z132" i="55"/>
  <c r="Y132" i="55"/>
  <c r="X132" i="55"/>
  <c r="X133" i="55"/>
  <c r="C133" i="55"/>
  <c r="W132" i="55"/>
  <c r="W133" i="55"/>
  <c r="B133" i="55"/>
  <c r="T132" i="55"/>
  <c r="Q132" i="55"/>
  <c r="P132" i="55"/>
  <c r="N132" i="55"/>
  <c r="L132" i="55"/>
  <c r="I132" i="55"/>
  <c r="H132" i="55"/>
  <c r="F132" i="55"/>
  <c r="D132" i="55"/>
  <c r="AP131" i="55"/>
  <c r="AO131" i="55"/>
  <c r="T131" i="55"/>
  <c r="AL131" i="55"/>
  <c r="Q131" i="55"/>
  <c r="AH131" i="55"/>
  <c r="AG131" i="55"/>
  <c r="L131" i="55"/>
  <c r="AD131" i="55"/>
  <c r="I131" i="55"/>
  <c r="Z131" i="55"/>
  <c r="Y131" i="55"/>
  <c r="D131" i="55"/>
  <c r="M131" i="55"/>
  <c r="E131" i="55"/>
  <c r="AO130" i="55"/>
  <c r="AN130" i="55"/>
  <c r="AN131" i="55"/>
  <c r="S131" i="55"/>
  <c r="AM130" i="55"/>
  <c r="AL130" i="55"/>
  <c r="AK130" i="55"/>
  <c r="AJ130" i="55"/>
  <c r="AJ131" i="55"/>
  <c r="O131" i="55"/>
  <c r="AI130" i="55"/>
  <c r="AI131" i="55"/>
  <c r="N131" i="55"/>
  <c r="AH130" i="55"/>
  <c r="AG130" i="55"/>
  <c r="AF130" i="55"/>
  <c r="AF131" i="55"/>
  <c r="K131" i="55"/>
  <c r="AE130" i="55"/>
  <c r="AD130" i="55"/>
  <c r="AC130" i="55"/>
  <c r="AB130" i="55"/>
  <c r="AB131" i="55"/>
  <c r="G131" i="55"/>
  <c r="AA130" i="55"/>
  <c r="AA131" i="55"/>
  <c r="F131" i="55"/>
  <c r="Z130" i="55"/>
  <c r="Y130" i="55"/>
  <c r="X130" i="55"/>
  <c r="X131" i="55"/>
  <c r="C131" i="55"/>
  <c r="W130" i="55"/>
  <c r="T130" i="55"/>
  <c r="S130" i="55"/>
  <c r="Q130" i="55"/>
  <c r="N130" i="55"/>
  <c r="M130" i="55"/>
  <c r="L130" i="55"/>
  <c r="K130" i="55"/>
  <c r="I130" i="55"/>
  <c r="F130" i="55"/>
  <c r="E130" i="55"/>
  <c r="D130" i="55"/>
  <c r="C130" i="55"/>
  <c r="AP129" i="55"/>
  <c r="AM129" i="55"/>
  <c r="AL129" i="55"/>
  <c r="Q129" i="55"/>
  <c r="AE129" i="55"/>
  <c r="AD129" i="55"/>
  <c r="I129" i="55"/>
  <c r="W129" i="55"/>
  <c r="T129" i="55"/>
  <c r="R129" i="55"/>
  <c r="J129" i="55"/>
  <c r="D129" i="55"/>
  <c r="B129" i="55"/>
  <c r="AO128" i="55"/>
  <c r="AO129" i="55"/>
  <c r="AN128" i="55"/>
  <c r="AM128" i="55"/>
  <c r="AL128" i="55"/>
  <c r="AK128" i="55"/>
  <c r="AK129" i="55"/>
  <c r="P129" i="55"/>
  <c r="AJ128" i="55"/>
  <c r="AI128" i="55"/>
  <c r="AI129" i="55"/>
  <c r="N129" i="55"/>
  <c r="AH128" i="55"/>
  <c r="AH129" i="55"/>
  <c r="M129" i="55"/>
  <c r="AG128" i="55"/>
  <c r="AG129" i="55"/>
  <c r="L129" i="55"/>
  <c r="AF128" i="55"/>
  <c r="AE128" i="55"/>
  <c r="AD128" i="55"/>
  <c r="AC128" i="55"/>
  <c r="AC129" i="55"/>
  <c r="H129" i="55"/>
  <c r="AB128" i="55"/>
  <c r="AA128" i="55"/>
  <c r="AA129" i="55"/>
  <c r="F129" i="55"/>
  <c r="Z128" i="55"/>
  <c r="Z129" i="55"/>
  <c r="E129" i="55"/>
  <c r="Y128" i="55"/>
  <c r="Y129" i="55"/>
  <c r="X128" i="55"/>
  <c r="W128" i="55"/>
  <c r="S128" i="55"/>
  <c r="R128" i="55"/>
  <c r="Q128" i="55"/>
  <c r="P128" i="55"/>
  <c r="N128" i="55"/>
  <c r="K128" i="55"/>
  <c r="J128" i="55"/>
  <c r="I128" i="55"/>
  <c r="H128" i="55"/>
  <c r="F128" i="55"/>
  <c r="C128" i="55"/>
  <c r="B128" i="55"/>
  <c r="AP127" i="55"/>
  <c r="AJ127" i="55"/>
  <c r="AB127" i="55"/>
  <c r="O127" i="55"/>
  <c r="I127" i="55"/>
  <c r="G127" i="55"/>
  <c r="AO126" i="55"/>
  <c r="AN126" i="55"/>
  <c r="AN127" i="55"/>
  <c r="S127" i="55"/>
  <c r="AM126" i="55"/>
  <c r="AM127" i="55"/>
  <c r="R127" i="55"/>
  <c r="AL126" i="55"/>
  <c r="AL127" i="55"/>
  <c r="Q127" i="55"/>
  <c r="AK126" i="55"/>
  <c r="AK127" i="55"/>
  <c r="P127" i="55"/>
  <c r="AJ126" i="55"/>
  <c r="AI126" i="55"/>
  <c r="AH126" i="55"/>
  <c r="AH127" i="55"/>
  <c r="M127" i="55"/>
  <c r="AG126" i="55"/>
  <c r="AF126" i="55"/>
  <c r="AF127" i="55"/>
  <c r="K127" i="55"/>
  <c r="AE126" i="55"/>
  <c r="AE127" i="55"/>
  <c r="J127" i="55"/>
  <c r="AD126" i="55"/>
  <c r="AD127" i="55"/>
  <c r="AC126" i="55"/>
  <c r="AC127" i="55"/>
  <c r="H127" i="55"/>
  <c r="AB126" i="55"/>
  <c r="AA126" i="55"/>
  <c r="Z126" i="55"/>
  <c r="Z127" i="55"/>
  <c r="E127" i="55"/>
  <c r="Y126" i="55"/>
  <c r="X126" i="55"/>
  <c r="X127" i="55"/>
  <c r="C127" i="55"/>
  <c r="W126" i="55"/>
  <c r="W127" i="55"/>
  <c r="B127" i="55"/>
  <c r="S126" i="55"/>
  <c r="P126" i="55"/>
  <c r="O126" i="55"/>
  <c r="N126" i="55"/>
  <c r="M126" i="55"/>
  <c r="K126" i="55"/>
  <c r="H126" i="55"/>
  <c r="G126" i="55"/>
  <c r="F126" i="55"/>
  <c r="E126" i="55"/>
  <c r="C126" i="55"/>
  <c r="AP125" i="55"/>
  <c r="AO125" i="55"/>
  <c r="AN125" i="55"/>
  <c r="S125" i="55"/>
  <c r="AG125" i="55"/>
  <c r="AF125" i="55"/>
  <c r="K125" i="55"/>
  <c r="Y125" i="55"/>
  <c r="X125" i="55"/>
  <c r="C125" i="55"/>
  <c r="T125" i="55"/>
  <c r="N125" i="55"/>
  <c r="L125" i="55"/>
  <c r="D125" i="55"/>
  <c r="AO124" i="55"/>
  <c r="AN124" i="55"/>
  <c r="AM124" i="55"/>
  <c r="AM125" i="55"/>
  <c r="R125" i="55"/>
  <c r="AL124" i="55"/>
  <c r="AK124" i="55"/>
  <c r="AK125" i="55"/>
  <c r="P125" i="55"/>
  <c r="AJ124" i="55"/>
  <c r="AJ125" i="55"/>
  <c r="O125" i="55"/>
  <c r="AI124" i="55"/>
  <c r="AI125" i="55"/>
  <c r="AH124" i="55"/>
  <c r="AH125" i="55"/>
  <c r="M125" i="55"/>
  <c r="AG124" i="55"/>
  <c r="AF124" i="55"/>
  <c r="AE124" i="55"/>
  <c r="AE125" i="55"/>
  <c r="J125" i="55"/>
  <c r="AD124" i="55"/>
  <c r="AC124" i="55"/>
  <c r="AC125" i="55"/>
  <c r="H125" i="55"/>
  <c r="AB124" i="55"/>
  <c r="AB125" i="55"/>
  <c r="G125" i="55"/>
  <c r="AA124" i="55"/>
  <c r="AA125" i="55"/>
  <c r="F125" i="55"/>
  <c r="Z124" i="55"/>
  <c r="Z125" i="55"/>
  <c r="E125" i="55"/>
  <c r="Y124" i="55"/>
  <c r="X124" i="55"/>
  <c r="W124" i="55"/>
  <c r="W125" i="55"/>
  <c r="B125" i="55"/>
  <c r="T124" i="55"/>
  <c r="S124" i="55"/>
  <c r="R124" i="55"/>
  <c r="P124" i="55"/>
  <c r="N124" i="55"/>
  <c r="M124" i="55"/>
  <c r="L124" i="55"/>
  <c r="K124" i="55"/>
  <c r="J124" i="55"/>
  <c r="H124" i="55"/>
  <c r="F124" i="55"/>
  <c r="E124" i="55"/>
  <c r="D124" i="55"/>
  <c r="C124" i="55"/>
  <c r="B124" i="55"/>
  <c r="AP123" i="55"/>
  <c r="AL123" i="55"/>
  <c r="AK123" i="55"/>
  <c r="P123" i="55"/>
  <c r="AD123" i="55"/>
  <c r="AC123" i="55"/>
  <c r="H123" i="55"/>
  <c r="AA123" i="55"/>
  <c r="F123" i="55"/>
  <c r="S123" i="55"/>
  <c r="Q123" i="55"/>
  <c r="I123" i="55"/>
  <c r="C123" i="55"/>
  <c r="AO122" i="55"/>
  <c r="AN122" i="55"/>
  <c r="AN123" i="55"/>
  <c r="AM122" i="55"/>
  <c r="AM123" i="55"/>
  <c r="R123" i="55"/>
  <c r="AL122" i="55"/>
  <c r="AK122" i="55"/>
  <c r="AJ122" i="55"/>
  <c r="AJ123" i="55"/>
  <c r="O123" i="55"/>
  <c r="AI122" i="55"/>
  <c r="AH122" i="55"/>
  <c r="AH123" i="55"/>
  <c r="M123" i="55"/>
  <c r="AG122" i="55"/>
  <c r="AF122" i="55"/>
  <c r="AF123" i="55"/>
  <c r="K123" i="55"/>
  <c r="AE122" i="55"/>
  <c r="AE123" i="55"/>
  <c r="J123" i="55"/>
  <c r="AD122" i="55"/>
  <c r="AC122" i="55"/>
  <c r="AB122" i="55"/>
  <c r="AB123" i="55"/>
  <c r="G123" i="55"/>
  <c r="AA122" i="55"/>
  <c r="F122" i="55"/>
  <c r="Z122" i="55"/>
  <c r="Z123" i="55"/>
  <c r="E123" i="55"/>
  <c r="Y122" i="55"/>
  <c r="X122" i="55"/>
  <c r="X123" i="55"/>
  <c r="W122" i="55"/>
  <c r="W123" i="55"/>
  <c r="B123" i="55"/>
  <c r="S122" i="55"/>
  <c r="R122" i="55"/>
  <c r="Q122" i="55"/>
  <c r="P122" i="55"/>
  <c r="O122" i="55"/>
  <c r="M122" i="55"/>
  <c r="K122" i="55"/>
  <c r="J122" i="55"/>
  <c r="I122" i="55"/>
  <c r="H122" i="55"/>
  <c r="G122" i="55"/>
  <c r="E122" i="55"/>
  <c r="C122" i="55"/>
  <c r="B122" i="55"/>
  <c r="AP121" i="55"/>
  <c r="AN121" i="55"/>
  <c r="S121" i="55"/>
  <c r="AI121" i="55"/>
  <c r="AH121" i="55"/>
  <c r="M121" i="55"/>
  <c r="AA121" i="55"/>
  <c r="Z121" i="55"/>
  <c r="E121" i="55"/>
  <c r="X121" i="55"/>
  <c r="C121" i="55"/>
  <c r="N121" i="55"/>
  <c r="H121" i="55"/>
  <c r="F121" i="55"/>
  <c r="AO120" i="55"/>
  <c r="AO121" i="55"/>
  <c r="T121" i="55"/>
  <c r="AN120" i="55"/>
  <c r="S120" i="55"/>
  <c r="AM120" i="55"/>
  <c r="AM121" i="55"/>
  <c r="R121" i="55"/>
  <c r="AL120" i="55"/>
  <c r="AK120" i="55"/>
  <c r="AK121" i="55"/>
  <c r="P121" i="55"/>
  <c r="AJ120" i="55"/>
  <c r="AI120" i="55"/>
  <c r="AH120" i="55"/>
  <c r="AG120" i="55"/>
  <c r="AG121" i="55"/>
  <c r="L121" i="55"/>
  <c r="AF120" i="55"/>
  <c r="K120" i="55"/>
  <c r="AE120" i="55"/>
  <c r="AE121" i="55"/>
  <c r="J121" i="55"/>
  <c r="AD120" i="55"/>
  <c r="AC120" i="55"/>
  <c r="AC121" i="55"/>
  <c r="AB120" i="55"/>
  <c r="AB121" i="55"/>
  <c r="G121" i="55"/>
  <c r="AA120" i="55"/>
  <c r="Z120" i="55"/>
  <c r="Y120" i="55"/>
  <c r="Y121" i="55"/>
  <c r="D121" i="55"/>
  <c r="X120" i="55"/>
  <c r="C120" i="55"/>
  <c r="W120" i="55"/>
  <c r="W121" i="55"/>
  <c r="B121" i="55"/>
  <c r="T120" i="55"/>
  <c r="R120" i="55"/>
  <c r="P120" i="55"/>
  <c r="O120" i="55"/>
  <c r="N120" i="55"/>
  <c r="M120" i="55"/>
  <c r="L120" i="55"/>
  <c r="J120" i="55"/>
  <c r="H120" i="55"/>
  <c r="G120" i="55"/>
  <c r="F120" i="55"/>
  <c r="E120" i="55"/>
  <c r="D120" i="55"/>
  <c r="B120" i="55"/>
  <c r="AP119" i="55"/>
  <c r="AN119" i="55"/>
  <c r="AM119" i="55"/>
  <c r="R119" i="55"/>
  <c r="AK119" i="55"/>
  <c r="P119" i="55"/>
  <c r="AF119" i="55"/>
  <c r="AE119" i="55"/>
  <c r="J119" i="55"/>
  <c r="AC119" i="55"/>
  <c r="H119" i="55"/>
  <c r="X119" i="55"/>
  <c r="W119" i="55"/>
  <c r="B119" i="55"/>
  <c r="S119" i="55"/>
  <c r="K119" i="55"/>
  <c r="E119" i="55"/>
  <c r="C119" i="55"/>
  <c r="AO118" i="55"/>
  <c r="AO119" i="55"/>
  <c r="T119" i="55"/>
  <c r="AN118" i="55"/>
  <c r="AM118" i="55"/>
  <c r="AL118" i="55"/>
  <c r="AL119" i="55"/>
  <c r="Q119" i="55"/>
  <c r="AK118" i="55"/>
  <c r="P118" i="55"/>
  <c r="AJ118" i="55"/>
  <c r="AI118" i="55"/>
  <c r="AH118" i="55"/>
  <c r="AH119" i="55"/>
  <c r="M119" i="55"/>
  <c r="AG118" i="55"/>
  <c r="AG119" i="55"/>
  <c r="L119" i="55"/>
  <c r="AF118" i="55"/>
  <c r="AE118" i="55"/>
  <c r="AD118" i="55"/>
  <c r="AD119" i="55"/>
  <c r="I119" i="55"/>
  <c r="AC118" i="55"/>
  <c r="H118" i="55"/>
  <c r="AB118" i="55"/>
  <c r="AB119" i="55"/>
  <c r="G119" i="55"/>
  <c r="AA118" i="55"/>
  <c r="Z118" i="55"/>
  <c r="Z119" i="55"/>
  <c r="Y118" i="55"/>
  <c r="Y119" i="55"/>
  <c r="D119" i="55"/>
  <c r="X118" i="55"/>
  <c r="W118" i="55"/>
  <c r="T118" i="55"/>
  <c r="S118" i="55"/>
  <c r="R118" i="55"/>
  <c r="Q118" i="55"/>
  <c r="O118" i="55"/>
  <c r="M118" i="55"/>
  <c r="L118" i="55"/>
  <c r="K118" i="55"/>
  <c r="J118" i="55"/>
  <c r="I118" i="55"/>
  <c r="G118" i="55"/>
  <c r="E118" i="55"/>
  <c r="D118" i="55"/>
  <c r="C118" i="55"/>
  <c r="B118" i="55"/>
  <c r="AP117" i="55"/>
  <c r="AK117" i="55"/>
  <c r="AC117" i="55"/>
  <c r="AB117" i="55"/>
  <c r="G117" i="55"/>
  <c r="P117" i="55"/>
  <c r="J117" i="55"/>
  <c r="H117" i="55"/>
  <c r="AO116" i="55"/>
  <c r="AO117" i="55"/>
  <c r="T117" i="55"/>
  <c r="AN116" i="55"/>
  <c r="AM116" i="55"/>
  <c r="AM117" i="55"/>
  <c r="R117" i="55"/>
  <c r="AL116" i="55"/>
  <c r="AL117" i="55"/>
  <c r="Q117" i="55"/>
  <c r="AK116" i="55"/>
  <c r="AJ116" i="55"/>
  <c r="AI116" i="55"/>
  <c r="AI117" i="55"/>
  <c r="N117" i="55"/>
  <c r="AH116" i="55"/>
  <c r="M116" i="55"/>
  <c r="AG116" i="55"/>
  <c r="AG117" i="55"/>
  <c r="L117" i="55"/>
  <c r="AF116" i="55"/>
  <c r="AE116" i="55"/>
  <c r="AE117" i="55"/>
  <c r="AD116" i="55"/>
  <c r="AD117" i="55"/>
  <c r="I117" i="55"/>
  <c r="AC116" i="55"/>
  <c r="AB116" i="55"/>
  <c r="AA116" i="55"/>
  <c r="AA117" i="55"/>
  <c r="F117" i="55"/>
  <c r="Z116" i="55"/>
  <c r="E116" i="55"/>
  <c r="Y116" i="55"/>
  <c r="Y117" i="55"/>
  <c r="D117" i="55"/>
  <c r="X116" i="55"/>
  <c r="W116" i="55"/>
  <c r="W117" i="55"/>
  <c r="B117" i="55"/>
  <c r="T116" i="55"/>
  <c r="R116" i="55"/>
  <c r="Q116" i="55"/>
  <c r="P116" i="55"/>
  <c r="O116" i="55"/>
  <c r="N116" i="55"/>
  <c r="L116" i="55"/>
  <c r="J116" i="55"/>
  <c r="I116" i="55"/>
  <c r="H116" i="55"/>
  <c r="G116" i="55"/>
  <c r="F116" i="55"/>
  <c r="D116" i="55"/>
  <c r="B116" i="55"/>
  <c r="AP115" i="55"/>
  <c r="AO115" i="55"/>
  <c r="T115" i="55"/>
  <c r="AH115" i="55"/>
  <c r="AG115" i="55"/>
  <c r="L115" i="55"/>
  <c r="Z115" i="55"/>
  <c r="Y115" i="55"/>
  <c r="D115" i="55"/>
  <c r="M115" i="55"/>
  <c r="G115" i="55"/>
  <c r="E115" i="55"/>
  <c r="AO114" i="55"/>
  <c r="AN114" i="55"/>
  <c r="AN115" i="55"/>
  <c r="S115" i="55"/>
  <c r="AM114" i="55"/>
  <c r="R114" i="55"/>
  <c r="AL114" i="55"/>
  <c r="AL115" i="55"/>
  <c r="Q115" i="55"/>
  <c r="AK114" i="55"/>
  <c r="AJ114" i="55"/>
  <c r="AI114" i="55"/>
  <c r="AI115" i="55"/>
  <c r="N115" i="55"/>
  <c r="AH114" i="55"/>
  <c r="AG114" i="55"/>
  <c r="AF114" i="55"/>
  <c r="AF115" i="55"/>
  <c r="K115" i="55"/>
  <c r="AE114" i="55"/>
  <c r="J114" i="55"/>
  <c r="AD114" i="55"/>
  <c r="AD115" i="55"/>
  <c r="I115" i="55"/>
  <c r="AC114" i="55"/>
  <c r="AB114" i="55"/>
  <c r="AB115" i="55"/>
  <c r="AA114" i="55"/>
  <c r="AA115" i="55"/>
  <c r="F115" i="55"/>
  <c r="Z114" i="55"/>
  <c r="Y114" i="55"/>
  <c r="X114" i="55"/>
  <c r="X115" i="55"/>
  <c r="C115" i="55"/>
  <c r="W114" i="55"/>
  <c r="B114" i="55"/>
  <c r="T114" i="55"/>
  <c r="S114" i="55"/>
  <c r="Q114" i="55"/>
  <c r="O114" i="55"/>
  <c r="N114" i="55"/>
  <c r="M114" i="55"/>
  <c r="L114" i="55"/>
  <c r="K114" i="55"/>
  <c r="I114" i="55"/>
  <c r="G114" i="55"/>
  <c r="F114" i="55"/>
  <c r="E114" i="55"/>
  <c r="D114" i="55"/>
  <c r="C114" i="55"/>
  <c r="AP113" i="55"/>
  <c r="AM113" i="55"/>
  <c r="AL113" i="55"/>
  <c r="Q113" i="55"/>
  <c r="AE113" i="55"/>
  <c r="AD113" i="55"/>
  <c r="I113" i="55"/>
  <c r="AB113" i="55"/>
  <c r="G113" i="55"/>
  <c r="W113" i="55"/>
  <c r="R113" i="55"/>
  <c r="J113" i="55"/>
  <c r="B113" i="55"/>
  <c r="AO112" i="55"/>
  <c r="AO113" i="55"/>
  <c r="T113" i="55"/>
  <c r="AN112" i="55"/>
  <c r="AN113" i="55"/>
  <c r="S113" i="55"/>
  <c r="AM112" i="55"/>
  <c r="AL112" i="55"/>
  <c r="AK112" i="55"/>
  <c r="AK113" i="55"/>
  <c r="P113" i="55"/>
  <c r="AJ112" i="55"/>
  <c r="O112" i="55"/>
  <c r="AI112" i="55"/>
  <c r="AI113" i="55"/>
  <c r="N113" i="55"/>
  <c r="AH112" i="55"/>
  <c r="AG112" i="55"/>
  <c r="AG113" i="55"/>
  <c r="L113" i="55"/>
  <c r="AF112" i="55"/>
  <c r="AF113" i="55"/>
  <c r="K113" i="55"/>
  <c r="AE112" i="55"/>
  <c r="AD112" i="55"/>
  <c r="AC112" i="55"/>
  <c r="AC113" i="55"/>
  <c r="H113" i="55"/>
  <c r="AB112" i="55"/>
  <c r="G112" i="55"/>
  <c r="AA112" i="55"/>
  <c r="AA113" i="55"/>
  <c r="F113" i="55"/>
  <c r="Z112" i="55"/>
  <c r="Y112" i="55"/>
  <c r="Y113" i="55"/>
  <c r="D113" i="55"/>
  <c r="X112" i="55"/>
  <c r="X113" i="55"/>
  <c r="C113" i="55"/>
  <c r="W112" i="55"/>
  <c r="T112" i="55"/>
  <c r="S112" i="55"/>
  <c r="R112" i="55"/>
  <c r="Q112" i="55"/>
  <c r="P112" i="55"/>
  <c r="N112" i="55"/>
  <c r="L112" i="55"/>
  <c r="K112" i="55"/>
  <c r="J112" i="55"/>
  <c r="I112" i="55"/>
  <c r="F112" i="55"/>
  <c r="D112" i="55"/>
  <c r="C112" i="55"/>
  <c r="B112" i="55"/>
  <c r="AP111" i="55"/>
  <c r="AN111" i="55"/>
  <c r="S111" i="55"/>
  <c r="AH111" i="55"/>
  <c r="M111" i="55"/>
  <c r="AG111" i="55"/>
  <c r="L111" i="55"/>
  <c r="AF111" i="55"/>
  <c r="K111" i="55"/>
  <c r="AA111" i="55"/>
  <c r="F111" i="55"/>
  <c r="Z111" i="55"/>
  <c r="Y111" i="55"/>
  <c r="D111" i="55"/>
  <c r="X111" i="55"/>
  <c r="C111" i="55"/>
  <c r="E111" i="55"/>
  <c r="AN110" i="55"/>
  <c r="AM110" i="55"/>
  <c r="AL110" i="55"/>
  <c r="AL111" i="55"/>
  <c r="Q111" i="55"/>
  <c r="AK110" i="55"/>
  <c r="P110" i="55"/>
  <c r="AJ110" i="55"/>
  <c r="AI110" i="55"/>
  <c r="AH110" i="55"/>
  <c r="M110" i="55"/>
  <c r="AG110" i="55"/>
  <c r="AF110" i="55"/>
  <c r="AE110" i="55"/>
  <c r="AD110" i="55"/>
  <c r="AD111" i="55"/>
  <c r="I111" i="55"/>
  <c r="AC110" i="55"/>
  <c r="H110" i="55"/>
  <c r="AB110" i="55"/>
  <c r="AA110" i="55"/>
  <c r="Z110" i="55"/>
  <c r="E110" i="55"/>
  <c r="Y110" i="55"/>
  <c r="X110" i="55"/>
  <c r="W110" i="55"/>
  <c r="S110" i="55"/>
  <c r="N110" i="55"/>
  <c r="L110" i="55"/>
  <c r="K110" i="55"/>
  <c r="F110" i="55"/>
  <c r="D110" i="55"/>
  <c r="C110" i="55"/>
  <c r="AP109" i="55"/>
  <c r="AF109" i="55"/>
  <c r="K109" i="55"/>
  <c r="AD109" i="55"/>
  <c r="AC109" i="55"/>
  <c r="H109" i="55"/>
  <c r="AB109" i="55"/>
  <c r="AA109" i="55"/>
  <c r="F109" i="55"/>
  <c r="Z109" i="55"/>
  <c r="Y109" i="55"/>
  <c r="X109" i="55"/>
  <c r="C109" i="55"/>
  <c r="W109" i="55"/>
  <c r="R109" i="55"/>
  <c r="Q109" i="55"/>
  <c r="O109" i="55"/>
  <c r="J109" i="55"/>
  <c r="I109" i="55"/>
  <c r="G109" i="55"/>
  <c r="E109" i="55"/>
  <c r="D109" i="55"/>
  <c r="B109" i="55"/>
  <c r="AM108" i="55"/>
  <c r="AM109" i="55"/>
  <c r="AL108" i="55"/>
  <c r="AL109" i="55"/>
  <c r="AK108" i="55"/>
  <c r="AK109" i="55"/>
  <c r="P109" i="55"/>
  <c r="AJ108" i="55"/>
  <c r="AJ109" i="55"/>
  <c r="AI108" i="55"/>
  <c r="AI109" i="55"/>
  <c r="N109" i="55"/>
  <c r="AH108" i="55"/>
  <c r="M108" i="55"/>
  <c r="AG108" i="55"/>
  <c r="AG109" i="55"/>
  <c r="L109" i="55"/>
  <c r="AF108" i="55"/>
  <c r="AE108" i="55"/>
  <c r="AE109" i="55"/>
  <c r="R108" i="55"/>
  <c r="Q108" i="55"/>
  <c r="O108" i="55"/>
  <c r="N108" i="55"/>
  <c r="L108" i="55"/>
  <c r="K108" i="55"/>
  <c r="J108" i="55"/>
  <c r="I108" i="55"/>
  <c r="H108" i="55"/>
  <c r="G108" i="55"/>
  <c r="F108" i="55"/>
  <c r="E108" i="55"/>
  <c r="D108" i="55"/>
  <c r="C108" i="55"/>
  <c r="B108" i="55"/>
  <c r="AP107" i="55"/>
  <c r="AD107" i="55"/>
  <c r="AC107" i="55"/>
  <c r="AB107" i="55"/>
  <c r="AA107" i="55"/>
  <c r="Z107" i="55"/>
  <c r="Y107" i="55"/>
  <c r="X107" i="55"/>
  <c r="W107" i="55"/>
  <c r="I107" i="55"/>
  <c r="H107" i="55"/>
  <c r="G107" i="55"/>
  <c r="F107" i="55"/>
  <c r="E107" i="55"/>
  <c r="D107" i="55"/>
  <c r="C107" i="55"/>
  <c r="B107" i="55"/>
  <c r="AL106" i="55"/>
  <c r="AL107" i="55"/>
  <c r="Q107" i="55"/>
  <c r="AK106" i="55"/>
  <c r="AK107" i="55"/>
  <c r="P107" i="55"/>
  <c r="AJ106" i="55"/>
  <c r="AJ107" i="55"/>
  <c r="O107" i="55"/>
  <c r="AI106" i="55"/>
  <c r="AI107" i="55"/>
  <c r="N107" i="55"/>
  <c r="AH106" i="55"/>
  <c r="AH107" i="55"/>
  <c r="M107" i="55"/>
  <c r="AG106" i="55"/>
  <c r="AG107" i="55"/>
  <c r="L107" i="55"/>
  <c r="AF106" i="55"/>
  <c r="AF107" i="55"/>
  <c r="K107" i="55"/>
  <c r="AE106" i="55"/>
  <c r="AE107" i="55"/>
  <c r="J107" i="55"/>
  <c r="Q106" i="55"/>
  <c r="P106" i="55"/>
  <c r="O106" i="55"/>
  <c r="N106" i="55"/>
  <c r="M106" i="55"/>
  <c r="L106" i="55"/>
  <c r="K106" i="55"/>
  <c r="J106" i="55"/>
  <c r="I106" i="55"/>
  <c r="H106" i="55"/>
  <c r="G106" i="55"/>
  <c r="F106" i="55"/>
  <c r="E106" i="55"/>
  <c r="D106" i="55"/>
  <c r="C106" i="55"/>
  <c r="B106" i="55"/>
  <c r="AP105" i="55"/>
  <c r="AK105" i="55"/>
  <c r="AI105" i="55"/>
  <c r="N105" i="55"/>
  <c r="AD105" i="55"/>
  <c r="I105" i="55"/>
  <c r="AC105" i="55"/>
  <c r="AB105" i="55"/>
  <c r="G105" i="55"/>
  <c r="AA105" i="55"/>
  <c r="F105" i="55"/>
  <c r="Z105" i="55"/>
  <c r="Y105" i="55"/>
  <c r="X105" i="55"/>
  <c r="W105" i="55"/>
  <c r="B105" i="55"/>
  <c r="P105" i="55"/>
  <c r="H105" i="55"/>
  <c r="E105" i="55"/>
  <c r="D105" i="55"/>
  <c r="C105" i="55"/>
  <c r="AK104" i="55"/>
  <c r="P104" i="55"/>
  <c r="AJ104" i="55"/>
  <c r="AJ105" i="55"/>
  <c r="O105" i="55"/>
  <c r="AI104" i="55"/>
  <c r="AH104" i="55"/>
  <c r="M104" i="55"/>
  <c r="AG104" i="55"/>
  <c r="L104" i="55"/>
  <c r="AF104" i="55"/>
  <c r="AF105" i="55"/>
  <c r="K105" i="55"/>
  <c r="AE104" i="55"/>
  <c r="AE105" i="55"/>
  <c r="J105" i="55"/>
  <c r="N104" i="55"/>
  <c r="K104" i="55"/>
  <c r="J104" i="55"/>
  <c r="I104" i="55"/>
  <c r="H104" i="55"/>
  <c r="G104" i="55"/>
  <c r="F104" i="55"/>
  <c r="E104" i="55"/>
  <c r="D104" i="55"/>
  <c r="C104" i="55"/>
  <c r="B104" i="55"/>
  <c r="AP103" i="55"/>
  <c r="AH103" i="55"/>
  <c r="M103" i="55"/>
  <c r="AF103" i="55"/>
  <c r="AE103" i="55"/>
  <c r="J103" i="55"/>
  <c r="AD103" i="55"/>
  <c r="I103" i="55"/>
  <c r="AC103" i="55"/>
  <c r="AB103" i="55"/>
  <c r="AA103" i="55"/>
  <c r="Z103" i="55"/>
  <c r="E103" i="55"/>
  <c r="Y103" i="55"/>
  <c r="D103" i="55"/>
  <c r="X103" i="55"/>
  <c r="W103" i="55"/>
  <c r="B103" i="55"/>
  <c r="K103" i="55"/>
  <c r="H103" i="55"/>
  <c r="G103" i="55"/>
  <c r="F103" i="55"/>
  <c r="C103" i="55"/>
  <c r="AJ102" i="55"/>
  <c r="AJ103" i="55"/>
  <c r="O103" i="55"/>
  <c r="AI102" i="55"/>
  <c r="N102" i="55"/>
  <c r="AH102" i="55"/>
  <c r="M102" i="55"/>
  <c r="AG102" i="55"/>
  <c r="AG103" i="55"/>
  <c r="L103" i="55"/>
  <c r="AF102" i="55"/>
  <c r="AE102" i="55"/>
  <c r="O102" i="55"/>
  <c r="L102" i="55"/>
  <c r="K102" i="55"/>
  <c r="J102" i="55"/>
  <c r="I102" i="55"/>
  <c r="H102" i="55"/>
  <c r="G102" i="55"/>
  <c r="F102" i="55"/>
  <c r="E102" i="55"/>
  <c r="D102" i="55"/>
  <c r="C102" i="55"/>
  <c r="B102" i="55"/>
  <c r="AP101" i="55"/>
  <c r="AG101" i="55"/>
  <c r="L101" i="55"/>
  <c r="AD101" i="55"/>
  <c r="AC101" i="55"/>
  <c r="H101" i="55"/>
  <c r="AB101" i="55"/>
  <c r="AA101" i="55"/>
  <c r="Z101" i="55"/>
  <c r="Y101" i="55"/>
  <c r="D101" i="55"/>
  <c r="X101" i="55"/>
  <c r="C101" i="55"/>
  <c r="W101" i="55"/>
  <c r="B101" i="55"/>
  <c r="N101" i="55"/>
  <c r="I101" i="55"/>
  <c r="G101" i="55"/>
  <c r="F101" i="55"/>
  <c r="E101" i="55"/>
  <c r="AH100" i="55"/>
  <c r="M100" i="55"/>
  <c r="AG100" i="55"/>
  <c r="L100" i="55"/>
  <c r="AF100" i="55"/>
  <c r="AF101" i="55"/>
  <c r="K101" i="55"/>
  <c r="AE100" i="55"/>
  <c r="AE101" i="55"/>
  <c r="J101" i="55"/>
  <c r="N100" i="55"/>
  <c r="J100" i="55"/>
  <c r="I100" i="55"/>
  <c r="H100" i="55"/>
  <c r="G100" i="55"/>
  <c r="F100" i="55"/>
  <c r="E100" i="55"/>
  <c r="D100" i="55"/>
  <c r="C100" i="55"/>
  <c r="B100" i="55"/>
  <c r="AP99" i="55"/>
  <c r="AG99" i="55"/>
  <c r="L99" i="55"/>
  <c r="AF99" i="55"/>
  <c r="K99" i="55"/>
  <c r="AD99" i="55"/>
  <c r="I99" i="55"/>
  <c r="AC99" i="55"/>
  <c r="AB99" i="55"/>
  <c r="AA99" i="55"/>
  <c r="F99" i="55"/>
  <c r="Z99" i="55"/>
  <c r="Y99" i="55"/>
  <c r="D99" i="55"/>
  <c r="X99" i="55"/>
  <c r="C99" i="55"/>
  <c r="W99" i="55"/>
  <c r="M99" i="55"/>
  <c r="H99" i="55"/>
  <c r="G99" i="55"/>
  <c r="E99" i="55"/>
  <c r="B99" i="55"/>
  <c r="AG98" i="55"/>
  <c r="AF98" i="55"/>
  <c r="K98" i="55"/>
  <c r="AE98" i="55"/>
  <c r="AE99" i="55"/>
  <c r="J99" i="55"/>
  <c r="M98" i="55"/>
  <c r="L98" i="55"/>
  <c r="I98" i="55"/>
  <c r="H98" i="55"/>
  <c r="G98" i="55"/>
  <c r="F98" i="55"/>
  <c r="E98" i="55"/>
  <c r="D98" i="55"/>
  <c r="C98" i="55"/>
  <c r="B98" i="55"/>
  <c r="AP97" i="55"/>
  <c r="AF97" i="55"/>
  <c r="AE97" i="55"/>
  <c r="J97" i="55"/>
  <c r="AD97" i="55"/>
  <c r="I97" i="55"/>
  <c r="AC97" i="55"/>
  <c r="H97" i="55"/>
  <c r="AB97" i="55"/>
  <c r="AA97" i="55"/>
  <c r="Z97" i="55"/>
  <c r="Y97" i="55"/>
  <c r="D97" i="55"/>
  <c r="X97" i="55"/>
  <c r="W97" i="55"/>
  <c r="B97" i="55"/>
  <c r="L97" i="55"/>
  <c r="K97" i="55"/>
  <c r="G97" i="55"/>
  <c r="F97" i="55"/>
  <c r="E97" i="55"/>
  <c r="C97" i="55"/>
  <c r="AF96" i="55"/>
  <c r="AE96" i="55"/>
  <c r="L96" i="55"/>
  <c r="K96" i="55"/>
  <c r="J96" i="55"/>
  <c r="I96" i="55"/>
  <c r="H96" i="55"/>
  <c r="G96" i="55"/>
  <c r="F96" i="55"/>
  <c r="E96" i="55"/>
  <c r="D96" i="55"/>
  <c r="C96" i="55"/>
  <c r="B96" i="55"/>
  <c r="AE95" i="55"/>
  <c r="J95" i="55"/>
  <c r="AD95" i="55"/>
  <c r="I95" i="55"/>
  <c r="AC95" i="55"/>
  <c r="H95" i="55"/>
  <c r="AB95" i="55"/>
  <c r="AA95" i="55"/>
  <c r="Z95" i="55"/>
  <c r="E95" i="55"/>
  <c r="Y95" i="55"/>
  <c r="X95" i="55"/>
  <c r="W95" i="55"/>
  <c r="B95" i="55"/>
  <c r="K95" i="55"/>
  <c r="G95" i="55"/>
  <c r="F95" i="55"/>
  <c r="D95" i="55"/>
  <c r="C95" i="55"/>
  <c r="AE94" i="55"/>
  <c r="K94" i="55"/>
  <c r="J94" i="55"/>
  <c r="I94" i="55"/>
  <c r="H94" i="55"/>
  <c r="G94" i="55"/>
  <c r="F94" i="55"/>
  <c r="E94" i="55"/>
  <c r="D94" i="55"/>
  <c r="C94" i="55"/>
  <c r="B94" i="55"/>
  <c r="AD93" i="55"/>
  <c r="AC93" i="55"/>
  <c r="AB93" i="55"/>
  <c r="G93" i="55"/>
  <c r="AA93" i="55"/>
  <c r="F93" i="55"/>
  <c r="Z93" i="55"/>
  <c r="E93" i="55"/>
  <c r="Y93" i="55"/>
  <c r="X93" i="55"/>
  <c r="W93" i="55"/>
  <c r="B93" i="55"/>
  <c r="J93" i="55"/>
  <c r="I93" i="55"/>
  <c r="H93" i="55"/>
  <c r="D93" i="55"/>
  <c r="C93" i="55"/>
  <c r="J92" i="55"/>
  <c r="I92" i="55"/>
  <c r="H92" i="55"/>
  <c r="G92" i="55"/>
  <c r="F92" i="55"/>
  <c r="E92" i="55"/>
  <c r="D92" i="55"/>
  <c r="C92" i="55"/>
  <c r="B92" i="55"/>
  <c r="AC91" i="55"/>
  <c r="AB91" i="55"/>
  <c r="AA91" i="55"/>
  <c r="Z91" i="55"/>
  <c r="Y91" i="55"/>
  <c r="X91" i="55"/>
  <c r="W91" i="55"/>
  <c r="I91" i="55"/>
  <c r="H91" i="55"/>
  <c r="G91" i="55"/>
  <c r="F91" i="55"/>
  <c r="E91" i="55"/>
  <c r="D91" i="55"/>
  <c r="C91" i="55"/>
  <c r="B91" i="55"/>
  <c r="I90" i="55"/>
  <c r="H90" i="55"/>
  <c r="G90" i="55"/>
  <c r="F90" i="55"/>
  <c r="E90" i="55"/>
  <c r="D90" i="55"/>
  <c r="C90" i="55"/>
  <c r="B90" i="55"/>
  <c r="AB89" i="55"/>
  <c r="G89" i="55"/>
  <c r="AA89" i="55"/>
  <c r="F89" i="55"/>
  <c r="Z89" i="55"/>
  <c r="Y89" i="55"/>
  <c r="X89" i="55"/>
  <c r="W89" i="55"/>
  <c r="H89" i="55"/>
  <c r="E89" i="55"/>
  <c r="D89" i="55"/>
  <c r="C89" i="55"/>
  <c r="B89" i="55"/>
  <c r="H88" i="55"/>
  <c r="G88" i="55"/>
  <c r="F88" i="55"/>
  <c r="E88" i="55"/>
  <c r="D88" i="55"/>
  <c r="C88" i="55"/>
  <c r="B88" i="55"/>
  <c r="AA87" i="55"/>
  <c r="Z87" i="55"/>
  <c r="Y87" i="55"/>
  <c r="D87" i="55"/>
  <c r="X87" i="55"/>
  <c r="C87" i="55"/>
  <c r="W87" i="55"/>
  <c r="G87" i="55"/>
  <c r="F87" i="55"/>
  <c r="E87" i="55"/>
  <c r="B87" i="55"/>
  <c r="G86" i="55"/>
  <c r="F86" i="55"/>
  <c r="E86" i="55"/>
  <c r="D86" i="55"/>
  <c r="C86" i="55"/>
  <c r="B86" i="55"/>
  <c r="Z85" i="55"/>
  <c r="Y85" i="55"/>
  <c r="D85" i="55"/>
  <c r="X85" i="55"/>
  <c r="C85" i="55"/>
  <c r="W85" i="55"/>
  <c r="B85" i="55"/>
  <c r="F85" i="55"/>
  <c r="E85" i="55"/>
  <c r="F84" i="55"/>
  <c r="E84" i="55"/>
  <c r="D84" i="55"/>
  <c r="C84" i="55"/>
  <c r="B84" i="55"/>
  <c r="Y83" i="55"/>
  <c r="D83" i="55"/>
  <c r="X83" i="55"/>
  <c r="W83" i="55"/>
  <c r="E83" i="55"/>
  <c r="C83" i="55"/>
  <c r="B83" i="55"/>
  <c r="E82" i="55"/>
  <c r="D82" i="55"/>
  <c r="C82" i="55"/>
  <c r="B82" i="55"/>
  <c r="X81" i="55"/>
  <c r="C81" i="55"/>
  <c r="W81" i="55"/>
  <c r="D81" i="55"/>
  <c r="B81" i="55"/>
  <c r="D80" i="55"/>
  <c r="C80" i="55"/>
  <c r="B80" i="55"/>
  <c r="W79" i="55"/>
  <c r="B79" i="55"/>
  <c r="C79" i="55"/>
  <c r="C78" i="55"/>
  <c r="B78" i="55"/>
  <c r="B77" i="55"/>
  <c r="B76" i="55"/>
  <c r="T203" i="54"/>
  <c r="S203" i="54"/>
  <c r="R203" i="54"/>
  <c r="Q203" i="54"/>
  <c r="P203" i="54"/>
  <c r="O203" i="54"/>
  <c r="N203" i="54"/>
  <c r="M203" i="54"/>
  <c r="L203" i="54"/>
  <c r="K203" i="54"/>
  <c r="J203" i="54"/>
  <c r="I203" i="54"/>
  <c r="H203" i="54"/>
  <c r="G203" i="54"/>
  <c r="F203" i="54"/>
  <c r="E203" i="54"/>
  <c r="D203" i="54"/>
  <c r="C203" i="54"/>
  <c r="B203" i="54"/>
  <c r="T201" i="54"/>
  <c r="S201" i="54"/>
  <c r="R201" i="54"/>
  <c r="Q201" i="54"/>
  <c r="P201" i="54"/>
  <c r="AK131" i="54"/>
  <c r="P131" i="54"/>
  <c r="O201" i="54"/>
  <c r="N201" i="54"/>
  <c r="M201" i="54"/>
  <c r="L201" i="54"/>
  <c r="K201" i="54"/>
  <c r="J201" i="54"/>
  <c r="I201" i="54"/>
  <c r="H201" i="54"/>
  <c r="AC131" i="54"/>
  <c r="H131" i="54"/>
  <c r="G201" i="54"/>
  <c r="F201" i="54"/>
  <c r="E201" i="54"/>
  <c r="D201" i="54"/>
  <c r="C201" i="54"/>
  <c r="B201" i="54"/>
  <c r="T199" i="54"/>
  <c r="AO129" i="54"/>
  <c r="T129" i="54"/>
  <c r="S199" i="54"/>
  <c r="R199" i="54"/>
  <c r="Q199" i="54"/>
  <c r="P199" i="54"/>
  <c r="O199" i="54"/>
  <c r="N199" i="54"/>
  <c r="M199" i="54"/>
  <c r="L199" i="54"/>
  <c r="AG129" i="54"/>
  <c r="L129" i="54"/>
  <c r="K199" i="54"/>
  <c r="J199" i="54"/>
  <c r="I199" i="54"/>
  <c r="H199" i="54"/>
  <c r="G199" i="54"/>
  <c r="F199" i="54"/>
  <c r="E199" i="54"/>
  <c r="D199" i="54"/>
  <c r="Y129" i="54"/>
  <c r="D129" i="54"/>
  <c r="C199" i="54"/>
  <c r="B199" i="54"/>
  <c r="T197" i="54"/>
  <c r="S197" i="54"/>
  <c r="R197" i="54"/>
  <c r="Q197" i="54"/>
  <c r="P197" i="54"/>
  <c r="O197" i="54"/>
  <c r="N197" i="54"/>
  <c r="AI127" i="54"/>
  <c r="N127" i="54"/>
  <c r="M197" i="54"/>
  <c r="L197" i="54"/>
  <c r="K197" i="54"/>
  <c r="J197" i="54"/>
  <c r="I197" i="54"/>
  <c r="H197" i="54"/>
  <c r="G197" i="54"/>
  <c r="AB127" i="54"/>
  <c r="G127" i="54"/>
  <c r="F197" i="54"/>
  <c r="AA127" i="54"/>
  <c r="F127" i="54"/>
  <c r="E197" i="54"/>
  <c r="D197" i="54"/>
  <c r="C197" i="54"/>
  <c r="B197" i="54"/>
  <c r="T195" i="54"/>
  <c r="S195" i="54"/>
  <c r="R195" i="54"/>
  <c r="Q195" i="54"/>
  <c r="P195" i="54"/>
  <c r="O195" i="54"/>
  <c r="N195" i="54"/>
  <c r="M195" i="54"/>
  <c r="L195" i="54"/>
  <c r="K195" i="54"/>
  <c r="J195" i="54"/>
  <c r="I195" i="54"/>
  <c r="H195" i="54"/>
  <c r="G195" i="54"/>
  <c r="F195" i="54"/>
  <c r="E195" i="54"/>
  <c r="D195" i="54"/>
  <c r="C195" i="54"/>
  <c r="B195" i="54"/>
  <c r="T193" i="54"/>
  <c r="AO123" i="54"/>
  <c r="T123" i="54"/>
  <c r="S193" i="54"/>
  <c r="R193" i="54"/>
  <c r="Q193" i="54"/>
  <c r="P193" i="54"/>
  <c r="O193" i="54"/>
  <c r="N193" i="54"/>
  <c r="M193" i="54"/>
  <c r="L193" i="54"/>
  <c r="AG123" i="54"/>
  <c r="L123" i="54"/>
  <c r="K193" i="54"/>
  <c r="J193" i="54"/>
  <c r="I193" i="54"/>
  <c r="H193" i="54"/>
  <c r="G193" i="54"/>
  <c r="F193" i="54"/>
  <c r="E193" i="54"/>
  <c r="D193" i="54"/>
  <c r="Y123" i="54"/>
  <c r="D123" i="54"/>
  <c r="C193" i="54"/>
  <c r="B193" i="54"/>
  <c r="T191" i="54"/>
  <c r="S191" i="54"/>
  <c r="R191" i="54"/>
  <c r="Q191" i="54"/>
  <c r="P191" i="54"/>
  <c r="AK121" i="54"/>
  <c r="P121" i="54"/>
  <c r="O191" i="54"/>
  <c r="N191" i="54"/>
  <c r="M191" i="54"/>
  <c r="T189" i="54"/>
  <c r="S189" i="54"/>
  <c r="R189" i="54"/>
  <c r="Q189" i="54"/>
  <c r="P189" i="54"/>
  <c r="O189" i="54"/>
  <c r="N189" i="54"/>
  <c r="M189" i="54"/>
  <c r="T187" i="54"/>
  <c r="S187" i="54"/>
  <c r="R187" i="54"/>
  <c r="Q187" i="54"/>
  <c r="P187" i="54"/>
  <c r="AK117" i="54"/>
  <c r="P117" i="54"/>
  <c r="O187" i="54"/>
  <c r="AJ117" i="54"/>
  <c r="O117" i="54"/>
  <c r="N187" i="54"/>
  <c r="M187" i="54"/>
  <c r="T185" i="54"/>
  <c r="S185" i="54"/>
  <c r="R185" i="54"/>
  <c r="Q185" i="54"/>
  <c r="P185" i="54"/>
  <c r="O185" i="54"/>
  <c r="AJ115" i="54"/>
  <c r="O115" i="54"/>
  <c r="N185" i="54"/>
  <c r="M185" i="54"/>
  <c r="T183" i="54"/>
  <c r="S183" i="54"/>
  <c r="R183" i="54"/>
  <c r="Q183" i="54"/>
  <c r="P183" i="54"/>
  <c r="O183" i="54"/>
  <c r="N183" i="54"/>
  <c r="M183" i="54"/>
  <c r="S181" i="54"/>
  <c r="R181" i="54"/>
  <c r="Q181" i="54"/>
  <c r="P181" i="54"/>
  <c r="O181" i="54"/>
  <c r="AJ111" i="54"/>
  <c r="O111" i="54"/>
  <c r="N181" i="54"/>
  <c r="AI111" i="54"/>
  <c r="N111" i="54"/>
  <c r="M181" i="54"/>
  <c r="R179" i="54"/>
  <c r="Q179" i="54"/>
  <c r="P179" i="54"/>
  <c r="O179" i="54"/>
  <c r="N179" i="54"/>
  <c r="M179" i="54"/>
  <c r="Q177" i="54"/>
  <c r="P177" i="54"/>
  <c r="O177" i="54"/>
  <c r="N177" i="54"/>
  <c r="M177" i="54"/>
  <c r="P175" i="54"/>
  <c r="O175" i="54"/>
  <c r="N175" i="54"/>
  <c r="M175" i="54"/>
  <c r="O173" i="54"/>
  <c r="N173" i="54"/>
  <c r="M173" i="54"/>
  <c r="N171" i="54"/>
  <c r="M171" i="54"/>
  <c r="M169" i="54"/>
  <c r="AO135" i="54"/>
  <c r="AN135" i="54"/>
  <c r="AM135" i="54"/>
  <c r="AL135" i="54"/>
  <c r="AK135" i="54"/>
  <c r="AJ135" i="54"/>
  <c r="AI135" i="54"/>
  <c r="AH135" i="54"/>
  <c r="AG135" i="54"/>
  <c r="AF135" i="54"/>
  <c r="AE135" i="54"/>
  <c r="AD135" i="54"/>
  <c r="AC135" i="54"/>
  <c r="AB135" i="54"/>
  <c r="AA135" i="54"/>
  <c r="Z135" i="54"/>
  <c r="Y135" i="54"/>
  <c r="X135" i="54"/>
  <c r="W135" i="54"/>
  <c r="AP133" i="54"/>
  <c r="AO133" i="54"/>
  <c r="T133" i="54"/>
  <c r="AK133" i="54"/>
  <c r="P133" i="54"/>
  <c r="AJ133" i="54"/>
  <c r="O133" i="54"/>
  <c r="AG133" i="54"/>
  <c r="L133" i="54"/>
  <c r="AC133" i="54"/>
  <c r="H133" i="54"/>
  <c r="AB133" i="54"/>
  <c r="G133" i="54"/>
  <c r="Y133" i="54"/>
  <c r="D133" i="54"/>
  <c r="R133" i="54"/>
  <c r="K133" i="54"/>
  <c r="J133" i="54"/>
  <c r="B133" i="54"/>
  <c r="AO132" i="54"/>
  <c r="AN132" i="54"/>
  <c r="AN133" i="54"/>
  <c r="S133" i="54"/>
  <c r="AM132" i="54"/>
  <c r="AM133" i="54"/>
  <c r="AL132" i="54"/>
  <c r="AL133" i="54"/>
  <c r="Q133" i="54"/>
  <c r="AK132" i="54"/>
  <c r="AJ132" i="54"/>
  <c r="AI132" i="54"/>
  <c r="AH132" i="54"/>
  <c r="AG132" i="54"/>
  <c r="AF132" i="54"/>
  <c r="AF133" i="54"/>
  <c r="AE132" i="54"/>
  <c r="AE133" i="54"/>
  <c r="AD132" i="54"/>
  <c r="AD133" i="54"/>
  <c r="I133" i="54"/>
  <c r="AC132" i="54"/>
  <c r="AB132" i="54"/>
  <c r="AA132" i="54"/>
  <c r="Z132" i="54"/>
  <c r="Y132" i="54"/>
  <c r="X132" i="54"/>
  <c r="X133" i="54"/>
  <c r="C133" i="54"/>
  <c r="W132" i="54"/>
  <c r="W133" i="54"/>
  <c r="T132" i="54"/>
  <c r="S132" i="54"/>
  <c r="Q132" i="54"/>
  <c r="P132" i="54"/>
  <c r="O132" i="54"/>
  <c r="L132" i="54"/>
  <c r="K132" i="54"/>
  <c r="I132" i="54"/>
  <c r="H132" i="54"/>
  <c r="G132" i="54"/>
  <c r="D132" i="54"/>
  <c r="C132" i="54"/>
  <c r="AP131" i="54"/>
  <c r="AO131" i="54"/>
  <c r="T131" i="54"/>
  <c r="AJ131" i="54"/>
  <c r="AH131" i="54"/>
  <c r="M131" i="54"/>
  <c r="AG131" i="54"/>
  <c r="L131" i="54"/>
  <c r="AB131" i="54"/>
  <c r="Z131" i="54"/>
  <c r="E131" i="54"/>
  <c r="Y131" i="54"/>
  <c r="D131" i="54"/>
  <c r="O131" i="54"/>
  <c r="G131" i="54"/>
  <c r="AO130" i="54"/>
  <c r="AN130" i="54"/>
  <c r="AM130" i="54"/>
  <c r="AL130" i="54"/>
  <c r="AK130" i="54"/>
  <c r="AJ130" i="54"/>
  <c r="O130" i="54"/>
  <c r="AI130" i="54"/>
  <c r="AI131" i="54"/>
  <c r="N131" i="54"/>
  <c r="AH130" i="54"/>
  <c r="AG130" i="54"/>
  <c r="AF130" i="54"/>
  <c r="AE130" i="54"/>
  <c r="AD130" i="54"/>
  <c r="AC130" i="54"/>
  <c r="AB130" i="54"/>
  <c r="G130" i="54"/>
  <c r="AA130" i="54"/>
  <c r="AA131" i="54"/>
  <c r="F131" i="54"/>
  <c r="Z130" i="54"/>
  <c r="Y130" i="54"/>
  <c r="X130" i="54"/>
  <c r="W130" i="54"/>
  <c r="T130" i="54"/>
  <c r="Q130" i="54"/>
  <c r="P130" i="54"/>
  <c r="N130" i="54"/>
  <c r="M130" i="54"/>
  <c r="L130" i="54"/>
  <c r="I130" i="54"/>
  <c r="H130" i="54"/>
  <c r="F130" i="54"/>
  <c r="E130" i="54"/>
  <c r="D130" i="54"/>
  <c r="AP129" i="54"/>
  <c r="AM129" i="54"/>
  <c r="R129" i="54"/>
  <c r="AL129" i="54"/>
  <c r="Q129" i="54"/>
  <c r="AH129" i="54"/>
  <c r="AE129" i="54"/>
  <c r="J129" i="54"/>
  <c r="AD129" i="54"/>
  <c r="I129" i="54"/>
  <c r="Z129" i="54"/>
  <c r="W129" i="54"/>
  <c r="B129" i="54"/>
  <c r="M129" i="54"/>
  <c r="E129" i="54"/>
  <c r="AO128" i="54"/>
  <c r="T128" i="54"/>
  <c r="AN128" i="54"/>
  <c r="AM128" i="54"/>
  <c r="AL128" i="54"/>
  <c r="AK128" i="54"/>
  <c r="AJ128" i="54"/>
  <c r="AI128" i="54"/>
  <c r="AI129" i="54"/>
  <c r="N129" i="54"/>
  <c r="AH128" i="54"/>
  <c r="AG128" i="54"/>
  <c r="L128" i="54"/>
  <c r="AF128" i="54"/>
  <c r="AE128" i="54"/>
  <c r="AD128" i="54"/>
  <c r="AC128" i="54"/>
  <c r="AB128" i="54"/>
  <c r="AA128" i="54"/>
  <c r="AA129" i="54"/>
  <c r="F129" i="54"/>
  <c r="Z128" i="54"/>
  <c r="Y128" i="54"/>
  <c r="D128" i="54"/>
  <c r="X128" i="54"/>
  <c r="W128" i="54"/>
  <c r="S128" i="54"/>
  <c r="R128" i="54"/>
  <c r="Q128" i="54"/>
  <c r="N128" i="54"/>
  <c r="M128" i="54"/>
  <c r="K128" i="54"/>
  <c r="J128" i="54"/>
  <c r="I128" i="54"/>
  <c r="F128" i="54"/>
  <c r="E128" i="54"/>
  <c r="C128" i="54"/>
  <c r="B128" i="54"/>
  <c r="AP127" i="54"/>
  <c r="AM127" i="54"/>
  <c r="AL127" i="54"/>
  <c r="AJ127" i="54"/>
  <c r="O127" i="54"/>
  <c r="AE127" i="54"/>
  <c r="AD127" i="54"/>
  <c r="W127" i="54"/>
  <c r="R127" i="54"/>
  <c r="Q127" i="54"/>
  <c r="J127" i="54"/>
  <c r="I127" i="54"/>
  <c r="B127" i="54"/>
  <c r="AO126" i="54"/>
  <c r="AN126" i="54"/>
  <c r="AN127" i="54"/>
  <c r="S127" i="54"/>
  <c r="AM126" i="54"/>
  <c r="AL126" i="54"/>
  <c r="AK126" i="54"/>
  <c r="AK127" i="54"/>
  <c r="P127" i="54"/>
  <c r="AJ126" i="54"/>
  <c r="AI126" i="54"/>
  <c r="AH126" i="54"/>
  <c r="AG126" i="54"/>
  <c r="AF126" i="54"/>
  <c r="AF127" i="54"/>
  <c r="K127" i="54"/>
  <c r="AE126" i="54"/>
  <c r="AD126" i="54"/>
  <c r="AC126" i="54"/>
  <c r="AC127" i="54"/>
  <c r="H127" i="54"/>
  <c r="AB126" i="54"/>
  <c r="AA126" i="54"/>
  <c r="Z126" i="54"/>
  <c r="Y126" i="54"/>
  <c r="X126" i="54"/>
  <c r="X127" i="54"/>
  <c r="C127" i="54"/>
  <c r="W126" i="54"/>
  <c r="S126" i="54"/>
  <c r="R126" i="54"/>
  <c r="Q126" i="54"/>
  <c r="P126" i="54"/>
  <c r="O126" i="54"/>
  <c r="N126" i="54"/>
  <c r="K126" i="54"/>
  <c r="J126" i="54"/>
  <c r="I126" i="54"/>
  <c r="H126" i="54"/>
  <c r="G126" i="54"/>
  <c r="F126" i="54"/>
  <c r="C126" i="54"/>
  <c r="B126" i="54"/>
  <c r="AP125" i="54"/>
  <c r="AO125" i="54"/>
  <c r="T125" i="54"/>
  <c r="AN125" i="54"/>
  <c r="S125" i="54"/>
  <c r="AJ125" i="54"/>
  <c r="AI125" i="54"/>
  <c r="AG125" i="54"/>
  <c r="L125" i="54"/>
  <c r="AF125" i="54"/>
  <c r="K125" i="54"/>
  <c r="AB125" i="54"/>
  <c r="AA125" i="54"/>
  <c r="Y125" i="54"/>
  <c r="D125" i="54"/>
  <c r="X125" i="54"/>
  <c r="C125" i="54"/>
  <c r="O125" i="54"/>
  <c r="N125" i="54"/>
  <c r="G125" i="54"/>
  <c r="F125" i="54"/>
  <c r="AO124" i="54"/>
  <c r="AN124" i="54"/>
  <c r="AM124" i="54"/>
  <c r="AL124" i="54"/>
  <c r="AK124" i="54"/>
  <c r="AK125" i="54"/>
  <c r="P125" i="54"/>
  <c r="AJ124" i="54"/>
  <c r="AI124" i="54"/>
  <c r="AH124" i="54"/>
  <c r="AH125" i="54"/>
  <c r="M125" i="54"/>
  <c r="AG124" i="54"/>
  <c r="AF124" i="54"/>
  <c r="AE124" i="54"/>
  <c r="AD124" i="54"/>
  <c r="AC124" i="54"/>
  <c r="AC125" i="54"/>
  <c r="H125" i="54"/>
  <c r="AB124" i="54"/>
  <c r="AA124" i="54"/>
  <c r="Z124" i="54"/>
  <c r="Z125" i="54"/>
  <c r="E125" i="54"/>
  <c r="Y124" i="54"/>
  <c r="X124" i="54"/>
  <c r="W124" i="54"/>
  <c r="T124" i="54"/>
  <c r="S124" i="54"/>
  <c r="P124" i="54"/>
  <c r="O124" i="54"/>
  <c r="N124" i="54"/>
  <c r="M124" i="54"/>
  <c r="L124" i="54"/>
  <c r="K124" i="54"/>
  <c r="H124" i="54"/>
  <c r="G124" i="54"/>
  <c r="F124" i="54"/>
  <c r="E124" i="54"/>
  <c r="D124" i="54"/>
  <c r="C124" i="54"/>
  <c r="AP123" i="54"/>
  <c r="AN123" i="54"/>
  <c r="AL123" i="54"/>
  <c r="Q123" i="54"/>
  <c r="AK123" i="54"/>
  <c r="P123" i="54"/>
  <c r="AF123" i="54"/>
  <c r="AD123" i="54"/>
  <c r="I123" i="54"/>
  <c r="AC123" i="54"/>
  <c r="H123" i="54"/>
  <c r="X123" i="54"/>
  <c r="S123" i="54"/>
  <c r="K123" i="54"/>
  <c r="C123" i="54"/>
  <c r="AO122" i="54"/>
  <c r="AN122" i="54"/>
  <c r="AM122" i="54"/>
  <c r="AM123" i="54"/>
  <c r="R123" i="54"/>
  <c r="AL122" i="54"/>
  <c r="AK122" i="54"/>
  <c r="P122" i="54"/>
  <c r="AJ122" i="54"/>
  <c r="AI122" i="54"/>
  <c r="AH122" i="54"/>
  <c r="AG122" i="54"/>
  <c r="AF122" i="54"/>
  <c r="AE122" i="54"/>
  <c r="AE123" i="54"/>
  <c r="J123" i="54"/>
  <c r="AD122" i="54"/>
  <c r="AC122" i="54"/>
  <c r="H122" i="54"/>
  <c r="AB122" i="54"/>
  <c r="AA122" i="54"/>
  <c r="Z122" i="54"/>
  <c r="Y122" i="54"/>
  <c r="X122" i="54"/>
  <c r="W122" i="54"/>
  <c r="W123" i="54"/>
  <c r="B123" i="54"/>
  <c r="T122" i="54"/>
  <c r="S122" i="54"/>
  <c r="R122" i="54"/>
  <c r="Q122" i="54"/>
  <c r="M122" i="54"/>
  <c r="L122" i="54"/>
  <c r="K122" i="54"/>
  <c r="J122" i="54"/>
  <c r="I122" i="54"/>
  <c r="E122" i="54"/>
  <c r="D122" i="54"/>
  <c r="C122" i="54"/>
  <c r="B122" i="54"/>
  <c r="AP121" i="54"/>
  <c r="AL121" i="54"/>
  <c r="AI121" i="54"/>
  <c r="N121" i="54"/>
  <c r="AH121" i="54"/>
  <c r="M121" i="54"/>
  <c r="AD121" i="54"/>
  <c r="AC121" i="54"/>
  <c r="AA121" i="54"/>
  <c r="F121" i="54"/>
  <c r="Z121" i="54"/>
  <c r="E121" i="54"/>
  <c r="Q121" i="54"/>
  <c r="I121" i="54"/>
  <c r="H121" i="54"/>
  <c r="AO120" i="54"/>
  <c r="AN120" i="54"/>
  <c r="AM120" i="54"/>
  <c r="AM121" i="54"/>
  <c r="R121" i="54"/>
  <c r="AL120" i="54"/>
  <c r="AK120" i="54"/>
  <c r="AJ120" i="54"/>
  <c r="AI120" i="54"/>
  <c r="AH120" i="54"/>
  <c r="M120" i="54"/>
  <c r="AG120" i="54"/>
  <c r="AF120" i="54"/>
  <c r="AE120" i="54"/>
  <c r="AE121" i="54"/>
  <c r="J121" i="54"/>
  <c r="AD120" i="54"/>
  <c r="AC120" i="54"/>
  <c r="AB120" i="54"/>
  <c r="AB121" i="54"/>
  <c r="G121" i="54"/>
  <c r="AA120" i="54"/>
  <c r="Z120" i="54"/>
  <c r="E120" i="54"/>
  <c r="Y120" i="54"/>
  <c r="X120" i="54"/>
  <c r="W120" i="54"/>
  <c r="W121" i="54"/>
  <c r="B121" i="54"/>
  <c r="R120" i="54"/>
  <c r="Q120" i="54"/>
  <c r="P120" i="54"/>
  <c r="O120" i="54"/>
  <c r="N120" i="54"/>
  <c r="J120" i="54"/>
  <c r="I120" i="54"/>
  <c r="H120" i="54"/>
  <c r="G120" i="54"/>
  <c r="F120" i="54"/>
  <c r="B120" i="54"/>
  <c r="AP119" i="54"/>
  <c r="AN119" i="54"/>
  <c r="S119" i="54"/>
  <c r="AM119" i="54"/>
  <c r="R119" i="54"/>
  <c r="AI119" i="54"/>
  <c r="AH119" i="54"/>
  <c r="AF119" i="54"/>
  <c r="K119" i="54"/>
  <c r="AE119" i="54"/>
  <c r="J119" i="54"/>
  <c r="AA119" i="54"/>
  <c r="Z119" i="54"/>
  <c r="X119" i="54"/>
  <c r="C119" i="54"/>
  <c r="W119" i="54"/>
  <c r="B119" i="54"/>
  <c r="N119" i="54"/>
  <c r="M119" i="54"/>
  <c r="F119" i="54"/>
  <c r="E119" i="54"/>
  <c r="AO118" i="54"/>
  <c r="AO119" i="54"/>
  <c r="T119" i="54"/>
  <c r="AN118" i="54"/>
  <c r="AM118" i="54"/>
  <c r="R118" i="54"/>
  <c r="AL118" i="54"/>
  <c r="AK118" i="54"/>
  <c r="AJ118" i="54"/>
  <c r="AI118" i="54"/>
  <c r="AH118" i="54"/>
  <c r="AG118" i="54"/>
  <c r="AG119" i="54"/>
  <c r="L119" i="54"/>
  <c r="AF118" i="54"/>
  <c r="AE118" i="54"/>
  <c r="J118" i="54"/>
  <c r="AD118" i="54"/>
  <c r="AC118" i="54"/>
  <c r="AB118" i="54"/>
  <c r="AB119" i="54"/>
  <c r="G119" i="54"/>
  <c r="AA118" i="54"/>
  <c r="Z118" i="54"/>
  <c r="Y118" i="54"/>
  <c r="Y119" i="54"/>
  <c r="D119" i="54"/>
  <c r="X118" i="54"/>
  <c r="W118" i="54"/>
  <c r="B118" i="54"/>
  <c r="T118" i="54"/>
  <c r="S118" i="54"/>
  <c r="O118" i="54"/>
  <c r="N118" i="54"/>
  <c r="M118" i="54"/>
  <c r="L118" i="54"/>
  <c r="K118" i="54"/>
  <c r="G118" i="54"/>
  <c r="F118" i="54"/>
  <c r="E118" i="54"/>
  <c r="D118" i="54"/>
  <c r="C118" i="54"/>
  <c r="AP117" i="54"/>
  <c r="AN117" i="54"/>
  <c r="AM117" i="54"/>
  <c r="AF117" i="54"/>
  <c r="AE117" i="54"/>
  <c r="AC117" i="54"/>
  <c r="H117" i="54"/>
  <c r="AB117" i="54"/>
  <c r="G117" i="54"/>
  <c r="X117" i="54"/>
  <c r="W117" i="54"/>
  <c r="S117" i="54"/>
  <c r="R117" i="54"/>
  <c r="K117" i="54"/>
  <c r="J117" i="54"/>
  <c r="C117" i="54"/>
  <c r="B117" i="54"/>
  <c r="AO116" i="54"/>
  <c r="AO117" i="54"/>
  <c r="T117" i="54"/>
  <c r="AN116" i="54"/>
  <c r="AM116" i="54"/>
  <c r="AL116" i="54"/>
  <c r="AL117" i="54"/>
  <c r="Q117" i="54"/>
  <c r="AK116" i="54"/>
  <c r="AJ116" i="54"/>
  <c r="O116" i="54"/>
  <c r="AI116" i="54"/>
  <c r="AH116" i="54"/>
  <c r="AG116" i="54"/>
  <c r="AG117" i="54"/>
  <c r="L117" i="54"/>
  <c r="AF116" i="54"/>
  <c r="AE116" i="54"/>
  <c r="AD116" i="54"/>
  <c r="AD117" i="54"/>
  <c r="I117" i="54"/>
  <c r="AC116" i="54"/>
  <c r="AB116" i="54"/>
  <c r="G116" i="54"/>
  <c r="AA116" i="54"/>
  <c r="Z116" i="54"/>
  <c r="Y116" i="54"/>
  <c r="Y117" i="54"/>
  <c r="D117" i="54"/>
  <c r="X116" i="54"/>
  <c r="W116" i="54"/>
  <c r="T116" i="54"/>
  <c r="S116" i="54"/>
  <c r="R116" i="54"/>
  <c r="Q116" i="54"/>
  <c r="P116" i="54"/>
  <c r="L116" i="54"/>
  <c r="K116" i="54"/>
  <c r="J116" i="54"/>
  <c r="I116" i="54"/>
  <c r="H116" i="54"/>
  <c r="D116" i="54"/>
  <c r="C116" i="54"/>
  <c r="B116" i="54"/>
  <c r="AP115" i="54"/>
  <c r="AO115" i="54"/>
  <c r="T115" i="54"/>
  <c r="AH115" i="54"/>
  <c r="M115" i="54"/>
  <c r="AG115" i="54"/>
  <c r="L115" i="54"/>
  <c r="AB115" i="54"/>
  <c r="Z115" i="54"/>
  <c r="E115" i="54"/>
  <c r="Y115" i="54"/>
  <c r="D115" i="54"/>
  <c r="G115" i="54"/>
  <c r="AO114" i="54"/>
  <c r="AN114" i="54"/>
  <c r="AM114" i="54"/>
  <c r="AL114" i="54"/>
  <c r="AL115" i="54"/>
  <c r="Q115" i="54"/>
  <c r="AK114" i="54"/>
  <c r="AJ114" i="54"/>
  <c r="AI114" i="54"/>
  <c r="AI115" i="54"/>
  <c r="N115" i="54"/>
  <c r="AH114" i="54"/>
  <c r="AG114" i="54"/>
  <c r="AF114" i="54"/>
  <c r="AE114" i="54"/>
  <c r="AD114" i="54"/>
  <c r="AD115" i="54"/>
  <c r="I115" i="54"/>
  <c r="AC114" i="54"/>
  <c r="AC115" i="54"/>
  <c r="H115" i="54"/>
  <c r="AB114" i="54"/>
  <c r="AA114" i="54"/>
  <c r="AA115" i="54"/>
  <c r="F115" i="54"/>
  <c r="Z114" i="54"/>
  <c r="Y114" i="54"/>
  <c r="X114" i="54"/>
  <c r="W114" i="54"/>
  <c r="T114" i="54"/>
  <c r="Q114" i="54"/>
  <c r="P114" i="54"/>
  <c r="O114" i="54"/>
  <c r="N114" i="54"/>
  <c r="M114" i="54"/>
  <c r="L114" i="54"/>
  <c r="I114" i="54"/>
  <c r="H114" i="54"/>
  <c r="G114" i="54"/>
  <c r="F114" i="54"/>
  <c r="E114" i="54"/>
  <c r="D114" i="54"/>
  <c r="AP113" i="54"/>
  <c r="AM113" i="54"/>
  <c r="R113" i="54"/>
  <c r="AL113" i="54"/>
  <c r="Q113" i="54"/>
  <c r="AE113" i="54"/>
  <c r="J113" i="54"/>
  <c r="AD113" i="54"/>
  <c r="I113" i="54"/>
  <c r="W113" i="54"/>
  <c r="B113" i="54"/>
  <c r="T113" i="54"/>
  <c r="L113" i="54"/>
  <c r="E113" i="54"/>
  <c r="AO112" i="54"/>
  <c r="AO113" i="54"/>
  <c r="AN112" i="54"/>
  <c r="AN113" i="54"/>
  <c r="S113" i="54"/>
  <c r="AM112" i="54"/>
  <c r="AL112" i="54"/>
  <c r="AK112" i="54"/>
  <c r="AJ112" i="54"/>
  <c r="AI112" i="54"/>
  <c r="AI113" i="54"/>
  <c r="N113" i="54"/>
  <c r="AH112" i="54"/>
  <c r="AH113" i="54"/>
  <c r="M113" i="54"/>
  <c r="AG112" i="54"/>
  <c r="AG113" i="54"/>
  <c r="AF112" i="54"/>
  <c r="AF113" i="54"/>
  <c r="K113" i="54"/>
  <c r="AE112" i="54"/>
  <c r="AD112" i="54"/>
  <c r="AC112" i="54"/>
  <c r="AB112" i="54"/>
  <c r="AA112" i="54"/>
  <c r="AA113" i="54"/>
  <c r="F113" i="54"/>
  <c r="Z112" i="54"/>
  <c r="Z113" i="54"/>
  <c r="Y112" i="54"/>
  <c r="Y113" i="54"/>
  <c r="D113" i="54"/>
  <c r="X112" i="54"/>
  <c r="X113" i="54"/>
  <c r="C113" i="54"/>
  <c r="W112" i="54"/>
  <c r="T112" i="54"/>
  <c r="S112" i="54"/>
  <c r="R112" i="54"/>
  <c r="Q112" i="54"/>
  <c r="N112" i="54"/>
  <c r="M112" i="54"/>
  <c r="L112" i="54"/>
  <c r="K112" i="54"/>
  <c r="J112" i="54"/>
  <c r="I112" i="54"/>
  <c r="F112" i="54"/>
  <c r="E112" i="54"/>
  <c r="D112" i="54"/>
  <c r="C112" i="54"/>
  <c r="B112" i="54"/>
  <c r="AP111" i="54"/>
  <c r="AB111" i="54"/>
  <c r="AA111" i="54"/>
  <c r="F111" i="54"/>
  <c r="P111" i="54"/>
  <c r="H111" i="54"/>
  <c r="G111" i="54"/>
  <c r="AN110" i="54"/>
  <c r="AN111" i="54"/>
  <c r="S111" i="54"/>
  <c r="AM110" i="54"/>
  <c r="AM111" i="54"/>
  <c r="R111" i="54"/>
  <c r="AL110" i="54"/>
  <c r="AK110" i="54"/>
  <c r="AK111" i="54"/>
  <c r="AJ110" i="54"/>
  <c r="AI110" i="54"/>
  <c r="AH110" i="54"/>
  <c r="M110" i="54"/>
  <c r="AG110" i="54"/>
  <c r="AG111" i="54"/>
  <c r="L111" i="54"/>
  <c r="AF110" i="54"/>
  <c r="AF111" i="54"/>
  <c r="K111" i="54"/>
  <c r="AE110" i="54"/>
  <c r="AE111" i="54"/>
  <c r="J111" i="54"/>
  <c r="AD110" i="54"/>
  <c r="AC110" i="54"/>
  <c r="AC111" i="54"/>
  <c r="AB110" i="54"/>
  <c r="AA110" i="54"/>
  <c r="Z110" i="54"/>
  <c r="Z111" i="54"/>
  <c r="E111" i="54"/>
  <c r="Y110" i="54"/>
  <c r="Y111" i="54"/>
  <c r="D111" i="54"/>
  <c r="X110" i="54"/>
  <c r="X111" i="54"/>
  <c r="C111" i="54"/>
  <c r="W110" i="54"/>
  <c r="W111" i="54"/>
  <c r="B111" i="54"/>
  <c r="S110" i="54"/>
  <c r="P110" i="54"/>
  <c r="O110" i="54"/>
  <c r="N110" i="54"/>
  <c r="L110" i="54"/>
  <c r="K110" i="54"/>
  <c r="H110" i="54"/>
  <c r="G110" i="54"/>
  <c r="F110" i="54"/>
  <c r="E110" i="54"/>
  <c r="D110" i="54"/>
  <c r="C110" i="54"/>
  <c r="B110" i="54"/>
  <c r="AP109" i="54"/>
  <c r="AK109" i="54"/>
  <c r="AJ109" i="54"/>
  <c r="O109" i="54"/>
  <c r="AG109" i="54"/>
  <c r="L109" i="54"/>
  <c r="AF109" i="54"/>
  <c r="AD109" i="54"/>
  <c r="AC109" i="54"/>
  <c r="AB109" i="54"/>
  <c r="G109" i="54"/>
  <c r="AA109" i="54"/>
  <c r="Z109" i="54"/>
  <c r="Y109" i="54"/>
  <c r="D109" i="54"/>
  <c r="X109" i="54"/>
  <c r="W109" i="54"/>
  <c r="B109" i="54"/>
  <c r="P109" i="54"/>
  <c r="K109" i="54"/>
  <c r="I109" i="54"/>
  <c r="H109" i="54"/>
  <c r="F109" i="54"/>
  <c r="E109" i="54"/>
  <c r="C109" i="54"/>
  <c r="AM108" i="54"/>
  <c r="AM109" i="54"/>
  <c r="R109" i="54"/>
  <c r="AL108" i="54"/>
  <c r="Q108" i="54"/>
  <c r="AK108" i="54"/>
  <c r="AJ108" i="54"/>
  <c r="AI108" i="54"/>
  <c r="AI109" i="54"/>
  <c r="N109" i="54"/>
  <c r="AH108" i="54"/>
  <c r="AH109" i="54"/>
  <c r="M109" i="54"/>
  <c r="AG108" i="54"/>
  <c r="L108" i="54"/>
  <c r="AF108" i="54"/>
  <c r="AE108" i="54"/>
  <c r="AE109" i="54"/>
  <c r="J109" i="54"/>
  <c r="R108" i="54"/>
  <c r="P108" i="54"/>
  <c r="O108" i="54"/>
  <c r="M108" i="54"/>
  <c r="K108" i="54"/>
  <c r="J108" i="54"/>
  <c r="I108" i="54"/>
  <c r="H108" i="54"/>
  <c r="G108" i="54"/>
  <c r="F108" i="54"/>
  <c r="E108" i="54"/>
  <c r="D108" i="54"/>
  <c r="C108" i="54"/>
  <c r="B108" i="54"/>
  <c r="AP107" i="54"/>
  <c r="AD107" i="54"/>
  <c r="AC107" i="54"/>
  <c r="AB107" i="54"/>
  <c r="AA107" i="54"/>
  <c r="Z107" i="54"/>
  <c r="Y107" i="54"/>
  <c r="X107" i="54"/>
  <c r="W107" i="54"/>
  <c r="I107" i="54"/>
  <c r="H107" i="54"/>
  <c r="G107" i="54"/>
  <c r="F107" i="54"/>
  <c r="E107" i="54"/>
  <c r="D107" i="54"/>
  <c r="C107" i="54"/>
  <c r="B107" i="54"/>
  <c r="AL106" i="54"/>
  <c r="AL107" i="54"/>
  <c r="Q107" i="54"/>
  <c r="AK106" i="54"/>
  <c r="AK107" i="54"/>
  <c r="P107" i="54"/>
  <c r="AJ106" i="54"/>
  <c r="AJ107" i="54"/>
  <c r="O107" i="54"/>
  <c r="AI106" i="54"/>
  <c r="AI107" i="54"/>
  <c r="N107" i="54"/>
  <c r="AH106" i="54"/>
  <c r="AH107" i="54"/>
  <c r="M107" i="54"/>
  <c r="AG106" i="54"/>
  <c r="AG107" i="54"/>
  <c r="L107" i="54"/>
  <c r="AF106" i="54"/>
  <c r="AF107" i="54"/>
  <c r="K107" i="54"/>
  <c r="AE106" i="54"/>
  <c r="AE107" i="54"/>
  <c r="J107" i="54"/>
  <c r="Q106" i="54"/>
  <c r="P106" i="54"/>
  <c r="O106" i="54"/>
  <c r="N106" i="54"/>
  <c r="M106" i="54"/>
  <c r="L106" i="54"/>
  <c r="K106" i="54"/>
  <c r="J106" i="54"/>
  <c r="I106" i="54"/>
  <c r="H106" i="54"/>
  <c r="G106" i="54"/>
  <c r="F106" i="54"/>
  <c r="E106" i="54"/>
  <c r="D106" i="54"/>
  <c r="C106" i="54"/>
  <c r="B106" i="54"/>
  <c r="AP105" i="54"/>
  <c r="AK105" i="54"/>
  <c r="P105" i="54"/>
  <c r="AJ105" i="54"/>
  <c r="AG105" i="54"/>
  <c r="L105" i="54"/>
  <c r="AF105" i="54"/>
  <c r="K105" i="54"/>
  <c r="AD105" i="54"/>
  <c r="I105" i="54"/>
  <c r="AC105" i="54"/>
  <c r="H105" i="54"/>
  <c r="AB105" i="54"/>
  <c r="AA105" i="54"/>
  <c r="F105" i="54"/>
  <c r="Z105" i="54"/>
  <c r="Y105" i="54"/>
  <c r="D105" i="54"/>
  <c r="X105" i="54"/>
  <c r="C105" i="54"/>
  <c r="W105" i="54"/>
  <c r="O105" i="54"/>
  <c r="G105" i="54"/>
  <c r="E105" i="54"/>
  <c r="B105" i="54"/>
  <c r="AK104" i="54"/>
  <c r="AJ104" i="54"/>
  <c r="O104" i="54"/>
  <c r="AI104" i="54"/>
  <c r="N104" i="54"/>
  <c r="AH104" i="54"/>
  <c r="AH105" i="54"/>
  <c r="M105" i="54"/>
  <c r="AG104" i="54"/>
  <c r="L104" i="54"/>
  <c r="AF104" i="54"/>
  <c r="AE104" i="54"/>
  <c r="AE105" i="54"/>
  <c r="J105" i="54"/>
  <c r="P104" i="54"/>
  <c r="M104" i="54"/>
  <c r="K104" i="54"/>
  <c r="I104" i="54"/>
  <c r="H104" i="54"/>
  <c r="G104" i="54"/>
  <c r="F104" i="54"/>
  <c r="E104" i="54"/>
  <c r="D104" i="54"/>
  <c r="C104" i="54"/>
  <c r="B104" i="54"/>
  <c r="AP103" i="54"/>
  <c r="AJ103" i="54"/>
  <c r="O103" i="54"/>
  <c r="AH103" i="54"/>
  <c r="AE103" i="54"/>
  <c r="AD103" i="54"/>
  <c r="AC103" i="54"/>
  <c r="H103" i="54"/>
  <c r="AB103" i="54"/>
  <c r="G103" i="54"/>
  <c r="AA103" i="54"/>
  <c r="Z103" i="54"/>
  <c r="Y103" i="54"/>
  <c r="D103" i="54"/>
  <c r="X103" i="54"/>
  <c r="C103" i="54"/>
  <c r="W103" i="54"/>
  <c r="M103" i="54"/>
  <c r="J103" i="54"/>
  <c r="I103" i="54"/>
  <c r="F103" i="54"/>
  <c r="E103" i="54"/>
  <c r="B103" i="54"/>
  <c r="AJ102" i="54"/>
  <c r="O102" i="54"/>
  <c r="AI102" i="54"/>
  <c r="AI103" i="54"/>
  <c r="N103" i="54"/>
  <c r="AH102" i="54"/>
  <c r="AG102" i="54"/>
  <c r="AG103" i="54"/>
  <c r="L103" i="54"/>
  <c r="AF102" i="54"/>
  <c r="AF103" i="54"/>
  <c r="K103" i="54"/>
  <c r="AE102" i="54"/>
  <c r="N102" i="54"/>
  <c r="M102" i="54"/>
  <c r="J102" i="54"/>
  <c r="I102" i="54"/>
  <c r="H102" i="54"/>
  <c r="G102" i="54"/>
  <c r="F102" i="54"/>
  <c r="E102" i="54"/>
  <c r="D102" i="54"/>
  <c r="C102" i="54"/>
  <c r="B102" i="54"/>
  <c r="AP101" i="54"/>
  <c r="AF101" i="54"/>
  <c r="AD101" i="54"/>
  <c r="I101" i="54"/>
  <c r="AC101" i="54"/>
  <c r="AB101" i="54"/>
  <c r="G101" i="54"/>
  <c r="AA101" i="54"/>
  <c r="F101" i="54"/>
  <c r="Z101" i="54"/>
  <c r="E101" i="54"/>
  <c r="Y101" i="54"/>
  <c r="X101" i="54"/>
  <c r="W101" i="54"/>
  <c r="B101" i="54"/>
  <c r="N101" i="54"/>
  <c r="K101" i="54"/>
  <c r="H101" i="54"/>
  <c r="D101" i="54"/>
  <c r="C101" i="54"/>
  <c r="AH100" i="54"/>
  <c r="AH101" i="54"/>
  <c r="M101" i="54"/>
  <c r="AG100" i="54"/>
  <c r="AG101" i="54"/>
  <c r="L101" i="54"/>
  <c r="AF100" i="54"/>
  <c r="K100" i="54"/>
  <c r="AE100" i="54"/>
  <c r="J100" i="54"/>
  <c r="N100" i="54"/>
  <c r="M100" i="54"/>
  <c r="L100" i="54"/>
  <c r="I100" i="54"/>
  <c r="H100" i="54"/>
  <c r="G100" i="54"/>
  <c r="F100" i="54"/>
  <c r="E100" i="54"/>
  <c r="D100" i="54"/>
  <c r="C100" i="54"/>
  <c r="B100" i="54"/>
  <c r="AP99" i="54"/>
  <c r="AF99" i="54"/>
  <c r="K99" i="54"/>
  <c r="AD99" i="54"/>
  <c r="I99" i="54"/>
  <c r="AC99" i="54"/>
  <c r="H99" i="54"/>
  <c r="AB99" i="54"/>
  <c r="AA99" i="54"/>
  <c r="F99" i="54"/>
  <c r="Z99" i="54"/>
  <c r="Y99" i="54"/>
  <c r="X99" i="54"/>
  <c r="C99" i="54"/>
  <c r="W99" i="54"/>
  <c r="M99" i="54"/>
  <c r="G99" i="54"/>
  <c r="E99" i="54"/>
  <c r="D99" i="54"/>
  <c r="B99" i="54"/>
  <c r="AG98" i="54"/>
  <c r="AG99" i="54"/>
  <c r="L99" i="54"/>
  <c r="AF98" i="54"/>
  <c r="AE98" i="54"/>
  <c r="J98" i="54"/>
  <c r="M98" i="54"/>
  <c r="L98" i="54"/>
  <c r="K98" i="54"/>
  <c r="I98" i="54"/>
  <c r="H98" i="54"/>
  <c r="G98" i="54"/>
  <c r="F98" i="54"/>
  <c r="E98" i="54"/>
  <c r="D98" i="54"/>
  <c r="C98" i="54"/>
  <c r="B98" i="54"/>
  <c r="AP97" i="54"/>
  <c r="AE97" i="54"/>
  <c r="AD97" i="54"/>
  <c r="AC97" i="54"/>
  <c r="AB97" i="54"/>
  <c r="G97" i="54"/>
  <c r="AA97" i="54"/>
  <c r="F97" i="54"/>
  <c r="Z97" i="54"/>
  <c r="Y97" i="54"/>
  <c r="X97" i="54"/>
  <c r="C97" i="54"/>
  <c r="W97" i="54"/>
  <c r="L97" i="54"/>
  <c r="J97" i="54"/>
  <c r="I97" i="54"/>
  <c r="H97" i="54"/>
  <c r="E97" i="54"/>
  <c r="D97" i="54"/>
  <c r="B97" i="54"/>
  <c r="AF96" i="54"/>
  <c r="AF97" i="54"/>
  <c r="K97" i="54"/>
  <c r="AE96" i="54"/>
  <c r="L96" i="54"/>
  <c r="J96" i="54"/>
  <c r="I96" i="54"/>
  <c r="H96" i="54"/>
  <c r="G96" i="54"/>
  <c r="F96" i="54"/>
  <c r="E96" i="54"/>
  <c r="D96" i="54"/>
  <c r="C96" i="54"/>
  <c r="B96" i="54"/>
  <c r="AD95" i="54"/>
  <c r="AC95" i="54"/>
  <c r="H95" i="54"/>
  <c r="AB95" i="54"/>
  <c r="G95" i="54"/>
  <c r="AA95" i="54"/>
  <c r="Z95" i="54"/>
  <c r="Y95" i="54"/>
  <c r="D95" i="54"/>
  <c r="X95" i="54"/>
  <c r="C95" i="54"/>
  <c r="W95" i="54"/>
  <c r="K95" i="54"/>
  <c r="I95" i="54"/>
  <c r="F95" i="54"/>
  <c r="E95" i="54"/>
  <c r="B95" i="54"/>
  <c r="AE94" i="54"/>
  <c r="J94" i="54"/>
  <c r="K94" i="54"/>
  <c r="I94" i="54"/>
  <c r="H94" i="54"/>
  <c r="G94" i="54"/>
  <c r="F94" i="54"/>
  <c r="E94" i="54"/>
  <c r="D94" i="54"/>
  <c r="C94" i="54"/>
  <c r="B94" i="54"/>
  <c r="AD93" i="54"/>
  <c r="I93" i="54"/>
  <c r="AC93" i="54"/>
  <c r="AB93" i="54"/>
  <c r="G93" i="54"/>
  <c r="AA93" i="54"/>
  <c r="Z93" i="54"/>
  <c r="Y93" i="54"/>
  <c r="D93" i="54"/>
  <c r="X93" i="54"/>
  <c r="W93" i="54"/>
  <c r="J93" i="54"/>
  <c r="H93" i="54"/>
  <c r="F93" i="54"/>
  <c r="E93" i="54"/>
  <c r="C93" i="54"/>
  <c r="B93" i="54"/>
  <c r="J92" i="54"/>
  <c r="I92" i="54"/>
  <c r="H92" i="54"/>
  <c r="G92" i="54"/>
  <c r="F92" i="54"/>
  <c r="E92" i="54"/>
  <c r="D92" i="54"/>
  <c r="C92" i="54"/>
  <c r="B92" i="54"/>
  <c r="AC91" i="54"/>
  <c r="AB91" i="54"/>
  <c r="AA91" i="54"/>
  <c r="Z91" i="54"/>
  <c r="Y91" i="54"/>
  <c r="X91" i="54"/>
  <c r="W91" i="54"/>
  <c r="I91" i="54"/>
  <c r="H91" i="54"/>
  <c r="G91" i="54"/>
  <c r="F91" i="54"/>
  <c r="E91" i="54"/>
  <c r="D91" i="54"/>
  <c r="C91" i="54"/>
  <c r="B91" i="54"/>
  <c r="I90" i="54"/>
  <c r="H90" i="54"/>
  <c r="G90" i="54"/>
  <c r="F90" i="54"/>
  <c r="E90" i="54"/>
  <c r="D90" i="54"/>
  <c r="C90" i="54"/>
  <c r="B90" i="54"/>
  <c r="AB89" i="54"/>
  <c r="AA89" i="54"/>
  <c r="F89" i="54"/>
  <c r="Z89" i="54"/>
  <c r="Y89" i="54"/>
  <c r="D89" i="54"/>
  <c r="X89" i="54"/>
  <c r="C89" i="54"/>
  <c r="W89" i="54"/>
  <c r="H89" i="54"/>
  <c r="G89" i="54"/>
  <c r="E89" i="54"/>
  <c r="B89" i="54"/>
  <c r="H88" i="54"/>
  <c r="G88" i="54"/>
  <c r="F88" i="54"/>
  <c r="E88" i="54"/>
  <c r="D88" i="54"/>
  <c r="C88" i="54"/>
  <c r="B88" i="54"/>
  <c r="AA87" i="54"/>
  <c r="F87" i="54"/>
  <c r="Z87" i="54"/>
  <c r="Y87" i="54"/>
  <c r="X87" i="54"/>
  <c r="C87" i="54"/>
  <c r="W87" i="54"/>
  <c r="B87" i="54"/>
  <c r="G87" i="54"/>
  <c r="E87" i="54"/>
  <c r="D87" i="54"/>
  <c r="G86" i="54"/>
  <c r="F86" i="54"/>
  <c r="E86" i="54"/>
  <c r="D86" i="54"/>
  <c r="C86" i="54"/>
  <c r="B86" i="54"/>
  <c r="Z85" i="54"/>
  <c r="E85" i="54"/>
  <c r="Y85" i="54"/>
  <c r="X85" i="54"/>
  <c r="W85" i="54"/>
  <c r="B85" i="54"/>
  <c r="F85" i="54"/>
  <c r="D85" i="54"/>
  <c r="C85" i="54"/>
  <c r="F84" i="54"/>
  <c r="E84" i="54"/>
  <c r="D84" i="54"/>
  <c r="C84" i="54"/>
  <c r="B84" i="54"/>
  <c r="Y83" i="54"/>
  <c r="D83" i="54"/>
  <c r="X83" i="54"/>
  <c r="C83" i="54"/>
  <c r="W83" i="54"/>
  <c r="E83" i="54"/>
  <c r="B83" i="54"/>
  <c r="E82" i="54"/>
  <c r="D82" i="54"/>
  <c r="C82" i="54"/>
  <c r="B82" i="54"/>
  <c r="X81" i="54"/>
  <c r="W81" i="54"/>
  <c r="B81" i="54"/>
  <c r="D81" i="54"/>
  <c r="C81" i="54"/>
  <c r="D80" i="54"/>
  <c r="C80" i="54"/>
  <c r="B80" i="54"/>
  <c r="W79" i="54"/>
  <c r="C79" i="54"/>
  <c r="B79" i="54"/>
  <c r="C78" i="54"/>
  <c r="B78" i="54"/>
  <c r="B77" i="54"/>
  <c r="B76" i="54"/>
  <c r="AA91" i="53"/>
  <c r="T203" i="53"/>
  <c r="S203" i="53"/>
  <c r="R203" i="53"/>
  <c r="Q203" i="53"/>
  <c r="P203" i="53"/>
  <c r="O203" i="53"/>
  <c r="N203" i="53"/>
  <c r="M203" i="53"/>
  <c r="L203" i="53"/>
  <c r="K203" i="53"/>
  <c r="J203" i="53"/>
  <c r="I203" i="53"/>
  <c r="H203" i="53"/>
  <c r="G203" i="53"/>
  <c r="F203" i="53"/>
  <c r="E203" i="53"/>
  <c r="D203" i="53"/>
  <c r="C203" i="53"/>
  <c r="B203" i="53"/>
  <c r="T201" i="53"/>
  <c r="S201" i="53"/>
  <c r="R201" i="53"/>
  <c r="Q201" i="53"/>
  <c r="P201" i="53"/>
  <c r="O201" i="53"/>
  <c r="N201" i="53"/>
  <c r="M201" i="53"/>
  <c r="L201" i="53"/>
  <c r="K201" i="53"/>
  <c r="J201" i="53"/>
  <c r="I201" i="53"/>
  <c r="H201" i="53"/>
  <c r="G201" i="53"/>
  <c r="F201" i="53"/>
  <c r="E201" i="53"/>
  <c r="D201" i="53"/>
  <c r="C201" i="53"/>
  <c r="B201" i="53"/>
  <c r="T199" i="53"/>
  <c r="AO129" i="53"/>
  <c r="T129" i="53"/>
  <c r="S199" i="53"/>
  <c r="R199" i="53"/>
  <c r="Q199" i="53"/>
  <c r="P199" i="53"/>
  <c r="O199" i="53"/>
  <c r="N199" i="53"/>
  <c r="M199" i="53"/>
  <c r="L199" i="53"/>
  <c r="AG129" i="53"/>
  <c r="L129" i="53"/>
  <c r="K199" i="53"/>
  <c r="J199" i="53"/>
  <c r="I199" i="53"/>
  <c r="H199" i="53"/>
  <c r="G199" i="53"/>
  <c r="F199" i="53"/>
  <c r="E199" i="53"/>
  <c r="D199" i="53"/>
  <c r="C199" i="53"/>
  <c r="B199" i="53"/>
  <c r="T197" i="53"/>
  <c r="S197" i="53"/>
  <c r="R197" i="53"/>
  <c r="Q197" i="53"/>
  <c r="P197" i="53"/>
  <c r="O197" i="53"/>
  <c r="N197" i="53"/>
  <c r="M197" i="53"/>
  <c r="L197" i="53"/>
  <c r="K197" i="53"/>
  <c r="J197" i="53"/>
  <c r="I197" i="53"/>
  <c r="H197" i="53"/>
  <c r="G197" i="53"/>
  <c r="F197" i="53"/>
  <c r="E197" i="53"/>
  <c r="D197" i="53"/>
  <c r="C197" i="53"/>
  <c r="B197" i="53"/>
  <c r="T195" i="53"/>
  <c r="S195" i="53"/>
  <c r="R195" i="53"/>
  <c r="Q195" i="53"/>
  <c r="P195" i="53"/>
  <c r="O195" i="53"/>
  <c r="N195" i="53"/>
  <c r="M195" i="53"/>
  <c r="L195" i="53"/>
  <c r="K195" i="53"/>
  <c r="J195" i="53"/>
  <c r="I195" i="53"/>
  <c r="H195" i="53"/>
  <c r="G195" i="53"/>
  <c r="F195" i="53"/>
  <c r="E195" i="53"/>
  <c r="D195" i="53"/>
  <c r="C195" i="53"/>
  <c r="B195" i="53"/>
  <c r="T193" i="53"/>
  <c r="S193" i="53"/>
  <c r="R193" i="53"/>
  <c r="Q193" i="53"/>
  <c r="P193" i="53"/>
  <c r="O193" i="53"/>
  <c r="N193" i="53"/>
  <c r="M193" i="53"/>
  <c r="L193" i="53"/>
  <c r="K193" i="53"/>
  <c r="J193" i="53"/>
  <c r="I193" i="53"/>
  <c r="H193" i="53"/>
  <c r="G193" i="53"/>
  <c r="F193" i="53"/>
  <c r="E193" i="53"/>
  <c r="D193" i="53"/>
  <c r="C193" i="53"/>
  <c r="B193" i="53"/>
  <c r="T191" i="53"/>
  <c r="S191" i="53"/>
  <c r="R191" i="53"/>
  <c r="Q191" i="53"/>
  <c r="P191" i="53"/>
  <c r="AK121" i="53"/>
  <c r="P121" i="53"/>
  <c r="O191" i="53"/>
  <c r="N191" i="53"/>
  <c r="M191" i="53"/>
  <c r="T189" i="53"/>
  <c r="S189" i="53"/>
  <c r="R189" i="53"/>
  <c r="Q189" i="53"/>
  <c r="P189" i="53"/>
  <c r="O189" i="53"/>
  <c r="N189" i="53"/>
  <c r="M189" i="53"/>
  <c r="T187" i="53"/>
  <c r="S187" i="53"/>
  <c r="R187" i="53"/>
  <c r="Q187" i="53"/>
  <c r="P187" i="53"/>
  <c r="O187" i="53"/>
  <c r="N187" i="53"/>
  <c r="M187" i="53"/>
  <c r="T185" i="53"/>
  <c r="S185" i="53"/>
  <c r="R185" i="53"/>
  <c r="Q185" i="53"/>
  <c r="P185" i="53"/>
  <c r="AK115" i="53"/>
  <c r="P115" i="53"/>
  <c r="O185" i="53"/>
  <c r="N185" i="53"/>
  <c r="M185" i="53"/>
  <c r="T183" i="53"/>
  <c r="S183" i="53"/>
  <c r="R183" i="53"/>
  <c r="Q183" i="53"/>
  <c r="P183" i="53"/>
  <c r="O183" i="53"/>
  <c r="N183" i="53"/>
  <c r="M183" i="53"/>
  <c r="S181" i="53"/>
  <c r="R181" i="53"/>
  <c r="Q181" i="53"/>
  <c r="P181" i="53"/>
  <c r="O181" i="53"/>
  <c r="N181" i="53"/>
  <c r="M181" i="53"/>
  <c r="R179" i="53"/>
  <c r="Q179" i="53"/>
  <c r="P179" i="53"/>
  <c r="O179" i="53"/>
  <c r="N179" i="53"/>
  <c r="M179" i="53"/>
  <c r="Q177" i="53"/>
  <c r="P177" i="53"/>
  <c r="O177" i="53"/>
  <c r="N177" i="53"/>
  <c r="M177" i="53"/>
  <c r="P175" i="53"/>
  <c r="O175" i="53"/>
  <c r="N175" i="53"/>
  <c r="M175" i="53"/>
  <c r="O173" i="53"/>
  <c r="N173" i="53"/>
  <c r="M173" i="53"/>
  <c r="N171" i="53"/>
  <c r="M171" i="53"/>
  <c r="M169" i="53"/>
  <c r="AO135" i="53"/>
  <c r="AN135" i="53"/>
  <c r="AM135" i="53"/>
  <c r="AL135" i="53"/>
  <c r="AK135" i="53"/>
  <c r="AJ135" i="53"/>
  <c r="AI135" i="53"/>
  <c r="AH135" i="53"/>
  <c r="AG135" i="53"/>
  <c r="AF135" i="53"/>
  <c r="AE135" i="53"/>
  <c r="AD135" i="53"/>
  <c r="AC135" i="53"/>
  <c r="AB135" i="53"/>
  <c r="AA135" i="53"/>
  <c r="Z135" i="53"/>
  <c r="Y135" i="53"/>
  <c r="X135" i="53"/>
  <c r="W135" i="53"/>
  <c r="AP133" i="53"/>
  <c r="AD133" i="53"/>
  <c r="I133" i="53"/>
  <c r="AO132" i="53"/>
  <c r="AO133" i="53"/>
  <c r="T133" i="53"/>
  <c r="AN132" i="53"/>
  <c r="AN133" i="53"/>
  <c r="S133" i="53"/>
  <c r="AM132" i="53"/>
  <c r="AM133" i="53"/>
  <c r="R133" i="53"/>
  <c r="AL132" i="53"/>
  <c r="AL133" i="53"/>
  <c r="Q133" i="53"/>
  <c r="AK132" i="53"/>
  <c r="AK133" i="53"/>
  <c r="P133" i="53"/>
  <c r="AJ132" i="53"/>
  <c r="O132" i="53"/>
  <c r="AI132" i="53"/>
  <c r="AH132" i="53"/>
  <c r="AG132" i="53"/>
  <c r="AG133" i="53"/>
  <c r="L133" i="53"/>
  <c r="AF132" i="53"/>
  <c r="AF133" i="53"/>
  <c r="K133" i="53"/>
  <c r="AE132" i="53"/>
  <c r="AE133" i="53"/>
  <c r="J133" i="53"/>
  <c r="AD132" i="53"/>
  <c r="AC132" i="53"/>
  <c r="AC133" i="53"/>
  <c r="H133" i="53"/>
  <c r="AB132" i="53"/>
  <c r="G132" i="53"/>
  <c r="AA132" i="53"/>
  <c r="Z132" i="53"/>
  <c r="Y132" i="53"/>
  <c r="Y133" i="53"/>
  <c r="D133" i="53"/>
  <c r="X132" i="53"/>
  <c r="X133" i="53"/>
  <c r="C133" i="53"/>
  <c r="W132" i="53"/>
  <c r="W133" i="53"/>
  <c r="B133" i="53"/>
  <c r="S132" i="53"/>
  <c r="R132" i="53"/>
  <c r="I132" i="53"/>
  <c r="H132" i="53"/>
  <c r="D132" i="53"/>
  <c r="AP131" i="53"/>
  <c r="AB131" i="53"/>
  <c r="G131" i="53"/>
  <c r="AO130" i="53"/>
  <c r="T130" i="53"/>
  <c r="AN130" i="53"/>
  <c r="AM130" i="53"/>
  <c r="AL130" i="53"/>
  <c r="AK130" i="53"/>
  <c r="AJ130" i="53"/>
  <c r="AJ131" i="53"/>
  <c r="O131" i="53"/>
  <c r="AI130" i="53"/>
  <c r="AI131" i="53"/>
  <c r="N131" i="53"/>
  <c r="AH130" i="53"/>
  <c r="AH131" i="53"/>
  <c r="M131" i="53"/>
  <c r="AG130" i="53"/>
  <c r="L130" i="53"/>
  <c r="AF130" i="53"/>
  <c r="AE130" i="53"/>
  <c r="AD130" i="53"/>
  <c r="AC130" i="53"/>
  <c r="H130" i="53"/>
  <c r="AB130" i="53"/>
  <c r="AA130" i="53"/>
  <c r="AA131" i="53"/>
  <c r="F131" i="53"/>
  <c r="Z130" i="53"/>
  <c r="Z131" i="53"/>
  <c r="E131" i="53"/>
  <c r="Y130" i="53"/>
  <c r="D130" i="53"/>
  <c r="X130" i="53"/>
  <c r="W130" i="53"/>
  <c r="Q130" i="53"/>
  <c r="P130" i="53"/>
  <c r="O130" i="53"/>
  <c r="N130" i="53"/>
  <c r="M130" i="53"/>
  <c r="I130" i="53"/>
  <c r="G130" i="53"/>
  <c r="F130" i="53"/>
  <c r="AP129" i="53"/>
  <c r="AL129" i="53"/>
  <c r="Q129" i="53"/>
  <c r="AH129" i="53"/>
  <c r="M129" i="53"/>
  <c r="Z129" i="53"/>
  <c r="E129" i="53"/>
  <c r="AO128" i="53"/>
  <c r="T128" i="53"/>
  <c r="AN128" i="53"/>
  <c r="S128" i="53"/>
  <c r="AM128" i="53"/>
  <c r="AM129" i="53"/>
  <c r="R129" i="53"/>
  <c r="AL128" i="53"/>
  <c r="Q128" i="53"/>
  <c r="AK128" i="53"/>
  <c r="AJ128" i="53"/>
  <c r="AI128" i="53"/>
  <c r="AI129" i="53"/>
  <c r="N129" i="53"/>
  <c r="AH128" i="53"/>
  <c r="M128" i="53"/>
  <c r="AG128" i="53"/>
  <c r="AF128" i="53"/>
  <c r="K128" i="53"/>
  <c r="AE128" i="53"/>
  <c r="AE129" i="53"/>
  <c r="J129" i="53"/>
  <c r="AD128" i="53"/>
  <c r="I128" i="53"/>
  <c r="AC128" i="53"/>
  <c r="AB128" i="53"/>
  <c r="AA128" i="53"/>
  <c r="AA129" i="53"/>
  <c r="F129" i="53"/>
  <c r="Z128" i="53"/>
  <c r="E128" i="53"/>
  <c r="Y128" i="53"/>
  <c r="D128" i="53"/>
  <c r="X128" i="53"/>
  <c r="C128" i="53"/>
  <c r="W128" i="53"/>
  <c r="W129" i="53"/>
  <c r="B129" i="53"/>
  <c r="N128" i="53"/>
  <c r="L128" i="53"/>
  <c r="F128" i="53"/>
  <c r="AP127" i="53"/>
  <c r="AJ127" i="53"/>
  <c r="O127" i="53"/>
  <c r="AO126" i="53"/>
  <c r="AN126" i="53"/>
  <c r="AN127" i="53"/>
  <c r="S127" i="53"/>
  <c r="AM126" i="53"/>
  <c r="AM127" i="53"/>
  <c r="R127" i="53"/>
  <c r="AL126" i="53"/>
  <c r="AL127" i="53"/>
  <c r="Q127" i="53"/>
  <c r="AK126" i="53"/>
  <c r="AK127" i="53"/>
  <c r="P127" i="53"/>
  <c r="AJ126" i="53"/>
  <c r="AI126" i="53"/>
  <c r="N126" i="53"/>
  <c r="AH126" i="53"/>
  <c r="AG126" i="53"/>
  <c r="AF126" i="53"/>
  <c r="AF127" i="53"/>
  <c r="K127" i="53"/>
  <c r="AE126" i="53"/>
  <c r="AE127" i="53"/>
  <c r="J127" i="53"/>
  <c r="AD126" i="53"/>
  <c r="I126" i="53"/>
  <c r="AC126" i="53"/>
  <c r="AC127" i="53"/>
  <c r="H127" i="53"/>
  <c r="AB126" i="53"/>
  <c r="G126" i="53"/>
  <c r="AA126" i="53"/>
  <c r="F126" i="53"/>
  <c r="Z126" i="53"/>
  <c r="Y126" i="53"/>
  <c r="X126" i="53"/>
  <c r="X127" i="53"/>
  <c r="C127" i="53"/>
  <c r="W126" i="53"/>
  <c r="B126" i="53"/>
  <c r="Q126" i="53"/>
  <c r="O126" i="53"/>
  <c r="H126" i="53"/>
  <c r="AP125" i="53"/>
  <c r="AN125" i="53"/>
  <c r="S125" i="53"/>
  <c r="AA125" i="53"/>
  <c r="F125" i="53"/>
  <c r="Y125" i="53"/>
  <c r="D125" i="53"/>
  <c r="AO124" i="53"/>
  <c r="AO125" i="53"/>
  <c r="T125" i="53"/>
  <c r="AN124" i="53"/>
  <c r="S124" i="53"/>
  <c r="AM124" i="53"/>
  <c r="AL124" i="53"/>
  <c r="AK124" i="53"/>
  <c r="AK125" i="53"/>
  <c r="P125" i="53"/>
  <c r="AJ124" i="53"/>
  <c r="AJ125" i="53"/>
  <c r="O125" i="53"/>
  <c r="AI124" i="53"/>
  <c r="AI125" i="53"/>
  <c r="N125" i="53"/>
  <c r="AH124" i="53"/>
  <c r="AH125" i="53"/>
  <c r="M125" i="53"/>
  <c r="AG124" i="53"/>
  <c r="AG125" i="53"/>
  <c r="L125" i="53"/>
  <c r="AF124" i="53"/>
  <c r="K124" i="53"/>
  <c r="AE124" i="53"/>
  <c r="AD124" i="53"/>
  <c r="AC124" i="53"/>
  <c r="AC125" i="53"/>
  <c r="H125" i="53"/>
  <c r="AB124" i="53"/>
  <c r="AB125" i="53"/>
  <c r="G125" i="53"/>
  <c r="AA124" i="53"/>
  <c r="Z124" i="53"/>
  <c r="Z125" i="53"/>
  <c r="E125" i="53"/>
  <c r="Y124" i="53"/>
  <c r="X124" i="53"/>
  <c r="C124" i="53"/>
  <c r="W124" i="53"/>
  <c r="T124" i="53"/>
  <c r="P124" i="53"/>
  <c r="O124" i="53"/>
  <c r="N124" i="53"/>
  <c r="M124" i="53"/>
  <c r="L124" i="53"/>
  <c r="H124" i="53"/>
  <c r="F124" i="53"/>
  <c r="D124" i="53"/>
  <c r="AP123" i="53"/>
  <c r="AL123" i="53"/>
  <c r="Q123" i="53"/>
  <c r="AD123" i="53"/>
  <c r="I123" i="53"/>
  <c r="AC123" i="53"/>
  <c r="H123" i="53"/>
  <c r="AO122" i="53"/>
  <c r="T122" i="53"/>
  <c r="AN122" i="53"/>
  <c r="AN123" i="53"/>
  <c r="S123" i="53"/>
  <c r="AM122" i="53"/>
  <c r="AM123" i="53"/>
  <c r="R123" i="53"/>
  <c r="AL122" i="53"/>
  <c r="AK122" i="53"/>
  <c r="P122" i="53"/>
  <c r="AJ122" i="53"/>
  <c r="AI122" i="53"/>
  <c r="AH122" i="53"/>
  <c r="M122" i="53"/>
  <c r="AG122" i="53"/>
  <c r="AF122" i="53"/>
  <c r="AF123" i="53"/>
  <c r="K123" i="53"/>
  <c r="AE122" i="53"/>
  <c r="AE123" i="53"/>
  <c r="J123" i="53"/>
  <c r="AD122" i="53"/>
  <c r="AC122" i="53"/>
  <c r="H122" i="53"/>
  <c r="AB122" i="53"/>
  <c r="AA122" i="53"/>
  <c r="Z122" i="53"/>
  <c r="Y122" i="53"/>
  <c r="X122" i="53"/>
  <c r="X123" i="53"/>
  <c r="C123" i="53"/>
  <c r="W122" i="53"/>
  <c r="W123" i="53"/>
  <c r="B123" i="53"/>
  <c r="Q122" i="53"/>
  <c r="L122" i="53"/>
  <c r="I122" i="53"/>
  <c r="E122" i="53"/>
  <c r="D122" i="53"/>
  <c r="AP121" i="53"/>
  <c r="AO120" i="53"/>
  <c r="AN120" i="53"/>
  <c r="AM120" i="53"/>
  <c r="AM121" i="53"/>
  <c r="R121" i="53"/>
  <c r="AL120" i="53"/>
  <c r="AL121" i="53"/>
  <c r="Q121" i="53"/>
  <c r="AK120" i="53"/>
  <c r="P120" i="53"/>
  <c r="AJ120" i="53"/>
  <c r="O120" i="53"/>
  <c r="AI120" i="53"/>
  <c r="N120" i="53"/>
  <c r="AH120" i="53"/>
  <c r="M120" i="53"/>
  <c r="AG120" i="53"/>
  <c r="AF120" i="53"/>
  <c r="AE120" i="53"/>
  <c r="AE121" i="53"/>
  <c r="J121" i="53"/>
  <c r="AD120" i="53"/>
  <c r="AD121" i="53"/>
  <c r="I121" i="53"/>
  <c r="AC120" i="53"/>
  <c r="AC121" i="53"/>
  <c r="H121" i="53"/>
  <c r="AB120" i="53"/>
  <c r="AB121" i="53"/>
  <c r="G121" i="53"/>
  <c r="AA120" i="53"/>
  <c r="AA121" i="53"/>
  <c r="F121" i="53"/>
  <c r="Z120" i="53"/>
  <c r="E120" i="53"/>
  <c r="Y120" i="53"/>
  <c r="X120" i="53"/>
  <c r="W120" i="53"/>
  <c r="W121" i="53"/>
  <c r="B121" i="53"/>
  <c r="Q120" i="53"/>
  <c r="H120" i="53"/>
  <c r="AP119" i="53"/>
  <c r="AM119" i="53"/>
  <c r="R119" i="53"/>
  <c r="AH119" i="53"/>
  <c r="M119" i="53"/>
  <c r="AO118" i="53"/>
  <c r="AO119" i="53"/>
  <c r="T119" i="53"/>
  <c r="AN118" i="53"/>
  <c r="S118" i="53"/>
  <c r="AM118" i="53"/>
  <c r="R118" i="53"/>
  <c r="AL118" i="53"/>
  <c r="AK118" i="53"/>
  <c r="AJ118" i="53"/>
  <c r="O118" i="53"/>
  <c r="AI118" i="53"/>
  <c r="AI119" i="53"/>
  <c r="N119" i="53"/>
  <c r="AH118" i="53"/>
  <c r="AG118" i="53"/>
  <c r="AG119" i="53"/>
  <c r="L119" i="53"/>
  <c r="AF118" i="53"/>
  <c r="AF119" i="53"/>
  <c r="K119" i="53"/>
  <c r="AE118" i="53"/>
  <c r="J118" i="53"/>
  <c r="AD118" i="53"/>
  <c r="AC118" i="53"/>
  <c r="AB118" i="53"/>
  <c r="AB119" i="53"/>
  <c r="G119" i="53"/>
  <c r="AA118" i="53"/>
  <c r="AA119" i="53"/>
  <c r="F119" i="53"/>
  <c r="Z118" i="53"/>
  <c r="Z119" i="53"/>
  <c r="E119" i="53"/>
  <c r="Y118" i="53"/>
  <c r="Y119" i="53"/>
  <c r="D119" i="53"/>
  <c r="X118" i="53"/>
  <c r="X119" i="53"/>
  <c r="C119" i="53"/>
  <c r="W118" i="53"/>
  <c r="B118" i="53"/>
  <c r="T118" i="53"/>
  <c r="M118" i="53"/>
  <c r="L118" i="53"/>
  <c r="F118" i="53"/>
  <c r="E118" i="53"/>
  <c r="D118" i="53"/>
  <c r="AP117" i="53"/>
  <c r="AK117" i="53"/>
  <c r="P117" i="53"/>
  <c r="AO116" i="53"/>
  <c r="AO117" i="53"/>
  <c r="T117" i="53"/>
  <c r="AN116" i="53"/>
  <c r="S116" i="53"/>
  <c r="AM116" i="53"/>
  <c r="AM117" i="53"/>
  <c r="R117" i="53"/>
  <c r="AL116" i="53"/>
  <c r="AL117" i="53"/>
  <c r="Q117" i="53"/>
  <c r="AK116" i="53"/>
  <c r="AJ116" i="53"/>
  <c r="O116" i="53"/>
  <c r="AI116" i="53"/>
  <c r="AH116" i="53"/>
  <c r="AG116" i="53"/>
  <c r="AG117" i="53"/>
  <c r="L117" i="53"/>
  <c r="AF116" i="53"/>
  <c r="AF117" i="53"/>
  <c r="K117" i="53"/>
  <c r="AE116" i="53"/>
  <c r="AE117" i="53"/>
  <c r="J117" i="53"/>
  <c r="AD116" i="53"/>
  <c r="AD117" i="53"/>
  <c r="I117" i="53"/>
  <c r="AC116" i="53"/>
  <c r="AC117" i="53"/>
  <c r="H117" i="53"/>
  <c r="AB116" i="53"/>
  <c r="G116" i="53"/>
  <c r="AA116" i="53"/>
  <c r="Z116" i="53"/>
  <c r="Y116" i="53"/>
  <c r="Y117" i="53"/>
  <c r="D117" i="53"/>
  <c r="X116" i="53"/>
  <c r="X117" i="53"/>
  <c r="C117" i="53"/>
  <c r="W116" i="53"/>
  <c r="B116" i="53"/>
  <c r="R116" i="53"/>
  <c r="P116" i="53"/>
  <c r="L116" i="53"/>
  <c r="I116" i="53"/>
  <c r="H116" i="53"/>
  <c r="D116" i="53"/>
  <c r="AP115" i="53"/>
  <c r="AO115" i="53"/>
  <c r="T115" i="53"/>
  <c r="AG115" i="53"/>
  <c r="L115" i="53"/>
  <c r="AC115" i="53"/>
  <c r="H115" i="53"/>
  <c r="Z115" i="53"/>
  <c r="E115" i="53"/>
  <c r="AO114" i="53"/>
  <c r="T114" i="53"/>
  <c r="AN114" i="53"/>
  <c r="AM114" i="53"/>
  <c r="AL114" i="53"/>
  <c r="AL115" i="53"/>
  <c r="Q115" i="53"/>
  <c r="AK114" i="53"/>
  <c r="AJ114" i="53"/>
  <c r="AI114" i="53"/>
  <c r="AI115" i="53"/>
  <c r="N115" i="53"/>
  <c r="AH114" i="53"/>
  <c r="AH115" i="53"/>
  <c r="M115" i="53"/>
  <c r="AG114" i="53"/>
  <c r="L114" i="53"/>
  <c r="AF114" i="53"/>
  <c r="AE114" i="53"/>
  <c r="AD114" i="53"/>
  <c r="AD115" i="53"/>
  <c r="I115" i="53"/>
  <c r="AC114" i="53"/>
  <c r="H114" i="53"/>
  <c r="AB114" i="53"/>
  <c r="G114" i="53"/>
  <c r="AA114" i="53"/>
  <c r="AA115" i="53"/>
  <c r="F115" i="53"/>
  <c r="Z114" i="53"/>
  <c r="Y114" i="53"/>
  <c r="D114" i="53"/>
  <c r="X114" i="53"/>
  <c r="W114" i="53"/>
  <c r="Q114" i="53"/>
  <c r="P114" i="53"/>
  <c r="O114" i="53"/>
  <c r="N114" i="53"/>
  <c r="M114" i="53"/>
  <c r="F114" i="53"/>
  <c r="E114" i="53"/>
  <c r="AP113" i="53"/>
  <c r="AD113" i="53"/>
  <c r="I113" i="53"/>
  <c r="Z113" i="53"/>
  <c r="E113" i="53"/>
  <c r="AO112" i="53"/>
  <c r="T112" i="53"/>
  <c r="AN112" i="53"/>
  <c r="AN113" i="53"/>
  <c r="S113" i="53"/>
  <c r="AM112" i="53"/>
  <c r="AM113" i="53"/>
  <c r="R113" i="53"/>
  <c r="AL112" i="53"/>
  <c r="Q112" i="53"/>
  <c r="AK112" i="53"/>
  <c r="AJ112" i="53"/>
  <c r="AI112" i="53"/>
  <c r="AI113" i="53"/>
  <c r="N113" i="53"/>
  <c r="AH112" i="53"/>
  <c r="AH113" i="53"/>
  <c r="M113" i="53"/>
  <c r="AG112" i="53"/>
  <c r="AG113" i="53"/>
  <c r="L113" i="53"/>
  <c r="AF112" i="53"/>
  <c r="AF113" i="53"/>
  <c r="K113" i="53"/>
  <c r="AE112" i="53"/>
  <c r="AE113" i="53"/>
  <c r="J113" i="53"/>
  <c r="AD112" i="53"/>
  <c r="I112" i="53"/>
  <c r="AC112" i="53"/>
  <c r="AB112" i="53"/>
  <c r="AA112" i="53"/>
  <c r="AA113" i="53"/>
  <c r="F113" i="53"/>
  <c r="Z112" i="53"/>
  <c r="E112" i="53"/>
  <c r="Y112" i="53"/>
  <c r="D112" i="53"/>
  <c r="X112" i="53"/>
  <c r="X113" i="53"/>
  <c r="C113" i="53"/>
  <c r="W112" i="53"/>
  <c r="W113" i="53"/>
  <c r="B113" i="53"/>
  <c r="S112" i="53"/>
  <c r="K112" i="53"/>
  <c r="F112" i="53"/>
  <c r="AP111" i="53"/>
  <c r="AA111" i="53"/>
  <c r="F111" i="53"/>
  <c r="AN110" i="53"/>
  <c r="AN111" i="53"/>
  <c r="S111" i="53"/>
  <c r="AM110" i="53"/>
  <c r="AL110" i="53"/>
  <c r="Q110" i="53"/>
  <c r="AK110" i="53"/>
  <c r="AK111" i="53"/>
  <c r="P111" i="53"/>
  <c r="AJ110" i="53"/>
  <c r="O110" i="53"/>
  <c r="AI110" i="53"/>
  <c r="N110" i="53"/>
  <c r="AH110" i="53"/>
  <c r="AH111" i="53"/>
  <c r="M111" i="53"/>
  <c r="AG110" i="53"/>
  <c r="AG111" i="53"/>
  <c r="L111" i="53"/>
  <c r="AF110" i="53"/>
  <c r="AF111" i="53"/>
  <c r="K111" i="53"/>
  <c r="AE110" i="53"/>
  <c r="AD110" i="53"/>
  <c r="I110" i="53"/>
  <c r="AC110" i="53"/>
  <c r="AC111" i="53"/>
  <c r="H111" i="53"/>
  <c r="AB110" i="53"/>
  <c r="AB111" i="53"/>
  <c r="G111" i="53"/>
  <c r="AA110" i="53"/>
  <c r="Z110" i="53"/>
  <c r="Z111" i="53"/>
  <c r="E111" i="53"/>
  <c r="Y110" i="53"/>
  <c r="Y111" i="53"/>
  <c r="D111" i="53"/>
  <c r="X110" i="53"/>
  <c r="X111" i="53"/>
  <c r="C111" i="53"/>
  <c r="W110" i="53"/>
  <c r="S110" i="53"/>
  <c r="P110" i="53"/>
  <c r="M110" i="53"/>
  <c r="K110" i="53"/>
  <c r="H110" i="53"/>
  <c r="F110" i="53"/>
  <c r="C110" i="53"/>
  <c r="AP109" i="53"/>
  <c r="AH109" i="53"/>
  <c r="AD109" i="53"/>
  <c r="AC109" i="53"/>
  <c r="H109" i="53"/>
  <c r="AB109" i="53"/>
  <c r="G109" i="53"/>
  <c r="AA109" i="53"/>
  <c r="F109" i="53"/>
  <c r="Z109" i="53"/>
  <c r="E109" i="53"/>
  <c r="Y109" i="53"/>
  <c r="D109" i="53"/>
  <c r="X109" i="53"/>
  <c r="C109" i="53"/>
  <c r="W109" i="53"/>
  <c r="B109" i="53"/>
  <c r="M109" i="53"/>
  <c r="I109" i="53"/>
  <c r="AM108" i="53"/>
  <c r="AM109" i="53"/>
  <c r="R109" i="53"/>
  <c r="AL108" i="53"/>
  <c r="AL109" i="53"/>
  <c r="Q109" i="53"/>
  <c r="AK108" i="53"/>
  <c r="AK109" i="53"/>
  <c r="P109" i="53"/>
  <c r="AJ108" i="53"/>
  <c r="AJ109" i="53"/>
  <c r="O109" i="53"/>
  <c r="AI108" i="53"/>
  <c r="N108" i="53"/>
  <c r="AH108" i="53"/>
  <c r="M108" i="53"/>
  <c r="AG108" i="53"/>
  <c r="L108" i="53"/>
  <c r="AF108" i="53"/>
  <c r="AF109" i="53"/>
  <c r="K109" i="53"/>
  <c r="AE108" i="53"/>
  <c r="AE109" i="53"/>
  <c r="J109" i="53"/>
  <c r="P108" i="53"/>
  <c r="O108" i="53"/>
  <c r="I108" i="53"/>
  <c r="H108" i="53"/>
  <c r="G108" i="53"/>
  <c r="F108" i="53"/>
  <c r="E108" i="53"/>
  <c r="D108" i="53"/>
  <c r="C108" i="53"/>
  <c r="B108" i="53"/>
  <c r="AP107" i="53"/>
  <c r="AD107" i="53"/>
  <c r="AC107" i="53"/>
  <c r="AB107" i="53"/>
  <c r="AA107" i="53"/>
  <c r="Z107" i="53"/>
  <c r="Y107" i="53"/>
  <c r="X107" i="53"/>
  <c r="W107" i="53"/>
  <c r="I107" i="53"/>
  <c r="H107" i="53"/>
  <c r="G107" i="53"/>
  <c r="F107" i="53"/>
  <c r="E107" i="53"/>
  <c r="D107" i="53"/>
  <c r="C107" i="53"/>
  <c r="B107" i="53"/>
  <c r="AL106" i="53"/>
  <c r="Q106" i="53"/>
  <c r="AK106" i="53"/>
  <c r="AK107" i="53"/>
  <c r="P107" i="53"/>
  <c r="AJ106" i="53"/>
  <c r="AJ107" i="53"/>
  <c r="O107" i="53"/>
  <c r="AI106" i="53"/>
  <c r="AI107" i="53"/>
  <c r="N107" i="53"/>
  <c r="AH106" i="53"/>
  <c r="AH107" i="53"/>
  <c r="M107" i="53"/>
  <c r="AG106" i="53"/>
  <c r="AG107" i="53"/>
  <c r="L107" i="53"/>
  <c r="AF106" i="53"/>
  <c r="AF107" i="53"/>
  <c r="K107" i="53"/>
  <c r="AE106" i="53"/>
  <c r="AE107" i="53"/>
  <c r="J107" i="53"/>
  <c r="P106" i="53"/>
  <c r="O106" i="53"/>
  <c r="N106" i="53"/>
  <c r="M106" i="53"/>
  <c r="L106" i="53"/>
  <c r="K106" i="53"/>
  <c r="J106" i="53"/>
  <c r="I106" i="53"/>
  <c r="H106" i="53"/>
  <c r="G106" i="53"/>
  <c r="F106" i="53"/>
  <c r="E106" i="53"/>
  <c r="D106" i="53"/>
  <c r="C106" i="53"/>
  <c r="B106" i="53"/>
  <c r="AP105" i="53"/>
  <c r="AK105" i="53"/>
  <c r="P105" i="53"/>
  <c r="AD105" i="53"/>
  <c r="I105" i="53"/>
  <c r="AC105" i="53"/>
  <c r="H105" i="53"/>
  <c r="AB105" i="53"/>
  <c r="AA105" i="53"/>
  <c r="Z105" i="53"/>
  <c r="Y105" i="53"/>
  <c r="D105" i="53"/>
  <c r="X105" i="53"/>
  <c r="C105" i="53"/>
  <c r="W105" i="53"/>
  <c r="B105" i="53"/>
  <c r="G105" i="53"/>
  <c r="F105" i="53"/>
  <c r="E105" i="53"/>
  <c r="AK104" i="53"/>
  <c r="AJ104" i="53"/>
  <c r="AJ105" i="53"/>
  <c r="O105" i="53"/>
  <c r="AI104" i="53"/>
  <c r="AI105" i="53"/>
  <c r="N105" i="53"/>
  <c r="AH104" i="53"/>
  <c r="AH105" i="53"/>
  <c r="M105" i="53"/>
  <c r="AG104" i="53"/>
  <c r="L104" i="53"/>
  <c r="AF104" i="53"/>
  <c r="AF105" i="53"/>
  <c r="K105" i="53"/>
  <c r="AE104" i="53"/>
  <c r="J104" i="53"/>
  <c r="P104" i="53"/>
  <c r="M104" i="53"/>
  <c r="K104" i="53"/>
  <c r="I104" i="53"/>
  <c r="H104" i="53"/>
  <c r="G104" i="53"/>
  <c r="F104" i="53"/>
  <c r="E104" i="53"/>
  <c r="D104" i="53"/>
  <c r="C104" i="53"/>
  <c r="B104" i="53"/>
  <c r="AP103" i="53"/>
  <c r="AH103" i="53"/>
  <c r="M103" i="53"/>
  <c r="AG103" i="53"/>
  <c r="L103" i="53"/>
  <c r="AF103" i="53"/>
  <c r="K103" i="53"/>
  <c r="AE103" i="53"/>
  <c r="J103" i="53"/>
  <c r="AD103" i="53"/>
  <c r="AC103" i="53"/>
  <c r="H103" i="53"/>
  <c r="AB103" i="53"/>
  <c r="G103" i="53"/>
  <c r="AA103" i="53"/>
  <c r="Z103" i="53"/>
  <c r="E103" i="53"/>
  <c r="Y103" i="53"/>
  <c r="D103" i="53"/>
  <c r="X103" i="53"/>
  <c r="C103" i="53"/>
  <c r="W103" i="53"/>
  <c r="B103" i="53"/>
  <c r="I103" i="53"/>
  <c r="F103" i="53"/>
  <c r="AJ102" i="53"/>
  <c r="AJ103" i="53"/>
  <c r="O103" i="53"/>
  <c r="AI102" i="53"/>
  <c r="AI103" i="53"/>
  <c r="N103" i="53"/>
  <c r="AH102" i="53"/>
  <c r="AG102" i="53"/>
  <c r="L102" i="53"/>
  <c r="AF102" i="53"/>
  <c r="K102" i="53"/>
  <c r="AE102" i="53"/>
  <c r="N102" i="53"/>
  <c r="M102" i="53"/>
  <c r="J102" i="53"/>
  <c r="I102" i="53"/>
  <c r="H102" i="53"/>
  <c r="G102" i="53"/>
  <c r="F102" i="53"/>
  <c r="E102" i="53"/>
  <c r="D102" i="53"/>
  <c r="C102" i="53"/>
  <c r="B102" i="53"/>
  <c r="AP101" i="53"/>
  <c r="AD101" i="53"/>
  <c r="I101" i="53"/>
  <c r="AC101" i="53"/>
  <c r="AB101" i="53"/>
  <c r="G101" i="53"/>
  <c r="AA101" i="53"/>
  <c r="Z101" i="53"/>
  <c r="Y101" i="53"/>
  <c r="D101" i="53"/>
  <c r="X101" i="53"/>
  <c r="C101" i="53"/>
  <c r="W101" i="53"/>
  <c r="B101" i="53"/>
  <c r="N101" i="53"/>
  <c r="H101" i="53"/>
  <c r="F101" i="53"/>
  <c r="E101" i="53"/>
  <c r="AH100" i="53"/>
  <c r="M100" i="53"/>
  <c r="AG100" i="53"/>
  <c r="AG101" i="53"/>
  <c r="L101" i="53"/>
  <c r="AF100" i="53"/>
  <c r="K100" i="53"/>
  <c r="AE100" i="53"/>
  <c r="AE101" i="53"/>
  <c r="J101" i="53"/>
  <c r="N100" i="53"/>
  <c r="I100" i="53"/>
  <c r="H100" i="53"/>
  <c r="G100" i="53"/>
  <c r="F100" i="53"/>
  <c r="E100" i="53"/>
  <c r="D100" i="53"/>
  <c r="C100" i="53"/>
  <c r="B100" i="53"/>
  <c r="AP99" i="53"/>
  <c r="AD99" i="53"/>
  <c r="I99" i="53"/>
  <c r="AC99" i="53"/>
  <c r="AB99" i="53"/>
  <c r="AA99" i="53"/>
  <c r="F99" i="53"/>
  <c r="Z99" i="53"/>
  <c r="E99" i="53"/>
  <c r="Y99" i="53"/>
  <c r="D99" i="53"/>
  <c r="X99" i="53"/>
  <c r="C99" i="53"/>
  <c r="W99" i="53"/>
  <c r="B99" i="53"/>
  <c r="M99" i="53"/>
  <c r="H99" i="53"/>
  <c r="G99" i="53"/>
  <c r="AG98" i="53"/>
  <c r="AG99" i="53"/>
  <c r="L99" i="53"/>
  <c r="AF98" i="53"/>
  <c r="AF99" i="53"/>
  <c r="K99" i="53"/>
  <c r="AE98" i="53"/>
  <c r="AE99" i="53"/>
  <c r="J99" i="53"/>
  <c r="M98" i="53"/>
  <c r="I98" i="53"/>
  <c r="H98" i="53"/>
  <c r="G98" i="53"/>
  <c r="F98" i="53"/>
  <c r="E98" i="53"/>
  <c r="D98" i="53"/>
  <c r="C98" i="53"/>
  <c r="B98" i="53"/>
  <c r="AP97" i="53"/>
  <c r="AD97" i="53"/>
  <c r="I97" i="53"/>
  <c r="AC97" i="53"/>
  <c r="H97" i="53"/>
  <c r="AB97" i="53"/>
  <c r="G97" i="53"/>
  <c r="AA97" i="53"/>
  <c r="F97" i="53"/>
  <c r="Z97" i="53"/>
  <c r="Y97" i="53"/>
  <c r="D97" i="53"/>
  <c r="X97" i="53"/>
  <c r="C97" i="53"/>
  <c r="W97" i="53"/>
  <c r="B97" i="53"/>
  <c r="L97" i="53"/>
  <c r="E97" i="53"/>
  <c r="AF96" i="53"/>
  <c r="AF97" i="53"/>
  <c r="K97" i="53"/>
  <c r="AE96" i="53"/>
  <c r="AE97" i="53"/>
  <c r="J97" i="53"/>
  <c r="L96" i="53"/>
  <c r="K96" i="53"/>
  <c r="J96" i="53"/>
  <c r="I96" i="53"/>
  <c r="H96" i="53"/>
  <c r="G96" i="53"/>
  <c r="F96" i="53"/>
  <c r="E96" i="53"/>
  <c r="D96" i="53"/>
  <c r="C96" i="53"/>
  <c r="B96" i="53"/>
  <c r="AD95" i="53"/>
  <c r="I95" i="53"/>
  <c r="AC95" i="53"/>
  <c r="H95" i="53"/>
  <c r="AB95" i="53"/>
  <c r="G95" i="53"/>
  <c r="AA95" i="53"/>
  <c r="Z95" i="53"/>
  <c r="E95" i="53"/>
  <c r="Y95" i="53"/>
  <c r="D95" i="53"/>
  <c r="X95" i="53"/>
  <c r="C95" i="53"/>
  <c r="W95" i="53"/>
  <c r="B95" i="53"/>
  <c r="K95" i="53"/>
  <c r="F95" i="53"/>
  <c r="AE94" i="53"/>
  <c r="J94" i="53"/>
  <c r="K94" i="53"/>
  <c r="I94" i="53"/>
  <c r="H94" i="53"/>
  <c r="G94" i="53"/>
  <c r="F94" i="53"/>
  <c r="E94" i="53"/>
  <c r="D94" i="53"/>
  <c r="C94" i="53"/>
  <c r="B94" i="53"/>
  <c r="AD93" i="53"/>
  <c r="I93" i="53"/>
  <c r="AC93" i="53"/>
  <c r="H93" i="53"/>
  <c r="AB93" i="53"/>
  <c r="G93" i="53"/>
  <c r="AA93" i="53"/>
  <c r="F93" i="53"/>
  <c r="Z93" i="53"/>
  <c r="E93" i="53"/>
  <c r="Y93" i="53"/>
  <c r="D93" i="53"/>
  <c r="X93" i="53"/>
  <c r="C93" i="53"/>
  <c r="W93" i="53"/>
  <c r="B93" i="53"/>
  <c r="J93" i="53"/>
  <c r="J92" i="53"/>
  <c r="I92" i="53"/>
  <c r="H92" i="53"/>
  <c r="G92" i="53"/>
  <c r="F92" i="53"/>
  <c r="E92" i="53"/>
  <c r="D92" i="53"/>
  <c r="C92" i="53"/>
  <c r="B92" i="53"/>
  <c r="AC91" i="53"/>
  <c r="AB91" i="53"/>
  <c r="G91" i="53"/>
  <c r="Z91" i="53"/>
  <c r="Y91" i="53"/>
  <c r="X91" i="53"/>
  <c r="C91" i="53"/>
  <c r="W91" i="53"/>
  <c r="B91" i="53"/>
  <c r="I91" i="53"/>
  <c r="H91" i="53"/>
  <c r="F91" i="53"/>
  <c r="E91" i="53"/>
  <c r="D91" i="53"/>
  <c r="I90" i="53"/>
  <c r="H90" i="53"/>
  <c r="G90" i="53"/>
  <c r="F90" i="53"/>
  <c r="E90" i="53"/>
  <c r="D90" i="53"/>
  <c r="C90" i="53"/>
  <c r="B90" i="53"/>
  <c r="AB89" i="53"/>
  <c r="G89" i="53"/>
  <c r="AA89" i="53"/>
  <c r="F89" i="53"/>
  <c r="Z89" i="53"/>
  <c r="Y89" i="53"/>
  <c r="D89" i="53"/>
  <c r="X89" i="53"/>
  <c r="C89" i="53"/>
  <c r="W89" i="53"/>
  <c r="H89" i="53"/>
  <c r="E89" i="53"/>
  <c r="B89" i="53"/>
  <c r="H88" i="53"/>
  <c r="G88" i="53"/>
  <c r="F88" i="53"/>
  <c r="E88" i="53"/>
  <c r="D88" i="53"/>
  <c r="C88" i="53"/>
  <c r="B88" i="53"/>
  <c r="AA87" i="53"/>
  <c r="F87" i="53"/>
  <c r="Z87" i="53"/>
  <c r="Y87" i="53"/>
  <c r="D87" i="53"/>
  <c r="X87" i="53"/>
  <c r="C87" i="53"/>
  <c r="W87" i="53"/>
  <c r="B87" i="53"/>
  <c r="G87" i="53"/>
  <c r="E87" i="53"/>
  <c r="G86" i="53"/>
  <c r="F86" i="53"/>
  <c r="E86" i="53"/>
  <c r="D86" i="53"/>
  <c r="C86" i="53"/>
  <c r="B86" i="53"/>
  <c r="Z85" i="53"/>
  <c r="E85" i="53"/>
  <c r="Y85" i="53"/>
  <c r="D85" i="53"/>
  <c r="X85" i="53"/>
  <c r="C85" i="53"/>
  <c r="W85" i="53"/>
  <c r="B85" i="53"/>
  <c r="F85" i="53"/>
  <c r="F84" i="53"/>
  <c r="E84" i="53"/>
  <c r="D84" i="53"/>
  <c r="C84" i="53"/>
  <c r="B84" i="53"/>
  <c r="Y83" i="53"/>
  <c r="D83" i="53"/>
  <c r="X83" i="53"/>
  <c r="W83" i="53"/>
  <c r="E83" i="53"/>
  <c r="C83" i="53"/>
  <c r="B83" i="53"/>
  <c r="E82" i="53"/>
  <c r="D82" i="53"/>
  <c r="C82" i="53"/>
  <c r="B82" i="53"/>
  <c r="X81" i="53"/>
  <c r="C81" i="53"/>
  <c r="W81" i="53"/>
  <c r="B81" i="53"/>
  <c r="D81" i="53"/>
  <c r="D80" i="53"/>
  <c r="C80" i="53"/>
  <c r="B80" i="53"/>
  <c r="W79" i="53"/>
  <c r="B79" i="53"/>
  <c r="C79" i="53"/>
  <c r="C78" i="53"/>
  <c r="B78" i="53"/>
  <c r="B77" i="53"/>
  <c r="B76" i="53"/>
  <c r="T203" i="52"/>
  <c r="S203" i="52"/>
  <c r="R203" i="52"/>
  <c r="Q203" i="52"/>
  <c r="P203" i="52"/>
  <c r="O203" i="52"/>
  <c r="N203" i="52"/>
  <c r="M203" i="52"/>
  <c r="L203" i="52"/>
  <c r="K203" i="52"/>
  <c r="J203" i="52"/>
  <c r="I203" i="52"/>
  <c r="H203" i="52"/>
  <c r="G203" i="52"/>
  <c r="F203" i="52"/>
  <c r="E203" i="52"/>
  <c r="D203" i="52"/>
  <c r="C203" i="52"/>
  <c r="B203" i="52"/>
  <c r="T201" i="52"/>
  <c r="S201" i="52"/>
  <c r="R201" i="52"/>
  <c r="Q201" i="52"/>
  <c r="AL131" i="52"/>
  <c r="Q131" i="52"/>
  <c r="P201" i="52"/>
  <c r="AK131" i="52"/>
  <c r="P131" i="52"/>
  <c r="O201" i="52"/>
  <c r="N201" i="52"/>
  <c r="M201" i="52"/>
  <c r="L201" i="52"/>
  <c r="K201" i="52"/>
  <c r="J201" i="52"/>
  <c r="I201" i="52"/>
  <c r="AD131" i="52"/>
  <c r="I131" i="52"/>
  <c r="H201" i="52"/>
  <c r="AC131" i="52"/>
  <c r="H131" i="52"/>
  <c r="G201" i="52"/>
  <c r="F201" i="52"/>
  <c r="E201" i="52"/>
  <c r="D201" i="52"/>
  <c r="C201" i="52"/>
  <c r="B201" i="52"/>
  <c r="T199" i="52"/>
  <c r="AO129" i="52"/>
  <c r="T129" i="52"/>
  <c r="S199" i="52"/>
  <c r="R199" i="52"/>
  <c r="Q199" i="52"/>
  <c r="P199" i="52"/>
  <c r="O199" i="52"/>
  <c r="N199" i="52"/>
  <c r="M199" i="52"/>
  <c r="L199" i="52"/>
  <c r="AG129" i="52"/>
  <c r="L129" i="52"/>
  <c r="K199" i="52"/>
  <c r="J199" i="52"/>
  <c r="I199" i="52"/>
  <c r="H199" i="52"/>
  <c r="G199" i="52"/>
  <c r="F199" i="52"/>
  <c r="E199" i="52"/>
  <c r="D199" i="52"/>
  <c r="Y129" i="52"/>
  <c r="C199" i="52"/>
  <c r="B199" i="52"/>
  <c r="T197" i="52"/>
  <c r="S197" i="52"/>
  <c r="R197" i="52"/>
  <c r="Q197" i="52"/>
  <c r="P197" i="52"/>
  <c r="O197" i="52"/>
  <c r="AJ127" i="52"/>
  <c r="O127" i="52"/>
  <c r="N197" i="52"/>
  <c r="AI127" i="52"/>
  <c r="N127" i="52"/>
  <c r="M197" i="52"/>
  <c r="L197" i="52"/>
  <c r="K197" i="52"/>
  <c r="J197" i="52"/>
  <c r="I197" i="52"/>
  <c r="H197" i="52"/>
  <c r="G197" i="52"/>
  <c r="F197" i="52"/>
  <c r="AA127" i="52"/>
  <c r="F127" i="52"/>
  <c r="E197" i="52"/>
  <c r="D197" i="52"/>
  <c r="C197" i="52"/>
  <c r="B197" i="52"/>
  <c r="T195" i="52"/>
  <c r="S195" i="52"/>
  <c r="R195" i="52"/>
  <c r="Q195" i="52"/>
  <c r="P195" i="52"/>
  <c r="O195" i="52"/>
  <c r="N195" i="52"/>
  <c r="M195" i="52"/>
  <c r="L195" i="52"/>
  <c r="K195" i="52"/>
  <c r="J195" i="52"/>
  <c r="I195" i="52"/>
  <c r="H195" i="52"/>
  <c r="G195" i="52"/>
  <c r="F195" i="52"/>
  <c r="E195" i="52"/>
  <c r="D195" i="52"/>
  <c r="C195" i="52"/>
  <c r="B195" i="52"/>
  <c r="T193" i="52"/>
  <c r="AO123" i="52"/>
  <c r="S193" i="52"/>
  <c r="R193" i="52"/>
  <c r="Q193" i="52"/>
  <c r="P193" i="52"/>
  <c r="O193" i="52"/>
  <c r="N193" i="52"/>
  <c r="M193" i="52"/>
  <c r="AH123" i="52"/>
  <c r="M123" i="52"/>
  <c r="L193" i="52"/>
  <c r="AG123" i="52"/>
  <c r="L123" i="52"/>
  <c r="K193" i="52"/>
  <c r="J193" i="52"/>
  <c r="I193" i="52"/>
  <c r="H193" i="52"/>
  <c r="G193" i="52"/>
  <c r="F193" i="52"/>
  <c r="E193" i="52"/>
  <c r="Z123" i="52"/>
  <c r="E123" i="52"/>
  <c r="D193" i="52"/>
  <c r="Y123" i="52"/>
  <c r="D123" i="52"/>
  <c r="C193" i="52"/>
  <c r="B193" i="52"/>
  <c r="T191" i="52"/>
  <c r="S191" i="52"/>
  <c r="R191" i="52"/>
  <c r="Q191" i="52"/>
  <c r="P191" i="52"/>
  <c r="AK121" i="52"/>
  <c r="P121" i="52"/>
  <c r="O191" i="52"/>
  <c r="N191" i="52"/>
  <c r="M191" i="52"/>
  <c r="T189" i="52"/>
  <c r="S189" i="52"/>
  <c r="R189" i="52"/>
  <c r="Q189" i="52"/>
  <c r="P189" i="52"/>
  <c r="O189" i="52"/>
  <c r="AJ119" i="52"/>
  <c r="O119" i="52"/>
  <c r="N189" i="52"/>
  <c r="M189" i="52"/>
  <c r="T187" i="52"/>
  <c r="S187" i="52"/>
  <c r="R187" i="52"/>
  <c r="Q187" i="52"/>
  <c r="P187" i="52"/>
  <c r="O187" i="52"/>
  <c r="AJ117" i="52"/>
  <c r="O117" i="52"/>
  <c r="N187" i="52"/>
  <c r="M187" i="52"/>
  <c r="T185" i="52"/>
  <c r="S185" i="52"/>
  <c r="R185" i="52"/>
  <c r="Q185" i="52"/>
  <c r="P185" i="52"/>
  <c r="AK115" i="52"/>
  <c r="P115" i="52"/>
  <c r="O185" i="52"/>
  <c r="AJ115" i="52"/>
  <c r="O115" i="52"/>
  <c r="N185" i="52"/>
  <c r="M185" i="52"/>
  <c r="T183" i="52"/>
  <c r="S183" i="52"/>
  <c r="R183" i="52"/>
  <c r="Q183" i="52"/>
  <c r="P183" i="52"/>
  <c r="O183" i="52"/>
  <c r="N183" i="52"/>
  <c r="M183" i="52"/>
  <c r="S181" i="52"/>
  <c r="R181" i="52"/>
  <c r="Q181" i="52"/>
  <c r="P181" i="52"/>
  <c r="O181" i="52"/>
  <c r="N181" i="52"/>
  <c r="M181" i="52"/>
  <c r="R179" i="52"/>
  <c r="Q179" i="52"/>
  <c r="P179" i="52"/>
  <c r="O179" i="52"/>
  <c r="N179" i="52"/>
  <c r="M179" i="52"/>
  <c r="Q177" i="52"/>
  <c r="P177" i="52"/>
  <c r="O177" i="52"/>
  <c r="N177" i="52"/>
  <c r="M177" i="52"/>
  <c r="P175" i="52"/>
  <c r="O175" i="52"/>
  <c r="N175" i="52"/>
  <c r="M175" i="52"/>
  <c r="AH105" i="52"/>
  <c r="M105" i="52"/>
  <c r="O173" i="52"/>
  <c r="N173" i="52"/>
  <c r="M173" i="52"/>
  <c r="N171" i="52"/>
  <c r="M171" i="52"/>
  <c r="M169" i="52"/>
  <c r="AO135" i="52"/>
  <c r="AN135" i="52"/>
  <c r="AM135" i="52"/>
  <c r="AL135" i="52"/>
  <c r="AK135" i="52"/>
  <c r="AJ135" i="52"/>
  <c r="AI135" i="52"/>
  <c r="AH135" i="52"/>
  <c r="AG135" i="52"/>
  <c r="AF135" i="52"/>
  <c r="AE135" i="52"/>
  <c r="AD135" i="52"/>
  <c r="AC135" i="52"/>
  <c r="AB135" i="52"/>
  <c r="AA135" i="52"/>
  <c r="Z135" i="52"/>
  <c r="Y135" i="52"/>
  <c r="X135" i="52"/>
  <c r="W135" i="52"/>
  <c r="AP133" i="52"/>
  <c r="AO133" i="52"/>
  <c r="T133" i="52"/>
  <c r="AK133" i="52"/>
  <c r="P133" i="52"/>
  <c r="AJ133" i="52"/>
  <c r="O133" i="52"/>
  <c r="AG133" i="52"/>
  <c r="L133" i="52"/>
  <c r="AC133" i="52"/>
  <c r="H133" i="52"/>
  <c r="AB133" i="52"/>
  <c r="G133" i="52"/>
  <c r="Y133" i="52"/>
  <c r="D133" i="52"/>
  <c r="S133" i="52"/>
  <c r="R133" i="52"/>
  <c r="K133" i="52"/>
  <c r="J133" i="52"/>
  <c r="C133" i="52"/>
  <c r="B133" i="52"/>
  <c r="AO132" i="52"/>
  <c r="AN132" i="52"/>
  <c r="AN133" i="52"/>
  <c r="AM132" i="52"/>
  <c r="AM133" i="52"/>
  <c r="AL132" i="52"/>
  <c r="AL133" i="52"/>
  <c r="Q133" i="52"/>
  <c r="AK132" i="52"/>
  <c r="AJ132" i="52"/>
  <c r="AI132" i="52"/>
  <c r="AH132" i="52"/>
  <c r="AG132" i="52"/>
  <c r="AF132" i="52"/>
  <c r="AF133" i="52"/>
  <c r="AE132" i="52"/>
  <c r="AE133" i="52"/>
  <c r="AD132" i="52"/>
  <c r="AD133" i="52"/>
  <c r="I133" i="52"/>
  <c r="AC132" i="52"/>
  <c r="AB132" i="52"/>
  <c r="AA132" i="52"/>
  <c r="Z132" i="52"/>
  <c r="Y132" i="52"/>
  <c r="X132" i="52"/>
  <c r="X133" i="52"/>
  <c r="W132" i="52"/>
  <c r="W133" i="52"/>
  <c r="T132" i="52"/>
  <c r="S132" i="52"/>
  <c r="Q132" i="52"/>
  <c r="P132" i="52"/>
  <c r="O132" i="52"/>
  <c r="L132" i="52"/>
  <c r="K132" i="52"/>
  <c r="I132" i="52"/>
  <c r="H132" i="52"/>
  <c r="G132" i="52"/>
  <c r="D132" i="52"/>
  <c r="C132" i="52"/>
  <c r="AP131" i="52"/>
  <c r="AO131" i="52"/>
  <c r="T131" i="52"/>
  <c r="AJ131" i="52"/>
  <c r="AH131" i="52"/>
  <c r="M131" i="52"/>
  <c r="AG131" i="52"/>
  <c r="L131" i="52"/>
  <c r="AB131" i="52"/>
  <c r="Z131" i="52"/>
  <c r="E131" i="52"/>
  <c r="Y131" i="52"/>
  <c r="D131" i="52"/>
  <c r="O131" i="52"/>
  <c r="G131" i="52"/>
  <c r="AO130" i="52"/>
  <c r="AN130" i="52"/>
  <c r="AM130" i="52"/>
  <c r="AL130" i="52"/>
  <c r="AK130" i="52"/>
  <c r="AJ130" i="52"/>
  <c r="O130" i="52"/>
  <c r="AI130" i="52"/>
  <c r="AI131" i="52"/>
  <c r="N131" i="52"/>
  <c r="AH130" i="52"/>
  <c r="AG130" i="52"/>
  <c r="AF130" i="52"/>
  <c r="AE130" i="52"/>
  <c r="AD130" i="52"/>
  <c r="AC130" i="52"/>
  <c r="AB130" i="52"/>
  <c r="G130" i="52"/>
  <c r="AA130" i="52"/>
  <c r="AA131" i="52"/>
  <c r="F131" i="52"/>
  <c r="Z130" i="52"/>
  <c r="Y130" i="52"/>
  <c r="X130" i="52"/>
  <c r="W130" i="52"/>
  <c r="T130" i="52"/>
  <c r="Q130" i="52"/>
  <c r="P130" i="52"/>
  <c r="N130" i="52"/>
  <c r="M130" i="52"/>
  <c r="L130" i="52"/>
  <c r="I130" i="52"/>
  <c r="H130" i="52"/>
  <c r="F130" i="52"/>
  <c r="E130" i="52"/>
  <c r="D130" i="52"/>
  <c r="AP129" i="52"/>
  <c r="AM129" i="52"/>
  <c r="R129" i="52"/>
  <c r="AL129" i="52"/>
  <c r="Q129" i="52"/>
  <c r="AI129" i="52"/>
  <c r="N129" i="52"/>
  <c r="AH129" i="52"/>
  <c r="AE129" i="52"/>
  <c r="J129" i="52"/>
  <c r="AD129" i="52"/>
  <c r="I129" i="52"/>
  <c r="AA129" i="52"/>
  <c r="F129" i="52"/>
  <c r="Z129" i="52"/>
  <c r="W129" i="52"/>
  <c r="B129" i="52"/>
  <c r="M129" i="52"/>
  <c r="E129" i="52"/>
  <c r="D129" i="52"/>
  <c r="AO128" i="52"/>
  <c r="T128" i="52"/>
  <c r="AN128" i="52"/>
  <c r="AM128" i="52"/>
  <c r="AL128" i="52"/>
  <c r="AK128" i="52"/>
  <c r="AJ128" i="52"/>
  <c r="AI128" i="52"/>
  <c r="AH128" i="52"/>
  <c r="AG128" i="52"/>
  <c r="L128" i="52"/>
  <c r="AF128" i="52"/>
  <c r="AE128" i="52"/>
  <c r="AD128" i="52"/>
  <c r="AC128" i="52"/>
  <c r="AB128" i="52"/>
  <c r="AA128" i="52"/>
  <c r="Z128" i="52"/>
  <c r="Y128" i="52"/>
  <c r="D128" i="52"/>
  <c r="X128" i="52"/>
  <c r="W128" i="52"/>
  <c r="S128" i="52"/>
  <c r="R128" i="52"/>
  <c r="Q128" i="52"/>
  <c r="N128" i="52"/>
  <c r="M128" i="52"/>
  <c r="K128" i="52"/>
  <c r="J128" i="52"/>
  <c r="I128" i="52"/>
  <c r="F128" i="52"/>
  <c r="E128" i="52"/>
  <c r="C128" i="52"/>
  <c r="B128" i="52"/>
  <c r="AP127" i="52"/>
  <c r="AN127" i="52"/>
  <c r="S127" i="52"/>
  <c r="AM127" i="52"/>
  <c r="AL127" i="52"/>
  <c r="AF127" i="52"/>
  <c r="K127" i="52"/>
  <c r="AE127" i="52"/>
  <c r="AD127" i="52"/>
  <c r="AB127" i="52"/>
  <c r="G127" i="52"/>
  <c r="X127" i="52"/>
  <c r="C127" i="52"/>
  <c r="W127" i="52"/>
  <c r="R127" i="52"/>
  <c r="Q127" i="52"/>
  <c r="J127" i="52"/>
  <c r="I127" i="52"/>
  <c r="B127" i="52"/>
  <c r="AO126" i="52"/>
  <c r="AN126" i="52"/>
  <c r="AM126" i="52"/>
  <c r="AL126" i="52"/>
  <c r="Q126" i="52"/>
  <c r="AK126" i="52"/>
  <c r="AK127" i="52"/>
  <c r="P127" i="52"/>
  <c r="AJ126" i="52"/>
  <c r="AI126" i="52"/>
  <c r="AH126" i="52"/>
  <c r="AG126" i="52"/>
  <c r="AF126" i="52"/>
  <c r="AE126" i="52"/>
  <c r="AD126" i="52"/>
  <c r="I126" i="52"/>
  <c r="AC126" i="52"/>
  <c r="AC127" i="52"/>
  <c r="H127" i="52"/>
  <c r="AB126" i="52"/>
  <c r="AA126" i="52"/>
  <c r="Z126" i="52"/>
  <c r="Y126" i="52"/>
  <c r="X126" i="52"/>
  <c r="W126" i="52"/>
  <c r="S126" i="52"/>
  <c r="R126" i="52"/>
  <c r="P126" i="52"/>
  <c r="O126" i="52"/>
  <c r="N126" i="52"/>
  <c r="K126" i="52"/>
  <c r="J126" i="52"/>
  <c r="H126" i="52"/>
  <c r="G126" i="52"/>
  <c r="F126" i="52"/>
  <c r="C126" i="52"/>
  <c r="B126" i="52"/>
  <c r="AP125" i="52"/>
  <c r="AO125" i="52"/>
  <c r="T125" i="52"/>
  <c r="AN125" i="52"/>
  <c r="S125" i="52"/>
  <c r="AK125" i="52"/>
  <c r="P125" i="52"/>
  <c r="AJ125" i="52"/>
  <c r="AI125" i="52"/>
  <c r="AG125" i="52"/>
  <c r="L125" i="52"/>
  <c r="AF125" i="52"/>
  <c r="K125" i="52"/>
  <c r="AC125" i="52"/>
  <c r="H125" i="52"/>
  <c r="AB125" i="52"/>
  <c r="AA125" i="52"/>
  <c r="Y125" i="52"/>
  <c r="D125" i="52"/>
  <c r="X125" i="52"/>
  <c r="C125" i="52"/>
  <c r="O125" i="52"/>
  <c r="N125" i="52"/>
  <c r="G125" i="52"/>
  <c r="F125" i="52"/>
  <c r="AO124" i="52"/>
  <c r="AN124" i="52"/>
  <c r="AM124" i="52"/>
  <c r="AL124" i="52"/>
  <c r="AK124" i="52"/>
  <c r="AJ124" i="52"/>
  <c r="AI124" i="52"/>
  <c r="N124" i="52"/>
  <c r="AH124" i="52"/>
  <c r="AH125" i="52"/>
  <c r="M125" i="52"/>
  <c r="AG124" i="52"/>
  <c r="AF124" i="52"/>
  <c r="AE124" i="52"/>
  <c r="AD124" i="52"/>
  <c r="AC124" i="52"/>
  <c r="AB124" i="52"/>
  <c r="AA124" i="52"/>
  <c r="F124" i="52"/>
  <c r="Z124" i="52"/>
  <c r="Z125" i="52"/>
  <c r="E125" i="52"/>
  <c r="Y124" i="52"/>
  <c r="X124" i="52"/>
  <c r="W124" i="52"/>
  <c r="T124" i="52"/>
  <c r="S124" i="52"/>
  <c r="P124" i="52"/>
  <c r="O124" i="52"/>
  <c r="M124" i="52"/>
  <c r="L124" i="52"/>
  <c r="K124" i="52"/>
  <c r="H124" i="52"/>
  <c r="G124" i="52"/>
  <c r="E124" i="52"/>
  <c r="D124" i="52"/>
  <c r="C124" i="52"/>
  <c r="AP123" i="52"/>
  <c r="AN123" i="52"/>
  <c r="AL123" i="52"/>
  <c r="Q123" i="52"/>
  <c r="AK123" i="52"/>
  <c r="P123" i="52"/>
  <c r="AF123" i="52"/>
  <c r="AD123" i="52"/>
  <c r="I123" i="52"/>
  <c r="AC123" i="52"/>
  <c r="H123" i="52"/>
  <c r="X123" i="52"/>
  <c r="T123" i="52"/>
  <c r="S123" i="52"/>
  <c r="K123" i="52"/>
  <c r="C123" i="52"/>
  <c r="AO122" i="52"/>
  <c r="AN122" i="52"/>
  <c r="S122" i="52"/>
  <c r="AM122" i="52"/>
  <c r="AM123" i="52"/>
  <c r="R123" i="52"/>
  <c r="AL122" i="52"/>
  <c r="AK122" i="52"/>
  <c r="AJ122" i="52"/>
  <c r="AI122" i="52"/>
  <c r="AH122" i="52"/>
  <c r="AG122" i="52"/>
  <c r="AF122" i="52"/>
  <c r="K122" i="52"/>
  <c r="AE122" i="52"/>
  <c r="AE123" i="52"/>
  <c r="J123" i="52"/>
  <c r="AD122" i="52"/>
  <c r="AC122" i="52"/>
  <c r="AB122" i="52"/>
  <c r="AA122" i="52"/>
  <c r="Z122" i="52"/>
  <c r="Y122" i="52"/>
  <c r="X122" i="52"/>
  <c r="C122" i="52"/>
  <c r="W122" i="52"/>
  <c r="W123" i="52"/>
  <c r="B123" i="52"/>
  <c r="T122" i="52"/>
  <c r="R122" i="52"/>
  <c r="Q122" i="52"/>
  <c r="P122" i="52"/>
  <c r="M122" i="52"/>
  <c r="L122" i="52"/>
  <c r="J122" i="52"/>
  <c r="I122" i="52"/>
  <c r="H122" i="52"/>
  <c r="E122" i="52"/>
  <c r="D122" i="52"/>
  <c r="B122" i="52"/>
  <c r="AP121" i="52"/>
  <c r="AM121" i="52"/>
  <c r="R121" i="52"/>
  <c r="AL121" i="52"/>
  <c r="AI121" i="52"/>
  <c r="N121" i="52"/>
  <c r="AH121" i="52"/>
  <c r="M121" i="52"/>
  <c r="AE121" i="52"/>
  <c r="J121" i="52"/>
  <c r="AD121" i="52"/>
  <c r="AC121" i="52"/>
  <c r="AA121" i="52"/>
  <c r="F121" i="52"/>
  <c r="Z121" i="52"/>
  <c r="E121" i="52"/>
  <c r="W121" i="52"/>
  <c r="B121" i="52"/>
  <c r="Q121" i="52"/>
  <c r="I121" i="52"/>
  <c r="H121" i="52"/>
  <c r="AO120" i="52"/>
  <c r="AN120" i="52"/>
  <c r="AM120" i="52"/>
  <c r="AL120" i="52"/>
  <c r="AK120" i="52"/>
  <c r="P120" i="52"/>
  <c r="AJ120" i="52"/>
  <c r="AI120" i="52"/>
  <c r="AH120" i="52"/>
  <c r="AG120" i="52"/>
  <c r="AF120" i="52"/>
  <c r="AE120" i="52"/>
  <c r="AD120" i="52"/>
  <c r="AC120" i="52"/>
  <c r="H120" i="52"/>
  <c r="AB120" i="52"/>
  <c r="AB121" i="52"/>
  <c r="G121" i="52"/>
  <c r="AA120" i="52"/>
  <c r="Z120" i="52"/>
  <c r="Y120" i="52"/>
  <c r="X120" i="52"/>
  <c r="W120" i="52"/>
  <c r="R120" i="52"/>
  <c r="Q120" i="52"/>
  <c r="O120" i="52"/>
  <c r="N120" i="52"/>
  <c r="M120" i="52"/>
  <c r="J120" i="52"/>
  <c r="I120" i="52"/>
  <c r="G120" i="52"/>
  <c r="F120" i="52"/>
  <c r="E120" i="52"/>
  <c r="B120" i="52"/>
  <c r="AP119" i="52"/>
  <c r="AN119" i="52"/>
  <c r="S119" i="52"/>
  <c r="AM119" i="52"/>
  <c r="R119" i="52"/>
  <c r="AI119" i="52"/>
  <c r="AH119" i="52"/>
  <c r="AF119" i="52"/>
  <c r="K119" i="52"/>
  <c r="AE119" i="52"/>
  <c r="J119" i="52"/>
  <c r="AB119" i="52"/>
  <c r="G119" i="52"/>
  <c r="AA119" i="52"/>
  <c r="Z119" i="52"/>
  <c r="X119" i="52"/>
  <c r="C119" i="52"/>
  <c r="W119" i="52"/>
  <c r="B119" i="52"/>
  <c r="N119" i="52"/>
  <c r="M119" i="52"/>
  <c r="F119" i="52"/>
  <c r="E119" i="52"/>
  <c r="AO118" i="52"/>
  <c r="AO119" i="52"/>
  <c r="T119" i="52"/>
  <c r="AN118" i="52"/>
  <c r="AM118" i="52"/>
  <c r="AL118" i="52"/>
  <c r="AK118" i="52"/>
  <c r="AJ118" i="52"/>
  <c r="AI118" i="52"/>
  <c r="AH118" i="52"/>
  <c r="M118" i="52"/>
  <c r="AG118" i="52"/>
  <c r="AG119" i="52"/>
  <c r="L119" i="52"/>
  <c r="AF118" i="52"/>
  <c r="AE118" i="52"/>
  <c r="AD118" i="52"/>
  <c r="AC118" i="52"/>
  <c r="AB118" i="52"/>
  <c r="AA118" i="52"/>
  <c r="Z118" i="52"/>
  <c r="E118" i="52"/>
  <c r="Y118" i="52"/>
  <c r="Y119" i="52"/>
  <c r="D119" i="52"/>
  <c r="X118" i="52"/>
  <c r="W118" i="52"/>
  <c r="T118" i="52"/>
  <c r="S118" i="52"/>
  <c r="R118" i="52"/>
  <c r="O118" i="52"/>
  <c r="N118" i="52"/>
  <c r="L118" i="52"/>
  <c r="K118" i="52"/>
  <c r="J118" i="52"/>
  <c r="G118" i="52"/>
  <c r="F118" i="52"/>
  <c r="D118" i="52"/>
  <c r="C118" i="52"/>
  <c r="B118" i="52"/>
  <c r="AP117" i="52"/>
  <c r="AO117" i="52"/>
  <c r="T117" i="52"/>
  <c r="AN117" i="52"/>
  <c r="AM117" i="52"/>
  <c r="R117" i="52"/>
  <c r="AG117" i="52"/>
  <c r="L117" i="52"/>
  <c r="AF117" i="52"/>
  <c r="AE117" i="52"/>
  <c r="AC117" i="52"/>
  <c r="H117" i="52"/>
  <c r="AB117" i="52"/>
  <c r="G117" i="52"/>
  <c r="Y117" i="52"/>
  <c r="D117" i="52"/>
  <c r="X117" i="52"/>
  <c r="W117" i="52"/>
  <c r="B117" i="52"/>
  <c r="S117" i="52"/>
  <c r="K117" i="52"/>
  <c r="J117" i="52"/>
  <c r="C117" i="52"/>
  <c r="AO116" i="52"/>
  <c r="AN116" i="52"/>
  <c r="AM116" i="52"/>
  <c r="R116" i="52"/>
  <c r="AL116" i="52"/>
  <c r="AL117" i="52"/>
  <c r="Q117" i="52"/>
  <c r="AK116" i="52"/>
  <c r="AK117" i="52"/>
  <c r="P117" i="52"/>
  <c r="AJ116" i="52"/>
  <c r="AI116" i="52"/>
  <c r="AH116" i="52"/>
  <c r="AG116" i="52"/>
  <c r="AF116" i="52"/>
  <c r="AE116" i="52"/>
  <c r="J116" i="52"/>
  <c r="AD116" i="52"/>
  <c r="AD117" i="52"/>
  <c r="I117" i="52"/>
  <c r="AC116" i="52"/>
  <c r="AB116" i="52"/>
  <c r="AA116" i="52"/>
  <c r="Z116" i="52"/>
  <c r="Y116" i="52"/>
  <c r="X116" i="52"/>
  <c r="W116" i="52"/>
  <c r="B116" i="52"/>
  <c r="T116" i="52"/>
  <c r="S116" i="52"/>
  <c r="Q116" i="52"/>
  <c r="P116" i="52"/>
  <c r="O116" i="52"/>
  <c r="L116" i="52"/>
  <c r="K116" i="52"/>
  <c r="I116" i="52"/>
  <c r="H116" i="52"/>
  <c r="G116" i="52"/>
  <c r="D116" i="52"/>
  <c r="C116" i="52"/>
  <c r="AP115" i="52"/>
  <c r="AO115" i="52"/>
  <c r="T115" i="52"/>
  <c r="AG115" i="52"/>
  <c r="L115" i="52"/>
  <c r="AD115" i="52"/>
  <c r="I115" i="52"/>
  <c r="AC115" i="52"/>
  <c r="H115" i="52"/>
  <c r="AB115" i="52"/>
  <c r="Y115" i="52"/>
  <c r="D115" i="52"/>
  <c r="G115" i="52"/>
  <c r="AO114" i="52"/>
  <c r="AN114" i="52"/>
  <c r="AM114" i="52"/>
  <c r="AL114" i="52"/>
  <c r="AL115" i="52"/>
  <c r="Q115" i="52"/>
  <c r="AK114" i="52"/>
  <c r="AJ114" i="52"/>
  <c r="O114" i="52"/>
  <c r="AI114" i="52"/>
  <c r="AI115" i="52"/>
  <c r="N115" i="52"/>
  <c r="AH114" i="52"/>
  <c r="AH115" i="52"/>
  <c r="M115" i="52"/>
  <c r="AG114" i="52"/>
  <c r="AF114" i="52"/>
  <c r="AE114" i="52"/>
  <c r="AD114" i="52"/>
  <c r="AC114" i="52"/>
  <c r="AB114" i="52"/>
  <c r="G114" i="52"/>
  <c r="AA114" i="52"/>
  <c r="AA115" i="52"/>
  <c r="F115" i="52"/>
  <c r="Z114" i="52"/>
  <c r="Z115" i="52"/>
  <c r="E115" i="52"/>
  <c r="Y114" i="52"/>
  <c r="X114" i="52"/>
  <c r="W114" i="52"/>
  <c r="T114" i="52"/>
  <c r="Q114" i="52"/>
  <c r="P114" i="52"/>
  <c r="N114" i="52"/>
  <c r="M114" i="52"/>
  <c r="L114" i="52"/>
  <c r="I114" i="52"/>
  <c r="H114" i="52"/>
  <c r="D114" i="52"/>
  <c r="AP113" i="52"/>
  <c r="AO113" i="52"/>
  <c r="AM113" i="52"/>
  <c r="R113" i="52"/>
  <c r="AL113" i="52"/>
  <c r="Q113" i="52"/>
  <c r="AH113" i="52"/>
  <c r="M113" i="52"/>
  <c r="AG113" i="52"/>
  <c r="AD113" i="52"/>
  <c r="I113" i="52"/>
  <c r="Z113" i="52"/>
  <c r="E113" i="52"/>
  <c r="Y113" i="52"/>
  <c r="W113" i="52"/>
  <c r="B113" i="52"/>
  <c r="T113" i="52"/>
  <c r="L113" i="52"/>
  <c r="D113" i="52"/>
  <c r="AO112" i="52"/>
  <c r="T112" i="52"/>
  <c r="AN112" i="52"/>
  <c r="AN113" i="52"/>
  <c r="S113" i="52"/>
  <c r="AM112" i="52"/>
  <c r="AL112" i="52"/>
  <c r="AK112" i="52"/>
  <c r="AJ112" i="52"/>
  <c r="AI112" i="52"/>
  <c r="AI113" i="52"/>
  <c r="N113" i="52"/>
  <c r="AH112" i="52"/>
  <c r="AG112" i="52"/>
  <c r="L112" i="52"/>
  <c r="AF112" i="52"/>
  <c r="AF113" i="52"/>
  <c r="K113" i="52"/>
  <c r="AE112" i="52"/>
  <c r="J112" i="52"/>
  <c r="AD112" i="52"/>
  <c r="AC112" i="52"/>
  <c r="AB112" i="52"/>
  <c r="AA112" i="52"/>
  <c r="AA113" i="52"/>
  <c r="F113" i="52"/>
  <c r="Z112" i="52"/>
  <c r="Y112" i="52"/>
  <c r="D112" i="52"/>
  <c r="X112" i="52"/>
  <c r="X113" i="52"/>
  <c r="C113" i="52"/>
  <c r="W112" i="52"/>
  <c r="S112" i="52"/>
  <c r="R112" i="52"/>
  <c r="Q112" i="52"/>
  <c r="N112" i="52"/>
  <c r="M112" i="52"/>
  <c r="K112" i="52"/>
  <c r="I112" i="52"/>
  <c r="F112" i="52"/>
  <c r="E112" i="52"/>
  <c r="C112" i="52"/>
  <c r="B112" i="52"/>
  <c r="AP111" i="52"/>
  <c r="AL111" i="52"/>
  <c r="Q111" i="52"/>
  <c r="AA111" i="52"/>
  <c r="F111" i="52"/>
  <c r="Z111" i="52"/>
  <c r="E111" i="52"/>
  <c r="S111" i="52"/>
  <c r="R111" i="52"/>
  <c r="G111" i="52"/>
  <c r="C111" i="52"/>
  <c r="AN110" i="52"/>
  <c r="AN111" i="52"/>
  <c r="AM110" i="52"/>
  <c r="AM111" i="52"/>
  <c r="AL110" i="52"/>
  <c r="Q110" i="52"/>
  <c r="AK110" i="52"/>
  <c r="AK111" i="52"/>
  <c r="P111" i="52"/>
  <c r="AJ110" i="52"/>
  <c r="AI110" i="52"/>
  <c r="AI111" i="52"/>
  <c r="N111" i="52"/>
  <c r="AH110" i="52"/>
  <c r="M110" i="52"/>
  <c r="AG110" i="52"/>
  <c r="AG111" i="52"/>
  <c r="L111" i="52"/>
  <c r="AF110" i="52"/>
  <c r="AF111" i="52"/>
  <c r="K111" i="52"/>
  <c r="AE110" i="52"/>
  <c r="AE111" i="52"/>
  <c r="J111" i="52"/>
  <c r="AD110" i="52"/>
  <c r="I110" i="52"/>
  <c r="AC110" i="52"/>
  <c r="H110" i="52"/>
  <c r="AB110" i="52"/>
  <c r="AB111" i="52"/>
  <c r="AA110" i="52"/>
  <c r="Z110" i="52"/>
  <c r="E110" i="52"/>
  <c r="Y110" i="52"/>
  <c r="Y111" i="52"/>
  <c r="D111" i="52"/>
  <c r="X110" i="52"/>
  <c r="X111" i="52"/>
  <c r="W110" i="52"/>
  <c r="W111" i="52"/>
  <c r="B111" i="52"/>
  <c r="S110" i="52"/>
  <c r="R110" i="52"/>
  <c r="O110" i="52"/>
  <c r="N110" i="52"/>
  <c r="L110" i="52"/>
  <c r="K110" i="52"/>
  <c r="J110" i="52"/>
  <c r="G110" i="52"/>
  <c r="F110" i="52"/>
  <c r="C110" i="52"/>
  <c r="B110" i="52"/>
  <c r="AP109" i="52"/>
  <c r="AK109" i="52"/>
  <c r="P109" i="52"/>
  <c r="AH109" i="52"/>
  <c r="AG109" i="52"/>
  <c r="L109" i="52"/>
  <c r="AD109" i="52"/>
  <c r="AC109" i="52"/>
  <c r="H109" i="52"/>
  <c r="AB109" i="52"/>
  <c r="G109" i="52"/>
  <c r="AA109" i="52"/>
  <c r="Z109" i="52"/>
  <c r="Y109" i="52"/>
  <c r="D109" i="52"/>
  <c r="X109" i="52"/>
  <c r="W109" i="52"/>
  <c r="M109" i="52"/>
  <c r="I109" i="52"/>
  <c r="F109" i="52"/>
  <c r="E109" i="52"/>
  <c r="C109" i="52"/>
  <c r="B109" i="52"/>
  <c r="AM108" i="52"/>
  <c r="AM109" i="52"/>
  <c r="R109" i="52"/>
  <c r="AL108" i="52"/>
  <c r="AL109" i="52"/>
  <c r="Q109" i="52"/>
  <c r="AK108" i="52"/>
  <c r="AJ108" i="52"/>
  <c r="AJ109" i="52"/>
  <c r="O109" i="52"/>
  <c r="AI108" i="52"/>
  <c r="N108" i="52"/>
  <c r="AH108" i="52"/>
  <c r="AG108" i="52"/>
  <c r="AF108" i="52"/>
  <c r="AF109" i="52"/>
  <c r="K109" i="52"/>
  <c r="AE108" i="52"/>
  <c r="AE109" i="52"/>
  <c r="J109" i="52"/>
  <c r="P108" i="52"/>
  <c r="O108" i="52"/>
  <c r="M108" i="52"/>
  <c r="L108" i="52"/>
  <c r="K108" i="52"/>
  <c r="I108" i="52"/>
  <c r="H108" i="52"/>
  <c r="G108" i="52"/>
  <c r="F108" i="52"/>
  <c r="E108" i="52"/>
  <c r="D108" i="52"/>
  <c r="C108" i="52"/>
  <c r="B108" i="52"/>
  <c r="AP107" i="52"/>
  <c r="AD107" i="52"/>
  <c r="AC107" i="52"/>
  <c r="AB107" i="52"/>
  <c r="AA107" i="52"/>
  <c r="Z107" i="52"/>
  <c r="Y107" i="52"/>
  <c r="X107" i="52"/>
  <c r="W107" i="52"/>
  <c r="I107" i="52"/>
  <c r="H107" i="52"/>
  <c r="G107" i="52"/>
  <c r="F107" i="52"/>
  <c r="E107" i="52"/>
  <c r="D107" i="52"/>
  <c r="C107" i="52"/>
  <c r="B107" i="52"/>
  <c r="AL106" i="52"/>
  <c r="AL107" i="52"/>
  <c r="Q107" i="52"/>
  <c r="AK106" i="52"/>
  <c r="AK107" i="52"/>
  <c r="P107" i="52"/>
  <c r="AJ106" i="52"/>
  <c r="AJ107" i="52"/>
  <c r="O107" i="52"/>
  <c r="AI106" i="52"/>
  <c r="AI107" i="52"/>
  <c r="N107" i="52"/>
  <c r="AH106" i="52"/>
  <c r="AH107" i="52"/>
  <c r="M107" i="52"/>
  <c r="AG106" i="52"/>
  <c r="AG107" i="52"/>
  <c r="L107" i="52"/>
  <c r="AF106" i="52"/>
  <c r="AF107" i="52"/>
  <c r="K107" i="52"/>
  <c r="AE106" i="52"/>
  <c r="AE107" i="52"/>
  <c r="J107" i="52"/>
  <c r="Q106" i="52"/>
  <c r="O106" i="52"/>
  <c r="N106" i="52"/>
  <c r="M106" i="52"/>
  <c r="L106" i="52"/>
  <c r="K106" i="52"/>
  <c r="J106" i="52"/>
  <c r="I106" i="52"/>
  <c r="H106" i="52"/>
  <c r="G106" i="52"/>
  <c r="F106" i="52"/>
  <c r="E106" i="52"/>
  <c r="D106" i="52"/>
  <c r="C106" i="52"/>
  <c r="B106" i="52"/>
  <c r="AP105" i="52"/>
  <c r="AK105" i="52"/>
  <c r="P105" i="52"/>
  <c r="AG105" i="52"/>
  <c r="L105" i="52"/>
  <c r="AD105" i="52"/>
  <c r="I105" i="52"/>
  <c r="AC105" i="52"/>
  <c r="H105" i="52"/>
  <c r="AB105" i="52"/>
  <c r="AA105" i="52"/>
  <c r="F105" i="52"/>
  <c r="Z105" i="52"/>
  <c r="E105" i="52"/>
  <c r="Y105" i="52"/>
  <c r="D105" i="52"/>
  <c r="X105" i="52"/>
  <c r="W105" i="52"/>
  <c r="G105" i="52"/>
  <c r="C105" i="52"/>
  <c r="B105" i="52"/>
  <c r="AK104" i="52"/>
  <c r="AJ104" i="52"/>
  <c r="AJ105" i="52"/>
  <c r="O105" i="52"/>
  <c r="AI104" i="52"/>
  <c r="AI105" i="52"/>
  <c r="N105" i="52"/>
  <c r="AH104" i="52"/>
  <c r="AG104" i="52"/>
  <c r="L104" i="52"/>
  <c r="AF104" i="52"/>
  <c r="K104" i="52"/>
  <c r="AE104" i="52"/>
  <c r="J104" i="52"/>
  <c r="P104" i="52"/>
  <c r="M104" i="52"/>
  <c r="I104" i="52"/>
  <c r="H104" i="52"/>
  <c r="G104" i="52"/>
  <c r="F104" i="52"/>
  <c r="E104" i="52"/>
  <c r="D104" i="52"/>
  <c r="C104" i="52"/>
  <c r="B104" i="52"/>
  <c r="AP103" i="52"/>
  <c r="AJ103" i="52"/>
  <c r="AI103" i="52"/>
  <c r="AH103" i="52"/>
  <c r="M103" i="52"/>
  <c r="AG103" i="52"/>
  <c r="L103" i="52"/>
  <c r="AD103" i="52"/>
  <c r="I103" i="52"/>
  <c r="AC103" i="52"/>
  <c r="H103" i="52"/>
  <c r="AB103" i="52"/>
  <c r="AA103" i="52"/>
  <c r="Z103" i="52"/>
  <c r="E103" i="52"/>
  <c r="Y103" i="52"/>
  <c r="D103" i="52"/>
  <c r="X103" i="52"/>
  <c r="W103" i="52"/>
  <c r="O103" i="52"/>
  <c r="N103" i="52"/>
  <c r="G103" i="52"/>
  <c r="F103" i="52"/>
  <c r="C103" i="52"/>
  <c r="B103" i="52"/>
  <c r="AJ102" i="52"/>
  <c r="AI102" i="52"/>
  <c r="AH102" i="52"/>
  <c r="M102" i="52"/>
  <c r="AG102" i="52"/>
  <c r="L102" i="52"/>
  <c r="AF102" i="52"/>
  <c r="AF103" i="52"/>
  <c r="K103" i="52"/>
  <c r="AE102" i="52"/>
  <c r="AE103" i="52"/>
  <c r="J103" i="52"/>
  <c r="O102" i="52"/>
  <c r="N102" i="52"/>
  <c r="K102" i="52"/>
  <c r="J102" i="52"/>
  <c r="I102" i="52"/>
  <c r="H102" i="52"/>
  <c r="G102" i="52"/>
  <c r="F102" i="52"/>
  <c r="E102" i="52"/>
  <c r="D102" i="52"/>
  <c r="C102" i="52"/>
  <c r="B102" i="52"/>
  <c r="AP101" i="52"/>
  <c r="AF101" i="52"/>
  <c r="K101" i="52"/>
  <c r="AD101" i="52"/>
  <c r="AC101" i="52"/>
  <c r="AB101" i="52"/>
  <c r="G101" i="52"/>
  <c r="AA101" i="52"/>
  <c r="F101" i="52"/>
  <c r="Z101" i="52"/>
  <c r="Y101" i="52"/>
  <c r="D101" i="52"/>
  <c r="X101" i="52"/>
  <c r="C101" i="52"/>
  <c r="W101" i="52"/>
  <c r="N101" i="52"/>
  <c r="I101" i="52"/>
  <c r="H101" i="52"/>
  <c r="E101" i="52"/>
  <c r="B101" i="52"/>
  <c r="AH100" i="52"/>
  <c r="M100" i="52"/>
  <c r="AG100" i="52"/>
  <c r="AG101" i="52"/>
  <c r="L101" i="52"/>
  <c r="AF100" i="52"/>
  <c r="AE100" i="52"/>
  <c r="AE101" i="52"/>
  <c r="J101" i="52"/>
  <c r="N100" i="52"/>
  <c r="K100" i="52"/>
  <c r="J100" i="52"/>
  <c r="I100" i="52"/>
  <c r="H100" i="52"/>
  <c r="G100" i="52"/>
  <c r="F100" i="52"/>
  <c r="E100" i="52"/>
  <c r="D100" i="52"/>
  <c r="C100" i="52"/>
  <c r="B100" i="52"/>
  <c r="AP99" i="52"/>
  <c r="AF99" i="52"/>
  <c r="AE99" i="52"/>
  <c r="AD99" i="52"/>
  <c r="AC99" i="52"/>
  <c r="H99" i="52"/>
  <c r="AB99" i="52"/>
  <c r="G99" i="52"/>
  <c r="AA99" i="52"/>
  <c r="F99" i="52"/>
  <c r="Z99" i="52"/>
  <c r="E99" i="52"/>
  <c r="Y99" i="52"/>
  <c r="X99" i="52"/>
  <c r="W99" i="52"/>
  <c r="M99" i="52"/>
  <c r="K99" i="52"/>
  <c r="J99" i="52"/>
  <c r="I99" i="52"/>
  <c r="D99" i="52"/>
  <c r="C99" i="52"/>
  <c r="B99" i="52"/>
  <c r="AG98" i="52"/>
  <c r="AG99" i="52"/>
  <c r="L99" i="52"/>
  <c r="AF98" i="52"/>
  <c r="AE98" i="52"/>
  <c r="M98" i="52"/>
  <c r="K98" i="52"/>
  <c r="J98" i="52"/>
  <c r="I98" i="52"/>
  <c r="H98" i="52"/>
  <c r="G98" i="52"/>
  <c r="F98" i="52"/>
  <c r="E98" i="52"/>
  <c r="D98" i="52"/>
  <c r="C98" i="52"/>
  <c r="B98" i="52"/>
  <c r="AP97" i="52"/>
  <c r="AF97" i="52"/>
  <c r="K97" i="52"/>
  <c r="AD97" i="52"/>
  <c r="AC97" i="52"/>
  <c r="H97" i="52"/>
  <c r="AB97" i="52"/>
  <c r="AA97" i="52"/>
  <c r="Z97" i="52"/>
  <c r="E97" i="52"/>
  <c r="Y97" i="52"/>
  <c r="D97" i="52"/>
  <c r="X97" i="52"/>
  <c r="C97" i="52"/>
  <c r="W97" i="52"/>
  <c r="L97" i="52"/>
  <c r="I97" i="52"/>
  <c r="G97" i="52"/>
  <c r="F97" i="52"/>
  <c r="B97" i="52"/>
  <c r="AF96" i="52"/>
  <c r="AE96" i="52"/>
  <c r="AE97" i="52"/>
  <c r="J97" i="52"/>
  <c r="L96" i="52"/>
  <c r="K96" i="52"/>
  <c r="I96" i="52"/>
  <c r="H96" i="52"/>
  <c r="G96" i="52"/>
  <c r="F96" i="52"/>
  <c r="E96" i="52"/>
  <c r="D96" i="52"/>
  <c r="C96" i="52"/>
  <c r="B96" i="52"/>
  <c r="AD95" i="52"/>
  <c r="I95" i="52"/>
  <c r="AC95" i="52"/>
  <c r="H95" i="52"/>
  <c r="AB95" i="52"/>
  <c r="AA95" i="52"/>
  <c r="Z95" i="52"/>
  <c r="E95" i="52"/>
  <c r="Y95" i="52"/>
  <c r="D95" i="52"/>
  <c r="X95" i="52"/>
  <c r="W95" i="52"/>
  <c r="K95" i="52"/>
  <c r="G95" i="52"/>
  <c r="F95" i="52"/>
  <c r="C95" i="52"/>
  <c r="B95" i="52"/>
  <c r="AE94" i="52"/>
  <c r="AE95" i="52"/>
  <c r="J95" i="52"/>
  <c r="K94" i="52"/>
  <c r="J94" i="52"/>
  <c r="I94" i="52"/>
  <c r="H94" i="52"/>
  <c r="G94" i="52"/>
  <c r="F94" i="52"/>
  <c r="E94" i="52"/>
  <c r="D94" i="52"/>
  <c r="C94" i="52"/>
  <c r="B94" i="52"/>
  <c r="AD93" i="52"/>
  <c r="I93" i="52"/>
  <c r="AC93" i="52"/>
  <c r="AB93" i="52"/>
  <c r="AA93" i="52"/>
  <c r="Z93" i="52"/>
  <c r="E93" i="52"/>
  <c r="Y93" i="52"/>
  <c r="D93" i="52"/>
  <c r="X93" i="52"/>
  <c r="W93" i="52"/>
  <c r="J93" i="52"/>
  <c r="H93" i="52"/>
  <c r="G93" i="52"/>
  <c r="F93" i="52"/>
  <c r="C93" i="52"/>
  <c r="B93" i="52"/>
  <c r="J92" i="52"/>
  <c r="I92" i="52"/>
  <c r="H92" i="52"/>
  <c r="G92" i="52"/>
  <c r="F92" i="52"/>
  <c r="E92" i="52"/>
  <c r="D92" i="52"/>
  <c r="C92" i="52"/>
  <c r="B92" i="52"/>
  <c r="AC91" i="52"/>
  <c r="AB91" i="52"/>
  <c r="AA91" i="52"/>
  <c r="Z91" i="52"/>
  <c r="Y91" i="52"/>
  <c r="X91" i="52"/>
  <c r="C91" i="52"/>
  <c r="W91" i="52"/>
  <c r="I91" i="52"/>
  <c r="H91" i="52"/>
  <c r="G91" i="52"/>
  <c r="F91" i="52"/>
  <c r="E91" i="52"/>
  <c r="D91" i="52"/>
  <c r="B91" i="52"/>
  <c r="I90" i="52"/>
  <c r="H90" i="52"/>
  <c r="G90" i="52"/>
  <c r="F90" i="52"/>
  <c r="E90" i="52"/>
  <c r="D90" i="52"/>
  <c r="C90" i="52"/>
  <c r="B90" i="52"/>
  <c r="AB89" i="52"/>
  <c r="AA89" i="52"/>
  <c r="F89" i="52"/>
  <c r="Z89" i="52"/>
  <c r="E89" i="52"/>
  <c r="Y89" i="52"/>
  <c r="D89" i="52"/>
  <c r="X89" i="52"/>
  <c r="W89" i="52"/>
  <c r="H89" i="52"/>
  <c r="G89" i="52"/>
  <c r="C89" i="52"/>
  <c r="B89" i="52"/>
  <c r="H88" i="52"/>
  <c r="G88" i="52"/>
  <c r="F88" i="52"/>
  <c r="E88" i="52"/>
  <c r="D88" i="52"/>
  <c r="C88" i="52"/>
  <c r="B88" i="52"/>
  <c r="AA87" i="52"/>
  <c r="Z87" i="52"/>
  <c r="Y87" i="52"/>
  <c r="D87" i="52"/>
  <c r="X87" i="52"/>
  <c r="C87" i="52"/>
  <c r="W87" i="52"/>
  <c r="G87" i="52"/>
  <c r="F87" i="52"/>
  <c r="E87" i="52"/>
  <c r="B87" i="52"/>
  <c r="G86" i="52"/>
  <c r="F86" i="52"/>
  <c r="E86" i="52"/>
  <c r="D86" i="52"/>
  <c r="C86" i="52"/>
  <c r="B86" i="52"/>
  <c r="Z85" i="52"/>
  <c r="Y85" i="52"/>
  <c r="D85" i="52"/>
  <c r="X85" i="52"/>
  <c r="C85" i="52"/>
  <c r="W85" i="52"/>
  <c r="F85" i="52"/>
  <c r="E85" i="52"/>
  <c r="B85" i="52"/>
  <c r="F84" i="52"/>
  <c r="E84" i="52"/>
  <c r="D84" i="52"/>
  <c r="C84" i="52"/>
  <c r="B84" i="52"/>
  <c r="Y83" i="52"/>
  <c r="X83" i="52"/>
  <c r="C83" i="52"/>
  <c r="W83" i="52"/>
  <c r="B83" i="52"/>
  <c r="E83" i="52"/>
  <c r="D83" i="52"/>
  <c r="E82" i="52"/>
  <c r="D82" i="52"/>
  <c r="C82" i="52"/>
  <c r="B82" i="52"/>
  <c r="X81" i="52"/>
  <c r="C81" i="52"/>
  <c r="W81" i="52"/>
  <c r="B81" i="52"/>
  <c r="D81" i="52"/>
  <c r="D80" i="52"/>
  <c r="C80" i="52"/>
  <c r="B80" i="52"/>
  <c r="W79" i="52"/>
  <c r="B79" i="52"/>
  <c r="C79" i="52"/>
  <c r="C78" i="52"/>
  <c r="B78" i="52"/>
  <c r="B77" i="52"/>
  <c r="B76" i="52"/>
  <c r="T203" i="51"/>
  <c r="S203" i="51"/>
  <c r="R203" i="51"/>
  <c r="Q203" i="51"/>
  <c r="P203" i="51"/>
  <c r="O203" i="51"/>
  <c r="N203" i="51"/>
  <c r="M203" i="51"/>
  <c r="L203" i="51"/>
  <c r="K203" i="51"/>
  <c r="J203" i="51"/>
  <c r="I203" i="51"/>
  <c r="H203" i="51"/>
  <c r="G203" i="51"/>
  <c r="F203" i="51"/>
  <c r="E203" i="51"/>
  <c r="D203" i="51"/>
  <c r="C203" i="51"/>
  <c r="B203" i="51"/>
  <c r="T201" i="51"/>
  <c r="S201" i="51"/>
  <c r="R201" i="51"/>
  <c r="Q201" i="51"/>
  <c r="P201" i="51"/>
  <c r="AK131" i="51"/>
  <c r="P131" i="51"/>
  <c r="O201" i="51"/>
  <c r="N201" i="51"/>
  <c r="M201" i="51"/>
  <c r="L201" i="51"/>
  <c r="K201" i="51"/>
  <c r="J201" i="51"/>
  <c r="I201" i="51"/>
  <c r="H201" i="51"/>
  <c r="AC131" i="51"/>
  <c r="H131" i="51"/>
  <c r="G201" i="51"/>
  <c r="F201" i="51"/>
  <c r="E201" i="51"/>
  <c r="D201" i="51"/>
  <c r="C201" i="51"/>
  <c r="B201" i="51"/>
  <c r="T199" i="51"/>
  <c r="AO129" i="51"/>
  <c r="T129" i="51"/>
  <c r="S199" i="51"/>
  <c r="R199" i="51"/>
  <c r="Q199" i="51"/>
  <c r="P199" i="51"/>
  <c r="O199" i="51"/>
  <c r="N199" i="51"/>
  <c r="M199" i="51"/>
  <c r="L199" i="51"/>
  <c r="AG129" i="51"/>
  <c r="L129" i="51"/>
  <c r="K199" i="51"/>
  <c r="J199" i="51"/>
  <c r="I199" i="51"/>
  <c r="H199" i="51"/>
  <c r="G199" i="51"/>
  <c r="F199" i="51"/>
  <c r="E199" i="51"/>
  <c r="D199" i="51"/>
  <c r="Y129" i="51"/>
  <c r="C199" i="51"/>
  <c r="B199" i="51"/>
  <c r="T197" i="51"/>
  <c r="S197" i="51"/>
  <c r="R197" i="51"/>
  <c r="Q197" i="51"/>
  <c r="P197" i="51"/>
  <c r="O197" i="51"/>
  <c r="AJ127" i="51"/>
  <c r="O127" i="51"/>
  <c r="N197" i="51"/>
  <c r="AI127" i="51"/>
  <c r="N127" i="51"/>
  <c r="M197" i="51"/>
  <c r="L197" i="51"/>
  <c r="K197" i="51"/>
  <c r="J197" i="51"/>
  <c r="I197" i="51"/>
  <c r="H197" i="51"/>
  <c r="G197" i="51"/>
  <c r="F197" i="51"/>
  <c r="E197" i="51"/>
  <c r="D197" i="51"/>
  <c r="C197" i="51"/>
  <c r="B197" i="51"/>
  <c r="T195" i="51"/>
  <c r="S195" i="51"/>
  <c r="R195" i="51"/>
  <c r="Q195" i="51"/>
  <c r="P195" i="51"/>
  <c r="O195" i="51"/>
  <c r="N195" i="51"/>
  <c r="M195" i="51"/>
  <c r="L195" i="51"/>
  <c r="K195" i="51"/>
  <c r="J195" i="51"/>
  <c r="I195" i="51"/>
  <c r="H195" i="51"/>
  <c r="G195" i="51"/>
  <c r="F195" i="51"/>
  <c r="E195" i="51"/>
  <c r="D195" i="51"/>
  <c r="C195" i="51"/>
  <c r="B195" i="51"/>
  <c r="T193" i="51"/>
  <c r="AO123" i="51"/>
  <c r="T123" i="51"/>
  <c r="S193" i="51"/>
  <c r="R193" i="51"/>
  <c r="Q193" i="51"/>
  <c r="P193" i="51"/>
  <c r="O193" i="51"/>
  <c r="N193" i="51"/>
  <c r="M193" i="51"/>
  <c r="L193" i="51"/>
  <c r="AG123" i="51"/>
  <c r="L123" i="51"/>
  <c r="K193" i="51"/>
  <c r="J193" i="51"/>
  <c r="I193" i="51"/>
  <c r="H193" i="51"/>
  <c r="G193" i="51"/>
  <c r="F193" i="51"/>
  <c r="E193" i="51"/>
  <c r="D193" i="51"/>
  <c r="Y123" i="51"/>
  <c r="C193" i="51"/>
  <c r="B193" i="51"/>
  <c r="T191" i="51"/>
  <c r="S191" i="51"/>
  <c r="R191" i="51"/>
  <c r="Q191" i="51"/>
  <c r="P191" i="51"/>
  <c r="AK121" i="51"/>
  <c r="P121" i="51"/>
  <c r="O191" i="51"/>
  <c r="N191" i="51"/>
  <c r="M191" i="51"/>
  <c r="T189" i="51"/>
  <c r="S189" i="51"/>
  <c r="R189" i="51"/>
  <c r="Q189" i="51"/>
  <c r="P189" i="51"/>
  <c r="O189" i="51"/>
  <c r="N189" i="51"/>
  <c r="M189" i="51"/>
  <c r="T187" i="51"/>
  <c r="S187" i="51"/>
  <c r="R187" i="51"/>
  <c r="Q187" i="51"/>
  <c r="P187" i="51"/>
  <c r="AK117" i="51"/>
  <c r="P117" i="51"/>
  <c r="O187" i="51"/>
  <c r="AJ117" i="51"/>
  <c r="O117" i="51"/>
  <c r="N187" i="51"/>
  <c r="M187" i="51"/>
  <c r="T185" i="51"/>
  <c r="S185" i="51"/>
  <c r="R185" i="51"/>
  <c r="Q185" i="51"/>
  <c r="P185" i="51"/>
  <c r="AK115" i="51"/>
  <c r="P115" i="51"/>
  <c r="O185" i="51"/>
  <c r="AJ115" i="51"/>
  <c r="O115" i="51"/>
  <c r="N185" i="51"/>
  <c r="M185" i="51"/>
  <c r="T183" i="51"/>
  <c r="S183" i="51"/>
  <c r="R183" i="51"/>
  <c r="Q183" i="51"/>
  <c r="P183" i="51"/>
  <c r="O183" i="51"/>
  <c r="N183" i="51"/>
  <c r="M183" i="51"/>
  <c r="S181" i="51"/>
  <c r="R181" i="51"/>
  <c r="Q181" i="51"/>
  <c r="P181" i="51"/>
  <c r="O181" i="51"/>
  <c r="N181" i="51"/>
  <c r="AI111" i="51"/>
  <c r="N111" i="51"/>
  <c r="M181" i="51"/>
  <c r="R179" i="51"/>
  <c r="Q179" i="51"/>
  <c r="P179" i="51"/>
  <c r="O179" i="51"/>
  <c r="N179" i="51"/>
  <c r="M179" i="51"/>
  <c r="Q177" i="51"/>
  <c r="P177" i="51"/>
  <c r="O177" i="51"/>
  <c r="N177" i="51"/>
  <c r="M177" i="51"/>
  <c r="P175" i="51"/>
  <c r="O175" i="51"/>
  <c r="N175" i="51"/>
  <c r="M175" i="51"/>
  <c r="AH105" i="51"/>
  <c r="M105" i="51"/>
  <c r="O173" i="51"/>
  <c r="N173" i="51"/>
  <c r="M173" i="51"/>
  <c r="N171" i="51"/>
  <c r="M171" i="51"/>
  <c r="M169" i="51"/>
  <c r="AO135" i="51"/>
  <c r="AN135" i="51"/>
  <c r="AM135" i="51"/>
  <c r="AL135" i="51"/>
  <c r="AK135" i="51"/>
  <c r="AJ135" i="51"/>
  <c r="AI135" i="51"/>
  <c r="AH135" i="51"/>
  <c r="AG135" i="51"/>
  <c r="AF135" i="51"/>
  <c r="AE135" i="51"/>
  <c r="AD135" i="51"/>
  <c r="AC135" i="51"/>
  <c r="AB135" i="51"/>
  <c r="AA135" i="51"/>
  <c r="Z135" i="51"/>
  <c r="Y135" i="51"/>
  <c r="X135" i="51"/>
  <c r="W135" i="51"/>
  <c r="AP133" i="51"/>
  <c r="AO133" i="51"/>
  <c r="T133" i="51"/>
  <c r="AN133" i="51"/>
  <c r="AK133" i="51"/>
  <c r="P133" i="51"/>
  <c r="AJ133" i="51"/>
  <c r="O133" i="51"/>
  <c r="AG133" i="51"/>
  <c r="L133" i="51"/>
  <c r="AF133" i="51"/>
  <c r="AC133" i="51"/>
  <c r="H133" i="51"/>
  <c r="AB133" i="51"/>
  <c r="G133" i="51"/>
  <c r="Y133" i="51"/>
  <c r="D133" i="51"/>
  <c r="X133" i="51"/>
  <c r="S133" i="51"/>
  <c r="K133" i="51"/>
  <c r="J133" i="51"/>
  <c r="C133" i="51"/>
  <c r="AO132" i="51"/>
  <c r="AN132" i="51"/>
  <c r="AM132" i="51"/>
  <c r="AM133" i="51"/>
  <c r="R133" i="51"/>
  <c r="AL132" i="51"/>
  <c r="AL133" i="51"/>
  <c r="Q133" i="51"/>
  <c r="AK132" i="51"/>
  <c r="AJ132" i="51"/>
  <c r="AI132" i="51"/>
  <c r="AH132" i="51"/>
  <c r="AG132" i="51"/>
  <c r="AF132" i="51"/>
  <c r="AE132" i="51"/>
  <c r="AE133" i="51"/>
  <c r="AD132" i="51"/>
  <c r="AD133" i="51"/>
  <c r="I133" i="51"/>
  <c r="AC132" i="51"/>
  <c r="AB132" i="51"/>
  <c r="AA132" i="51"/>
  <c r="Z132" i="51"/>
  <c r="Y132" i="51"/>
  <c r="X132" i="51"/>
  <c r="W132" i="51"/>
  <c r="W133" i="51"/>
  <c r="B133" i="51"/>
  <c r="T132" i="51"/>
  <c r="S132" i="51"/>
  <c r="Q132" i="51"/>
  <c r="P132" i="51"/>
  <c r="O132" i="51"/>
  <c r="L132" i="51"/>
  <c r="K132" i="51"/>
  <c r="I132" i="51"/>
  <c r="H132" i="51"/>
  <c r="G132" i="51"/>
  <c r="D132" i="51"/>
  <c r="C132" i="51"/>
  <c r="AP131" i="51"/>
  <c r="AO131" i="51"/>
  <c r="T131" i="51"/>
  <c r="AJ131" i="51"/>
  <c r="AH131" i="51"/>
  <c r="M131" i="51"/>
  <c r="AG131" i="51"/>
  <c r="L131" i="51"/>
  <c r="AB131" i="51"/>
  <c r="Z131" i="51"/>
  <c r="E131" i="51"/>
  <c r="Y131" i="51"/>
  <c r="D131" i="51"/>
  <c r="O131" i="51"/>
  <c r="G131" i="51"/>
  <c r="AO130" i="51"/>
  <c r="AN130" i="51"/>
  <c r="AM130" i="51"/>
  <c r="AL130" i="51"/>
  <c r="AK130" i="51"/>
  <c r="AJ130" i="51"/>
  <c r="O130" i="51"/>
  <c r="AI130" i="51"/>
  <c r="AI131" i="51"/>
  <c r="N131" i="51"/>
  <c r="AH130" i="51"/>
  <c r="AG130" i="51"/>
  <c r="AF130" i="51"/>
  <c r="AE130" i="51"/>
  <c r="AD130" i="51"/>
  <c r="AC130" i="51"/>
  <c r="AB130" i="51"/>
  <c r="G130" i="51"/>
  <c r="AA130" i="51"/>
  <c r="AA131" i="51"/>
  <c r="F131" i="51"/>
  <c r="Z130" i="51"/>
  <c r="Y130" i="51"/>
  <c r="X130" i="51"/>
  <c r="W130" i="51"/>
  <c r="T130" i="51"/>
  <c r="Q130" i="51"/>
  <c r="P130" i="51"/>
  <c r="N130" i="51"/>
  <c r="M130" i="51"/>
  <c r="L130" i="51"/>
  <c r="I130" i="51"/>
  <c r="H130" i="51"/>
  <c r="F130" i="51"/>
  <c r="E130" i="51"/>
  <c r="D130" i="51"/>
  <c r="AP129" i="51"/>
  <c r="AM129" i="51"/>
  <c r="R129" i="51"/>
  <c r="AL129" i="51"/>
  <c r="Q129" i="51"/>
  <c r="AH129" i="51"/>
  <c r="AE129" i="51"/>
  <c r="J129" i="51"/>
  <c r="AD129" i="51"/>
  <c r="I129" i="51"/>
  <c r="Z129" i="51"/>
  <c r="W129" i="51"/>
  <c r="B129" i="51"/>
  <c r="M129" i="51"/>
  <c r="E129" i="51"/>
  <c r="D129" i="51"/>
  <c r="AO128" i="51"/>
  <c r="T128" i="51"/>
  <c r="AN128" i="51"/>
  <c r="AM128" i="51"/>
  <c r="AL128" i="51"/>
  <c r="AK128" i="51"/>
  <c r="AJ128" i="51"/>
  <c r="AI128" i="51"/>
  <c r="AI129" i="51"/>
  <c r="N129" i="51"/>
  <c r="AH128" i="51"/>
  <c r="AG128" i="51"/>
  <c r="L128" i="51"/>
  <c r="AF128" i="51"/>
  <c r="AE128" i="51"/>
  <c r="AD128" i="51"/>
  <c r="AC128" i="51"/>
  <c r="AB128" i="51"/>
  <c r="AA128" i="51"/>
  <c r="AA129" i="51"/>
  <c r="F129" i="51"/>
  <c r="Z128" i="51"/>
  <c r="Y128" i="51"/>
  <c r="D128" i="51"/>
  <c r="X128" i="51"/>
  <c r="W128" i="51"/>
  <c r="S128" i="51"/>
  <c r="R128" i="51"/>
  <c r="Q128" i="51"/>
  <c r="N128" i="51"/>
  <c r="M128" i="51"/>
  <c r="K128" i="51"/>
  <c r="J128" i="51"/>
  <c r="I128" i="51"/>
  <c r="F128" i="51"/>
  <c r="E128" i="51"/>
  <c r="C128" i="51"/>
  <c r="B128" i="51"/>
  <c r="AP127" i="51"/>
  <c r="AM127" i="51"/>
  <c r="AL127" i="51"/>
  <c r="AE127" i="51"/>
  <c r="AD127" i="51"/>
  <c r="AB127" i="51"/>
  <c r="G127" i="51"/>
  <c r="AA127" i="51"/>
  <c r="F127" i="51"/>
  <c r="W127" i="51"/>
  <c r="R127" i="51"/>
  <c r="Q127" i="51"/>
  <c r="J127" i="51"/>
  <c r="I127" i="51"/>
  <c r="B127" i="51"/>
  <c r="AO126" i="51"/>
  <c r="AN126" i="51"/>
  <c r="AN127" i="51"/>
  <c r="S127" i="51"/>
  <c r="AM126" i="51"/>
  <c r="AL126" i="51"/>
  <c r="Q126" i="51"/>
  <c r="AK126" i="51"/>
  <c r="AK127" i="51"/>
  <c r="P127" i="51"/>
  <c r="AJ126" i="51"/>
  <c r="AI126" i="51"/>
  <c r="AH126" i="51"/>
  <c r="AG126" i="51"/>
  <c r="AF126" i="51"/>
  <c r="AF127" i="51"/>
  <c r="K127" i="51"/>
  <c r="AE126" i="51"/>
  <c r="AD126" i="51"/>
  <c r="I126" i="51"/>
  <c r="AC126" i="51"/>
  <c r="AC127" i="51"/>
  <c r="H127" i="51"/>
  <c r="AB126" i="51"/>
  <c r="AA126" i="51"/>
  <c r="Z126" i="51"/>
  <c r="Y126" i="51"/>
  <c r="X126" i="51"/>
  <c r="X127" i="51"/>
  <c r="C127" i="51"/>
  <c r="W126" i="51"/>
  <c r="S126" i="51"/>
  <c r="R126" i="51"/>
  <c r="P126" i="51"/>
  <c r="O126" i="51"/>
  <c r="N126" i="51"/>
  <c r="K126" i="51"/>
  <c r="J126" i="51"/>
  <c r="H126" i="51"/>
  <c r="G126" i="51"/>
  <c r="F126" i="51"/>
  <c r="C126" i="51"/>
  <c r="B126" i="51"/>
  <c r="AP125" i="51"/>
  <c r="AO125" i="51"/>
  <c r="T125" i="51"/>
  <c r="AN125" i="51"/>
  <c r="S125" i="51"/>
  <c r="AJ125" i="51"/>
  <c r="AI125" i="51"/>
  <c r="AG125" i="51"/>
  <c r="L125" i="51"/>
  <c r="AF125" i="51"/>
  <c r="K125" i="51"/>
  <c r="AB125" i="51"/>
  <c r="AA125" i="51"/>
  <c r="Y125" i="51"/>
  <c r="D125" i="51"/>
  <c r="X125" i="51"/>
  <c r="C125" i="51"/>
  <c r="O125" i="51"/>
  <c r="N125" i="51"/>
  <c r="G125" i="51"/>
  <c r="F125" i="51"/>
  <c r="AO124" i="51"/>
  <c r="AN124" i="51"/>
  <c r="AM124" i="51"/>
  <c r="AL124" i="51"/>
  <c r="AK124" i="51"/>
  <c r="AK125" i="51"/>
  <c r="P125" i="51"/>
  <c r="AJ124" i="51"/>
  <c r="AI124" i="51"/>
  <c r="N124" i="51"/>
  <c r="AH124" i="51"/>
  <c r="AH125" i="51"/>
  <c r="M125" i="51"/>
  <c r="AG124" i="51"/>
  <c r="AF124" i="51"/>
  <c r="AE124" i="51"/>
  <c r="AD124" i="51"/>
  <c r="AC124" i="51"/>
  <c r="AC125" i="51"/>
  <c r="H125" i="51"/>
  <c r="AB124" i="51"/>
  <c r="AA124" i="51"/>
  <c r="F124" i="51"/>
  <c r="Z124" i="51"/>
  <c r="Z125" i="51"/>
  <c r="E125" i="51"/>
  <c r="Y124" i="51"/>
  <c r="X124" i="51"/>
  <c r="W124" i="51"/>
  <c r="T124" i="51"/>
  <c r="S124" i="51"/>
  <c r="P124" i="51"/>
  <c r="O124" i="51"/>
  <c r="M124" i="51"/>
  <c r="L124" i="51"/>
  <c r="K124" i="51"/>
  <c r="H124" i="51"/>
  <c r="G124" i="51"/>
  <c r="E124" i="51"/>
  <c r="D124" i="51"/>
  <c r="C124" i="51"/>
  <c r="AP123" i="51"/>
  <c r="AN123" i="51"/>
  <c r="AL123" i="51"/>
  <c r="Q123" i="51"/>
  <c r="AK123" i="51"/>
  <c r="P123" i="51"/>
  <c r="AF123" i="51"/>
  <c r="AD123" i="51"/>
  <c r="I123" i="51"/>
  <c r="AC123" i="51"/>
  <c r="H123" i="51"/>
  <c r="X123" i="51"/>
  <c r="S123" i="51"/>
  <c r="K123" i="51"/>
  <c r="D123" i="51"/>
  <c r="C123" i="51"/>
  <c r="AO122" i="51"/>
  <c r="AN122" i="51"/>
  <c r="AM122" i="51"/>
  <c r="AM123" i="51"/>
  <c r="R123" i="51"/>
  <c r="AL122" i="51"/>
  <c r="AK122" i="51"/>
  <c r="AJ122" i="51"/>
  <c r="AI122" i="51"/>
  <c r="AH122" i="51"/>
  <c r="AG122" i="51"/>
  <c r="AF122" i="51"/>
  <c r="AE122" i="51"/>
  <c r="AE123" i="51"/>
  <c r="J123" i="51"/>
  <c r="AD122" i="51"/>
  <c r="AC122" i="51"/>
  <c r="AB122" i="51"/>
  <c r="AA122" i="51"/>
  <c r="Z122" i="51"/>
  <c r="Y122" i="51"/>
  <c r="X122" i="51"/>
  <c r="W122" i="51"/>
  <c r="W123" i="51"/>
  <c r="B123" i="51"/>
  <c r="T122" i="51"/>
  <c r="S122" i="51"/>
  <c r="R122" i="51"/>
  <c r="Q122" i="51"/>
  <c r="P122" i="51"/>
  <c r="M122" i="51"/>
  <c r="L122" i="51"/>
  <c r="K122" i="51"/>
  <c r="J122" i="51"/>
  <c r="I122" i="51"/>
  <c r="H122" i="51"/>
  <c r="E122" i="51"/>
  <c r="D122" i="51"/>
  <c r="C122" i="51"/>
  <c r="B122" i="51"/>
  <c r="AP121" i="51"/>
  <c r="AL121" i="51"/>
  <c r="AI121" i="51"/>
  <c r="N121" i="51"/>
  <c r="AH121" i="51"/>
  <c r="M121" i="51"/>
  <c r="AD121" i="51"/>
  <c r="AC121" i="51"/>
  <c r="AA121" i="51"/>
  <c r="F121" i="51"/>
  <c r="Z121" i="51"/>
  <c r="E121" i="51"/>
  <c r="Q121" i="51"/>
  <c r="I121" i="51"/>
  <c r="H121" i="51"/>
  <c r="AO120" i="51"/>
  <c r="AN120" i="51"/>
  <c r="AM120" i="51"/>
  <c r="AM121" i="51"/>
  <c r="R121" i="51"/>
  <c r="AL120" i="51"/>
  <c r="AK120" i="51"/>
  <c r="AJ120" i="51"/>
  <c r="AI120" i="51"/>
  <c r="AH120" i="51"/>
  <c r="AG120" i="51"/>
  <c r="AF120" i="51"/>
  <c r="AE120" i="51"/>
  <c r="AE121" i="51"/>
  <c r="J121" i="51"/>
  <c r="AD120" i="51"/>
  <c r="AC120" i="51"/>
  <c r="AB120" i="51"/>
  <c r="AB121" i="51"/>
  <c r="G121" i="51"/>
  <c r="AA120" i="51"/>
  <c r="Z120" i="51"/>
  <c r="Y120" i="51"/>
  <c r="X120" i="51"/>
  <c r="W120" i="51"/>
  <c r="W121" i="51"/>
  <c r="B121" i="51"/>
  <c r="R120" i="51"/>
  <c r="Q120" i="51"/>
  <c r="P120" i="51"/>
  <c r="O120" i="51"/>
  <c r="N120" i="51"/>
  <c r="M120" i="51"/>
  <c r="J120" i="51"/>
  <c r="I120" i="51"/>
  <c r="H120" i="51"/>
  <c r="G120" i="51"/>
  <c r="F120" i="51"/>
  <c r="E120" i="51"/>
  <c r="B120" i="51"/>
  <c r="AP119" i="51"/>
  <c r="AN119" i="51"/>
  <c r="S119" i="51"/>
  <c r="AM119" i="51"/>
  <c r="R119" i="51"/>
  <c r="AI119" i="51"/>
  <c r="AH119" i="51"/>
  <c r="AF119" i="51"/>
  <c r="K119" i="51"/>
  <c r="AE119" i="51"/>
  <c r="J119" i="51"/>
  <c r="AA119" i="51"/>
  <c r="Z119" i="51"/>
  <c r="X119" i="51"/>
  <c r="C119" i="51"/>
  <c r="W119" i="51"/>
  <c r="B119" i="51"/>
  <c r="N119" i="51"/>
  <c r="M119" i="51"/>
  <c r="F119" i="51"/>
  <c r="E119" i="51"/>
  <c r="AO118" i="51"/>
  <c r="AO119" i="51"/>
  <c r="T119" i="51"/>
  <c r="AN118" i="51"/>
  <c r="AM118" i="51"/>
  <c r="AL118" i="51"/>
  <c r="AK118" i="51"/>
  <c r="AJ118" i="51"/>
  <c r="AI118" i="51"/>
  <c r="AH118" i="51"/>
  <c r="AG118" i="51"/>
  <c r="AG119" i="51"/>
  <c r="L119" i="51"/>
  <c r="AF118" i="51"/>
  <c r="AE118" i="51"/>
  <c r="AD118" i="51"/>
  <c r="AC118" i="51"/>
  <c r="AB118" i="51"/>
  <c r="AB119" i="51"/>
  <c r="G119" i="51"/>
  <c r="AA118" i="51"/>
  <c r="Z118" i="51"/>
  <c r="Y118" i="51"/>
  <c r="Y119" i="51"/>
  <c r="D119" i="51"/>
  <c r="X118" i="51"/>
  <c r="W118" i="51"/>
  <c r="T118" i="51"/>
  <c r="S118" i="51"/>
  <c r="R118" i="51"/>
  <c r="O118" i="51"/>
  <c r="N118" i="51"/>
  <c r="M118" i="51"/>
  <c r="L118" i="51"/>
  <c r="K118" i="51"/>
  <c r="J118" i="51"/>
  <c r="G118" i="51"/>
  <c r="F118" i="51"/>
  <c r="E118" i="51"/>
  <c r="D118" i="51"/>
  <c r="C118" i="51"/>
  <c r="B118" i="51"/>
  <c r="AP117" i="51"/>
  <c r="AN117" i="51"/>
  <c r="AM117" i="51"/>
  <c r="AF117" i="51"/>
  <c r="AE117" i="51"/>
  <c r="AC117" i="51"/>
  <c r="H117" i="51"/>
  <c r="AB117" i="51"/>
  <c r="G117" i="51"/>
  <c r="X117" i="51"/>
  <c r="W117" i="51"/>
  <c r="S117" i="51"/>
  <c r="R117" i="51"/>
  <c r="K117" i="51"/>
  <c r="J117" i="51"/>
  <c r="C117" i="51"/>
  <c r="B117" i="51"/>
  <c r="AO116" i="51"/>
  <c r="AO117" i="51"/>
  <c r="T117" i="51"/>
  <c r="AN116" i="51"/>
  <c r="AM116" i="51"/>
  <c r="AL116" i="51"/>
  <c r="AL117" i="51"/>
  <c r="Q117" i="51"/>
  <c r="AK116" i="51"/>
  <c r="AJ116" i="51"/>
  <c r="AI116" i="51"/>
  <c r="AH116" i="51"/>
  <c r="AG116" i="51"/>
  <c r="AG117" i="51"/>
  <c r="L117" i="51"/>
  <c r="AF116" i="51"/>
  <c r="AE116" i="51"/>
  <c r="AD116" i="51"/>
  <c r="AD117" i="51"/>
  <c r="I117" i="51"/>
  <c r="AC116" i="51"/>
  <c r="AB116" i="51"/>
  <c r="AA116" i="51"/>
  <c r="Z116" i="51"/>
  <c r="Y116" i="51"/>
  <c r="Y117" i="51"/>
  <c r="D117" i="51"/>
  <c r="X116" i="51"/>
  <c r="W116" i="51"/>
  <c r="T116" i="51"/>
  <c r="S116" i="51"/>
  <c r="R116" i="51"/>
  <c r="Q116" i="51"/>
  <c r="P116" i="51"/>
  <c r="O116" i="51"/>
  <c r="L116" i="51"/>
  <c r="K116" i="51"/>
  <c r="J116" i="51"/>
  <c r="I116" i="51"/>
  <c r="H116" i="51"/>
  <c r="G116" i="51"/>
  <c r="D116" i="51"/>
  <c r="C116" i="51"/>
  <c r="B116" i="51"/>
  <c r="AP115" i="51"/>
  <c r="AO115" i="51"/>
  <c r="T115" i="51"/>
  <c r="AH115" i="51"/>
  <c r="M115" i="51"/>
  <c r="AG115" i="51"/>
  <c r="L115" i="51"/>
  <c r="AC115" i="51"/>
  <c r="AB115" i="51"/>
  <c r="Z115" i="51"/>
  <c r="E115" i="51"/>
  <c r="Y115" i="51"/>
  <c r="D115" i="51"/>
  <c r="H115" i="51"/>
  <c r="G115" i="51"/>
  <c r="AO114" i="51"/>
  <c r="AN114" i="51"/>
  <c r="AM114" i="51"/>
  <c r="AL114" i="51"/>
  <c r="AL115" i="51"/>
  <c r="Q115" i="51"/>
  <c r="AK114" i="51"/>
  <c r="AJ114" i="51"/>
  <c r="AI114" i="51"/>
  <c r="AI115" i="51"/>
  <c r="N115" i="51"/>
  <c r="AH114" i="51"/>
  <c r="AG114" i="51"/>
  <c r="AF114" i="51"/>
  <c r="AE114" i="51"/>
  <c r="AD114" i="51"/>
  <c r="AD115" i="51"/>
  <c r="I115" i="51"/>
  <c r="AC114" i="51"/>
  <c r="AB114" i="51"/>
  <c r="AA114" i="51"/>
  <c r="AA115" i="51"/>
  <c r="F115" i="51"/>
  <c r="Z114" i="51"/>
  <c r="Y114" i="51"/>
  <c r="X114" i="51"/>
  <c r="W114" i="51"/>
  <c r="T114" i="51"/>
  <c r="Q114" i="51"/>
  <c r="P114" i="51"/>
  <c r="O114" i="51"/>
  <c r="N114" i="51"/>
  <c r="M114" i="51"/>
  <c r="L114" i="51"/>
  <c r="I114" i="51"/>
  <c r="H114" i="51"/>
  <c r="G114" i="51"/>
  <c r="F114" i="51"/>
  <c r="E114" i="51"/>
  <c r="D114" i="51"/>
  <c r="AP113" i="51"/>
  <c r="AO113" i="51"/>
  <c r="AM113" i="51"/>
  <c r="R113" i="51"/>
  <c r="AL113" i="51"/>
  <c r="Q113" i="51"/>
  <c r="AH113" i="51"/>
  <c r="AG113" i="51"/>
  <c r="AE113" i="51"/>
  <c r="J113" i="51"/>
  <c r="AD113" i="51"/>
  <c r="I113" i="51"/>
  <c r="Z113" i="51"/>
  <c r="Y113" i="51"/>
  <c r="W113" i="51"/>
  <c r="B113" i="51"/>
  <c r="T113" i="51"/>
  <c r="M113" i="51"/>
  <c r="L113" i="51"/>
  <c r="E113" i="51"/>
  <c r="D113" i="51"/>
  <c r="AO112" i="51"/>
  <c r="AN112" i="51"/>
  <c r="AN113" i="51"/>
  <c r="S113" i="51"/>
  <c r="AM112" i="51"/>
  <c r="AL112" i="51"/>
  <c r="AK112" i="51"/>
  <c r="AJ112" i="51"/>
  <c r="AI112" i="51"/>
  <c r="AI113" i="51"/>
  <c r="N113" i="51"/>
  <c r="AH112" i="51"/>
  <c r="AG112" i="51"/>
  <c r="AF112" i="51"/>
  <c r="AF113" i="51"/>
  <c r="K113" i="51"/>
  <c r="AE112" i="51"/>
  <c r="AD112" i="51"/>
  <c r="AC112" i="51"/>
  <c r="AB112" i="51"/>
  <c r="AA112" i="51"/>
  <c r="AA113" i="51"/>
  <c r="F113" i="51"/>
  <c r="Z112" i="51"/>
  <c r="Y112" i="51"/>
  <c r="X112" i="51"/>
  <c r="X113" i="51"/>
  <c r="C113" i="51"/>
  <c r="W112" i="51"/>
  <c r="T112" i="51"/>
  <c r="S112" i="51"/>
  <c r="R112" i="51"/>
  <c r="Q112" i="51"/>
  <c r="N112" i="51"/>
  <c r="M112" i="51"/>
  <c r="L112" i="51"/>
  <c r="K112" i="51"/>
  <c r="J112" i="51"/>
  <c r="I112" i="51"/>
  <c r="F112" i="51"/>
  <c r="E112" i="51"/>
  <c r="D112" i="51"/>
  <c r="C112" i="51"/>
  <c r="B112" i="51"/>
  <c r="AP111" i="51"/>
  <c r="AK111" i="51"/>
  <c r="AA111" i="51"/>
  <c r="F111" i="51"/>
  <c r="R111" i="51"/>
  <c r="P111" i="51"/>
  <c r="K111" i="51"/>
  <c r="J111" i="51"/>
  <c r="G111" i="51"/>
  <c r="B111" i="51"/>
  <c r="AN110" i="51"/>
  <c r="AN111" i="51"/>
  <c r="S111" i="51"/>
  <c r="AM110" i="51"/>
  <c r="AM111" i="51"/>
  <c r="AL110" i="51"/>
  <c r="Q110" i="51"/>
  <c r="AK110" i="51"/>
  <c r="P110" i="51"/>
  <c r="AJ110" i="51"/>
  <c r="AI110" i="51"/>
  <c r="AH110" i="51"/>
  <c r="AH111" i="51"/>
  <c r="M111" i="51"/>
  <c r="AG110" i="51"/>
  <c r="AG111" i="51"/>
  <c r="L111" i="51"/>
  <c r="AF110" i="51"/>
  <c r="AF111" i="51"/>
  <c r="AE110" i="51"/>
  <c r="AE111" i="51"/>
  <c r="AD110" i="51"/>
  <c r="I110" i="51"/>
  <c r="AC110" i="51"/>
  <c r="H110" i="51"/>
  <c r="AB110" i="51"/>
  <c r="AB111" i="51"/>
  <c r="AA110" i="51"/>
  <c r="Z110" i="51"/>
  <c r="E110" i="51"/>
  <c r="Y110" i="51"/>
  <c r="Y111" i="51"/>
  <c r="D111" i="51"/>
  <c r="X110" i="51"/>
  <c r="X111" i="51"/>
  <c r="C111" i="51"/>
  <c r="W110" i="51"/>
  <c r="W111" i="51"/>
  <c r="S110" i="51"/>
  <c r="R110" i="51"/>
  <c r="O110" i="51"/>
  <c r="N110" i="51"/>
  <c r="M110" i="51"/>
  <c r="L110" i="51"/>
  <c r="K110" i="51"/>
  <c r="J110" i="51"/>
  <c r="G110" i="51"/>
  <c r="F110" i="51"/>
  <c r="C110" i="51"/>
  <c r="B110" i="51"/>
  <c r="AP109" i="51"/>
  <c r="AL109" i="51"/>
  <c r="AK109" i="51"/>
  <c r="P109" i="51"/>
  <c r="AG109" i="51"/>
  <c r="AD109" i="51"/>
  <c r="AC109" i="51"/>
  <c r="H109" i="51"/>
  <c r="AB109" i="51"/>
  <c r="AA109" i="51"/>
  <c r="Z109" i="51"/>
  <c r="Y109" i="51"/>
  <c r="X109" i="51"/>
  <c r="C109" i="51"/>
  <c r="W109" i="51"/>
  <c r="Q109" i="51"/>
  <c r="L109" i="51"/>
  <c r="I109" i="51"/>
  <c r="G109" i="51"/>
  <c r="F109" i="51"/>
  <c r="E109" i="51"/>
  <c r="D109" i="51"/>
  <c r="B109" i="51"/>
  <c r="AM108" i="51"/>
  <c r="R108" i="51"/>
  <c r="AL108" i="51"/>
  <c r="AK108" i="51"/>
  <c r="AJ108" i="51"/>
  <c r="AJ109" i="51"/>
  <c r="O109" i="51"/>
  <c r="AI108" i="51"/>
  <c r="AI109" i="51"/>
  <c r="N109" i="51"/>
  <c r="AH108" i="51"/>
  <c r="AH109" i="51"/>
  <c r="M109" i="51"/>
  <c r="AG108" i="51"/>
  <c r="AF108" i="51"/>
  <c r="AF109" i="51"/>
  <c r="K109" i="51"/>
  <c r="AE108" i="51"/>
  <c r="J108" i="51"/>
  <c r="Q108" i="51"/>
  <c r="P108" i="51"/>
  <c r="O108" i="51"/>
  <c r="N108" i="51"/>
  <c r="L108" i="51"/>
  <c r="K108" i="51"/>
  <c r="I108" i="51"/>
  <c r="H108" i="51"/>
  <c r="G108" i="51"/>
  <c r="F108" i="51"/>
  <c r="E108" i="51"/>
  <c r="D108" i="51"/>
  <c r="C108" i="51"/>
  <c r="B108" i="51"/>
  <c r="AP107" i="51"/>
  <c r="AD107" i="51"/>
  <c r="AC107" i="51"/>
  <c r="AB107" i="51"/>
  <c r="AA107" i="51"/>
  <c r="Z107" i="51"/>
  <c r="Y107" i="51"/>
  <c r="D107" i="51"/>
  <c r="X107" i="51"/>
  <c r="W107" i="51"/>
  <c r="I107" i="51"/>
  <c r="H107" i="51"/>
  <c r="G107" i="51"/>
  <c r="F107" i="51"/>
  <c r="E107" i="51"/>
  <c r="C107" i="51"/>
  <c r="B107" i="51"/>
  <c r="AL106" i="51"/>
  <c r="AL107" i="51"/>
  <c r="Q107" i="51"/>
  <c r="AK106" i="51"/>
  <c r="AK107" i="51"/>
  <c r="P107" i="51"/>
  <c r="AJ106" i="51"/>
  <c r="AJ107" i="51"/>
  <c r="O107" i="51"/>
  <c r="AI106" i="51"/>
  <c r="AI107" i="51"/>
  <c r="N107" i="51"/>
  <c r="AH106" i="51"/>
  <c r="AH107" i="51"/>
  <c r="M107" i="51"/>
  <c r="AG106" i="51"/>
  <c r="L106" i="51"/>
  <c r="AF106" i="51"/>
  <c r="AF107" i="51"/>
  <c r="K107" i="51"/>
  <c r="AE106" i="51"/>
  <c r="AE107" i="51"/>
  <c r="J107" i="51"/>
  <c r="Q106" i="51"/>
  <c r="P106" i="51"/>
  <c r="O106" i="51"/>
  <c r="N106" i="51"/>
  <c r="M106" i="51"/>
  <c r="K106" i="51"/>
  <c r="J106" i="51"/>
  <c r="I106" i="51"/>
  <c r="H106" i="51"/>
  <c r="G106" i="51"/>
  <c r="F106" i="51"/>
  <c r="E106" i="51"/>
  <c r="D106" i="51"/>
  <c r="C106" i="51"/>
  <c r="B106" i="51"/>
  <c r="AP105" i="51"/>
  <c r="AK105" i="51"/>
  <c r="AG105" i="51"/>
  <c r="L105" i="51"/>
  <c r="AD105" i="51"/>
  <c r="I105" i="51"/>
  <c r="AC105" i="51"/>
  <c r="AB105" i="51"/>
  <c r="G105" i="51"/>
  <c r="AA105" i="51"/>
  <c r="Z105" i="51"/>
  <c r="E105" i="51"/>
  <c r="Y105" i="51"/>
  <c r="D105" i="51"/>
  <c r="X105" i="51"/>
  <c r="W105" i="51"/>
  <c r="B105" i="51"/>
  <c r="P105" i="51"/>
  <c r="H105" i="51"/>
  <c r="F105" i="51"/>
  <c r="C105" i="51"/>
  <c r="AK104" i="51"/>
  <c r="P104" i="51"/>
  <c r="AJ104" i="51"/>
  <c r="O104" i="51"/>
  <c r="AI104" i="51"/>
  <c r="AI105" i="51"/>
  <c r="N105" i="51"/>
  <c r="AH104" i="51"/>
  <c r="M104" i="51"/>
  <c r="AG104" i="51"/>
  <c r="AF104" i="51"/>
  <c r="AF105" i="51"/>
  <c r="K105" i="51"/>
  <c r="AE104" i="51"/>
  <c r="J104" i="51"/>
  <c r="N104" i="51"/>
  <c r="L104" i="51"/>
  <c r="I104" i="51"/>
  <c r="H104" i="51"/>
  <c r="G104" i="51"/>
  <c r="F104" i="51"/>
  <c r="E104" i="51"/>
  <c r="D104" i="51"/>
  <c r="C104" i="51"/>
  <c r="B104" i="51"/>
  <c r="AP103" i="51"/>
  <c r="AI103" i="51"/>
  <c r="AF103" i="51"/>
  <c r="K103" i="51"/>
  <c r="AD103" i="51"/>
  <c r="I103" i="51"/>
  <c r="AC103" i="51"/>
  <c r="H103" i="51"/>
  <c r="AB103" i="51"/>
  <c r="AA103" i="51"/>
  <c r="Z103" i="51"/>
  <c r="E103" i="51"/>
  <c r="Y103" i="51"/>
  <c r="D103" i="51"/>
  <c r="X103" i="51"/>
  <c r="C103" i="51"/>
  <c r="W103" i="51"/>
  <c r="N103" i="51"/>
  <c r="G103" i="51"/>
  <c r="F103" i="51"/>
  <c r="B103" i="51"/>
  <c r="AJ102" i="51"/>
  <c r="AJ103" i="51"/>
  <c r="O103" i="51"/>
  <c r="AI102" i="51"/>
  <c r="AH102" i="51"/>
  <c r="AH103" i="51"/>
  <c r="M103" i="51"/>
  <c r="AG102" i="51"/>
  <c r="AG103" i="51"/>
  <c r="L103" i="51"/>
  <c r="AF102" i="51"/>
  <c r="AE102" i="51"/>
  <c r="AE103" i="51"/>
  <c r="J103" i="51"/>
  <c r="N102" i="51"/>
  <c r="K102" i="51"/>
  <c r="J102" i="51"/>
  <c r="I102" i="51"/>
  <c r="H102" i="51"/>
  <c r="G102" i="51"/>
  <c r="F102" i="51"/>
  <c r="E102" i="51"/>
  <c r="D102" i="51"/>
  <c r="C102" i="51"/>
  <c r="B102" i="51"/>
  <c r="AP101" i="51"/>
  <c r="AE101" i="51"/>
  <c r="J101" i="51"/>
  <c r="AD101" i="51"/>
  <c r="AC101" i="51"/>
  <c r="H101" i="51"/>
  <c r="AB101" i="51"/>
  <c r="G101" i="51"/>
  <c r="AA101" i="51"/>
  <c r="F101" i="51"/>
  <c r="Z101" i="51"/>
  <c r="Y101" i="51"/>
  <c r="X101" i="51"/>
  <c r="C101" i="51"/>
  <c r="W101" i="51"/>
  <c r="B101" i="51"/>
  <c r="N101" i="51"/>
  <c r="I101" i="51"/>
  <c r="E101" i="51"/>
  <c r="D101" i="51"/>
  <c r="AH100" i="51"/>
  <c r="AH101" i="51"/>
  <c r="M101" i="51"/>
  <c r="AG100" i="51"/>
  <c r="L100" i="51"/>
  <c r="AF100" i="51"/>
  <c r="K100" i="51"/>
  <c r="AE100" i="51"/>
  <c r="N100" i="51"/>
  <c r="M100" i="51"/>
  <c r="J100" i="51"/>
  <c r="I100" i="51"/>
  <c r="H100" i="51"/>
  <c r="G100" i="51"/>
  <c r="F100" i="51"/>
  <c r="E100" i="51"/>
  <c r="D100" i="51"/>
  <c r="C100" i="51"/>
  <c r="B100" i="51"/>
  <c r="AP99" i="51"/>
  <c r="AG99" i="51"/>
  <c r="L99" i="51"/>
  <c r="AE99" i="51"/>
  <c r="J99" i="51"/>
  <c r="AD99" i="51"/>
  <c r="I99" i="51"/>
  <c r="AC99" i="51"/>
  <c r="AB99" i="51"/>
  <c r="G99" i="51"/>
  <c r="AA99" i="51"/>
  <c r="Z99" i="51"/>
  <c r="Y99" i="51"/>
  <c r="D99" i="51"/>
  <c r="X99" i="51"/>
  <c r="W99" i="51"/>
  <c r="B99" i="51"/>
  <c r="M99" i="51"/>
  <c r="H99" i="51"/>
  <c r="F99" i="51"/>
  <c r="E99" i="51"/>
  <c r="C99" i="51"/>
  <c r="AG98" i="51"/>
  <c r="AF98" i="51"/>
  <c r="K98" i="51"/>
  <c r="AE98" i="51"/>
  <c r="M98" i="51"/>
  <c r="L98" i="51"/>
  <c r="J98" i="51"/>
  <c r="I98" i="51"/>
  <c r="H98" i="51"/>
  <c r="G98" i="51"/>
  <c r="F98" i="51"/>
  <c r="E98" i="51"/>
  <c r="D98" i="51"/>
  <c r="C98" i="51"/>
  <c r="B98" i="51"/>
  <c r="AP97" i="51"/>
  <c r="AF97" i="51"/>
  <c r="AE97" i="51"/>
  <c r="AD97" i="51"/>
  <c r="AC97" i="51"/>
  <c r="H97" i="51"/>
  <c r="AB97" i="51"/>
  <c r="G97" i="51"/>
  <c r="AA97" i="51"/>
  <c r="Z97" i="51"/>
  <c r="Y97" i="51"/>
  <c r="D97" i="51"/>
  <c r="X97" i="51"/>
  <c r="W97" i="51"/>
  <c r="L97" i="51"/>
  <c r="K97" i="51"/>
  <c r="J97" i="51"/>
  <c r="I97" i="51"/>
  <c r="F97" i="51"/>
  <c r="E97" i="51"/>
  <c r="C97" i="51"/>
  <c r="B97" i="51"/>
  <c r="AF96" i="51"/>
  <c r="AE96" i="51"/>
  <c r="L96" i="51"/>
  <c r="K96" i="51"/>
  <c r="J96" i="51"/>
  <c r="I96" i="51"/>
  <c r="H96" i="51"/>
  <c r="G96" i="51"/>
  <c r="F96" i="51"/>
  <c r="E96" i="51"/>
  <c r="D96" i="51"/>
  <c r="C96" i="51"/>
  <c r="B96" i="51"/>
  <c r="AD95" i="51"/>
  <c r="I95" i="51"/>
  <c r="AC95" i="51"/>
  <c r="H95" i="51"/>
  <c r="AB95" i="51"/>
  <c r="AA95" i="51"/>
  <c r="Z95" i="51"/>
  <c r="Y95" i="51"/>
  <c r="D95" i="51"/>
  <c r="X95" i="51"/>
  <c r="W95" i="51"/>
  <c r="K95" i="51"/>
  <c r="G95" i="51"/>
  <c r="F95" i="51"/>
  <c r="E95" i="51"/>
  <c r="C95" i="51"/>
  <c r="B95" i="51"/>
  <c r="AE94" i="51"/>
  <c r="AE95" i="51"/>
  <c r="J95" i="51"/>
  <c r="K94" i="51"/>
  <c r="J94" i="51"/>
  <c r="I94" i="51"/>
  <c r="H94" i="51"/>
  <c r="G94" i="51"/>
  <c r="F94" i="51"/>
  <c r="E94" i="51"/>
  <c r="D94" i="51"/>
  <c r="C94" i="51"/>
  <c r="B94" i="51"/>
  <c r="AD93" i="51"/>
  <c r="AC93" i="51"/>
  <c r="H93" i="51"/>
  <c r="AB93" i="51"/>
  <c r="AA93" i="51"/>
  <c r="Z93" i="51"/>
  <c r="E93" i="51"/>
  <c r="Y93" i="51"/>
  <c r="X93" i="51"/>
  <c r="W93" i="51"/>
  <c r="B93" i="51"/>
  <c r="J93" i="51"/>
  <c r="I93" i="51"/>
  <c r="G93" i="51"/>
  <c r="F93" i="51"/>
  <c r="D93" i="51"/>
  <c r="C93" i="51"/>
  <c r="J92" i="51"/>
  <c r="I92" i="51"/>
  <c r="H92" i="51"/>
  <c r="G92" i="51"/>
  <c r="F92" i="51"/>
  <c r="E92" i="51"/>
  <c r="D92" i="51"/>
  <c r="C92" i="51"/>
  <c r="B92" i="51"/>
  <c r="AC91" i="51"/>
  <c r="AB91" i="51"/>
  <c r="G91" i="51"/>
  <c r="AA91" i="51"/>
  <c r="F91" i="51"/>
  <c r="Z91" i="51"/>
  <c r="Y91" i="51"/>
  <c r="X91" i="51"/>
  <c r="W91" i="51"/>
  <c r="I91" i="51"/>
  <c r="H91" i="51"/>
  <c r="E91" i="51"/>
  <c r="D91" i="51"/>
  <c r="C91" i="51"/>
  <c r="B91" i="51"/>
  <c r="I90" i="51"/>
  <c r="H90" i="51"/>
  <c r="G90" i="51"/>
  <c r="F90" i="51"/>
  <c r="E90" i="51"/>
  <c r="D90" i="51"/>
  <c r="C90" i="51"/>
  <c r="B90" i="51"/>
  <c r="AB89" i="51"/>
  <c r="G89" i="51"/>
  <c r="AA89" i="51"/>
  <c r="Z89" i="51"/>
  <c r="E89" i="51"/>
  <c r="Y89" i="51"/>
  <c r="D89" i="51"/>
  <c r="X89" i="51"/>
  <c r="W89" i="51"/>
  <c r="B89" i="51"/>
  <c r="H89" i="51"/>
  <c r="F89" i="51"/>
  <c r="C89" i="51"/>
  <c r="H88" i="51"/>
  <c r="G88" i="51"/>
  <c r="F88" i="51"/>
  <c r="E88" i="51"/>
  <c r="D88" i="51"/>
  <c r="C88" i="51"/>
  <c r="B88" i="51"/>
  <c r="AA87" i="51"/>
  <c r="Z87" i="51"/>
  <c r="Y87" i="51"/>
  <c r="D87" i="51"/>
  <c r="X87" i="51"/>
  <c r="C87" i="51"/>
  <c r="W87" i="51"/>
  <c r="B87" i="51"/>
  <c r="G87" i="51"/>
  <c r="F87" i="51"/>
  <c r="E87" i="51"/>
  <c r="G86" i="51"/>
  <c r="F86" i="51"/>
  <c r="E86" i="51"/>
  <c r="D86" i="51"/>
  <c r="C86" i="51"/>
  <c r="B86" i="51"/>
  <c r="Z85" i="51"/>
  <c r="Y85" i="51"/>
  <c r="X85" i="51"/>
  <c r="C85" i="51"/>
  <c r="W85" i="51"/>
  <c r="B85" i="51"/>
  <c r="F85" i="51"/>
  <c r="E85" i="51"/>
  <c r="D85" i="51"/>
  <c r="F84" i="51"/>
  <c r="E84" i="51"/>
  <c r="D84" i="51"/>
  <c r="C84" i="51"/>
  <c r="B84" i="51"/>
  <c r="Y83" i="51"/>
  <c r="D83" i="51"/>
  <c r="X83" i="51"/>
  <c r="W83" i="51"/>
  <c r="B83" i="51"/>
  <c r="E83" i="51"/>
  <c r="C83" i="51"/>
  <c r="E82" i="51"/>
  <c r="D82" i="51"/>
  <c r="C82" i="51"/>
  <c r="B82" i="51"/>
  <c r="X81" i="51"/>
  <c r="C81" i="51"/>
  <c r="W81" i="51"/>
  <c r="D81" i="51"/>
  <c r="B81" i="51"/>
  <c r="D80" i="51"/>
  <c r="C80" i="51"/>
  <c r="B80" i="51"/>
  <c r="W79" i="51"/>
  <c r="C79" i="51"/>
  <c r="B79" i="51"/>
  <c r="C78" i="51"/>
  <c r="B78" i="51"/>
  <c r="B77" i="51"/>
  <c r="B76" i="51"/>
  <c r="W120" i="50"/>
  <c r="W121" i="50"/>
  <c r="B121" i="50"/>
  <c r="W132" i="50"/>
  <c r="W133" i="50"/>
  <c r="B133" i="50"/>
  <c r="W130" i="50"/>
  <c r="W131" i="50"/>
  <c r="B131" i="50"/>
  <c r="W128" i="50"/>
  <c r="W129" i="50"/>
  <c r="B129" i="50"/>
  <c r="W126" i="50"/>
  <c r="W127" i="50"/>
  <c r="B127" i="50"/>
  <c r="W124" i="50"/>
  <c r="W125" i="50"/>
  <c r="B125" i="50"/>
  <c r="W122" i="50"/>
  <c r="W123" i="50"/>
  <c r="B123" i="50"/>
  <c r="W118" i="50"/>
  <c r="W116" i="50"/>
  <c r="W117" i="50"/>
  <c r="B117" i="50"/>
  <c r="W114" i="50"/>
  <c r="W115" i="50"/>
  <c r="B115" i="50"/>
  <c r="W112" i="50"/>
  <c r="B112" i="50"/>
  <c r="W110" i="50"/>
  <c r="B110" i="50"/>
  <c r="X120" i="50"/>
  <c r="X121" i="50"/>
  <c r="C121" i="50"/>
  <c r="X132" i="50"/>
  <c r="X133" i="50"/>
  <c r="C133" i="50"/>
  <c r="X130" i="50"/>
  <c r="X131" i="50"/>
  <c r="C131" i="50"/>
  <c r="X128" i="50"/>
  <c r="X129" i="50"/>
  <c r="C129" i="50"/>
  <c r="X126" i="50"/>
  <c r="X124" i="50"/>
  <c r="C124" i="50"/>
  <c r="X122" i="50"/>
  <c r="X118" i="50"/>
  <c r="X119" i="50"/>
  <c r="C119" i="50"/>
  <c r="X116" i="50"/>
  <c r="C116" i="50"/>
  <c r="X114" i="50"/>
  <c r="C114" i="50"/>
  <c r="X112" i="50"/>
  <c r="C112" i="50"/>
  <c r="X110" i="50"/>
  <c r="AO120" i="50"/>
  <c r="AO121" i="50"/>
  <c r="T121" i="50"/>
  <c r="AN120" i="50"/>
  <c r="AM120" i="50"/>
  <c r="AL120" i="50"/>
  <c r="AL121" i="50"/>
  <c r="Q121" i="50"/>
  <c r="AK120" i="50"/>
  <c r="AJ120" i="50"/>
  <c r="O120" i="50"/>
  <c r="AI120" i="50"/>
  <c r="AH120" i="50"/>
  <c r="AH121" i="50"/>
  <c r="M121" i="50"/>
  <c r="AG120" i="50"/>
  <c r="AF120" i="50"/>
  <c r="AE120" i="50"/>
  <c r="AO132" i="50"/>
  <c r="AN132" i="50"/>
  <c r="AM132" i="50"/>
  <c r="AM133" i="50"/>
  <c r="R133" i="50"/>
  <c r="AL132" i="50"/>
  <c r="AK132" i="50"/>
  <c r="AJ132" i="50"/>
  <c r="AI132" i="50"/>
  <c r="AH132" i="50"/>
  <c r="M132" i="50"/>
  <c r="AG132" i="50"/>
  <c r="AF132" i="50"/>
  <c r="AE132" i="50"/>
  <c r="AO130" i="50"/>
  <c r="AN130" i="50"/>
  <c r="AM130" i="50"/>
  <c r="AL130" i="50"/>
  <c r="AK130" i="50"/>
  <c r="AJ130" i="50"/>
  <c r="AI130" i="50"/>
  <c r="N130" i="50"/>
  <c r="AH130" i="50"/>
  <c r="AH131" i="50"/>
  <c r="M131" i="50"/>
  <c r="AG130" i="50"/>
  <c r="AF130" i="50"/>
  <c r="AE130" i="50"/>
  <c r="AO128" i="50"/>
  <c r="T128" i="50"/>
  <c r="AN128" i="50"/>
  <c r="AM128" i="50"/>
  <c r="AL128" i="50"/>
  <c r="AK128" i="50"/>
  <c r="AJ128" i="50"/>
  <c r="AI128" i="50"/>
  <c r="N128" i="50"/>
  <c r="AH128" i="50"/>
  <c r="AH129" i="50"/>
  <c r="M129" i="50"/>
  <c r="AG128" i="50"/>
  <c r="AG129" i="50"/>
  <c r="L129" i="50"/>
  <c r="AF128" i="50"/>
  <c r="AE128" i="50"/>
  <c r="AO126" i="50"/>
  <c r="AN126" i="50"/>
  <c r="AM126" i="50"/>
  <c r="R126" i="50"/>
  <c r="AL126" i="50"/>
  <c r="AK126" i="50"/>
  <c r="P126" i="50"/>
  <c r="AJ126" i="50"/>
  <c r="AI126" i="50"/>
  <c r="AH126" i="50"/>
  <c r="AH127" i="50"/>
  <c r="M127" i="50"/>
  <c r="AG126" i="50"/>
  <c r="AF126" i="50"/>
  <c r="AE126" i="50"/>
  <c r="AO124" i="50"/>
  <c r="AN124" i="50"/>
  <c r="AM124" i="50"/>
  <c r="AL124" i="50"/>
  <c r="AK124" i="50"/>
  <c r="AJ124" i="50"/>
  <c r="AJ125" i="50"/>
  <c r="O125" i="50"/>
  <c r="AI124" i="50"/>
  <c r="AH124" i="50"/>
  <c r="AH125" i="50"/>
  <c r="M125" i="50"/>
  <c r="AG124" i="50"/>
  <c r="AF124" i="50"/>
  <c r="AE124" i="50"/>
  <c r="AO122" i="50"/>
  <c r="AN122" i="50"/>
  <c r="AM122" i="50"/>
  <c r="AL122" i="50"/>
  <c r="AK122" i="50"/>
  <c r="AJ122" i="50"/>
  <c r="AI122" i="50"/>
  <c r="AH122" i="50"/>
  <c r="AH123" i="50"/>
  <c r="M123" i="50"/>
  <c r="AG122" i="50"/>
  <c r="AF122" i="50"/>
  <c r="K122" i="50"/>
  <c r="AE122" i="50"/>
  <c r="AE123" i="50"/>
  <c r="J123" i="50"/>
  <c r="AO118" i="50"/>
  <c r="AN118" i="50"/>
  <c r="AM118" i="50"/>
  <c r="AL118" i="50"/>
  <c r="AK118" i="50"/>
  <c r="AJ118" i="50"/>
  <c r="AI118" i="50"/>
  <c r="AH118" i="50"/>
  <c r="M118" i="50"/>
  <c r="AG118" i="50"/>
  <c r="AF118" i="50"/>
  <c r="AE118" i="50"/>
  <c r="AO116" i="50"/>
  <c r="AN116" i="50"/>
  <c r="AM116" i="50"/>
  <c r="AL116" i="50"/>
  <c r="AK116" i="50"/>
  <c r="AJ116" i="50"/>
  <c r="AI116" i="50"/>
  <c r="AI117" i="50"/>
  <c r="N117" i="50"/>
  <c r="AH116" i="50"/>
  <c r="AH117" i="50"/>
  <c r="M117" i="50"/>
  <c r="AG116" i="50"/>
  <c r="AF116" i="50"/>
  <c r="AE116" i="50"/>
  <c r="AO114" i="50"/>
  <c r="AN114" i="50"/>
  <c r="AM114" i="50"/>
  <c r="AL114" i="50"/>
  <c r="AK114" i="50"/>
  <c r="AK115" i="50"/>
  <c r="P115" i="50"/>
  <c r="AJ114" i="50"/>
  <c r="AI114" i="50"/>
  <c r="AI115" i="50"/>
  <c r="N115" i="50"/>
  <c r="AH114" i="50"/>
  <c r="M114" i="50"/>
  <c r="AG114" i="50"/>
  <c r="AF114" i="50"/>
  <c r="AE114" i="50"/>
  <c r="J114" i="50"/>
  <c r="AO112" i="50"/>
  <c r="AN112" i="50"/>
  <c r="AM112" i="50"/>
  <c r="AL112" i="50"/>
  <c r="AK112" i="50"/>
  <c r="AJ112" i="50"/>
  <c r="AI112" i="50"/>
  <c r="AH112" i="50"/>
  <c r="AG112" i="50"/>
  <c r="L112" i="50"/>
  <c r="AF112" i="50"/>
  <c r="AE112" i="50"/>
  <c r="AN110" i="50"/>
  <c r="AM110" i="50"/>
  <c r="AL110" i="50"/>
  <c r="AK110" i="50"/>
  <c r="AJ110" i="50"/>
  <c r="AI110" i="50"/>
  <c r="AH110" i="50"/>
  <c r="AG110" i="50"/>
  <c r="AF110" i="50"/>
  <c r="AF111" i="50"/>
  <c r="K111" i="50"/>
  <c r="AE110" i="50"/>
  <c r="AN111" i="50"/>
  <c r="S111" i="50"/>
  <c r="AJ111" i="50"/>
  <c r="O111" i="50"/>
  <c r="AI111" i="50"/>
  <c r="N111" i="50"/>
  <c r="AG111" i="50"/>
  <c r="L111" i="50"/>
  <c r="AE111" i="50"/>
  <c r="J111" i="50"/>
  <c r="AM108" i="50"/>
  <c r="AL108" i="50"/>
  <c r="AL109" i="50"/>
  <c r="Q109" i="50"/>
  <c r="AL106" i="50"/>
  <c r="AK108" i="50"/>
  <c r="AK106" i="50"/>
  <c r="AK104" i="50"/>
  <c r="AK105" i="50"/>
  <c r="P105" i="50"/>
  <c r="AJ108" i="50"/>
  <c r="AJ106" i="50"/>
  <c r="AJ104" i="50"/>
  <c r="AJ102" i="50"/>
  <c r="O102" i="50"/>
  <c r="AI108" i="50"/>
  <c r="AI106" i="50"/>
  <c r="AI104" i="50"/>
  <c r="AI102" i="50"/>
  <c r="AH108" i="50"/>
  <c r="AH106" i="50"/>
  <c r="M106" i="50"/>
  <c r="AH104" i="50"/>
  <c r="AH105" i="50"/>
  <c r="M105" i="50"/>
  <c r="AH102" i="50"/>
  <c r="M102" i="50"/>
  <c r="AH100" i="50"/>
  <c r="AG108" i="50"/>
  <c r="AG106" i="50"/>
  <c r="AG104" i="50"/>
  <c r="AG102" i="50"/>
  <c r="AG100" i="50"/>
  <c r="AG98" i="50"/>
  <c r="AF108" i="50"/>
  <c r="AF106" i="50"/>
  <c r="AF104" i="50"/>
  <c r="AF102" i="50"/>
  <c r="AF100" i="50"/>
  <c r="AF98" i="50"/>
  <c r="AF96" i="50"/>
  <c r="AF97" i="50"/>
  <c r="K97" i="50"/>
  <c r="AE108" i="50"/>
  <c r="AE106" i="50"/>
  <c r="J106" i="50"/>
  <c r="AE104" i="50"/>
  <c r="AE102" i="50"/>
  <c r="AE100" i="50"/>
  <c r="AE98" i="50"/>
  <c r="J98" i="50"/>
  <c r="AE96" i="50"/>
  <c r="AE94" i="50"/>
  <c r="AE95" i="50"/>
  <c r="J95" i="50"/>
  <c r="AD118" i="50"/>
  <c r="I118" i="50"/>
  <c r="AC118" i="50"/>
  <c r="AB118" i="50"/>
  <c r="AD132" i="50"/>
  <c r="AC132" i="50"/>
  <c r="AB132" i="50"/>
  <c r="AD130" i="50"/>
  <c r="AD131" i="50"/>
  <c r="I131" i="50"/>
  <c r="AC130" i="50"/>
  <c r="AC131" i="50"/>
  <c r="H131" i="50"/>
  <c r="AB130" i="50"/>
  <c r="AD128" i="50"/>
  <c r="AC128" i="50"/>
  <c r="AB128" i="50"/>
  <c r="AD126" i="50"/>
  <c r="AC126" i="50"/>
  <c r="AB126" i="50"/>
  <c r="AD124" i="50"/>
  <c r="AD125" i="50"/>
  <c r="I125" i="50"/>
  <c r="AC124" i="50"/>
  <c r="AC125" i="50"/>
  <c r="H125" i="50"/>
  <c r="AB124" i="50"/>
  <c r="AB125" i="50"/>
  <c r="G125" i="50"/>
  <c r="AD122" i="50"/>
  <c r="AC122" i="50"/>
  <c r="H122" i="50"/>
  <c r="AB122" i="50"/>
  <c r="AD120" i="50"/>
  <c r="AC120" i="50"/>
  <c r="H120" i="50"/>
  <c r="AB120" i="50"/>
  <c r="AD116" i="50"/>
  <c r="AC116" i="50"/>
  <c r="AB116" i="50"/>
  <c r="AD114" i="50"/>
  <c r="AC114" i="50"/>
  <c r="H114" i="50"/>
  <c r="AB114" i="50"/>
  <c r="AB115" i="50"/>
  <c r="G115" i="50"/>
  <c r="AD112" i="50"/>
  <c r="AC112" i="50"/>
  <c r="AB112" i="50"/>
  <c r="AB113" i="50"/>
  <c r="G113" i="50"/>
  <c r="AD110" i="50"/>
  <c r="AD111" i="50"/>
  <c r="I111" i="50"/>
  <c r="AC110" i="50"/>
  <c r="AB110" i="50"/>
  <c r="AA132" i="50"/>
  <c r="AA133" i="50"/>
  <c r="F133" i="50"/>
  <c r="AA130" i="50"/>
  <c r="AA131" i="50"/>
  <c r="F131" i="50"/>
  <c r="AA128" i="50"/>
  <c r="AA126" i="50"/>
  <c r="AA124" i="50"/>
  <c r="AA122" i="50"/>
  <c r="AA120" i="50"/>
  <c r="AA118" i="50"/>
  <c r="AA119" i="50"/>
  <c r="F119" i="50"/>
  <c r="AA116" i="50"/>
  <c r="AA114" i="50"/>
  <c r="AA112" i="50"/>
  <c r="F112" i="50"/>
  <c r="AA110" i="50"/>
  <c r="AA111" i="50"/>
  <c r="F111" i="50"/>
  <c r="Z118" i="50"/>
  <c r="Z119" i="50"/>
  <c r="E119" i="50"/>
  <c r="Z132" i="50"/>
  <c r="Z130" i="50"/>
  <c r="Z131" i="50"/>
  <c r="E131" i="50"/>
  <c r="Z128" i="50"/>
  <c r="Z129" i="50"/>
  <c r="E129" i="50"/>
  <c r="Z126" i="50"/>
  <c r="Z124" i="50"/>
  <c r="Z122" i="50"/>
  <c r="Z120" i="50"/>
  <c r="Z116" i="50"/>
  <c r="Z114" i="50"/>
  <c r="Z112" i="50"/>
  <c r="Z110" i="50"/>
  <c r="Y132" i="50"/>
  <c r="Y130" i="50"/>
  <c r="Y128" i="50"/>
  <c r="D128" i="50"/>
  <c r="Y126" i="50"/>
  <c r="Y124" i="50"/>
  <c r="Y122" i="50"/>
  <c r="Y120" i="50"/>
  <c r="D120" i="50"/>
  <c r="Y118" i="50"/>
  <c r="Y116" i="50"/>
  <c r="Y114" i="50"/>
  <c r="Y115" i="50"/>
  <c r="D115" i="50"/>
  <c r="Y112" i="50"/>
  <c r="Y110" i="50"/>
  <c r="D110" i="50"/>
  <c r="I120" i="50"/>
  <c r="AA121" i="50"/>
  <c r="F121" i="50"/>
  <c r="G118" i="50"/>
  <c r="E118" i="50"/>
  <c r="Z117" i="50"/>
  <c r="E117" i="50"/>
  <c r="I114" i="50"/>
  <c r="AA115" i="50"/>
  <c r="F115" i="50"/>
  <c r="H112" i="50"/>
  <c r="AB111" i="50"/>
  <c r="G111" i="50"/>
  <c r="Z111" i="50"/>
  <c r="E111" i="50"/>
  <c r="AF121" i="50"/>
  <c r="K121" i="50"/>
  <c r="Y117" i="50"/>
  <c r="D117" i="50"/>
  <c r="D114" i="50"/>
  <c r="AE117" i="50"/>
  <c r="J117" i="50"/>
  <c r="AF113" i="50"/>
  <c r="K113" i="50"/>
  <c r="J112" i="50"/>
  <c r="AG101" i="50"/>
  <c r="L101" i="50"/>
  <c r="M99" i="50"/>
  <c r="L96" i="50"/>
  <c r="J96" i="50"/>
  <c r="AK121" i="50"/>
  <c r="P121" i="50"/>
  <c r="R120" i="50"/>
  <c r="G120" i="50"/>
  <c r="E120" i="50"/>
  <c r="L97" i="50"/>
  <c r="AP103" i="50"/>
  <c r="T203" i="50"/>
  <c r="S203" i="50"/>
  <c r="R203" i="50"/>
  <c r="Q203" i="50"/>
  <c r="P203" i="50"/>
  <c r="O203" i="50"/>
  <c r="N203" i="50"/>
  <c r="M203" i="50"/>
  <c r="L203" i="50"/>
  <c r="K203" i="50"/>
  <c r="J203" i="50"/>
  <c r="I203" i="50"/>
  <c r="H203" i="50"/>
  <c r="G203" i="50"/>
  <c r="F203" i="50"/>
  <c r="E203" i="50"/>
  <c r="D203" i="50"/>
  <c r="C203" i="50"/>
  <c r="B203" i="50"/>
  <c r="T201" i="50"/>
  <c r="S201" i="50"/>
  <c r="R201" i="50"/>
  <c r="Q201" i="50"/>
  <c r="P201" i="50"/>
  <c r="O201" i="50"/>
  <c r="N201" i="50"/>
  <c r="M201" i="50"/>
  <c r="L201" i="50"/>
  <c r="K201" i="50"/>
  <c r="J201" i="50"/>
  <c r="I201" i="50"/>
  <c r="H201" i="50"/>
  <c r="G201" i="50"/>
  <c r="F201" i="50"/>
  <c r="E201" i="50"/>
  <c r="D201" i="50"/>
  <c r="C201" i="50"/>
  <c r="B201" i="50"/>
  <c r="T199" i="50"/>
  <c r="S199" i="50"/>
  <c r="R199" i="50"/>
  <c r="Q199" i="50"/>
  <c r="P199" i="50"/>
  <c r="O199" i="50"/>
  <c r="N199" i="50"/>
  <c r="M199" i="50"/>
  <c r="L199" i="50"/>
  <c r="K199" i="50"/>
  <c r="J199" i="50"/>
  <c r="I199" i="50"/>
  <c r="H199" i="50"/>
  <c r="G199" i="50"/>
  <c r="F199" i="50"/>
  <c r="E199" i="50"/>
  <c r="D199" i="50"/>
  <c r="C199" i="50"/>
  <c r="B199" i="50"/>
  <c r="T197" i="50"/>
  <c r="S197" i="50"/>
  <c r="R197" i="50"/>
  <c r="Q197" i="50"/>
  <c r="P197" i="50"/>
  <c r="O197" i="50"/>
  <c r="N197" i="50"/>
  <c r="M197" i="50"/>
  <c r="L197" i="50"/>
  <c r="K197" i="50"/>
  <c r="J197" i="50"/>
  <c r="I197" i="50"/>
  <c r="H197" i="50"/>
  <c r="G197" i="50"/>
  <c r="F197" i="50"/>
  <c r="E197" i="50"/>
  <c r="D197" i="50"/>
  <c r="C197" i="50"/>
  <c r="B197" i="50"/>
  <c r="T195" i="50"/>
  <c r="S195" i="50"/>
  <c r="R195" i="50"/>
  <c r="Q195" i="50"/>
  <c r="P195" i="50"/>
  <c r="O195" i="50"/>
  <c r="N195" i="50"/>
  <c r="M195" i="50"/>
  <c r="L195" i="50"/>
  <c r="K195" i="50"/>
  <c r="J195" i="50"/>
  <c r="I195" i="50"/>
  <c r="H195" i="50"/>
  <c r="G195" i="50"/>
  <c r="F195" i="50"/>
  <c r="E195" i="50"/>
  <c r="D195" i="50"/>
  <c r="C195" i="50"/>
  <c r="B195" i="50"/>
  <c r="T193" i="50"/>
  <c r="S193" i="50"/>
  <c r="R193" i="50"/>
  <c r="Q193" i="50"/>
  <c r="P193" i="50"/>
  <c r="O193" i="50"/>
  <c r="N193" i="50"/>
  <c r="M193" i="50"/>
  <c r="L193" i="50"/>
  <c r="K193" i="50"/>
  <c r="J193" i="50"/>
  <c r="I193" i="50"/>
  <c r="H193" i="50"/>
  <c r="G193" i="50"/>
  <c r="F193" i="50"/>
  <c r="E193" i="50"/>
  <c r="D193" i="50"/>
  <c r="C193" i="50"/>
  <c r="B193" i="50"/>
  <c r="T191" i="50"/>
  <c r="S191" i="50"/>
  <c r="R191" i="50"/>
  <c r="Q191" i="50"/>
  <c r="P191" i="50"/>
  <c r="O191" i="50"/>
  <c r="N191" i="50"/>
  <c r="M191" i="50"/>
  <c r="T189" i="50"/>
  <c r="S189" i="50"/>
  <c r="R189" i="50"/>
  <c r="Q189" i="50"/>
  <c r="P189" i="50"/>
  <c r="O189" i="50"/>
  <c r="N189" i="50"/>
  <c r="M189" i="50"/>
  <c r="T187" i="50"/>
  <c r="S187" i="50"/>
  <c r="R187" i="50"/>
  <c r="Q187" i="50"/>
  <c r="P187" i="50"/>
  <c r="O187" i="50"/>
  <c r="N187" i="50"/>
  <c r="M187" i="50"/>
  <c r="T185" i="50"/>
  <c r="S185" i="50"/>
  <c r="R185" i="50"/>
  <c r="Q185" i="50"/>
  <c r="P185" i="50"/>
  <c r="O185" i="50"/>
  <c r="N185" i="50"/>
  <c r="M185" i="50"/>
  <c r="T183" i="50"/>
  <c r="S183" i="50"/>
  <c r="R183" i="50"/>
  <c r="Q183" i="50"/>
  <c r="P183" i="50"/>
  <c r="O183" i="50"/>
  <c r="N183" i="50"/>
  <c r="M183" i="50"/>
  <c r="S181" i="50"/>
  <c r="R181" i="50"/>
  <c r="Q181" i="50"/>
  <c r="P181" i="50"/>
  <c r="O181" i="50"/>
  <c r="N181" i="50"/>
  <c r="M181" i="50"/>
  <c r="R179" i="50"/>
  <c r="Q179" i="50"/>
  <c r="P179" i="50"/>
  <c r="O179" i="50"/>
  <c r="N179" i="50"/>
  <c r="M179" i="50"/>
  <c r="Q177" i="50"/>
  <c r="P177" i="50"/>
  <c r="O177" i="50"/>
  <c r="N177" i="50"/>
  <c r="M177" i="50"/>
  <c r="P175" i="50"/>
  <c r="O175" i="50"/>
  <c r="N175" i="50"/>
  <c r="M175" i="50"/>
  <c r="O173" i="50"/>
  <c r="N173" i="50"/>
  <c r="M173" i="50"/>
  <c r="N171" i="50"/>
  <c r="M171" i="50"/>
  <c r="M169" i="50"/>
  <c r="AO135" i="50"/>
  <c r="AN135" i="50"/>
  <c r="AM135" i="50"/>
  <c r="AL135" i="50"/>
  <c r="AK135" i="50"/>
  <c r="AJ135" i="50"/>
  <c r="AI135" i="50"/>
  <c r="AH135" i="50"/>
  <c r="AG135" i="50"/>
  <c r="AF135" i="50"/>
  <c r="AE135" i="50"/>
  <c r="AD135" i="50"/>
  <c r="AC135" i="50"/>
  <c r="AB135" i="50"/>
  <c r="AA135" i="50"/>
  <c r="Z135" i="50"/>
  <c r="Y135" i="50"/>
  <c r="X135" i="50"/>
  <c r="W135" i="50"/>
  <c r="AP133" i="50"/>
  <c r="AO133" i="50"/>
  <c r="T133" i="50"/>
  <c r="AN133" i="50"/>
  <c r="S133" i="50"/>
  <c r="AL133" i="50"/>
  <c r="Q133" i="50"/>
  <c r="AK133" i="50"/>
  <c r="P133" i="50"/>
  <c r="O132" i="50"/>
  <c r="AI133" i="50"/>
  <c r="N133" i="50"/>
  <c r="AG133" i="50"/>
  <c r="L133" i="50"/>
  <c r="AF133" i="50"/>
  <c r="K133" i="50"/>
  <c r="J132" i="50"/>
  <c r="I132" i="50"/>
  <c r="AC133" i="50"/>
  <c r="H133" i="50"/>
  <c r="G132" i="50"/>
  <c r="Z133" i="50"/>
  <c r="E133" i="50"/>
  <c r="Y133" i="50"/>
  <c r="D133" i="50"/>
  <c r="S132" i="50"/>
  <c r="Q132" i="50"/>
  <c r="N132" i="50"/>
  <c r="K132" i="50"/>
  <c r="F132" i="50"/>
  <c r="AP131" i="50"/>
  <c r="T130" i="50"/>
  <c r="AN131" i="50"/>
  <c r="S131" i="50"/>
  <c r="R130" i="50"/>
  <c r="AL131" i="50"/>
  <c r="Q131" i="50"/>
  <c r="AK131" i="50"/>
  <c r="P131" i="50"/>
  <c r="AJ131" i="50"/>
  <c r="O131" i="50"/>
  <c r="AI131" i="50"/>
  <c r="N131" i="50"/>
  <c r="L130" i="50"/>
  <c r="AF131" i="50"/>
  <c r="K131" i="50"/>
  <c r="J130" i="50"/>
  <c r="G130" i="50"/>
  <c r="D130" i="50"/>
  <c r="B130" i="50"/>
  <c r="AP129" i="50"/>
  <c r="Y129" i="50"/>
  <c r="D129" i="50"/>
  <c r="AO129" i="50"/>
  <c r="T129" i="50"/>
  <c r="AN129" i="50"/>
  <c r="S129" i="50"/>
  <c r="AM129" i="50"/>
  <c r="R129" i="50"/>
  <c r="Q128" i="50"/>
  <c r="AK129" i="50"/>
  <c r="P129" i="50"/>
  <c r="O128" i="50"/>
  <c r="K128" i="50"/>
  <c r="AE129" i="50"/>
  <c r="J129" i="50"/>
  <c r="I128" i="50"/>
  <c r="AC129" i="50"/>
  <c r="H129" i="50"/>
  <c r="G128" i="50"/>
  <c r="AA129" i="50"/>
  <c r="F129" i="50"/>
  <c r="AP127" i="50"/>
  <c r="AO127" i="50"/>
  <c r="T127" i="50"/>
  <c r="AG127" i="50"/>
  <c r="L127" i="50"/>
  <c r="T126" i="50"/>
  <c r="AN127" i="50"/>
  <c r="S127" i="50"/>
  <c r="AM127" i="50"/>
  <c r="R127" i="50"/>
  <c r="AL127" i="50"/>
  <c r="Q127" i="50"/>
  <c r="AJ127" i="50"/>
  <c r="O127" i="50"/>
  <c r="N126" i="50"/>
  <c r="L126" i="50"/>
  <c r="AF127" i="50"/>
  <c r="K127" i="50"/>
  <c r="AE127" i="50"/>
  <c r="J127" i="50"/>
  <c r="I126" i="50"/>
  <c r="AC127" i="50"/>
  <c r="H127" i="50"/>
  <c r="AB127" i="50"/>
  <c r="G127" i="50"/>
  <c r="F126" i="50"/>
  <c r="Z127" i="50"/>
  <c r="E127" i="50"/>
  <c r="D126" i="50"/>
  <c r="X127" i="50"/>
  <c r="C127" i="50"/>
  <c r="Q126" i="50"/>
  <c r="K126" i="50"/>
  <c r="H126" i="50"/>
  <c r="C126" i="50"/>
  <c r="AP125" i="50"/>
  <c r="AL125" i="50"/>
  <c r="Q125" i="50"/>
  <c r="AI125" i="50"/>
  <c r="N125" i="50"/>
  <c r="Z125" i="50"/>
  <c r="E125" i="50"/>
  <c r="AO125" i="50"/>
  <c r="T125" i="50"/>
  <c r="S124" i="50"/>
  <c r="AM125" i="50"/>
  <c r="R125" i="50"/>
  <c r="Q124" i="50"/>
  <c r="AK125" i="50"/>
  <c r="P125" i="50"/>
  <c r="AG125" i="50"/>
  <c r="L125" i="50"/>
  <c r="K124" i="50"/>
  <c r="AE125" i="50"/>
  <c r="J125" i="50"/>
  <c r="AA125" i="50"/>
  <c r="F125" i="50"/>
  <c r="Y125" i="50"/>
  <c r="D125" i="50"/>
  <c r="N124" i="50"/>
  <c r="E124" i="50"/>
  <c r="AP123" i="50"/>
  <c r="X123" i="50"/>
  <c r="C123" i="50"/>
  <c r="AO123" i="50"/>
  <c r="T123" i="50"/>
  <c r="S122" i="50"/>
  <c r="R122" i="50"/>
  <c r="AL123" i="50"/>
  <c r="Q123" i="50"/>
  <c r="P122" i="50"/>
  <c r="AJ123" i="50"/>
  <c r="O123" i="50"/>
  <c r="AI123" i="50"/>
  <c r="N123" i="50"/>
  <c r="AG123" i="50"/>
  <c r="L123" i="50"/>
  <c r="AF123" i="50"/>
  <c r="K123" i="50"/>
  <c r="AD123" i="50"/>
  <c r="I123" i="50"/>
  <c r="AB123" i="50"/>
  <c r="G123" i="50"/>
  <c r="AA123" i="50"/>
  <c r="F123" i="50"/>
  <c r="Z123" i="50"/>
  <c r="E123" i="50"/>
  <c r="Y123" i="50"/>
  <c r="D123" i="50"/>
  <c r="T122" i="50"/>
  <c r="N122" i="50"/>
  <c r="L122" i="50"/>
  <c r="J122" i="50"/>
  <c r="D122" i="50"/>
  <c r="C122" i="50"/>
  <c r="AP121" i="50"/>
  <c r="AG121" i="50"/>
  <c r="L121" i="50"/>
  <c r="AE121" i="50"/>
  <c r="J121" i="50"/>
  <c r="AD121" i="50"/>
  <c r="I121" i="50"/>
  <c r="Y121" i="50"/>
  <c r="D121" i="50"/>
  <c r="AN121" i="50"/>
  <c r="S121" i="50"/>
  <c r="AJ121" i="50"/>
  <c r="O121" i="50"/>
  <c r="N120" i="50"/>
  <c r="Q120" i="50"/>
  <c r="L120" i="50"/>
  <c r="J120" i="50"/>
  <c r="F120" i="50"/>
  <c r="C120" i="50"/>
  <c r="AP119" i="50"/>
  <c r="AG119" i="50"/>
  <c r="L119" i="50"/>
  <c r="AF119" i="50"/>
  <c r="K119" i="50"/>
  <c r="AE119" i="50"/>
  <c r="J119" i="50"/>
  <c r="AD119" i="50"/>
  <c r="I119" i="50"/>
  <c r="AC119" i="50"/>
  <c r="H119" i="50"/>
  <c r="AB119" i="50"/>
  <c r="G119" i="50"/>
  <c r="Y119" i="50"/>
  <c r="D119" i="50"/>
  <c r="W119" i="50"/>
  <c r="B119" i="50"/>
  <c r="AO119" i="50"/>
  <c r="T119" i="50"/>
  <c r="AN119" i="50"/>
  <c r="S119" i="50"/>
  <c r="AM119" i="50"/>
  <c r="R119" i="50"/>
  <c r="AL119" i="50"/>
  <c r="Q119" i="50"/>
  <c r="P118" i="50"/>
  <c r="AJ119" i="50"/>
  <c r="O119" i="50"/>
  <c r="AI119" i="50"/>
  <c r="N119" i="50"/>
  <c r="T118" i="50"/>
  <c r="S118" i="50"/>
  <c r="R118" i="50"/>
  <c r="Q118" i="50"/>
  <c r="L118" i="50"/>
  <c r="K118" i="50"/>
  <c r="J118" i="50"/>
  <c r="H118" i="50"/>
  <c r="F118" i="50"/>
  <c r="D118" i="50"/>
  <c r="B118" i="50"/>
  <c r="AP117" i="50"/>
  <c r="AG117" i="50"/>
  <c r="L117" i="50"/>
  <c r="AF117" i="50"/>
  <c r="K117" i="50"/>
  <c r="AD117" i="50"/>
  <c r="I117" i="50"/>
  <c r="AC117" i="50"/>
  <c r="AB117" i="50"/>
  <c r="G117" i="50"/>
  <c r="AA117" i="50"/>
  <c r="F117" i="50"/>
  <c r="X117" i="50"/>
  <c r="C117" i="50"/>
  <c r="H117" i="50"/>
  <c r="AO117" i="50"/>
  <c r="T117" i="50"/>
  <c r="AN117" i="50"/>
  <c r="S117" i="50"/>
  <c r="AM117" i="50"/>
  <c r="R117" i="50"/>
  <c r="AL117" i="50"/>
  <c r="Q117" i="50"/>
  <c r="AK117" i="50"/>
  <c r="P117" i="50"/>
  <c r="AJ117" i="50"/>
  <c r="O117" i="50"/>
  <c r="T116" i="50"/>
  <c r="S116" i="50"/>
  <c r="R116" i="50"/>
  <c r="Q116" i="50"/>
  <c r="P116" i="50"/>
  <c r="O116" i="50"/>
  <c r="N116" i="50"/>
  <c r="M116" i="50"/>
  <c r="L116" i="50"/>
  <c r="K116" i="50"/>
  <c r="J116" i="50"/>
  <c r="I116" i="50"/>
  <c r="H116" i="50"/>
  <c r="G116" i="50"/>
  <c r="F116" i="50"/>
  <c r="E116" i="50"/>
  <c r="B116" i="50"/>
  <c r="AP115" i="50"/>
  <c r="AG115" i="50"/>
  <c r="L115" i="50"/>
  <c r="AF115" i="50"/>
  <c r="K115" i="50"/>
  <c r="AE115" i="50"/>
  <c r="J115" i="50"/>
  <c r="AD115" i="50"/>
  <c r="I115" i="50"/>
  <c r="AC115" i="50"/>
  <c r="H115" i="50"/>
  <c r="Z115" i="50"/>
  <c r="E115" i="50"/>
  <c r="AO115" i="50"/>
  <c r="T115" i="50"/>
  <c r="AN115" i="50"/>
  <c r="S115" i="50"/>
  <c r="AM115" i="50"/>
  <c r="R115" i="50"/>
  <c r="AL115" i="50"/>
  <c r="Q115" i="50"/>
  <c r="AJ115" i="50"/>
  <c r="O115" i="50"/>
  <c r="T114" i="50"/>
  <c r="S114" i="50"/>
  <c r="R114" i="50"/>
  <c r="Q114" i="50"/>
  <c r="P114" i="50"/>
  <c r="O114" i="50"/>
  <c r="N114" i="50"/>
  <c r="L114" i="50"/>
  <c r="K114" i="50"/>
  <c r="G114" i="50"/>
  <c r="F114" i="50"/>
  <c r="E114" i="50"/>
  <c r="AP113" i="50"/>
  <c r="AE113" i="50"/>
  <c r="J113" i="50"/>
  <c r="AD113" i="50"/>
  <c r="I113" i="50"/>
  <c r="AC113" i="50"/>
  <c r="H113" i="50"/>
  <c r="AA113" i="50"/>
  <c r="F113" i="50"/>
  <c r="Z113" i="50"/>
  <c r="E113" i="50"/>
  <c r="Y113" i="50"/>
  <c r="D113" i="50"/>
  <c r="AO113" i="50"/>
  <c r="T113" i="50"/>
  <c r="AN113" i="50"/>
  <c r="S113" i="50"/>
  <c r="AM113" i="50"/>
  <c r="R113" i="50"/>
  <c r="AL113" i="50"/>
  <c r="Q113" i="50"/>
  <c r="P112" i="50"/>
  <c r="AJ113" i="50"/>
  <c r="O113" i="50"/>
  <c r="AI113" i="50"/>
  <c r="N113" i="50"/>
  <c r="AH113" i="50"/>
  <c r="M113" i="50"/>
  <c r="T112" i="50"/>
  <c r="S112" i="50"/>
  <c r="R112" i="50"/>
  <c r="Q112" i="50"/>
  <c r="O112" i="50"/>
  <c r="M112" i="50"/>
  <c r="K112" i="50"/>
  <c r="I112" i="50"/>
  <c r="G112" i="50"/>
  <c r="E112" i="50"/>
  <c r="D112" i="50"/>
  <c r="AP111" i="50"/>
  <c r="AL111" i="50"/>
  <c r="Q111" i="50"/>
  <c r="AC111" i="50"/>
  <c r="H111" i="50"/>
  <c r="X111" i="50"/>
  <c r="C111" i="50"/>
  <c r="AM111" i="50"/>
  <c r="R111" i="50"/>
  <c r="Q110" i="50"/>
  <c r="P110" i="50"/>
  <c r="AH111" i="50"/>
  <c r="M111" i="50"/>
  <c r="K110" i="50"/>
  <c r="J110" i="50"/>
  <c r="I110" i="50"/>
  <c r="H110" i="50"/>
  <c r="G110" i="50"/>
  <c r="C110" i="50"/>
  <c r="AP109" i="50"/>
  <c r="AG109" i="50"/>
  <c r="L109" i="50"/>
  <c r="AF109" i="50"/>
  <c r="K109" i="50"/>
  <c r="AE109" i="50"/>
  <c r="J109" i="50"/>
  <c r="AD109" i="50"/>
  <c r="I109" i="50"/>
  <c r="AC109" i="50"/>
  <c r="AB109" i="50"/>
  <c r="G109" i="50"/>
  <c r="AA109" i="50"/>
  <c r="F109" i="50"/>
  <c r="Z109" i="50"/>
  <c r="E109" i="50"/>
  <c r="Y109" i="50"/>
  <c r="D109" i="50"/>
  <c r="X109" i="50"/>
  <c r="C109" i="50"/>
  <c r="W109" i="50"/>
  <c r="B109" i="50"/>
  <c r="H109" i="50"/>
  <c r="AM109" i="50"/>
  <c r="R109" i="50"/>
  <c r="AK109" i="50"/>
  <c r="P109" i="50"/>
  <c r="AJ109" i="50"/>
  <c r="O109" i="50"/>
  <c r="AI109" i="50"/>
  <c r="N109" i="50"/>
  <c r="AH109" i="50"/>
  <c r="M109" i="50"/>
  <c r="N108" i="50"/>
  <c r="L108" i="50"/>
  <c r="K108" i="50"/>
  <c r="J108" i="50"/>
  <c r="I108" i="50"/>
  <c r="H108" i="50"/>
  <c r="G108" i="50"/>
  <c r="F108" i="50"/>
  <c r="E108" i="50"/>
  <c r="D108" i="50"/>
  <c r="C108" i="50"/>
  <c r="B108" i="50"/>
  <c r="AP107" i="50"/>
  <c r="AG107" i="50"/>
  <c r="L107" i="50"/>
  <c r="AF107" i="50"/>
  <c r="K107" i="50"/>
  <c r="AE107" i="50"/>
  <c r="J107" i="50"/>
  <c r="AD107" i="50"/>
  <c r="I107" i="50"/>
  <c r="AC107" i="50"/>
  <c r="H107" i="50"/>
  <c r="AB107" i="50"/>
  <c r="G107" i="50"/>
  <c r="AA107" i="50"/>
  <c r="Z107" i="50"/>
  <c r="E107" i="50"/>
  <c r="Y107" i="50"/>
  <c r="X107" i="50"/>
  <c r="C107" i="50"/>
  <c r="W107" i="50"/>
  <c r="F107" i="50"/>
  <c r="D107" i="50"/>
  <c r="B107" i="50"/>
  <c r="AL107" i="50"/>
  <c r="Q107" i="50"/>
  <c r="AK107" i="50"/>
  <c r="P107" i="50"/>
  <c r="O106" i="50"/>
  <c r="N106" i="50"/>
  <c r="L106" i="50"/>
  <c r="K106" i="50"/>
  <c r="I106" i="50"/>
  <c r="H106" i="50"/>
  <c r="G106" i="50"/>
  <c r="F106" i="50"/>
  <c r="E106" i="50"/>
  <c r="D106" i="50"/>
  <c r="C106" i="50"/>
  <c r="B106" i="50"/>
  <c r="AP105" i="50"/>
  <c r="AG105" i="50"/>
  <c r="L105" i="50"/>
  <c r="AF105" i="50"/>
  <c r="K105" i="50"/>
  <c r="AE105" i="50"/>
  <c r="J105" i="50"/>
  <c r="AD105" i="50"/>
  <c r="AC105" i="50"/>
  <c r="H105" i="50"/>
  <c r="AB105" i="50"/>
  <c r="G105" i="50"/>
  <c r="AA105" i="50"/>
  <c r="Z105" i="50"/>
  <c r="Y105" i="50"/>
  <c r="D105" i="50"/>
  <c r="X105" i="50"/>
  <c r="C105" i="50"/>
  <c r="W105" i="50"/>
  <c r="B105" i="50"/>
  <c r="I105" i="50"/>
  <c r="F105" i="50"/>
  <c r="E105" i="50"/>
  <c r="AJ105" i="50"/>
  <c r="O105" i="50"/>
  <c r="AI105" i="50"/>
  <c r="N105" i="50"/>
  <c r="L104" i="50"/>
  <c r="K104" i="50"/>
  <c r="J104" i="50"/>
  <c r="I104" i="50"/>
  <c r="H104" i="50"/>
  <c r="G104" i="50"/>
  <c r="F104" i="50"/>
  <c r="E104" i="50"/>
  <c r="D104" i="50"/>
  <c r="C104" i="50"/>
  <c r="B104" i="50"/>
  <c r="AG103" i="50"/>
  <c r="L103" i="50"/>
  <c r="AF103" i="50"/>
  <c r="K103" i="50"/>
  <c r="AE103" i="50"/>
  <c r="J103" i="50"/>
  <c r="AD103" i="50"/>
  <c r="AC103" i="50"/>
  <c r="H103" i="50"/>
  <c r="AB103" i="50"/>
  <c r="G103" i="50"/>
  <c r="AA103" i="50"/>
  <c r="F103" i="50"/>
  <c r="Z103" i="50"/>
  <c r="E103" i="50"/>
  <c r="Y103" i="50"/>
  <c r="D103" i="50"/>
  <c r="X103" i="50"/>
  <c r="C103" i="50"/>
  <c r="W103" i="50"/>
  <c r="B103" i="50"/>
  <c r="I103" i="50"/>
  <c r="N102" i="50"/>
  <c r="L102" i="50"/>
  <c r="K102" i="50"/>
  <c r="J102" i="50"/>
  <c r="I102" i="50"/>
  <c r="H102" i="50"/>
  <c r="G102" i="50"/>
  <c r="F102" i="50"/>
  <c r="E102" i="50"/>
  <c r="D102" i="50"/>
  <c r="C102" i="50"/>
  <c r="B102" i="50"/>
  <c r="AP101" i="50"/>
  <c r="N101" i="50"/>
  <c r="AF101" i="50"/>
  <c r="K101" i="50"/>
  <c r="AE101" i="50"/>
  <c r="J101" i="50"/>
  <c r="AD101" i="50"/>
  <c r="I101" i="50"/>
  <c r="AC101" i="50"/>
  <c r="H101" i="50"/>
  <c r="AB101" i="50"/>
  <c r="AA101" i="50"/>
  <c r="F101" i="50"/>
  <c r="Z101" i="50"/>
  <c r="Y101" i="50"/>
  <c r="X101" i="50"/>
  <c r="C101" i="50"/>
  <c r="W101" i="50"/>
  <c r="B101" i="50"/>
  <c r="G101" i="50"/>
  <c r="E101" i="50"/>
  <c r="D101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AP99" i="50"/>
  <c r="AG99" i="50"/>
  <c r="L99" i="50"/>
  <c r="AF99" i="50"/>
  <c r="K99" i="50"/>
  <c r="AE99" i="50"/>
  <c r="J99" i="50"/>
  <c r="AD99" i="50"/>
  <c r="I99" i="50"/>
  <c r="AC99" i="50"/>
  <c r="H99" i="50"/>
  <c r="AB99" i="50"/>
  <c r="G99" i="50"/>
  <c r="AA99" i="50"/>
  <c r="F99" i="50"/>
  <c r="Z99" i="50"/>
  <c r="Y99" i="50"/>
  <c r="D99" i="50"/>
  <c r="X99" i="50"/>
  <c r="C99" i="50"/>
  <c r="W99" i="50"/>
  <c r="B99" i="50"/>
  <c r="E99" i="50"/>
  <c r="L98" i="50"/>
  <c r="K98" i="50"/>
  <c r="I98" i="50"/>
  <c r="H98" i="50"/>
  <c r="G98" i="50"/>
  <c r="F98" i="50"/>
  <c r="E98" i="50"/>
  <c r="D98" i="50"/>
  <c r="C98" i="50"/>
  <c r="B98" i="50"/>
  <c r="AP97" i="50"/>
  <c r="AE97" i="50"/>
  <c r="J97" i="50"/>
  <c r="AD97" i="50"/>
  <c r="I97" i="50"/>
  <c r="AC97" i="50"/>
  <c r="H97" i="50"/>
  <c r="AB97" i="50"/>
  <c r="G97" i="50"/>
  <c r="AA97" i="50"/>
  <c r="F97" i="50"/>
  <c r="Z97" i="50"/>
  <c r="E97" i="50"/>
  <c r="Y97" i="50"/>
  <c r="D97" i="50"/>
  <c r="X97" i="50"/>
  <c r="W97" i="50"/>
  <c r="B97" i="50"/>
  <c r="C97" i="50"/>
  <c r="K96" i="50"/>
  <c r="I96" i="50"/>
  <c r="H96" i="50"/>
  <c r="G96" i="50"/>
  <c r="F96" i="50"/>
  <c r="E96" i="50"/>
  <c r="D96" i="50"/>
  <c r="C96" i="50"/>
  <c r="B96" i="50"/>
  <c r="K95" i="50"/>
  <c r="AD95" i="50"/>
  <c r="I95" i="50"/>
  <c r="AC95" i="50"/>
  <c r="H95" i="50"/>
  <c r="AB95" i="50"/>
  <c r="G95" i="50"/>
  <c r="AA95" i="50"/>
  <c r="F95" i="50"/>
  <c r="Z95" i="50"/>
  <c r="E95" i="50"/>
  <c r="Y95" i="50"/>
  <c r="D95" i="50"/>
  <c r="X95" i="50"/>
  <c r="C95" i="50"/>
  <c r="W95" i="50"/>
  <c r="B95" i="50"/>
  <c r="K94" i="50"/>
  <c r="I94" i="50"/>
  <c r="H94" i="50"/>
  <c r="G94" i="50"/>
  <c r="F94" i="50"/>
  <c r="E94" i="50"/>
  <c r="D94" i="50"/>
  <c r="C94" i="50"/>
  <c r="B94" i="50"/>
  <c r="J93" i="50"/>
  <c r="AD93" i="50"/>
  <c r="AC93" i="50"/>
  <c r="H93" i="50"/>
  <c r="AB93" i="50"/>
  <c r="AA93" i="50"/>
  <c r="F93" i="50"/>
  <c r="Z93" i="50"/>
  <c r="E93" i="50"/>
  <c r="Y93" i="50"/>
  <c r="D93" i="50"/>
  <c r="X93" i="50"/>
  <c r="C93" i="50"/>
  <c r="W93" i="50"/>
  <c r="B93" i="50"/>
  <c r="I93" i="50"/>
  <c r="G93" i="50"/>
  <c r="J92" i="50"/>
  <c r="I92" i="50"/>
  <c r="H92" i="50"/>
  <c r="G92" i="50"/>
  <c r="F92" i="50"/>
  <c r="E92" i="50"/>
  <c r="D92" i="50"/>
  <c r="C92" i="50"/>
  <c r="B92" i="50"/>
  <c r="AC91" i="50"/>
  <c r="AB91" i="50"/>
  <c r="AA91" i="50"/>
  <c r="Z91" i="50"/>
  <c r="E91" i="50"/>
  <c r="Y91" i="50"/>
  <c r="D91" i="50"/>
  <c r="X91" i="50"/>
  <c r="C91" i="50"/>
  <c r="W91" i="50"/>
  <c r="B91" i="50"/>
  <c r="I91" i="50"/>
  <c r="H91" i="50"/>
  <c r="G91" i="50"/>
  <c r="F91" i="50"/>
  <c r="I90" i="50"/>
  <c r="H90" i="50"/>
  <c r="G90" i="50"/>
  <c r="F90" i="50"/>
  <c r="E90" i="50"/>
  <c r="D90" i="50"/>
  <c r="C90" i="50"/>
  <c r="B90" i="50"/>
  <c r="AB89" i="50"/>
  <c r="AA89" i="50"/>
  <c r="F89" i="50"/>
  <c r="Z89" i="50"/>
  <c r="E89" i="50"/>
  <c r="Y89" i="50"/>
  <c r="D89" i="50"/>
  <c r="X89" i="50"/>
  <c r="C89" i="50"/>
  <c r="W89" i="50"/>
  <c r="B89" i="50"/>
  <c r="H89" i="50"/>
  <c r="G89" i="50"/>
  <c r="H88" i="50"/>
  <c r="G88" i="50"/>
  <c r="F88" i="50"/>
  <c r="E88" i="50"/>
  <c r="D88" i="50"/>
  <c r="C88" i="50"/>
  <c r="B88" i="50"/>
  <c r="AA87" i="50"/>
  <c r="F87" i="50"/>
  <c r="Z87" i="50"/>
  <c r="E87" i="50"/>
  <c r="Y87" i="50"/>
  <c r="D87" i="50"/>
  <c r="X87" i="50"/>
  <c r="W87" i="50"/>
  <c r="B87" i="50"/>
  <c r="G87" i="50"/>
  <c r="C87" i="50"/>
  <c r="G86" i="50"/>
  <c r="F86" i="50"/>
  <c r="E86" i="50"/>
  <c r="D86" i="50"/>
  <c r="C86" i="50"/>
  <c r="B86" i="50"/>
  <c r="Z85" i="50"/>
  <c r="E85" i="50"/>
  <c r="Y85" i="50"/>
  <c r="D85" i="50"/>
  <c r="X85" i="50"/>
  <c r="C85" i="50"/>
  <c r="W85" i="50"/>
  <c r="B85" i="50"/>
  <c r="F85" i="50"/>
  <c r="F84" i="50"/>
  <c r="E84" i="50"/>
  <c r="D84" i="50"/>
  <c r="C84" i="50"/>
  <c r="B84" i="50"/>
  <c r="Y83" i="50"/>
  <c r="D83" i="50"/>
  <c r="X83" i="50"/>
  <c r="W83" i="50"/>
  <c r="B83" i="50"/>
  <c r="E83" i="50"/>
  <c r="C83" i="50"/>
  <c r="E82" i="50"/>
  <c r="D82" i="50"/>
  <c r="C82" i="50"/>
  <c r="B82" i="50"/>
  <c r="D81" i="50"/>
  <c r="X81" i="50"/>
  <c r="C81" i="50"/>
  <c r="W81" i="50"/>
  <c r="B81" i="50"/>
  <c r="D80" i="50"/>
  <c r="C80" i="50"/>
  <c r="B80" i="50"/>
  <c r="C79" i="50"/>
  <c r="W79" i="50"/>
  <c r="B79" i="50"/>
  <c r="C78" i="50"/>
  <c r="B78" i="50"/>
  <c r="B77" i="50"/>
  <c r="B76" i="50"/>
  <c r="Q40" i="49"/>
  <c r="Q39" i="49"/>
  <c r="Q38" i="49"/>
  <c r="Q37" i="49"/>
  <c r="Q36" i="49"/>
  <c r="Q35" i="49"/>
  <c r="Q34" i="49"/>
  <c r="Q33" i="49"/>
  <c r="Q32" i="49"/>
  <c r="Q31" i="49"/>
  <c r="Q30" i="49"/>
  <c r="Q29" i="49"/>
  <c r="Q28" i="49"/>
  <c r="Q27" i="49"/>
  <c r="Q26" i="49"/>
  <c r="Q25" i="49"/>
  <c r="G40" i="49"/>
  <c r="G39" i="49"/>
  <c r="G38" i="49"/>
  <c r="G37" i="49"/>
  <c r="G36" i="49"/>
  <c r="G35" i="49"/>
  <c r="G34" i="49"/>
  <c r="G33" i="49"/>
  <c r="G32" i="49"/>
  <c r="G31" i="49"/>
  <c r="G30" i="49"/>
  <c r="G29" i="49"/>
  <c r="G28" i="49"/>
  <c r="G27" i="49"/>
  <c r="G26" i="49"/>
  <c r="J40" i="49"/>
  <c r="J39" i="49"/>
  <c r="J38" i="49"/>
  <c r="J37" i="49"/>
  <c r="J36" i="49"/>
  <c r="J35" i="49"/>
  <c r="J34" i="49"/>
  <c r="J33" i="49"/>
  <c r="J32" i="49"/>
  <c r="J31" i="49"/>
  <c r="J30" i="49"/>
  <c r="J29" i="49"/>
  <c r="J28" i="49"/>
  <c r="J27" i="49"/>
  <c r="J26" i="49"/>
  <c r="J25" i="49"/>
  <c r="G25" i="49"/>
  <c r="T52" i="48"/>
  <c r="R52" i="48"/>
  <c r="T51" i="48"/>
  <c r="R51" i="48"/>
  <c r="T50" i="48"/>
  <c r="R50" i="48"/>
  <c r="T49" i="48"/>
  <c r="R49" i="48"/>
  <c r="T48" i="48"/>
  <c r="R48" i="48"/>
  <c r="T47" i="48"/>
  <c r="R47" i="48"/>
  <c r="T46" i="48"/>
  <c r="R46" i="48"/>
  <c r="T45" i="48"/>
  <c r="R45" i="48"/>
  <c r="T44" i="48"/>
  <c r="R44" i="48"/>
  <c r="T43" i="48"/>
  <c r="R43" i="48"/>
  <c r="T42" i="48"/>
  <c r="R42" i="48"/>
  <c r="T41" i="48"/>
  <c r="R41" i="48"/>
  <c r="T40" i="48"/>
  <c r="R40" i="48"/>
  <c r="T39" i="48"/>
  <c r="R39" i="48"/>
  <c r="T38" i="48"/>
  <c r="R38" i="48"/>
  <c r="T37" i="48"/>
  <c r="R37" i="48"/>
  <c r="T36" i="48"/>
  <c r="R36" i="48"/>
  <c r="T35" i="48"/>
  <c r="R35" i="48"/>
  <c r="T34" i="48"/>
  <c r="R34" i="48"/>
  <c r="T33" i="48"/>
  <c r="R33" i="48"/>
  <c r="T32" i="48"/>
  <c r="R32" i="48"/>
  <c r="T31" i="48"/>
  <c r="R31" i="48"/>
  <c r="T30" i="48"/>
  <c r="R30" i="48"/>
  <c r="T29" i="48"/>
  <c r="R29" i="48"/>
  <c r="T28" i="48"/>
  <c r="R28" i="48"/>
  <c r="T27" i="48"/>
  <c r="R27" i="48"/>
  <c r="T26" i="48"/>
  <c r="R26" i="48"/>
  <c r="T25" i="48"/>
  <c r="R25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I27" i="48"/>
  <c r="I28" i="48"/>
  <c r="I29" i="48"/>
  <c r="I30" i="48"/>
  <c r="I31" i="48"/>
  <c r="I32" i="48"/>
  <c r="I33" i="48"/>
  <c r="I34" i="48"/>
  <c r="I35" i="48"/>
  <c r="I36" i="48"/>
  <c r="I37" i="48"/>
  <c r="I38" i="48"/>
  <c r="I39" i="48"/>
  <c r="I40" i="48"/>
  <c r="I41" i="48"/>
  <c r="I42" i="48"/>
  <c r="I43" i="48"/>
  <c r="I44" i="48"/>
  <c r="I45" i="48"/>
  <c r="I46" i="48"/>
  <c r="I47" i="48"/>
  <c r="I48" i="48"/>
  <c r="I49" i="48"/>
  <c r="I50" i="48"/>
  <c r="I51" i="48"/>
  <c r="I52" i="48"/>
  <c r="I26" i="48"/>
  <c r="G26" i="48"/>
  <c r="I25" i="48"/>
  <c r="G25" i="48"/>
  <c r="W89" i="47"/>
  <c r="X89" i="47"/>
  <c r="Y89" i="47"/>
  <c r="Z89" i="47"/>
  <c r="AA89" i="47"/>
  <c r="AB89" i="47"/>
  <c r="AC89" i="47"/>
  <c r="H89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D203" i="47"/>
  <c r="C203" i="47"/>
  <c r="B203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D201" i="47"/>
  <c r="C201" i="47"/>
  <c r="B201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D199" i="47"/>
  <c r="C199" i="47"/>
  <c r="B199" i="47"/>
  <c r="T197" i="47"/>
  <c r="S197" i="47"/>
  <c r="R197" i="47"/>
  <c r="Q197" i="47"/>
  <c r="P197" i="47"/>
  <c r="O197" i="47"/>
  <c r="N197" i="47"/>
  <c r="M197" i="47"/>
  <c r="L197" i="47"/>
  <c r="K197" i="47"/>
  <c r="J197" i="47"/>
  <c r="I197" i="47"/>
  <c r="H197" i="47"/>
  <c r="G197" i="47"/>
  <c r="F197" i="47"/>
  <c r="E197" i="47"/>
  <c r="D197" i="47"/>
  <c r="C197" i="47"/>
  <c r="B197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D195" i="47"/>
  <c r="C195" i="47"/>
  <c r="B195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D193" i="47"/>
  <c r="C193" i="47"/>
  <c r="B193" i="47"/>
  <c r="T191" i="47"/>
  <c r="S191" i="47"/>
  <c r="R191" i="47"/>
  <c r="Q191" i="47"/>
  <c r="P191" i="47"/>
  <c r="O191" i="47"/>
  <c r="N191" i="47"/>
  <c r="M191" i="47"/>
  <c r="T189" i="47"/>
  <c r="S189" i="47"/>
  <c r="R189" i="47"/>
  <c r="Q189" i="47"/>
  <c r="P189" i="47"/>
  <c r="O189" i="47"/>
  <c r="N189" i="47"/>
  <c r="M189" i="47"/>
  <c r="T187" i="47"/>
  <c r="S187" i="47"/>
  <c r="R187" i="47"/>
  <c r="Q187" i="47"/>
  <c r="P187" i="47"/>
  <c r="O187" i="47"/>
  <c r="N187" i="47"/>
  <c r="M187" i="47"/>
  <c r="T185" i="47"/>
  <c r="S185" i="47"/>
  <c r="R185" i="47"/>
  <c r="Q185" i="47"/>
  <c r="P185" i="47"/>
  <c r="O185" i="47"/>
  <c r="N185" i="47"/>
  <c r="M185" i="47"/>
  <c r="T183" i="47"/>
  <c r="S183" i="47"/>
  <c r="R183" i="47"/>
  <c r="Q183" i="47"/>
  <c r="P183" i="47"/>
  <c r="O183" i="47"/>
  <c r="N183" i="47"/>
  <c r="M183" i="47"/>
  <c r="S181" i="47"/>
  <c r="R181" i="47"/>
  <c r="Q181" i="47"/>
  <c r="P181" i="47"/>
  <c r="O181" i="47"/>
  <c r="N181" i="47"/>
  <c r="M181" i="47"/>
  <c r="R179" i="47"/>
  <c r="Q179" i="47"/>
  <c r="P179" i="47"/>
  <c r="O179" i="47"/>
  <c r="N179" i="47"/>
  <c r="M179" i="47"/>
  <c r="Q177" i="47"/>
  <c r="P177" i="47"/>
  <c r="O177" i="47"/>
  <c r="N177" i="47"/>
  <c r="M177" i="47"/>
  <c r="P175" i="47"/>
  <c r="O175" i="47"/>
  <c r="N175" i="47"/>
  <c r="M175" i="47"/>
  <c r="O173" i="47"/>
  <c r="N173" i="47"/>
  <c r="M173" i="47"/>
  <c r="N171" i="47"/>
  <c r="M171" i="47"/>
  <c r="M169" i="47"/>
  <c r="AO135" i="47"/>
  <c r="AN135" i="47"/>
  <c r="AM135" i="47"/>
  <c r="AL135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AP133" i="47"/>
  <c r="AG133" i="47"/>
  <c r="L133" i="47"/>
  <c r="AD133" i="47"/>
  <c r="I133" i="47"/>
  <c r="AB133" i="47"/>
  <c r="G133" i="47"/>
  <c r="Y133" i="47"/>
  <c r="D133" i="47"/>
  <c r="AO133" i="47"/>
  <c r="T133" i="47"/>
  <c r="AN133" i="47"/>
  <c r="S133" i="47"/>
  <c r="AM133" i="47"/>
  <c r="R133" i="47"/>
  <c r="AL133" i="47"/>
  <c r="Q133" i="47"/>
  <c r="AK133" i="47"/>
  <c r="P133" i="47"/>
  <c r="AI133" i="47"/>
  <c r="N133" i="47"/>
  <c r="AH133" i="47"/>
  <c r="M133" i="47"/>
  <c r="AF133" i="47"/>
  <c r="K133" i="47"/>
  <c r="AE133" i="47"/>
  <c r="J133" i="47"/>
  <c r="AC133" i="47"/>
  <c r="H133" i="47"/>
  <c r="AA133" i="47"/>
  <c r="F133" i="47"/>
  <c r="Z133" i="47"/>
  <c r="E133" i="47"/>
  <c r="X133" i="47"/>
  <c r="C133" i="47"/>
  <c r="W133" i="47"/>
  <c r="B133" i="47"/>
  <c r="AP131" i="47"/>
  <c r="AO131" i="47"/>
  <c r="T131" i="47"/>
  <c r="AL131" i="47"/>
  <c r="AJ131" i="47"/>
  <c r="O131" i="47"/>
  <c r="AI131" i="47"/>
  <c r="N131" i="47"/>
  <c r="AG131" i="47"/>
  <c r="L131" i="47"/>
  <c r="AD131" i="47"/>
  <c r="I131" i="47"/>
  <c r="AB131" i="47"/>
  <c r="AA131" i="47"/>
  <c r="F131" i="47"/>
  <c r="Y131" i="47"/>
  <c r="D131" i="47"/>
  <c r="Q131" i="47"/>
  <c r="G131" i="47"/>
  <c r="AN131" i="47"/>
  <c r="S131" i="47"/>
  <c r="AM131" i="47"/>
  <c r="R131" i="47"/>
  <c r="AK131" i="47"/>
  <c r="P131" i="47"/>
  <c r="AH131" i="47"/>
  <c r="M131" i="47"/>
  <c r="AF131" i="47"/>
  <c r="K131" i="47"/>
  <c r="AE131" i="47"/>
  <c r="J131" i="47"/>
  <c r="AC131" i="47"/>
  <c r="H131" i="47"/>
  <c r="Z131" i="47"/>
  <c r="E131" i="47"/>
  <c r="X131" i="47"/>
  <c r="C131" i="47"/>
  <c r="W131" i="47"/>
  <c r="B131" i="47"/>
  <c r="AP129" i="47"/>
  <c r="AO129" i="47"/>
  <c r="T129" i="47"/>
  <c r="AN129" i="47"/>
  <c r="S129" i="47"/>
  <c r="AL129" i="47"/>
  <c r="Q129" i="47"/>
  <c r="AI129" i="47"/>
  <c r="AG129" i="47"/>
  <c r="AF129" i="47"/>
  <c r="K129" i="47"/>
  <c r="AD129" i="47"/>
  <c r="I129" i="47"/>
  <c r="AA129" i="47"/>
  <c r="Y129" i="47"/>
  <c r="D129" i="47"/>
  <c r="X129" i="47"/>
  <c r="C129" i="47"/>
  <c r="N129" i="47"/>
  <c r="L129" i="47"/>
  <c r="F129" i="47"/>
  <c r="AM129" i="47"/>
  <c r="R129" i="47"/>
  <c r="AK129" i="47"/>
  <c r="P129" i="47"/>
  <c r="AJ129" i="47"/>
  <c r="O129" i="47"/>
  <c r="AH129" i="47"/>
  <c r="M129" i="47"/>
  <c r="AE129" i="47"/>
  <c r="J129" i="47"/>
  <c r="AC129" i="47"/>
  <c r="H129" i="47"/>
  <c r="AB129" i="47"/>
  <c r="G129" i="47"/>
  <c r="Z129" i="47"/>
  <c r="E129" i="47"/>
  <c r="W129" i="47"/>
  <c r="B129" i="47"/>
  <c r="AP127" i="47"/>
  <c r="AN127" i="47"/>
  <c r="AM127" i="47"/>
  <c r="R127" i="47"/>
  <c r="AL127" i="47"/>
  <c r="AK127" i="47"/>
  <c r="P127" i="47"/>
  <c r="AI127" i="47"/>
  <c r="N127" i="47"/>
  <c r="AF127" i="47"/>
  <c r="K127" i="47"/>
  <c r="AE127" i="47"/>
  <c r="J127" i="47"/>
  <c r="AD127" i="47"/>
  <c r="AC127" i="47"/>
  <c r="H127" i="47"/>
  <c r="AA127" i="47"/>
  <c r="F127" i="47"/>
  <c r="X127" i="47"/>
  <c r="W127" i="47"/>
  <c r="S127" i="47"/>
  <c r="Q127" i="47"/>
  <c r="I127" i="47"/>
  <c r="C127" i="47"/>
  <c r="B127" i="47"/>
  <c r="AO127" i="47"/>
  <c r="T127" i="47"/>
  <c r="AJ127" i="47"/>
  <c r="O127" i="47"/>
  <c r="AH127" i="47"/>
  <c r="M127" i="47"/>
  <c r="AG127" i="47"/>
  <c r="L127" i="47"/>
  <c r="AB127" i="47"/>
  <c r="G127" i="47"/>
  <c r="Z127" i="47"/>
  <c r="E127" i="47"/>
  <c r="Y127" i="47"/>
  <c r="D127" i="47"/>
  <c r="AP125" i="47"/>
  <c r="AN125" i="47"/>
  <c r="S125" i="47"/>
  <c r="AK125" i="47"/>
  <c r="AJ125" i="47"/>
  <c r="O125" i="47"/>
  <c r="AI125" i="47"/>
  <c r="AH125" i="47"/>
  <c r="M125" i="47"/>
  <c r="AF125" i="47"/>
  <c r="K125" i="47"/>
  <c r="AC125" i="47"/>
  <c r="AB125" i="47"/>
  <c r="AA125" i="47"/>
  <c r="Z125" i="47"/>
  <c r="E125" i="47"/>
  <c r="X125" i="47"/>
  <c r="C125" i="47"/>
  <c r="P125" i="47"/>
  <c r="N125" i="47"/>
  <c r="H125" i="47"/>
  <c r="G125" i="47"/>
  <c r="F125" i="47"/>
  <c r="AO125" i="47"/>
  <c r="T125" i="47"/>
  <c r="AM125" i="47"/>
  <c r="R125" i="47"/>
  <c r="AL125" i="47"/>
  <c r="Q125" i="47"/>
  <c r="AG125" i="47"/>
  <c r="L125" i="47"/>
  <c r="AE125" i="47"/>
  <c r="J125" i="47"/>
  <c r="AD125" i="47"/>
  <c r="I125" i="47"/>
  <c r="Y125" i="47"/>
  <c r="D125" i="47"/>
  <c r="W125" i="47"/>
  <c r="B125" i="47"/>
  <c r="AP123" i="47"/>
  <c r="AO123" i="47"/>
  <c r="AN123" i="47"/>
  <c r="S123" i="47"/>
  <c r="AM123" i="47"/>
  <c r="R123" i="47"/>
  <c r="AK123" i="47"/>
  <c r="P123" i="47"/>
  <c r="AH123" i="47"/>
  <c r="M123" i="47"/>
  <c r="AG123" i="47"/>
  <c r="L123" i="47"/>
  <c r="AF123" i="47"/>
  <c r="AE123" i="47"/>
  <c r="J123" i="47"/>
  <c r="AC123" i="47"/>
  <c r="H123" i="47"/>
  <c r="Z123" i="47"/>
  <c r="Y123" i="47"/>
  <c r="D123" i="47"/>
  <c r="X123" i="47"/>
  <c r="W123" i="47"/>
  <c r="B123" i="47"/>
  <c r="T123" i="47"/>
  <c r="K123" i="47"/>
  <c r="E123" i="47"/>
  <c r="C123" i="47"/>
  <c r="AL123" i="47"/>
  <c r="Q123" i="47"/>
  <c r="AJ123" i="47"/>
  <c r="O123" i="47"/>
  <c r="AI123" i="47"/>
  <c r="N123" i="47"/>
  <c r="AD123" i="47"/>
  <c r="I123" i="47"/>
  <c r="AB123" i="47"/>
  <c r="G123" i="47"/>
  <c r="AA123" i="47"/>
  <c r="F123" i="47"/>
  <c r="AP121" i="47"/>
  <c r="AM121" i="47"/>
  <c r="AL121" i="47"/>
  <c r="AK121" i="47"/>
  <c r="AJ121" i="47"/>
  <c r="O121" i="47"/>
  <c r="AH121" i="47"/>
  <c r="M121" i="47"/>
  <c r="AG121" i="47"/>
  <c r="AF121" i="47"/>
  <c r="K121" i="47"/>
  <c r="AE121" i="47"/>
  <c r="J121" i="47"/>
  <c r="AD121" i="47"/>
  <c r="AC121" i="47"/>
  <c r="AB121" i="47"/>
  <c r="G121" i="47"/>
  <c r="AA121" i="47"/>
  <c r="F121" i="47"/>
  <c r="Z121" i="47"/>
  <c r="E121" i="47"/>
  <c r="Y121" i="47"/>
  <c r="X121" i="47"/>
  <c r="C121" i="47"/>
  <c r="W121" i="47"/>
  <c r="B121" i="47"/>
  <c r="R121" i="47"/>
  <c r="Q121" i="47"/>
  <c r="P121" i="47"/>
  <c r="L121" i="47"/>
  <c r="I121" i="47"/>
  <c r="H121" i="47"/>
  <c r="D121" i="47"/>
  <c r="AO121" i="47"/>
  <c r="T121" i="47"/>
  <c r="AN121" i="47"/>
  <c r="S121" i="47"/>
  <c r="AI121" i="47"/>
  <c r="N121" i="47"/>
  <c r="AP119" i="47"/>
  <c r="AO119" i="47"/>
  <c r="T119" i="47"/>
  <c r="AN119" i="47"/>
  <c r="AM119" i="47"/>
  <c r="AL119" i="47"/>
  <c r="Q119" i="47"/>
  <c r="AJ119" i="47"/>
  <c r="O119" i="47"/>
  <c r="AG119" i="47"/>
  <c r="AF119" i="47"/>
  <c r="AE119" i="47"/>
  <c r="J119" i="47"/>
  <c r="AD119" i="47"/>
  <c r="I119" i="47"/>
  <c r="AC119" i="47"/>
  <c r="H119" i="47"/>
  <c r="AB119" i="47"/>
  <c r="G119" i="47"/>
  <c r="AA119" i="47"/>
  <c r="F119" i="47"/>
  <c r="Z119" i="47"/>
  <c r="Y119" i="47"/>
  <c r="X119" i="47"/>
  <c r="W119" i="47"/>
  <c r="B119" i="47"/>
  <c r="S119" i="47"/>
  <c r="R119" i="47"/>
  <c r="L119" i="47"/>
  <c r="K119" i="47"/>
  <c r="E119" i="47"/>
  <c r="D119" i="47"/>
  <c r="C119" i="47"/>
  <c r="AK119" i="47"/>
  <c r="P119" i="47"/>
  <c r="AI119" i="47"/>
  <c r="N119" i="47"/>
  <c r="AH119" i="47"/>
  <c r="M119" i="47"/>
  <c r="AP117" i="47"/>
  <c r="AO117" i="47"/>
  <c r="AN117" i="47"/>
  <c r="S117" i="47"/>
  <c r="AL117" i="47"/>
  <c r="Q117" i="47"/>
  <c r="AI117" i="47"/>
  <c r="AH117" i="47"/>
  <c r="M117" i="47"/>
  <c r="AG117" i="47"/>
  <c r="L117" i="47"/>
  <c r="AF117" i="47"/>
  <c r="K117" i="47"/>
  <c r="AE117" i="47"/>
  <c r="J117" i="47"/>
  <c r="AD117" i="47"/>
  <c r="I117" i="47"/>
  <c r="AC117" i="47"/>
  <c r="H117" i="47"/>
  <c r="AB117" i="47"/>
  <c r="AA117" i="47"/>
  <c r="Z117" i="47"/>
  <c r="E117" i="47"/>
  <c r="Y117" i="47"/>
  <c r="D117" i="47"/>
  <c r="X117" i="47"/>
  <c r="C117" i="47"/>
  <c r="W117" i="47"/>
  <c r="B117" i="47"/>
  <c r="T117" i="47"/>
  <c r="N117" i="47"/>
  <c r="G117" i="47"/>
  <c r="F117" i="47"/>
  <c r="AM117" i="47"/>
  <c r="R117" i="47"/>
  <c r="AK117" i="47"/>
  <c r="P117" i="47"/>
  <c r="AP115" i="47"/>
  <c r="AN115" i="47"/>
  <c r="S115" i="47"/>
  <c r="AK115" i="47"/>
  <c r="P115" i="47"/>
  <c r="AJ115" i="47"/>
  <c r="AI115" i="47"/>
  <c r="N115" i="47"/>
  <c r="AH115" i="47"/>
  <c r="M115" i="47"/>
  <c r="AG115" i="47"/>
  <c r="L115" i="47"/>
  <c r="AF115" i="47"/>
  <c r="K115" i="47"/>
  <c r="AE115" i="47"/>
  <c r="AD115" i="47"/>
  <c r="AC115" i="47"/>
  <c r="AB115" i="47"/>
  <c r="AA115" i="47"/>
  <c r="F115" i="47"/>
  <c r="Z115" i="47"/>
  <c r="E115" i="47"/>
  <c r="Y115" i="47"/>
  <c r="D115" i="47"/>
  <c r="X115" i="47"/>
  <c r="C115" i="47"/>
  <c r="W115" i="47"/>
  <c r="O115" i="47"/>
  <c r="J115" i="47"/>
  <c r="I115" i="47"/>
  <c r="H115" i="47"/>
  <c r="G115" i="47"/>
  <c r="B115" i="47"/>
  <c r="AO115" i="47"/>
  <c r="T115" i="47"/>
  <c r="AM115" i="47"/>
  <c r="R115" i="47"/>
  <c r="AL115" i="47"/>
  <c r="Q115" i="47"/>
  <c r="AP113" i="47"/>
  <c r="AM113" i="47"/>
  <c r="AL113" i="47"/>
  <c r="AK113" i="47"/>
  <c r="AJ113" i="47"/>
  <c r="O113" i="47"/>
  <c r="AH113" i="47"/>
  <c r="M113" i="47"/>
  <c r="AG113" i="47"/>
  <c r="AF113" i="47"/>
  <c r="AE113" i="47"/>
  <c r="J113" i="47"/>
  <c r="AD113" i="47"/>
  <c r="I113" i="47"/>
  <c r="AC113" i="47"/>
  <c r="AB113" i="47"/>
  <c r="G113" i="47"/>
  <c r="AA113" i="47"/>
  <c r="F113" i="47"/>
  <c r="Z113" i="47"/>
  <c r="E113" i="47"/>
  <c r="Y113" i="47"/>
  <c r="X113" i="47"/>
  <c r="W113" i="47"/>
  <c r="B113" i="47"/>
  <c r="R113" i="47"/>
  <c r="Q113" i="47"/>
  <c r="P113" i="47"/>
  <c r="L113" i="47"/>
  <c r="K113" i="47"/>
  <c r="H113" i="47"/>
  <c r="D113" i="47"/>
  <c r="C113" i="47"/>
  <c r="AO113" i="47"/>
  <c r="T113" i="47"/>
  <c r="AN113" i="47"/>
  <c r="S113" i="47"/>
  <c r="AI113" i="47"/>
  <c r="N113" i="47"/>
  <c r="AP111" i="47"/>
  <c r="AL111" i="47"/>
  <c r="AK111" i="47"/>
  <c r="P111" i="47"/>
  <c r="AJ111" i="47"/>
  <c r="O111" i="47"/>
  <c r="AI111" i="47"/>
  <c r="N111" i="47"/>
  <c r="AG111" i="47"/>
  <c r="AF111" i="47"/>
  <c r="K111" i="47"/>
  <c r="AE111" i="47"/>
  <c r="J111" i="47"/>
  <c r="AD111" i="47"/>
  <c r="AC111" i="47"/>
  <c r="AB111" i="47"/>
  <c r="G111" i="47"/>
  <c r="AA111" i="47"/>
  <c r="F111" i="47"/>
  <c r="Z111" i="47"/>
  <c r="Y111" i="47"/>
  <c r="D111" i="47"/>
  <c r="X111" i="47"/>
  <c r="C111" i="47"/>
  <c r="W111" i="47"/>
  <c r="Q111" i="47"/>
  <c r="L111" i="47"/>
  <c r="I111" i="47"/>
  <c r="H111" i="47"/>
  <c r="E111" i="47"/>
  <c r="B111" i="47"/>
  <c r="AN111" i="47"/>
  <c r="S111" i="47"/>
  <c r="AM111" i="47"/>
  <c r="R111" i="47"/>
  <c r="AH111" i="47"/>
  <c r="M111" i="47"/>
  <c r="AP109" i="47"/>
  <c r="AG109" i="47"/>
  <c r="L109" i="47"/>
  <c r="AF109" i="47"/>
  <c r="K109" i="47"/>
  <c r="AE109" i="47"/>
  <c r="AD109" i="47"/>
  <c r="AC109" i="47"/>
  <c r="H109" i="47"/>
  <c r="AB109" i="47"/>
  <c r="G109" i="47"/>
  <c r="AA109" i="47"/>
  <c r="Z109" i="47"/>
  <c r="E109" i="47"/>
  <c r="Y109" i="47"/>
  <c r="D109" i="47"/>
  <c r="X109" i="47"/>
  <c r="C109" i="47"/>
  <c r="W109" i="47"/>
  <c r="J109" i="47"/>
  <c r="I109" i="47"/>
  <c r="F109" i="47"/>
  <c r="B109" i="47"/>
  <c r="AM109" i="47"/>
  <c r="R109" i="47"/>
  <c r="AL109" i="47"/>
  <c r="Q109" i="47"/>
  <c r="AK109" i="47"/>
  <c r="P109" i="47"/>
  <c r="AJ109" i="47"/>
  <c r="O109" i="47"/>
  <c r="AI109" i="47"/>
  <c r="N109" i="47"/>
  <c r="AH109" i="47"/>
  <c r="M109" i="47"/>
  <c r="AP107" i="47"/>
  <c r="AG107" i="47"/>
  <c r="L107" i="47"/>
  <c r="AF107" i="47"/>
  <c r="AE107" i="47"/>
  <c r="AD107" i="47"/>
  <c r="AC107" i="47"/>
  <c r="H107" i="47"/>
  <c r="AB107" i="47"/>
  <c r="AA107" i="47"/>
  <c r="Z107" i="47"/>
  <c r="Y107" i="47"/>
  <c r="D107" i="47"/>
  <c r="X107" i="47"/>
  <c r="W107" i="47"/>
  <c r="K107" i="47"/>
  <c r="J107" i="47"/>
  <c r="I107" i="47"/>
  <c r="G107" i="47"/>
  <c r="F107" i="47"/>
  <c r="E107" i="47"/>
  <c r="C107" i="47"/>
  <c r="B107" i="47"/>
  <c r="AL107" i="47"/>
  <c r="Q107" i="47"/>
  <c r="AP105" i="47"/>
  <c r="AI105" i="47"/>
  <c r="N105" i="47"/>
  <c r="AH105" i="47"/>
  <c r="AG105" i="47"/>
  <c r="L105" i="47"/>
  <c r="AF105" i="47"/>
  <c r="K105" i="47"/>
  <c r="AE105" i="47"/>
  <c r="AD105" i="47"/>
  <c r="I105" i="47"/>
  <c r="AC105" i="47"/>
  <c r="H105" i="47"/>
  <c r="AB105" i="47"/>
  <c r="AA105" i="47"/>
  <c r="F105" i="47"/>
  <c r="Z105" i="47"/>
  <c r="Y105" i="47"/>
  <c r="D105" i="47"/>
  <c r="X105" i="47"/>
  <c r="C105" i="47"/>
  <c r="W105" i="47"/>
  <c r="M105" i="47"/>
  <c r="J105" i="47"/>
  <c r="G105" i="47"/>
  <c r="E105" i="47"/>
  <c r="B105" i="47"/>
  <c r="AK105" i="47"/>
  <c r="P105" i="47"/>
  <c r="AJ105" i="47"/>
  <c r="O105" i="47"/>
  <c r="AP103" i="47"/>
  <c r="AH103" i="47"/>
  <c r="M103" i="47"/>
  <c r="AG103" i="47"/>
  <c r="L103" i="47"/>
  <c r="AF103" i="47"/>
  <c r="K103" i="47"/>
  <c r="AE103" i="47"/>
  <c r="J103" i="47"/>
  <c r="AD103" i="47"/>
  <c r="AC103" i="47"/>
  <c r="AB103" i="47"/>
  <c r="G103" i="47"/>
  <c r="AA103" i="47"/>
  <c r="F103" i="47"/>
  <c r="Z103" i="47"/>
  <c r="E103" i="47"/>
  <c r="Y103" i="47"/>
  <c r="D103" i="47"/>
  <c r="X103" i="47"/>
  <c r="C103" i="47"/>
  <c r="W103" i="47"/>
  <c r="B103" i="47"/>
  <c r="I103" i="47"/>
  <c r="H103" i="47"/>
  <c r="AP101" i="47"/>
  <c r="AH101" i="47"/>
  <c r="M101" i="47"/>
  <c r="AG101" i="47"/>
  <c r="AF101" i="47"/>
  <c r="K101" i="47"/>
  <c r="AE101" i="47"/>
  <c r="J101" i="47"/>
  <c r="AD101" i="47"/>
  <c r="I101" i="47"/>
  <c r="AC101" i="47"/>
  <c r="H101" i="47"/>
  <c r="AB101" i="47"/>
  <c r="G101" i="47"/>
  <c r="AA101" i="47"/>
  <c r="Z101" i="47"/>
  <c r="E101" i="47"/>
  <c r="Y101" i="47"/>
  <c r="D101" i="47"/>
  <c r="X101" i="47"/>
  <c r="C101" i="47"/>
  <c r="W101" i="47"/>
  <c r="B101" i="47"/>
  <c r="L101" i="47"/>
  <c r="F101" i="47"/>
  <c r="AI101" i="47"/>
  <c r="N101" i="47"/>
  <c r="AP99" i="47"/>
  <c r="AG99" i="47"/>
  <c r="AF99" i="47"/>
  <c r="K99" i="47"/>
  <c r="AE99" i="47"/>
  <c r="J99" i="47"/>
  <c r="AD99" i="47"/>
  <c r="I99" i="47"/>
  <c r="AC99" i="47"/>
  <c r="H99" i="47"/>
  <c r="AB99" i="47"/>
  <c r="AA99" i="47"/>
  <c r="Z99" i="47"/>
  <c r="E99" i="47"/>
  <c r="Y99" i="47"/>
  <c r="X99" i="47"/>
  <c r="C99" i="47"/>
  <c r="W99" i="47"/>
  <c r="B99" i="47"/>
  <c r="L99" i="47"/>
  <c r="G99" i="47"/>
  <c r="F99" i="47"/>
  <c r="D99" i="47"/>
  <c r="AH99" i="47"/>
  <c r="M99" i="47"/>
  <c r="AP97" i="47"/>
  <c r="AG97" i="47"/>
  <c r="AF97" i="47"/>
  <c r="K97" i="47"/>
  <c r="AE97" i="47"/>
  <c r="AD97" i="47"/>
  <c r="I97" i="47"/>
  <c r="AC97" i="47"/>
  <c r="AB97" i="47"/>
  <c r="G97" i="47"/>
  <c r="AA97" i="47"/>
  <c r="F97" i="47"/>
  <c r="Z97" i="47"/>
  <c r="E97" i="47"/>
  <c r="Y97" i="47"/>
  <c r="X97" i="47"/>
  <c r="W97" i="47"/>
  <c r="L97" i="47"/>
  <c r="J97" i="47"/>
  <c r="H97" i="47"/>
  <c r="D97" i="47"/>
  <c r="C97" i="47"/>
  <c r="B97" i="47"/>
  <c r="AF95" i="47"/>
  <c r="K95" i="47"/>
  <c r="AE95" i="47"/>
  <c r="J95" i="47"/>
  <c r="AD95" i="47"/>
  <c r="AC95" i="47"/>
  <c r="AB95" i="47"/>
  <c r="G95" i="47"/>
  <c r="AA95" i="47"/>
  <c r="F95" i="47"/>
  <c r="Z95" i="47"/>
  <c r="E95" i="47"/>
  <c r="Y95" i="47"/>
  <c r="D95" i="47"/>
  <c r="X95" i="47"/>
  <c r="C95" i="47"/>
  <c r="W95" i="47"/>
  <c r="I95" i="47"/>
  <c r="H95" i="47"/>
  <c r="B95" i="47"/>
  <c r="AE93" i="47"/>
  <c r="J93" i="47"/>
  <c r="AD93" i="47"/>
  <c r="AC93" i="47"/>
  <c r="AB93" i="47"/>
  <c r="G93" i="47"/>
  <c r="AA93" i="47"/>
  <c r="F93" i="47"/>
  <c r="Z93" i="47"/>
  <c r="E93" i="47"/>
  <c r="Y93" i="47"/>
  <c r="D93" i="47"/>
  <c r="X93" i="47"/>
  <c r="W93" i="47"/>
  <c r="B93" i="47"/>
  <c r="I93" i="47"/>
  <c r="H93" i="47"/>
  <c r="C93" i="47"/>
  <c r="AD91" i="47"/>
  <c r="AC91" i="47"/>
  <c r="AB91" i="47"/>
  <c r="AA91" i="47"/>
  <c r="Z91" i="47"/>
  <c r="Y91" i="47"/>
  <c r="X91" i="47"/>
  <c r="C91" i="47"/>
  <c r="W91" i="47"/>
  <c r="I91" i="47"/>
  <c r="H91" i="47"/>
  <c r="G91" i="47"/>
  <c r="F91" i="47"/>
  <c r="E91" i="47"/>
  <c r="D91" i="47"/>
  <c r="B91" i="47"/>
  <c r="F89" i="47"/>
  <c r="E89" i="47"/>
  <c r="C89" i="47"/>
  <c r="G89" i="47"/>
  <c r="D89" i="47"/>
  <c r="B89" i="47"/>
  <c r="AB87" i="47"/>
  <c r="G87" i="47"/>
  <c r="AA87" i="47"/>
  <c r="F87" i="47"/>
  <c r="Z87" i="47"/>
  <c r="E87" i="47"/>
  <c r="Y87" i="47"/>
  <c r="D87" i="47"/>
  <c r="X87" i="47"/>
  <c r="C87" i="47"/>
  <c r="W87" i="47"/>
  <c r="B87" i="47"/>
  <c r="AA85" i="47"/>
  <c r="F85" i="47"/>
  <c r="Z85" i="47"/>
  <c r="E85" i="47"/>
  <c r="Y85" i="47"/>
  <c r="D85" i="47"/>
  <c r="X85" i="47"/>
  <c r="C85" i="47"/>
  <c r="W85" i="47"/>
  <c r="B85" i="47"/>
  <c r="Z83" i="47"/>
  <c r="E83" i="47"/>
  <c r="Y83" i="47"/>
  <c r="D83" i="47"/>
  <c r="X83" i="47"/>
  <c r="W83" i="47"/>
  <c r="C83" i="47"/>
  <c r="B83" i="47"/>
  <c r="Y81" i="47"/>
  <c r="D81" i="47"/>
  <c r="X81" i="47"/>
  <c r="C81" i="47"/>
  <c r="W81" i="47"/>
  <c r="B81" i="47"/>
  <c r="X79" i="47"/>
  <c r="C79" i="47"/>
  <c r="W79" i="47"/>
  <c r="B79" i="47"/>
  <c r="W77" i="47"/>
  <c r="B77" i="47"/>
  <c r="AO133" i="45"/>
  <c r="T133" i="45"/>
  <c r="AN133" i="45"/>
  <c r="S133" i="45"/>
  <c r="AM133" i="45"/>
  <c r="R133" i="45"/>
  <c r="AL133" i="45"/>
  <c r="Q133" i="45"/>
  <c r="AK133" i="45"/>
  <c r="P133" i="45"/>
  <c r="AJ133" i="45"/>
  <c r="AI133" i="45"/>
  <c r="AH133" i="45"/>
  <c r="M133" i="45"/>
  <c r="AG133" i="45"/>
  <c r="L133" i="45"/>
  <c r="AF133" i="45"/>
  <c r="K133" i="45"/>
  <c r="AE133" i="45"/>
  <c r="J133" i="45"/>
  <c r="AD133" i="45"/>
  <c r="I133" i="45"/>
  <c r="AC133" i="45"/>
  <c r="H133" i="45"/>
  <c r="AB133" i="45"/>
  <c r="G133" i="45"/>
  <c r="AA133" i="45"/>
  <c r="F133" i="45"/>
  <c r="Z133" i="45"/>
  <c r="E133" i="45"/>
  <c r="Y133" i="45"/>
  <c r="D133" i="45"/>
  <c r="X133" i="45"/>
  <c r="C133" i="45"/>
  <c r="W133" i="45"/>
  <c r="B133" i="45"/>
  <c r="O133" i="45"/>
  <c r="N133" i="45"/>
  <c r="AO132" i="45"/>
  <c r="AN132" i="45"/>
  <c r="S132" i="45"/>
  <c r="AM132" i="45"/>
  <c r="R132" i="45"/>
  <c r="AL132" i="45"/>
  <c r="Q132" i="45"/>
  <c r="AK132" i="45"/>
  <c r="P132" i="45"/>
  <c r="AJ132" i="45"/>
  <c r="O132" i="45"/>
  <c r="AI132" i="45"/>
  <c r="N132" i="45"/>
  <c r="AH132" i="45"/>
  <c r="M132" i="45"/>
  <c r="AG132" i="45"/>
  <c r="L132" i="45"/>
  <c r="AF132" i="45"/>
  <c r="K132" i="45"/>
  <c r="AE132" i="45"/>
  <c r="J132" i="45"/>
  <c r="AD132" i="45"/>
  <c r="I132" i="45"/>
  <c r="AC132" i="45"/>
  <c r="H132" i="45"/>
  <c r="AB132" i="45"/>
  <c r="G132" i="45"/>
  <c r="AA132" i="45"/>
  <c r="F132" i="45"/>
  <c r="Z132" i="45"/>
  <c r="Y132" i="45"/>
  <c r="D132" i="45"/>
  <c r="X132" i="45"/>
  <c r="W132" i="45"/>
  <c r="B132" i="45"/>
  <c r="T132" i="45"/>
  <c r="E132" i="45"/>
  <c r="C132" i="45"/>
  <c r="AO131" i="45"/>
  <c r="T131" i="45"/>
  <c r="AN131" i="45"/>
  <c r="S131" i="45"/>
  <c r="AM131" i="45"/>
  <c r="R131" i="45"/>
  <c r="AL131" i="45"/>
  <c r="AK131" i="45"/>
  <c r="P131" i="45"/>
  <c r="AJ131" i="45"/>
  <c r="O131" i="45"/>
  <c r="AI131" i="45"/>
  <c r="N131" i="45"/>
  <c r="AH131" i="45"/>
  <c r="M131" i="45"/>
  <c r="AG131" i="45"/>
  <c r="L131" i="45"/>
  <c r="AF131" i="45"/>
  <c r="K131" i="45"/>
  <c r="AE131" i="45"/>
  <c r="J131" i="45"/>
  <c r="AD131" i="45"/>
  <c r="AC131" i="45"/>
  <c r="H131" i="45"/>
  <c r="AB131" i="45"/>
  <c r="G131" i="45"/>
  <c r="AA131" i="45"/>
  <c r="F131" i="45"/>
  <c r="Z131" i="45"/>
  <c r="E131" i="45"/>
  <c r="Y131" i="45"/>
  <c r="D131" i="45"/>
  <c r="X131" i="45"/>
  <c r="W131" i="45"/>
  <c r="Q131" i="45"/>
  <c r="I131" i="45"/>
  <c r="C131" i="45"/>
  <c r="B131" i="45"/>
  <c r="AO130" i="45"/>
  <c r="T130" i="45"/>
  <c r="AN130" i="45"/>
  <c r="S130" i="45"/>
  <c r="AM130" i="45"/>
  <c r="R130" i="45"/>
  <c r="AL130" i="45"/>
  <c r="AK130" i="45"/>
  <c r="AJ130" i="45"/>
  <c r="AI130" i="45"/>
  <c r="N130" i="45"/>
  <c r="AH130" i="45"/>
  <c r="M130" i="45"/>
  <c r="AG130" i="45"/>
  <c r="L130" i="45"/>
  <c r="AF130" i="45"/>
  <c r="K130" i="45"/>
  <c r="AE130" i="45"/>
  <c r="J130" i="45"/>
  <c r="AD130" i="45"/>
  <c r="AC130" i="45"/>
  <c r="AB130" i="45"/>
  <c r="G130" i="45"/>
  <c r="AA130" i="45"/>
  <c r="F130" i="45"/>
  <c r="Z130" i="45"/>
  <c r="E130" i="45"/>
  <c r="Y130" i="45"/>
  <c r="D130" i="45"/>
  <c r="X130" i="45"/>
  <c r="C130" i="45"/>
  <c r="W130" i="45"/>
  <c r="B130" i="45"/>
  <c r="Q130" i="45"/>
  <c r="P130" i="45"/>
  <c r="O130" i="45"/>
  <c r="I130" i="45"/>
  <c r="H130" i="45"/>
  <c r="AO129" i="45"/>
  <c r="T129" i="45"/>
  <c r="AN129" i="45"/>
  <c r="S129" i="45"/>
  <c r="AM129" i="45"/>
  <c r="R129" i="45"/>
  <c r="AL129" i="45"/>
  <c r="Q129" i="45"/>
  <c r="AK129" i="45"/>
  <c r="P129" i="45"/>
  <c r="AJ129" i="45"/>
  <c r="O129" i="45"/>
  <c r="AI129" i="45"/>
  <c r="N129" i="45"/>
  <c r="AH129" i="45"/>
  <c r="M129" i="45"/>
  <c r="AG129" i="45"/>
  <c r="L129" i="45"/>
  <c r="AF129" i="45"/>
  <c r="K129" i="45"/>
  <c r="AE129" i="45"/>
  <c r="J129" i="45"/>
  <c r="AD129" i="45"/>
  <c r="I129" i="45"/>
  <c r="AC129" i="45"/>
  <c r="H129" i="45"/>
  <c r="AB129" i="45"/>
  <c r="G129" i="45"/>
  <c r="AA129" i="45"/>
  <c r="Z129" i="45"/>
  <c r="E129" i="45"/>
  <c r="Y129" i="45"/>
  <c r="D129" i="45"/>
  <c r="X129" i="45"/>
  <c r="C129" i="45"/>
  <c r="W129" i="45"/>
  <c r="B129" i="45"/>
  <c r="F129" i="45"/>
  <c r="AO128" i="45"/>
  <c r="T128" i="45"/>
  <c r="AN128" i="45"/>
  <c r="AM128" i="45"/>
  <c r="R128" i="45"/>
  <c r="AL128" i="45"/>
  <c r="Q128" i="45"/>
  <c r="AK128" i="45"/>
  <c r="P128" i="45"/>
  <c r="AJ128" i="45"/>
  <c r="O128" i="45"/>
  <c r="AI128" i="45"/>
  <c r="N128" i="45"/>
  <c r="AH128" i="45"/>
  <c r="M128" i="45"/>
  <c r="AG128" i="45"/>
  <c r="L128" i="45"/>
  <c r="AF128" i="45"/>
  <c r="AE128" i="45"/>
  <c r="J128" i="45"/>
  <c r="AD128" i="45"/>
  <c r="I128" i="45"/>
  <c r="AC128" i="45"/>
  <c r="H128" i="45"/>
  <c r="AB128" i="45"/>
  <c r="G128" i="45"/>
  <c r="AA128" i="45"/>
  <c r="F128" i="45"/>
  <c r="Z128" i="45"/>
  <c r="E128" i="45"/>
  <c r="Y128" i="45"/>
  <c r="D128" i="45"/>
  <c r="X128" i="45"/>
  <c r="W128" i="45"/>
  <c r="B128" i="45"/>
  <c r="S128" i="45"/>
  <c r="K128" i="45"/>
  <c r="C128" i="45"/>
  <c r="AO127" i="45"/>
  <c r="T127" i="45"/>
  <c r="AN127" i="45"/>
  <c r="S127" i="45"/>
  <c r="AM127" i="45"/>
  <c r="AL127" i="45"/>
  <c r="Q127" i="45"/>
  <c r="AK127" i="45"/>
  <c r="P127" i="45"/>
  <c r="AJ127" i="45"/>
  <c r="O127" i="45"/>
  <c r="AI127" i="45"/>
  <c r="N127" i="45"/>
  <c r="AH127" i="45"/>
  <c r="M127" i="45"/>
  <c r="AG127" i="45"/>
  <c r="L127" i="45"/>
  <c r="AF127" i="45"/>
  <c r="K127" i="45"/>
  <c r="AE127" i="45"/>
  <c r="AD127" i="45"/>
  <c r="I127" i="45"/>
  <c r="AC127" i="45"/>
  <c r="H127" i="45"/>
  <c r="AB127" i="45"/>
  <c r="G127" i="45"/>
  <c r="AA127" i="45"/>
  <c r="F127" i="45"/>
  <c r="Z127" i="45"/>
  <c r="E127" i="45"/>
  <c r="Y127" i="45"/>
  <c r="D127" i="45"/>
  <c r="X127" i="45"/>
  <c r="C127" i="45"/>
  <c r="W127" i="45"/>
  <c r="R127" i="45"/>
  <c r="J127" i="45"/>
  <c r="B127" i="45"/>
  <c r="AO126" i="45"/>
  <c r="T126" i="45"/>
  <c r="AN126" i="45"/>
  <c r="S126" i="45"/>
  <c r="AM126" i="45"/>
  <c r="R126" i="45"/>
  <c r="AL126" i="45"/>
  <c r="AK126" i="45"/>
  <c r="AJ126" i="45"/>
  <c r="AI126" i="45"/>
  <c r="N126" i="45"/>
  <c r="AH126" i="45"/>
  <c r="M126" i="45"/>
  <c r="AG126" i="45"/>
  <c r="L126" i="45"/>
  <c r="AF126" i="45"/>
  <c r="K126" i="45"/>
  <c r="AE126" i="45"/>
  <c r="J126" i="45"/>
  <c r="AD126" i="45"/>
  <c r="AC126" i="45"/>
  <c r="H126" i="45"/>
  <c r="AB126" i="45"/>
  <c r="G126" i="45"/>
  <c r="AA126" i="45"/>
  <c r="F126" i="45"/>
  <c r="Z126" i="45"/>
  <c r="E126" i="45"/>
  <c r="Y126" i="45"/>
  <c r="D126" i="45"/>
  <c r="X126" i="45"/>
  <c r="C126" i="45"/>
  <c r="W126" i="45"/>
  <c r="B126" i="45"/>
  <c r="Q126" i="45"/>
  <c r="P126" i="45"/>
  <c r="O126" i="45"/>
  <c r="I126" i="45"/>
  <c r="AO125" i="45"/>
  <c r="T125" i="45"/>
  <c r="AN125" i="45"/>
  <c r="S125" i="45"/>
  <c r="AM125" i="45"/>
  <c r="R125" i="45"/>
  <c r="AL125" i="45"/>
  <c r="Q125" i="45"/>
  <c r="AK125" i="45"/>
  <c r="P125" i="45"/>
  <c r="AJ125" i="45"/>
  <c r="AI125" i="45"/>
  <c r="AH125" i="45"/>
  <c r="AG125" i="45"/>
  <c r="L125" i="45"/>
  <c r="AF125" i="45"/>
  <c r="K125" i="45"/>
  <c r="AE125" i="45"/>
  <c r="J125" i="45"/>
  <c r="AD125" i="45"/>
  <c r="I125" i="45"/>
  <c r="AC125" i="45"/>
  <c r="H125" i="45"/>
  <c r="AB125" i="45"/>
  <c r="AA125" i="45"/>
  <c r="F125" i="45"/>
  <c r="Z125" i="45"/>
  <c r="Y125" i="45"/>
  <c r="D125" i="45"/>
  <c r="X125" i="45"/>
  <c r="C125" i="45"/>
  <c r="W125" i="45"/>
  <c r="B125" i="45"/>
  <c r="O125" i="45"/>
  <c r="N125" i="45"/>
  <c r="M125" i="45"/>
  <c r="G125" i="45"/>
  <c r="E125" i="45"/>
  <c r="AO124" i="45"/>
  <c r="T124" i="45"/>
  <c r="AN124" i="45"/>
  <c r="S124" i="45"/>
  <c r="AM124" i="45"/>
  <c r="R124" i="45"/>
  <c r="AL124" i="45"/>
  <c r="Q124" i="45"/>
  <c r="AK124" i="45"/>
  <c r="P124" i="45"/>
  <c r="AJ124" i="45"/>
  <c r="O124" i="45"/>
  <c r="AI124" i="45"/>
  <c r="N124" i="45"/>
  <c r="AH124" i="45"/>
  <c r="AG124" i="45"/>
  <c r="L124" i="45"/>
  <c r="AF124" i="45"/>
  <c r="K124" i="45"/>
  <c r="AE124" i="45"/>
  <c r="J124" i="45"/>
  <c r="AD124" i="45"/>
  <c r="I124" i="45"/>
  <c r="AC124" i="45"/>
  <c r="H124" i="45"/>
  <c r="AB124" i="45"/>
  <c r="G124" i="45"/>
  <c r="AA124" i="45"/>
  <c r="F124" i="45"/>
  <c r="Z124" i="45"/>
  <c r="Y124" i="45"/>
  <c r="D124" i="45"/>
  <c r="X124" i="45"/>
  <c r="C124" i="45"/>
  <c r="W124" i="45"/>
  <c r="B124" i="45"/>
  <c r="M124" i="45"/>
  <c r="E124" i="45"/>
  <c r="AO123" i="45"/>
  <c r="T123" i="45"/>
  <c r="AN123" i="45"/>
  <c r="S123" i="45"/>
  <c r="AM123" i="45"/>
  <c r="R123" i="45"/>
  <c r="AL123" i="45"/>
  <c r="AK123" i="45"/>
  <c r="P123" i="45"/>
  <c r="AJ123" i="45"/>
  <c r="O123" i="45"/>
  <c r="AI123" i="45"/>
  <c r="N123" i="45"/>
  <c r="AH123" i="45"/>
  <c r="M123" i="45"/>
  <c r="AG123" i="45"/>
  <c r="L123" i="45"/>
  <c r="AF123" i="45"/>
  <c r="K123" i="45"/>
  <c r="AE123" i="45"/>
  <c r="J123" i="45"/>
  <c r="AD123" i="45"/>
  <c r="AC123" i="45"/>
  <c r="H123" i="45"/>
  <c r="AB123" i="45"/>
  <c r="G123" i="45"/>
  <c r="AA123" i="45"/>
  <c r="F123" i="45"/>
  <c r="Z123" i="45"/>
  <c r="E123" i="45"/>
  <c r="Y123" i="45"/>
  <c r="D123" i="45"/>
  <c r="X123" i="45"/>
  <c r="C123" i="45"/>
  <c r="W123" i="45"/>
  <c r="B123" i="45"/>
  <c r="Q123" i="45"/>
  <c r="I123" i="45"/>
  <c r="AO122" i="45"/>
  <c r="T122" i="45"/>
  <c r="AN122" i="45"/>
  <c r="S122" i="45"/>
  <c r="AM122" i="45"/>
  <c r="R122" i="45"/>
  <c r="AL122" i="45"/>
  <c r="AK122" i="45"/>
  <c r="AJ122" i="45"/>
  <c r="AI122" i="45"/>
  <c r="N122" i="45"/>
  <c r="AH122" i="45"/>
  <c r="M122" i="45"/>
  <c r="AG122" i="45"/>
  <c r="L122" i="45"/>
  <c r="AF122" i="45"/>
  <c r="K122" i="45"/>
  <c r="AE122" i="45"/>
  <c r="J122" i="45"/>
  <c r="AD122" i="45"/>
  <c r="AC122" i="45"/>
  <c r="H122" i="45"/>
  <c r="AB122" i="45"/>
  <c r="G122" i="45"/>
  <c r="AA122" i="45"/>
  <c r="F122" i="45"/>
  <c r="Z122" i="45"/>
  <c r="E122" i="45"/>
  <c r="Y122" i="45"/>
  <c r="D122" i="45"/>
  <c r="X122" i="45"/>
  <c r="C122" i="45"/>
  <c r="W122" i="45"/>
  <c r="B122" i="45"/>
  <c r="Q122" i="45"/>
  <c r="P122" i="45"/>
  <c r="O122" i="45"/>
  <c r="I122" i="45"/>
  <c r="AO121" i="45"/>
  <c r="T121" i="45"/>
  <c r="AN121" i="45"/>
  <c r="S121" i="45"/>
  <c r="AM121" i="45"/>
  <c r="R121" i="45"/>
  <c r="AL121" i="45"/>
  <c r="Q121" i="45"/>
  <c r="AK121" i="45"/>
  <c r="P121" i="45"/>
  <c r="AJ121" i="45"/>
  <c r="AI121" i="45"/>
  <c r="N121" i="45"/>
  <c r="AH121" i="45"/>
  <c r="M121" i="45"/>
  <c r="AG121" i="45"/>
  <c r="L121" i="45"/>
  <c r="AF121" i="45"/>
  <c r="K121" i="45"/>
  <c r="AE121" i="45"/>
  <c r="J121" i="45"/>
  <c r="AD121" i="45"/>
  <c r="I121" i="45"/>
  <c r="AC121" i="45"/>
  <c r="H121" i="45"/>
  <c r="AB121" i="45"/>
  <c r="AA121" i="45"/>
  <c r="F121" i="45"/>
  <c r="Z121" i="45"/>
  <c r="E121" i="45"/>
  <c r="Y121" i="45"/>
  <c r="D121" i="45"/>
  <c r="X121" i="45"/>
  <c r="C121" i="45"/>
  <c r="W121" i="45"/>
  <c r="B121" i="45"/>
  <c r="O121" i="45"/>
  <c r="G121" i="45"/>
  <c r="AO120" i="45"/>
  <c r="T120" i="45"/>
  <c r="AN120" i="45"/>
  <c r="AM120" i="45"/>
  <c r="R120" i="45"/>
  <c r="AL120" i="45"/>
  <c r="Q120" i="45"/>
  <c r="AK120" i="45"/>
  <c r="P120" i="45"/>
  <c r="AJ120" i="45"/>
  <c r="O120" i="45"/>
  <c r="AI120" i="45"/>
  <c r="N120" i="45"/>
  <c r="AH120" i="45"/>
  <c r="AG120" i="45"/>
  <c r="L120" i="45"/>
  <c r="AF120" i="45"/>
  <c r="AE120" i="45"/>
  <c r="J120" i="45"/>
  <c r="AD120" i="45"/>
  <c r="I120" i="45"/>
  <c r="AC120" i="45"/>
  <c r="H120" i="45"/>
  <c r="AB120" i="45"/>
  <c r="G120" i="45"/>
  <c r="AA120" i="45"/>
  <c r="F120" i="45"/>
  <c r="Z120" i="45"/>
  <c r="Y120" i="45"/>
  <c r="D120" i="45"/>
  <c r="X120" i="45"/>
  <c r="C120" i="45"/>
  <c r="W120" i="45"/>
  <c r="B120" i="45"/>
  <c r="S120" i="45"/>
  <c r="M120" i="45"/>
  <c r="K120" i="45"/>
  <c r="E120" i="45"/>
  <c r="AO119" i="45"/>
  <c r="T119" i="45"/>
  <c r="AN119" i="45"/>
  <c r="S119" i="45"/>
  <c r="AM119" i="45"/>
  <c r="R119" i="45"/>
  <c r="AL119" i="45"/>
  <c r="AK119" i="45"/>
  <c r="P119" i="45"/>
  <c r="AJ119" i="45"/>
  <c r="O119" i="45"/>
  <c r="AI119" i="45"/>
  <c r="N119" i="45"/>
  <c r="AH119" i="45"/>
  <c r="M119" i="45"/>
  <c r="AG119" i="45"/>
  <c r="L119" i="45"/>
  <c r="AF119" i="45"/>
  <c r="AE119" i="45"/>
  <c r="J119" i="45"/>
  <c r="AD119" i="45"/>
  <c r="I119" i="45"/>
  <c r="AC119" i="45"/>
  <c r="H119" i="45"/>
  <c r="AB119" i="45"/>
  <c r="G119" i="45"/>
  <c r="AA119" i="45"/>
  <c r="F119" i="45"/>
  <c r="Z119" i="45"/>
  <c r="E119" i="45"/>
  <c r="Y119" i="45"/>
  <c r="D119" i="45"/>
  <c r="X119" i="45"/>
  <c r="C119" i="45"/>
  <c r="W119" i="45"/>
  <c r="B119" i="45"/>
  <c r="Q119" i="45"/>
  <c r="K119" i="45"/>
  <c r="AO118" i="45"/>
  <c r="T118" i="45"/>
  <c r="AN118" i="45"/>
  <c r="S118" i="45"/>
  <c r="AM118" i="45"/>
  <c r="R118" i="45"/>
  <c r="AL118" i="45"/>
  <c r="AK118" i="45"/>
  <c r="AJ118" i="45"/>
  <c r="AI118" i="45"/>
  <c r="N118" i="45"/>
  <c r="AH118" i="45"/>
  <c r="M118" i="45"/>
  <c r="AG118" i="45"/>
  <c r="L118" i="45"/>
  <c r="AF118" i="45"/>
  <c r="K118" i="45"/>
  <c r="AE118" i="45"/>
  <c r="J118" i="45"/>
  <c r="AD118" i="45"/>
  <c r="I118" i="45"/>
  <c r="AC118" i="45"/>
  <c r="H118" i="45"/>
  <c r="AB118" i="45"/>
  <c r="G118" i="45"/>
  <c r="AA118" i="45"/>
  <c r="F118" i="45"/>
  <c r="Z118" i="45"/>
  <c r="E118" i="45"/>
  <c r="Y118" i="45"/>
  <c r="D118" i="45"/>
  <c r="X118" i="45"/>
  <c r="C118" i="45"/>
  <c r="W118" i="45"/>
  <c r="B118" i="45"/>
  <c r="Q118" i="45"/>
  <c r="P118" i="45"/>
  <c r="O118" i="45"/>
  <c r="AO117" i="45"/>
  <c r="T117" i="45"/>
  <c r="AN117" i="45"/>
  <c r="S117" i="45"/>
  <c r="AM117" i="45"/>
  <c r="R117" i="45"/>
  <c r="AL117" i="45"/>
  <c r="Q117" i="45"/>
  <c r="AK117" i="45"/>
  <c r="P117" i="45"/>
  <c r="AJ117" i="45"/>
  <c r="AI117" i="45"/>
  <c r="N117" i="45"/>
  <c r="AH117" i="45"/>
  <c r="AG117" i="45"/>
  <c r="L117" i="45"/>
  <c r="AF117" i="45"/>
  <c r="K117" i="45"/>
  <c r="AE117" i="45"/>
  <c r="J117" i="45"/>
  <c r="AD117" i="45"/>
  <c r="I117" i="45"/>
  <c r="AC117" i="45"/>
  <c r="H117" i="45"/>
  <c r="AB117" i="45"/>
  <c r="AA117" i="45"/>
  <c r="F117" i="45"/>
  <c r="Z117" i="45"/>
  <c r="Y117" i="45"/>
  <c r="D117" i="45"/>
  <c r="X117" i="45"/>
  <c r="C117" i="45"/>
  <c r="W117" i="45"/>
  <c r="B117" i="45"/>
  <c r="O117" i="45"/>
  <c r="M117" i="45"/>
  <c r="G117" i="45"/>
  <c r="E117" i="45"/>
  <c r="AO116" i="45"/>
  <c r="T116" i="45"/>
  <c r="AN116" i="45"/>
  <c r="AM116" i="45"/>
  <c r="R116" i="45"/>
  <c r="AL116" i="45"/>
  <c r="Q116" i="45"/>
  <c r="AK116" i="45"/>
  <c r="P116" i="45"/>
  <c r="AJ116" i="45"/>
  <c r="O116" i="45"/>
  <c r="AI116" i="45"/>
  <c r="N116" i="45"/>
  <c r="AH116" i="45"/>
  <c r="M116" i="45"/>
  <c r="AG116" i="45"/>
  <c r="L116" i="45"/>
  <c r="AF116" i="45"/>
  <c r="AE116" i="45"/>
  <c r="J116" i="45"/>
  <c r="AD116" i="45"/>
  <c r="I116" i="45"/>
  <c r="AC116" i="45"/>
  <c r="H116" i="45"/>
  <c r="AB116" i="45"/>
  <c r="G116" i="45"/>
  <c r="AA116" i="45"/>
  <c r="F116" i="45"/>
  <c r="Z116" i="45"/>
  <c r="Y116" i="45"/>
  <c r="D116" i="45"/>
  <c r="X116" i="45"/>
  <c r="C116" i="45"/>
  <c r="W116" i="45"/>
  <c r="B116" i="45"/>
  <c r="S116" i="45"/>
  <c r="K116" i="45"/>
  <c r="E116" i="45"/>
  <c r="AO115" i="45"/>
  <c r="T115" i="45"/>
  <c r="AN115" i="45"/>
  <c r="AM115" i="45"/>
  <c r="R115" i="45"/>
  <c r="AL115" i="45"/>
  <c r="Q115" i="45"/>
  <c r="AK115" i="45"/>
  <c r="P115" i="45"/>
  <c r="AJ115" i="45"/>
  <c r="O115" i="45"/>
  <c r="AI115" i="45"/>
  <c r="N115" i="45"/>
  <c r="AH115" i="45"/>
  <c r="M115" i="45"/>
  <c r="AG115" i="45"/>
  <c r="L115" i="45"/>
  <c r="AF115" i="45"/>
  <c r="AE115" i="45"/>
  <c r="J115" i="45"/>
  <c r="AD115" i="45"/>
  <c r="AC115" i="45"/>
  <c r="H115" i="45"/>
  <c r="AB115" i="45"/>
  <c r="G115" i="45"/>
  <c r="AA115" i="45"/>
  <c r="F115" i="45"/>
  <c r="Z115" i="45"/>
  <c r="E115" i="45"/>
  <c r="Y115" i="45"/>
  <c r="D115" i="45"/>
  <c r="X115" i="45"/>
  <c r="W115" i="45"/>
  <c r="B115" i="45"/>
  <c r="S115" i="45"/>
  <c r="K115" i="45"/>
  <c r="I115" i="45"/>
  <c r="C115" i="45"/>
  <c r="AO114" i="45"/>
  <c r="T114" i="45"/>
  <c r="AN114" i="45"/>
  <c r="S114" i="45"/>
  <c r="AM114" i="45"/>
  <c r="R114" i="45"/>
  <c r="AL114" i="45"/>
  <c r="AK114" i="45"/>
  <c r="P114" i="45"/>
  <c r="AJ114" i="45"/>
  <c r="AI114" i="45"/>
  <c r="N114" i="45"/>
  <c r="AH114" i="45"/>
  <c r="M114" i="45"/>
  <c r="AG114" i="45"/>
  <c r="L114" i="45"/>
  <c r="AF114" i="45"/>
  <c r="K114" i="45"/>
  <c r="AE114" i="45"/>
  <c r="J114" i="45"/>
  <c r="AD114" i="45"/>
  <c r="AC114" i="45"/>
  <c r="H114" i="45"/>
  <c r="AB114" i="45"/>
  <c r="G114" i="45"/>
  <c r="AA114" i="45"/>
  <c r="F114" i="45"/>
  <c r="Z114" i="45"/>
  <c r="E114" i="45"/>
  <c r="Y114" i="45"/>
  <c r="D114" i="45"/>
  <c r="X114" i="45"/>
  <c r="C114" i="45"/>
  <c r="W114" i="45"/>
  <c r="B114" i="45"/>
  <c r="Q114" i="45"/>
  <c r="O114" i="45"/>
  <c r="I114" i="45"/>
  <c r="AO113" i="45"/>
  <c r="T113" i="45"/>
  <c r="AN113" i="45"/>
  <c r="S113" i="45"/>
  <c r="AM113" i="45"/>
  <c r="R113" i="45"/>
  <c r="AL113" i="45"/>
  <c r="Q113" i="45"/>
  <c r="AK113" i="45"/>
  <c r="P113" i="45"/>
  <c r="AJ113" i="45"/>
  <c r="O113" i="45"/>
  <c r="AI113" i="45"/>
  <c r="N113" i="45"/>
  <c r="AH113" i="45"/>
  <c r="M113" i="45"/>
  <c r="AG113" i="45"/>
  <c r="L113" i="45"/>
  <c r="AF113" i="45"/>
  <c r="K113" i="45"/>
  <c r="AE113" i="45"/>
  <c r="J113" i="45"/>
  <c r="AD113" i="45"/>
  <c r="I113" i="45"/>
  <c r="AC113" i="45"/>
  <c r="H113" i="45"/>
  <c r="AB113" i="45"/>
  <c r="G113" i="45"/>
  <c r="AA113" i="45"/>
  <c r="F113" i="45"/>
  <c r="Z113" i="45"/>
  <c r="E113" i="45"/>
  <c r="Y113" i="45"/>
  <c r="D113" i="45"/>
  <c r="X113" i="45"/>
  <c r="C113" i="45"/>
  <c r="W113" i="45"/>
  <c r="B113" i="45"/>
  <c r="AO112" i="45"/>
  <c r="T112" i="45"/>
  <c r="AN112" i="45"/>
  <c r="AM112" i="45"/>
  <c r="R112" i="45"/>
  <c r="AL112" i="45"/>
  <c r="Q112" i="45"/>
  <c r="AK112" i="45"/>
  <c r="P112" i="45"/>
  <c r="AJ112" i="45"/>
  <c r="O112" i="45"/>
  <c r="AI112" i="45"/>
  <c r="N112" i="45"/>
  <c r="AH112" i="45"/>
  <c r="M112" i="45"/>
  <c r="AG112" i="45"/>
  <c r="L112" i="45"/>
  <c r="AF112" i="45"/>
  <c r="AE112" i="45"/>
  <c r="J112" i="45"/>
  <c r="AD112" i="45"/>
  <c r="I112" i="45"/>
  <c r="AC112" i="45"/>
  <c r="H112" i="45"/>
  <c r="AB112" i="45"/>
  <c r="G112" i="45"/>
  <c r="AA112" i="45"/>
  <c r="F112" i="45"/>
  <c r="Z112" i="45"/>
  <c r="E112" i="45"/>
  <c r="Y112" i="45"/>
  <c r="D112" i="45"/>
  <c r="X112" i="45"/>
  <c r="W112" i="45"/>
  <c r="B112" i="45"/>
  <c r="S112" i="45"/>
  <c r="K112" i="45"/>
  <c r="C112" i="45"/>
  <c r="AN111" i="45"/>
  <c r="S111" i="45"/>
  <c r="AM111" i="45"/>
  <c r="R111" i="45"/>
  <c r="AL111" i="45"/>
  <c r="AK111" i="45"/>
  <c r="AJ111" i="45"/>
  <c r="AI111" i="45"/>
  <c r="N111" i="45"/>
  <c r="AH111" i="45"/>
  <c r="M111" i="45"/>
  <c r="AG111" i="45"/>
  <c r="L111" i="45"/>
  <c r="AF111" i="45"/>
  <c r="K111" i="45"/>
  <c r="AE111" i="45"/>
  <c r="J111" i="45"/>
  <c r="AD111" i="45"/>
  <c r="I111" i="45"/>
  <c r="AC111" i="45"/>
  <c r="H111" i="45"/>
  <c r="AB111" i="45"/>
  <c r="G111" i="45"/>
  <c r="AA111" i="45"/>
  <c r="F111" i="45"/>
  <c r="Z111" i="45"/>
  <c r="E111" i="45"/>
  <c r="Y111" i="45"/>
  <c r="D111" i="45"/>
  <c r="X111" i="45"/>
  <c r="C111" i="45"/>
  <c r="W111" i="45"/>
  <c r="B111" i="45"/>
  <c r="Q111" i="45"/>
  <c r="P111" i="45"/>
  <c r="O111" i="45"/>
  <c r="AN110" i="45"/>
  <c r="S110" i="45"/>
  <c r="AM110" i="45"/>
  <c r="R110" i="45"/>
  <c r="AL110" i="45"/>
  <c r="Q110" i="45"/>
  <c r="AK110" i="45"/>
  <c r="P110" i="45"/>
  <c r="AJ110" i="45"/>
  <c r="O110" i="45"/>
  <c r="AI110" i="45"/>
  <c r="N110" i="45"/>
  <c r="AH110" i="45"/>
  <c r="AG110" i="45"/>
  <c r="AF110" i="45"/>
  <c r="AE110" i="45"/>
  <c r="J110" i="45"/>
  <c r="AD110" i="45"/>
  <c r="I110" i="45"/>
  <c r="AC110" i="45"/>
  <c r="H110" i="45"/>
  <c r="AB110" i="45"/>
  <c r="G110" i="45"/>
  <c r="AA110" i="45"/>
  <c r="F110" i="45"/>
  <c r="Z110" i="45"/>
  <c r="Y110" i="45"/>
  <c r="D110" i="45"/>
  <c r="X110" i="45"/>
  <c r="W110" i="45"/>
  <c r="B110" i="45"/>
  <c r="M110" i="45"/>
  <c r="L110" i="45"/>
  <c r="K110" i="45"/>
  <c r="E110" i="45"/>
  <c r="C110" i="45"/>
  <c r="AM109" i="45"/>
  <c r="R109" i="45"/>
  <c r="AL109" i="45"/>
  <c r="Q109" i="45"/>
  <c r="AK109" i="45"/>
  <c r="P109" i="45"/>
  <c r="AJ109" i="45"/>
  <c r="O109" i="45"/>
  <c r="AI109" i="45"/>
  <c r="N109" i="45"/>
  <c r="AH109" i="45"/>
  <c r="AG109" i="45"/>
  <c r="L109" i="45"/>
  <c r="AF109" i="45"/>
  <c r="K109" i="45"/>
  <c r="AE109" i="45"/>
  <c r="J109" i="45"/>
  <c r="AD109" i="45"/>
  <c r="I109" i="45"/>
  <c r="AC109" i="45"/>
  <c r="H109" i="45"/>
  <c r="AB109" i="45"/>
  <c r="G109" i="45"/>
  <c r="AA109" i="45"/>
  <c r="F109" i="45"/>
  <c r="Z109" i="45"/>
  <c r="E109" i="45"/>
  <c r="Y109" i="45"/>
  <c r="D109" i="45"/>
  <c r="X109" i="45"/>
  <c r="C109" i="45"/>
  <c r="W109" i="45"/>
  <c r="B109" i="45"/>
  <c r="M109" i="45"/>
  <c r="AM108" i="45"/>
  <c r="R108" i="45"/>
  <c r="AL108" i="45"/>
  <c r="AK108" i="45"/>
  <c r="AJ108" i="45"/>
  <c r="AI108" i="45"/>
  <c r="N108" i="45"/>
  <c r="AH108" i="45"/>
  <c r="M108" i="45"/>
  <c r="AG108" i="45"/>
  <c r="L108" i="45"/>
  <c r="AF108" i="45"/>
  <c r="K108" i="45"/>
  <c r="AE108" i="45"/>
  <c r="J108" i="45"/>
  <c r="AD108" i="45"/>
  <c r="I108" i="45"/>
  <c r="AC108" i="45"/>
  <c r="H108" i="45"/>
  <c r="AB108" i="45"/>
  <c r="G108" i="45"/>
  <c r="AA108" i="45"/>
  <c r="F108" i="45"/>
  <c r="Z108" i="45"/>
  <c r="E108" i="45"/>
  <c r="Y108" i="45"/>
  <c r="D108" i="45"/>
  <c r="X108" i="45"/>
  <c r="C108" i="45"/>
  <c r="W108" i="45"/>
  <c r="B108" i="45"/>
  <c r="Q108" i="45"/>
  <c r="P108" i="45"/>
  <c r="O108" i="45"/>
  <c r="AL107" i="45"/>
  <c r="Q107" i="45"/>
  <c r="AK107" i="45"/>
  <c r="AJ107" i="45"/>
  <c r="O107" i="45"/>
  <c r="AI107" i="45"/>
  <c r="AH107" i="45"/>
  <c r="M107" i="45"/>
  <c r="AG107" i="45"/>
  <c r="L107" i="45"/>
  <c r="AF107" i="45"/>
  <c r="AE107" i="45"/>
  <c r="J107" i="45"/>
  <c r="AD107" i="45"/>
  <c r="I107" i="45"/>
  <c r="AC107" i="45"/>
  <c r="H107" i="45"/>
  <c r="AB107" i="45"/>
  <c r="G107" i="45"/>
  <c r="AA107" i="45"/>
  <c r="Z107" i="45"/>
  <c r="E107" i="45"/>
  <c r="Y107" i="45"/>
  <c r="D107" i="45"/>
  <c r="X107" i="45"/>
  <c r="C107" i="45"/>
  <c r="W107" i="45"/>
  <c r="P107" i="45"/>
  <c r="N107" i="45"/>
  <c r="K107" i="45"/>
  <c r="F107" i="45"/>
  <c r="B107" i="45"/>
  <c r="AL106" i="45"/>
  <c r="AK106" i="45"/>
  <c r="AJ106" i="45"/>
  <c r="AI106" i="45"/>
  <c r="AH106" i="45"/>
  <c r="AG106" i="45"/>
  <c r="AF106" i="45"/>
  <c r="AE106" i="45"/>
  <c r="J106" i="45"/>
  <c r="AD106" i="45"/>
  <c r="AC106" i="45"/>
  <c r="AB106" i="45"/>
  <c r="AA106" i="45"/>
  <c r="Z106" i="45"/>
  <c r="Y106" i="45"/>
  <c r="X106" i="45"/>
  <c r="W106" i="45"/>
  <c r="Q106" i="45"/>
  <c r="P106" i="45"/>
  <c r="O106" i="45"/>
  <c r="N106" i="45"/>
  <c r="M106" i="45"/>
  <c r="L106" i="45"/>
  <c r="K106" i="45"/>
  <c r="I106" i="45"/>
  <c r="H106" i="45"/>
  <c r="G106" i="45"/>
  <c r="F106" i="45"/>
  <c r="E106" i="45"/>
  <c r="D106" i="45"/>
  <c r="C106" i="45"/>
  <c r="B106" i="45"/>
  <c r="AK105" i="45"/>
  <c r="P105" i="45"/>
  <c r="AJ105" i="45"/>
  <c r="AI105" i="45"/>
  <c r="N105" i="45"/>
  <c r="AH105" i="45"/>
  <c r="AG105" i="45"/>
  <c r="AF105" i="45"/>
  <c r="K105" i="45"/>
  <c r="AE105" i="45"/>
  <c r="J105" i="45"/>
  <c r="AD105" i="45"/>
  <c r="I105" i="45"/>
  <c r="AC105" i="45"/>
  <c r="H105" i="45"/>
  <c r="AB105" i="45"/>
  <c r="G105" i="45"/>
  <c r="AA105" i="45"/>
  <c r="F105" i="45"/>
  <c r="Z105" i="45"/>
  <c r="E105" i="45"/>
  <c r="Y105" i="45"/>
  <c r="D105" i="45"/>
  <c r="X105" i="45"/>
  <c r="W105" i="45"/>
  <c r="B105" i="45"/>
  <c r="O105" i="45"/>
  <c r="M105" i="45"/>
  <c r="L105" i="45"/>
  <c r="C105" i="45"/>
  <c r="AK104" i="45"/>
  <c r="P104" i="45"/>
  <c r="AJ104" i="45"/>
  <c r="AI104" i="45"/>
  <c r="N104" i="45"/>
  <c r="AH104" i="45"/>
  <c r="M104" i="45"/>
  <c r="AG104" i="45"/>
  <c r="L104" i="45"/>
  <c r="AF104" i="45"/>
  <c r="K104" i="45"/>
  <c r="AE104" i="45"/>
  <c r="J104" i="45"/>
  <c r="AD104" i="45"/>
  <c r="I104" i="45"/>
  <c r="AC104" i="45"/>
  <c r="H104" i="45"/>
  <c r="AB104" i="45"/>
  <c r="AA104" i="45"/>
  <c r="F104" i="45"/>
  <c r="Z104" i="45"/>
  <c r="E104" i="45"/>
  <c r="Y104" i="45"/>
  <c r="D104" i="45"/>
  <c r="X104" i="45"/>
  <c r="C104" i="45"/>
  <c r="W104" i="45"/>
  <c r="B104" i="45"/>
  <c r="O104" i="45"/>
  <c r="G104" i="45"/>
  <c r="AJ103" i="45"/>
  <c r="O103" i="45"/>
  <c r="AI103" i="45"/>
  <c r="N103" i="45"/>
  <c r="AH103" i="45"/>
  <c r="AG103" i="45"/>
  <c r="AF103" i="45"/>
  <c r="K103" i="45"/>
  <c r="AE103" i="45"/>
  <c r="J103" i="45"/>
  <c r="AD103" i="45"/>
  <c r="I103" i="45"/>
  <c r="AC103" i="45"/>
  <c r="H103" i="45"/>
  <c r="AB103" i="45"/>
  <c r="G103" i="45"/>
  <c r="AA103" i="45"/>
  <c r="F103" i="45"/>
  <c r="Z103" i="45"/>
  <c r="E103" i="45"/>
  <c r="Y103" i="45"/>
  <c r="X103" i="45"/>
  <c r="C103" i="45"/>
  <c r="W103" i="45"/>
  <c r="B103" i="45"/>
  <c r="M103" i="45"/>
  <c r="L103" i="45"/>
  <c r="D103" i="45"/>
  <c r="AJ102" i="45"/>
  <c r="O102" i="45"/>
  <c r="AI102" i="45"/>
  <c r="N102" i="45"/>
  <c r="AH102" i="45"/>
  <c r="M102" i="45"/>
  <c r="AG102" i="45"/>
  <c r="L102" i="45"/>
  <c r="AF102" i="45"/>
  <c r="K102" i="45"/>
  <c r="AE102" i="45"/>
  <c r="AD102" i="45"/>
  <c r="I102" i="45"/>
  <c r="AC102" i="45"/>
  <c r="H102" i="45"/>
  <c r="AB102" i="45"/>
  <c r="G102" i="45"/>
  <c r="AA102" i="45"/>
  <c r="F102" i="45"/>
  <c r="Z102" i="45"/>
  <c r="E102" i="45"/>
  <c r="Y102" i="45"/>
  <c r="D102" i="45"/>
  <c r="X102" i="45"/>
  <c r="C102" i="45"/>
  <c r="W102" i="45"/>
  <c r="J102" i="45"/>
  <c r="B102" i="45"/>
  <c r="AI101" i="45"/>
  <c r="N101" i="45"/>
  <c r="AH101" i="45"/>
  <c r="M101" i="45"/>
  <c r="AG101" i="45"/>
  <c r="L101" i="45"/>
  <c r="AF101" i="45"/>
  <c r="K101" i="45"/>
  <c r="AE101" i="45"/>
  <c r="J101" i="45"/>
  <c r="AD101" i="45"/>
  <c r="I101" i="45"/>
  <c r="AC101" i="45"/>
  <c r="H101" i="45"/>
  <c r="AB101" i="45"/>
  <c r="AA101" i="45"/>
  <c r="F101" i="45"/>
  <c r="Z101" i="45"/>
  <c r="Y101" i="45"/>
  <c r="D101" i="45"/>
  <c r="X101" i="45"/>
  <c r="W101" i="45"/>
  <c r="B101" i="45"/>
  <c r="G101" i="45"/>
  <c r="E101" i="45"/>
  <c r="C101" i="45"/>
  <c r="AI100" i="45"/>
  <c r="N100" i="45"/>
  <c r="AH100" i="45"/>
  <c r="AG100" i="45"/>
  <c r="L100" i="45"/>
  <c r="AF100" i="45"/>
  <c r="K100" i="45"/>
  <c r="AE100" i="45"/>
  <c r="J100" i="45"/>
  <c r="AD100" i="45"/>
  <c r="I100" i="45"/>
  <c r="AC100" i="45"/>
  <c r="H100" i="45"/>
  <c r="AB100" i="45"/>
  <c r="G100" i="45"/>
  <c r="AA100" i="45"/>
  <c r="Z100" i="45"/>
  <c r="E100" i="45"/>
  <c r="Y100" i="45"/>
  <c r="D100" i="45"/>
  <c r="X100" i="45"/>
  <c r="W100" i="45"/>
  <c r="B100" i="45"/>
  <c r="M100" i="45"/>
  <c r="F100" i="45"/>
  <c r="C100" i="45"/>
  <c r="AH99" i="45"/>
  <c r="M99" i="45"/>
  <c r="AG99" i="45"/>
  <c r="L99" i="45"/>
  <c r="AF99" i="45"/>
  <c r="K99" i="45"/>
  <c r="AE99" i="45"/>
  <c r="J99" i="45"/>
  <c r="AD99" i="45"/>
  <c r="I99" i="45"/>
  <c r="AC99" i="45"/>
  <c r="H99" i="45"/>
  <c r="AB99" i="45"/>
  <c r="G99" i="45"/>
  <c r="AA99" i="45"/>
  <c r="F99" i="45"/>
  <c r="Z99" i="45"/>
  <c r="E99" i="45"/>
  <c r="Y99" i="45"/>
  <c r="D99" i="45"/>
  <c r="X99" i="45"/>
  <c r="C99" i="45"/>
  <c r="W99" i="45"/>
  <c r="B99" i="45"/>
  <c r="AH98" i="45"/>
  <c r="M98" i="45"/>
  <c r="AG98" i="45"/>
  <c r="L98" i="45"/>
  <c r="AF98" i="45"/>
  <c r="K98" i="45"/>
  <c r="AE98" i="45"/>
  <c r="J98" i="45"/>
  <c r="AD98" i="45"/>
  <c r="I98" i="45"/>
  <c r="AC98" i="45"/>
  <c r="AB98" i="45"/>
  <c r="G98" i="45"/>
  <c r="AA98" i="45"/>
  <c r="Z98" i="45"/>
  <c r="E98" i="45"/>
  <c r="Y98" i="45"/>
  <c r="D98" i="45"/>
  <c r="X98" i="45"/>
  <c r="C98" i="45"/>
  <c r="W98" i="45"/>
  <c r="B98" i="45"/>
  <c r="H98" i="45"/>
  <c r="F98" i="45"/>
  <c r="AG97" i="45"/>
  <c r="L97" i="45"/>
  <c r="AF97" i="45"/>
  <c r="AE97" i="45"/>
  <c r="J97" i="45"/>
  <c r="AD97" i="45"/>
  <c r="I97" i="45"/>
  <c r="AC97" i="45"/>
  <c r="H97" i="45"/>
  <c r="AB97" i="45"/>
  <c r="AA97" i="45"/>
  <c r="Z97" i="45"/>
  <c r="Y97" i="45"/>
  <c r="D97" i="45"/>
  <c r="X97" i="45"/>
  <c r="C97" i="45"/>
  <c r="W97" i="45"/>
  <c r="B97" i="45"/>
  <c r="K97" i="45"/>
  <c r="G97" i="45"/>
  <c r="F97" i="45"/>
  <c r="E97" i="45"/>
  <c r="AG96" i="45"/>
  <c r="L96" i="45"/>
  <c r="AF96" i="45"/>
  <c r="K96" i="45"/>
  <c r="AE96" i="45"/>
  <c r="J96" i="45"/>
  <c r="AD96" i="45"/>
  <c r="AC96" i="45"/>
  <c r="H96" i="45"/>
  <c r="AB96" i="45"/>
  <c r="G96" i="45"/>
  <c r="AA96" i="45"/>
  <c r="F96" i="45"/>
  <c r="Z96" i="45"/>
  <c r="Y96" i="45"/>
  <c r="D96" i="45"/>
  <c r="X96" i="45"/>
  <c r="C96" i="45"/>
  <c r="W96" i="45"/>
  <c r="B96" i="45"/>
  <c r="I96" i="45"/>
  <c r="E96" i="45"/>
  <c r="AF95" i="45"/>
  <c r="K95" i="45"/>
  <c r="AE95" i="45"/>
  <c r="J95" i="45"/>
  <c r="AD95" i="45"/>
  <c r="AC95" i="45"/>
  <c r="H95" i="45"/>
  <c r="AB95" i="45"/>
  <c r="AA95" i="45"/>
  <c r="F95" i="45"/>
  <c r="Z95" i="45"/>
  <c r="E95" i="45"/>
  <c r="Y95" i="45"/>
  <c r="D95" i="45"/>
  <c r="X95" i="45"/>
  <c r="C95" i="45"/>
  <c r="W95" i="45"/>
  <c r="B95" i="45"/>
  <c r="I95" i="45"/>
  <c r="G95" i="45"/>
  <c r="AF94" i="45"/>
  <c r="K94" i="45"/>
  <c r="AE94" i="45"/>
  <c r="J94" i="45"/>
  <c r="AD94" i="45"/>
  <c r="I94" i="45"/>
  <c r="AC94" i="45"/>
  <c r="H94" i="45"/>
  <c r="AB94" i="45"/>
  <c r="G94" i="45"/>
  <c r="AA94" i="45"/>
  <c r="F94" i="45"/>
  <c r="Z94" i="45"/>
  <c r="E94" i="45"/>
  <c r="Y94" i="45"/>
  <c r="D94" i="45"/>
  <c r="X94" i="45"/>
  <c r="C94" i="45"/>
  <c r="W94" i="45"/>
  <c r="B94" i="45"/>
  <c r="AE93" i="45"/>
  <c r="J93" i="45"/>
  <c r="AD93" i="45"/>
  <c r="AC93" i="45"/>
  <c r="H93" i="45"/>
  <c r="AB93" i="45"/>
  <c r="G93" i="45"/>
  <c r="AA93" i="45"/>
  <c r="F93" i="45"/>
  <c r="Z93" i="45"/>
  <c r="E93" i="45"/>
  <c r="Y93" i="45"/>
  <c r="D93" i="45"/>
  <c r="X93" i="45"/>
  <c r="W93" i="45"/>
  <c r="B93" i="45"/>
  <c r="I93" i="45"/>
  <c r="C93" i="45"/>
  <c r="AE92" i="45"/>
  <c r="AD92" i="45"/>
  <c r="I92" i="45"/>
  <c r="AC92" i="45"/>
  <c r="AB92" i="45"/>
  <c r="G92" i="45"/>
  <c r="AA92" i="45"/>
  <c r="F92" i="45"/>
  <c r="Z92" i="45"/>
  <c r="E92" i="45"/>
  <c r="Y92" i="45"/>
  <c r="X92" i="45"/>
  <c r="C92" i="45"/>
  <c r="W92" i="45"/>
  <c r="B92" i="45"/>
  <c r="J92" i="45"/>
  <c r="H92" i="45"/>
  <c r="D92" i="45"/>
  <c r="AD91" i="45"/>
  <c r="AC91" i="45"/>
  <c r="AB91" i="45"/>
  <c r="AA91" i="45"/>
  <c r="Z91" i="45"/>
  <c r="E91" i="45"/>
  <c r="Y91" i="45"/>
  <c r="D91" i="45"/>
  <c r="X91" i="45"/>
  <c r="W91" i="45"/>
  <c r="B91" i="45"/>
  <c r="I91" i="45"/>
  <c r="H91" i="45"/>
  <c r="G91" i="45"/>
  <c r="F91" i="45"/>
  <c r="C91" i="45"/>
  <c r="AD90" i="45"/>
  <c r="AC90" i="45"/>
  <c r="AB90" i="45"/>
  <c r="AA90" i="45"/>
  <c r="Z90" i="45"/>
  <c r="E90" i="45"/>
  <c r="Y90" i="45"/>
  <c r="D90" i="45"/>
  <c r="X90" i="45"/>
  <c r="C90" i="45"/>
  <c r="W90" i="45"/>
  <c r="I90" i="45"/>
  <c r="H90" i="45"/>
  <c r="G90" i="45"/>
  <c r="F90" i="45"/>
  <c r="B90" i="45"/>
  <c r="AC89" i="45"/>
  <c r="H89" i="45"/>
  <c r="AB89" i="45"/>
  <c r="G89" i="45"/>
  <c r="AA89" i="45"/>
  <c r="Z89" i="45"/>
  <c r="E89" i="45"/>
  <c r="Y89" i="45"/>
  <c r="D89" i="45"/>
  <c r="X89" i="45"/>
  <c r="C89" i="45"/>
  <c r="W89" i="45"/>
  <c r="B89" i="45"/>
  <c r="F89" i="45"/>
  <c r="AC88" i="45"/>
  <c r="H88" i="45"/>
  <c r="AB88" i="45"/>
  <c r="G88" i="45"/>
  <c r="AA88" i="45"/>
  <c r="Z88" i="45"/>
  <c r="E88" i="45"/>
  <c r="Y88" i="45"/>
  <c r="D88" i="45"/>
  <c r="X88" i="45"/>
  <c r="W88" i="45"/>
  <c r="B88" i="45"/>
  <c r="F88" i="45"/>
  <c r="C88" i="45"/>
  <c r="AB87" i="45"/>
  <c r="G87" i="45"/>
  <c r="AA87" i="45"/>
  <c r="F87" i="45"/>
  <c r="Z87" i="45"/>
  <c r="E87" i="45"/>
  <c r="Y87" i="45"/>
  <c r="X87" i="45"/>
  <c r="C87" i="45"/>
  <c r="W87" i="45"/>
  <c r="B87" i="45"/>
  <c r="D87" i="45"/>
  <c r="AB86" i="45"/>
  <c r="AA86" i="45"/>
  <c r="F86" i="45"/>
  <c r="Z86" i="45"/>
  <c r="E86" i="45"/>
  <c r="Y86" i="45"/>
  <c r="D86" i="45"/>
  <c r="X86" i="45"/>
  <c r="C86" i="45"/>
  <c r="W86" i="45"/>
  <c r="B86" i="45"/>
  <c r="G86" i="45"/>
  <c r="AA85" i="45"/>
  <c r="F85" i="45"/>
  <c r="Z85" i="45"/>
  <c r="E85" i="45"/>
  <c r="Y85" i="45"/>
  <c r="D85" i="45"/>
  <c r="X85" i="45"/>
  <c r="C85" i="45"/>
  <c r="W85" i="45"/>
  <c r="B85" i="45"/>
  <c r="AA84" i="45"/>
  <c r="F84" i="45"/>
  <c r="Z84" i="45"/>
  <c r="E84" i="45"/>
  <c r="Y84" i="45"/>
  <c r="D84" i="45"/>
  <c r="X84" i="45"/>
  <c r="C84" i="45"/>
  <c r="W84" i="45"/>
  <c r="B84" i="45"/>
  <c r="Z83" i="45"/>
  <c r="Y83" i="45"/>
  <c r="D83" i="45"/>
  <c r="X83" i="45"/>
  <c r="C83" i="45"/>
  <c r="W83" i="45"/>
  <c r="B83" i="45"/>
  <c r="E83" i="45"/>
  <c r="Z82" i="45"/>
  <c r="E82" i="45"/>
  <c r="Y82" i="45"/>
  <c r="D82" i="45"/>
  <c r="X82" i="45"/>
  <c r="C82" i="45"/>
  <c r="W82" i="45"/>
  <c r="B82" i="45"/>
  <c r="Y81" i="45"/>
  <c r="D81" i="45"/>
  <c r="X81" i="45"/>
  <c r="C81" i="45"/>
  <c r="W81" i="45"/>
  <c r="B81" i="45"/>
  <c r="Y80" i="45"/>
  <c r="D80" i="45"/>
  <c r="X80" i="45"/>
  <c r="C80" i="45"/>
  <c r="W80" i="45"/>
  <c r="B80" i="45"/>
  <c r="X79" i="45"/>
  <c r="C79" i="45"/>
  <c r="W79" i="45"/>
  <c r="B79" i="45"/>
  <c r="X78" i="45"/>
  <c r="C78" i="45"/>
  <c r="W78" i="45"/>
  <c r="B78" i="45"/>
  <c r="W77" i="45"/>
  <c r="B77" i="45"/>
  <c r="W76" i="45"/>
  <c r="B76" i="45"/>
  <c r="AO133" i="44"/>
  <c r="AO132" i="44"/>
  <c r="AO131" i="44"/>
  <c r="AO130" i="44"/>
  <c r="AO129" i="44"/>
  <c r="AO128" i="44"/>
  <c r="AO127" i="44"/>
  <c r="T127" i="44"/>
  <c r="AO126" i="44"/>
  <c r="AO125" i="44"/>
  <c r="AO124" i="44"/>
  <c r="T124" i="44"/>
  <c r="AO123" i="44"/>
  <c r="AO122" i="44"/>
  <c r="AO121" i="44"/>
  <c r="AO120" i="44"/>
  <c r="AO119" i="44"/>
  <c r="T119" i="44"/>
  <c r="AO118" i="44"/>
  <c r="T118" i="44"/>
  <c r="AO117" i="44"/>
  <c r="AO116" i="44"/>
  <c r="AO115" i="44"/>
  <c r="AO114" i="44"/>
  <c r="AO113" i="44"/>
  <c r="AO112" i="44"/>
  <c r="T126" i="44"/>
  <c r="AN133" i="44"/>
  <c r="AN132" i="44"/>
  <c r="AN131" i="44"/>
  <c r="AN130" i="44"/>
  <c r="AN129" i="44"/>
  <c r="AN128" i="44"/>
  <c r="AN127" i="44"/>
  <c r="AN126" i="44"/>
  <c r="S126" i="44"/>
  <c r="AN125" i="44"/>
  <c r="AN124" i="44"/>
  <c r="AN123" i="44"/>
  <c r="AN122" i="44"/>
  <c r="AN121" i="44"/>
  <c r="AN120" i="44"/>
  <c r="AN119" i="44"/>
  <c r="AN118" i="44"/>
  <c r="AN117" i="44"/>
  <c r="AN116" i="44"/>
  <c r="AN115" i="44"/>
  <c r="AN114" i="44"/>
  <c r="AN113" i="44"/>
  <c r="AN112" i="44"/>
  <c r="AN111" i="44"/>
  <c r="AN110" i="44"/>
  <c r="S110" i="44"/>
  <c r="AM133" i="44"/>
  <c r="AM132" i="44"/>
  <c r="AM131" i="44"/>
  <c r="AM130" i="44"/>
  <c r="AM129" i="44"/>
  <c r="AM128" i="44"/>
  <c r="AM127" i="44"/>
  <c r="AM126" i="44"/>
  <c r="R126" i="44"/>
  <c r="AM125" i="44"/>
  <c r="AM124" i="44"/>
  <c r="AM123" i="44"/>
  <c r="AM122" i="44"/>
  <c r="AM121" i="44"/>
  <c r="AM120" i="44"/>
  <c r="AM119" i="44"/>
  <c r="AM118" i="44"/>
  <c r="R118" i="44"/>
  <c r="AM117" i="44"/>
  <c r="AM116" i="44"/>
  <c r="AM115" i="44"/>
  <c r="AM114" i="44"/>
  <c r="AM113" i="44"/>
  <c r="AM112" i="44"/>
  <c r="AM111" i="44"/>
  <c r="AM110" i="44"/>
  <c r="R110" i="44"/>
  <c r="AM109" i="44"/>
  <c r="AM108" i="44"/>
  <c r="AL133" i="44"/>
  <c r="AL132" i="44"/>
  <c r="AL131" i="44"/>
  <c r="AL130" i="44"/>
  <c r="Q130" i="44"/>
  <c r="AL129" i="44"/>
  <c r="AL128" i="44"/>
  <c r="Q128" i="44"/>
  <c r="AL127" i="44"/>
  <c r="Q127" i="44"/>
  <c r="AL126" i="44"/>
  <c r="Q126" i="44"/>
  <c r="AL125" i="44"/>
  <c r="AL124" i="44"/>
  <c r="AL123" i="44"/>
  <c r="AL122" i="44"/>
  <c r="AL121" i="44"/>
  <c r="AL120" i="44"/>
  <c r="Q120" i="44"/>
  <c r="AL119" i="44"/>
  <c r="Q119" i="44"/>
  <c r="AL118" i="44"/>
  <c r="Q118" i="44"/>
  <c r="AL117" i="44"/>
  <c r="AL116" i="44"/>
  <c r="AL115" i="44"/>
  <c r="AL114" i="44"/>
  <c r="AL113" i="44"/>
  <c r="AL112" i="44"/>
  <c r="Q112" i="44"/>
  <c r="AL111" i="44"/>
  <c r="Q111" i="44"/>
  <c r="AL110" i="44"/>
  <c r="Q110" i="44"/>
  <c r="AL109" i="44"/>
  <c r="AL108" i="44"/>
  <c r="AL107" i="44"/>
  <c r="AL106" i="44"/>
  <c r="AK133" i="44"/>
  <c r="AK132" i="44"/>
  <c r="AK131" i="44"/>
  <c r="AK130" i="44"/>
  <c r="AK129" i="44"/>
  <c r="AK128" i="44"/>
  <c r="AK127" i="44"/>
  <c r="AK126" i="44"/>
  <c r="P126" i="44"/>
  <c r="AK125" i="44"/>
  <c r="AK124" i="44"/>
  <c r="AK123" i="44"/>
  <c r="AK122" i="44"/>
  <c r="AK121" i="44"/>
  <c r="AK120" i="44"/>
  <c r="AK119" i="44"/>
  <c r="AK118" i="44"/>
  <c r="P118" i="44"/>
  <c r="AK117" i="44"/>
  <c r="AK116" i="44"/>
  <c r="P116" i="44"/>
  <c r="AK115" i="44"/>
  <c r="AK114" i="44"/>
  <c r="AK113" i="44"/>
  <c r="AK112" i="44"/>
  <c r="AK111" i="44"/>
  <c r="AK110" i="44"/>
  <c r="P110" i="44"/>
  <c r="AK109" i="44"/>
  <c r="AK108" i="44"/>
  <c r="AK107" i="44"/>
  <c r="AK106" i="44"/>
  <c r="AK105" i="44"/>
  <c r="AK104" i="44"/>
  <c r="AJ133" i="44"/>
  <c r="AJ132" i="44"/>
  <c r="AJ131" i="44"/>
  <c r="AJ130" i="44"/>
  <c r="AJ129" i="44"/>
  <c r="AJ128" i="44"/>
  <c r="AJ127" i="44"/>
  <c r="AJ126" i="44"/>
  <c r="O126" i="44"/>
  <c r="AJ125" i="44"/>
  <c r="AJ124" i="44"/>
  <c r="AJ123" i="44"/>
  <c r="AJ122" i="44"/>
  <c r="AJ121" i="44"/>
  <c r="AJ120" i="44"/>
  <c r="AJ119" i="44"/>
  <c r="AJ118" i="44"/>
  <c r="O118" i="44"/>
  <c r="AJ117" i="44"/>
  <c r="AJ116" i="44"/>
  <c r="AJ115" i="44"/>
  <c r="AJ114" i="44"/>
  <c r="O114" i="44"/>
  <c r="AJ113" i="44"/>
  <c r="AJ112" i="44"/>
  <c r="AJ111" i="44"/>
  <c r="AJ110" i="44"/>
  <c r="O110" i="44"/>
  <c r="AJ109" i="44"/>
  <c r="AJ108" i="44"/>
  <c r="AJ107" i="44"/>
  <c r="AJ106" i="44"/>
  <c r="AJ105" i="44"/>
  <c r="AJ104" i="44"/>
  <c r="AJ103" i="44"/>
  <c r="AJ102" i="44"/>
  <c r="O102" i="44"/>
  <c r="AI133" i="44"/>
  <c r="AI132" i="44"/>
  <c r="AI131" i="44"/>
  <c r="AI130" i="44"/>
  <c r="N130" i="44"/>
  <c r="AI129" i="44"/>
  <c r="AI128" i="44"/>
  <c r="AI127" i="44"/>
  <c r="AI126" i="44"/>
  <c r="N126" i="44"/>
  <c r="AI125" i="44"/>
  <c r="AI124" i="44"/>
  <c r="AI123" i="44"/>
  <c r="AI122" i="44"/>
  <c r="AI121" i="44"/>
  <c r="AI120" i="44"/>
  <c r="AI119" i="44"/>
  <c r="AI118" i="44"/>
  <c r="N118" i="44"/>
  <c r="AI117" i="44"/>
  <c r="AI116" i="44"/>
  <c r="AI115" i="44"/>
  <c r="AI114" i="44"/>
  <c r="N114" i="44"/>
  <c r="AI113" i="44"/>
  <c r="AI112" i="44"/>
  <c r="AI111" i="44"/>
  <c r="AI110" i="44"/>
  <c r="N110" i="44"/>
  <c r="AI109" i="44"/>
  <c r="AI108" i="44"/>
  <c r="AI107" i="44"/>
  <c r="AI106" i="44"/>
  <c r="AI105" i="44"/>
  <c r="AI104" i="44"/>
  <c r="AI103" i="44"/>
  <c r="AI102" i="44"/>
  <c r="N102" i="44"/>
  <c r="AI101" i="44"/>
  <c r="AI100" i="44"/>
  <c r="AH133" i="44"/>
  <c r="AH132" i="44"/>
  <c r="AH131" i="44"/>
  <c r="AH130" i="44"/>
  <c r="AH129" i="44"/>
  <c r="AH128" i="44"/>
  <c r="M128" i="44"/>
  <c r="AH127" i="44"/>
  <c r="AH126" i="44"/>
  <c r="M126" i="44"/>
  <c r="AH125" i="44"/>
  <c r="AH124" i="44"/>
  <c r="AH123" i="44"/>
  <c r="AH122" i="44"/>
  <c r="AH121" i="44"/>
  <c r="AH120" i="44"/>
  <c r="M120" i="44"/>
  <c r="AH119" i="44"/>
  <c r="AH118" i="44"/>
  <c r="M118" i="44"/>
  <c r="AH117" i="44"/>
  <c r="AH116" i="44"/>
  <c r="AH115" i="44"/>
  <c r="AH114" i="44"/>
  <c r="AH113" i="44"/>
  <c r="AH112" i="44"/>
  <c r="M112" i="44"/>
  <c r="AH111" i="44"/>
  <c r="M111" i="44"/>
  <c r="AH110" i="44"/>
  <c r="M110" i="44"/>
  <c r="AH109" i="44"/>
  <c r="AH108" i="44"/>
  <c r="AH107" i="44"/>
  <c r="AH106" i="44"/>
  <c r="AH105" i="44"/>
  <c r="AH104" i="44"/>
  <c r="AH103" i="44"/>
  <c r="M103" i="44"/>
  <c r="AH102" i="44"/>
  <c r="M102" i="44"/>
  <c r="AH101" i="44"/>
  <c r="AH100" i="44"/>
  <c r="AH99" i="44"/>
  <c r="AH98" i="44"/>
  <c r="AG133" i="44"/>
  <c r="AG132" i="44"/>
  <c r="AG131" i="44"/>
  <c r="AG130" i="44"/>
  <c r="AG129" i="44"/>
  <c r="AG128" i="44"/>
  <c r="AG127" i="44"/>
  <c r="AG126" i="44"/>
  <c r="L126" i="44"/>
  <c r="AG125" i="44"/>
  <c r="AG124" i="44"/>
  <c r="AG123" i="44"/>
  <c r="AG122" i="44"/>
  <c r="AG121" i="44"/>
  <c r="L121" i="44"/>
  <c r="AG120" i="44"/>
  <c r="L120" i="44"/>
  <c r="AG119" i="44"/>
  <c r="L119" i="44"/>
  <c r="AG118" i="44"/>
  <c r="L118" i="44"/>
  <c r="AG117" i="44"/>
  <c r="AG116" i="44"/>
  <c r="AG115" i="44"/>
  <c r="L115" i="44"/>
  <c r="AG114" i="44"/>
  <c r="AG113" i="44"/>
  <c r="L113" i="44"/>
  <c r="AG112" i="44"/>
  <c r="L112" i="44"/>
  <c r="AG111" i="44"/>
  <c r="L111" i="44"/>
  <c r="AG110" i="44"/>
  <c r="L110" i="44"/>
  <c r="AG109" i="44"/>
  <c r="AG108" i="44"/>
  <c r="AG107" i="44"/>
  <c r="AG106" i="44"/>
  <c r="AG105" i="44"/>
  <c r="L105" i="44"/>
  <c r="AG104" i="44"/>
  <c r="L104" i="44"/>
  <c r="AG103" i="44"/>
  <c r="L103" i="44"/>
  <c r="AG102" i="44"/>
  <c r="AG101" i="44"/>
  <c r="AG100" i="44"/>
  <c r="AG99" i="44"/>
  <c r="L99" i="44"/>
  <c r="AG98" i="44"/>
  <c r="AG97" i="44"/>
  <c r="L97" i="44"/>
  <c r="AG96" i="44"/>
  <c r="AF133" i="44"/>
  <c r="AF132" i="44"/>
  <c r="AF131" i="44"/>
  <c r="AF130" i="44"/>
  <c r="AF129" i="44"/>
  <c r="K129" i="44"/>
  <c r="AF128" i="44"/>
  <c r="AF127" i="44"/>
  <c r="AF126" i="44"/>
  <c r="AF125" i="44"/>
  <c r="AF124" i="44"/>
  <c r="AF123" i="44"/>
  <c r="AF122" i="44"/>
  <c r="AF121" i="44"/>
  <c r="K121" i="44"/>
  <c r="AF120" i="44"/>
  <c r="AF119" i="44"/>
  <c r="K119" i="44"/>
  <c r="AF118" i="44"/>
  <c r="K118" i="44"/>
  <c r="AF117" i="44"/>
  <c r="AF116" i="44"/>
  <c r="K116" i="44"/>
  <c r="AF115" i="44"/>
  <c r="AF114" i="44"/>
  <c r="AF113" i="44"/>
  <c r="K113" i="44"/>
  <c r="AF112" i="44"/>
  <c r="AF111" i="44"/>
  <c r="K111" i="44"/>
  <c r="AF110" i="44"/>
  <c r="K110" i="44"/>
  <c r="AF109" i="44"/>
  <c r="AF108" i="44"/>
  <c r="AF107" i="44"/>
  <c r="AF106" i="44"/>
  <c r="AF105" i="44"/>
  <c r="K105" i="44"/>
  <c r="AF104" i="44"/>
  <c r="AF103" i="44"/>
  <c r="AF102" i="44"/>
  <c r="K102" i="44"/>
  <c r="AF101" i="44"/>
  <c r="AF100" i="44"/>
  <c r="AF99" i="44"/>
  <c r="K99" i="44"/>
  <c r="AF98" i="44"/>
  <c r="AF97" i="44"/>
  <c r="AF96" i="44"/>
  <c r="AF95" i="44"/>
  <c r="K95" i="44"/>
  <c r="AF94" i="44"/>
  <c r="K94" i="44"/>
  <c r="AE133" i="44"/>
  <c r="AE132" i="44"/>
  <c r="AE131" i="44"/>
  <c r="AE130" i="44"/>
  <c r="AE129" i="44"/>
  <c r="AE128" i="44"/>
  <c r="AE127" i="44"/>
  <c r="AE126" i="44"/>
  <c r="J126" i="44"/>
  <c r="AE125" i="44"/>
  <c r="AE124" i="44"/>
  <c r="AE123" i="44"/>
  <c r="AE122" i="44"/>
  <c r="AE121" i="44"/>
  <c r="AE120" i="44"/>
  <c r="AE119" i="44"/>
  <c r="J119" i="44"/>
  <c r="AE118" i="44"/>
  <c r="AE117" i="44"/>
  <c r="AE116" i="44"/>
  <c r="AE115" i="44"/>
  <c r="AE114" i="44"/>
  <c r="AE113" i="44"/>
  <c r="AE112" i="44"/>
  <c r="AE111" i="44"/>
  <c r="J111" i="44"/>
  <c r="AE110" i="44"/>
  <c r="J110" i="44"/>
  <c r="AE109" i="44"/>
  <c r="AE108" i="44"/>
  <c r="J108" i="44"/>
  <c r="AE107" i="44"/>
  <c r="AE106" i="44"/>
  <c r="J106" i="44"/>
  <c r="AE105" i="44"/>
  <c r="AE104" i="44"/>
  <c r="AE103" i="44"/>
  <c r="J103" i="44"/>
  <c r="AE102" i="44"/>
  <c r="J102" i="44"/>
  <c r="AE101" i="44"/>
  <c r="AE100" i="44"/>
  <c r="J100" i="44"/>
  <c r="AE99" i="44"/>
  <c r="AE98" i="44"/>
  <c r="AE97" i="44"/>
  <c r="AE96" i="44"/>
  <c r="AE95" i="44"/>
  <c r="J95" i="44"/>
  <c r="AE94" i="44"/>
  <c r="J94" i="44"/>
  <c r="AE93" i="44"/>
  <c r="AE92" i="44"/>
  <c r="AD133" i="44"/>
  <c r="AD132" i="44"/>
  <c r="AD131" i="44"/>
  <c r="AD130" i="44"/>
  <c r="AD129" i="44"/>
  <c r="AD128" i="44"/>
  <c r="AD127" i="44"/>
  <c r="AD126" i="44"/>
  <c r="I126" i="44"/>
  <c r="AD125" i="44"/>
  <c r="AD124" i="44"/>
  <c r="AD123" i="44"/>
  <c r="AD122" i="44"/>
  <c r="AD121" i="44"/>
  <c r="I121" i="44"/>
  <c r="AD120" i="44"/>
  <c r="I120" i="44"/>
  <c r="AD119" i="44"/>
  <c r="I119" i="44"/>
  <c r="AD118" i="44"/>
  <c r="I118" i="44"/>
  <c r="AD117" i="44"/>
  <c r="AD116" i="44"/>
  <c r="I116" i="44"/>
  <c r="AD115" i="44"/>
  <c r="AD114" i="44"/>
  <c r="AD113" i="44"/>
  <c r="AD112" i="44"/>
  <c r="I112" i="44"/>
  <c r="AD111" i="44"/>
  <c r="AD110" i="44"/>
  <c r="AD109" i="44"/>
  <c r="AD108" i="44"/>
  <c r="AD107" i="44"/>
  <c r="AD106" i="44"/>
  <c r="AD105" i="44"/>
  <c r="AD104" i="44"/>
  <c r="I104" i="44"/>
  <c r="AD103" i="44"/>
  <c r="I103" i="44"/>
  <c r="AD102" i="44"/>
  <c r="I102" i="44"/>
  <c r="AD101" i="44"/>
  <c r="AD100" i="44"/>
  <c r="AD99" i="44"/>
  <c r="AD98" i="44"/>
  <c r="AD97" i="44"/>
  <c r="I97" i="44"/>
  <c r="AD96" i="44"/>
  <c r="I96" i="44"/>
  <c r="AD95" i="44"/>
  <c r="AD94" i="44"/>
  <c r="I94" i="44"/>
  <c r="AD93" i="44"/>
  <c r="AD92" i="44"/>
  <c r="AD91" i="44"/>
  <c r="AD90" i="44"/>
  <c r="AC133" i="44"/>
  <c r="AC132" i="44"/>
  <c r="AC131" i="44"/>
  <c r="AC130" i="44"/>
  <c r="AC129" i="44"/>
  <c r="AC128" i="44"/>
  <c r="AC127" i="44"/>
  <c r="H127" i="44"/>
  <c r="AC126" i="44"/>
  <c r="H126" i="44"/>
  <c r="AC125" i="44"/>
  <c r="AC124" i="44"/>
  <c r="H124" i="44"/>
  <c r="AC123" i="44"/>
  <c r="AC122" i="44"/>
  <c r="AC121" i="44"/>
  <c r="AC120" i="44"/>
  <c r="AC119" i="44"/>
  <c r="AC118" i="44"/>
  <c r="H118" i="44"/>
  <c r="AC117" i="44"/>
  <c r="H117" i="44"/>
  <c r="AC116" i="44"/>
  <c r="H116" i="44"/>
  <c r="AC115" i="44"/>
  <c r="AC114" i="44"/>
  <c r="H114" i="44"/>
  <c r="AC113" i="44"/>
  <c r="AC112" i="44"/>
  <c r="AC111" i="44"/>
  <c r="H111" i="44"/>
  <c r="AC110" i="44"/>
  <c r="H110" i="44"/>
  <c r="AC109" i="44"/>
  <c r="AC108" i="44"/>
  <c r="H108" i="44"/>
  <c r="AC107" i="44"/>
  <c r="H107" i="44"/>
  <c r="AC106" i="44"/>
  <c r="AC105" i="44"/>
  <c r="AC104" i="44"/>
  <c r="AC103" i="44"/>
  <c r="H103" i="44"/>
  <c r="AC102" i="44"/>
  <c r="H102" i="44"/>
  <c r="AC101" i="44"/>
  <c r="H101" i="44"/>
  <c r="AC100" i="44"/>
  <c r="H100" i="44"/>
  <c r="AC99" i="44"/>
  <c r="H99" i="44"/>
  <c r="AC98" i="44"/>
  <c r="H98" i="44"/>
  <c r="AC97" i="44"/>
  <c r="AC96" i="44"/>
  <c r="AC95" i="44"/>
  <c r="H95" i="44"/>
  <c r="AC94" i="44"/>
  <c r="H94" i="44"/>
  <c r="AC93" i="44"/>
  <c r="AC92" i="44"/>
  <c r="AC91" i="44"/>
  <c r="AC90" i="44"/>
  <c r="H90" i="44"/>
  <c r="AC89" i="44"/>
  <c r="AC88" i="44"/>
  <c r="AB133" i="44"/>
  <c r="AB132" i="44"/>
  <c r="AB131" i="44"/>
  <c r="AB130" i="44"/>
  <c r="AB129" i="44"/>
  <c r="G129" i="44"/>
  <c r="AB128" i="44"/>
  <c r="AB127" i="44"/>
  <c r="AB126" i="44"/>
  <c r="AB125" i="44"/>
  <c r="AB124" i="44"/>
  <c r="AB123" i="44"/>
  <c r="AB122" i="44"/>
  <c r="AB121" i="44"/>
  <c r="AB120" i="44"/>
  <c r="AB119" i="44"/>
  <c r="AB118" i="44"/>
  <c r="G118" i="44"/>
  <c r="AB117" i="44"/>
  <c r="AB116" i="44"/>
  <c r="G116" i="44"/>
  <c r="AB115" i="44"/>
  <c r="AB114" i="44"/>
  <c r="G114" i="44"/>
  <c r="AB113" i="44"/>
  <c r="AB112" i="44"/>
  <c r="AB111" i="44"/>
  <c r="AB110" i="44"/>
  <c r="AB109" i="44"/>
  <c r="AB108" i="44"/>
  <c r="G108" i="44"/>
  <c r="AB107" i="44"/>
  <c r="G107" i="44"/>
  <c r="AB106" i="44"/>
  <c r="G106" i="44"/>
  <c r="AB105" i="44"/>
  <c r="G105" i="44"/>
  <c r="AB104" i="44"/>
  <c r="AB103" i="44"/>
  <c r="AB102" i="44"/>
  <c r="G102" i="44"/>
  <c r="AB101" i="44"/>
  <c r="AB100" i="44"/>
  <c r="AB99" i="44"/>
  <c r="G99" i="44"/>
  <c r="AB98" i="44"/>
  <c r="G98" i="44"/>
  <c r="AB97" i="44"/>
  <c r="G97" i="44"/>
  <c r="AB96" i="44"/>
  <c r="AB95" i="44"/>
  <c r="AB94" i="44"/>
  <c r="G94" i="44"/>
  <c r="AB93" i="44"/>
  <c r="AB92" i="44"/>
  <c r="AB91" i="44"/>
  <c r="G91" i="44"/>
  <c r="AB90" i="44"/>
  <c r="G90" i="44"/>
  <c r="AB89" i="44"/>
  <c r="G89" i="44"/>
  <c r="AB88" i="44"/>
  <c r="AB87" i="44"/>
  <c r="AB86" i="44"/>
  <c r="G86" i="44"/>
  <c r="AA84" i="44"/>
  <c r="AA133" i="44"/>
  <c r="AA132" i="44"/>
  <c r="AA131" i="44"/>
  <c r="AA130" i="44"/>
  <c r="AA129" i="44"/>
  <c r="AA128" i="44"/>
  <c r="AA127" i="44"/>
  <c r="AA126" i="44"/>
  <c r="F126" i="44"/>
  <c r="AA125" i="44"/>
  <c r="AA124" i="44"/>
  <c r="AA123" i="44"/>
  <c r="AA122" i="44"/>
  <c r="AA121" i="44"/>
  <c r="F121" i="44"/>
  <c r="AA120" i="44"/>
  <c r="AA119" i="44"/>
  <c r="F119" i="44"/>
  <c r="AA118" i="44"/>
  <c r="F118" i="44"/>
  <c r="AA117" i="44"/>
  <c r="AA116" i="44"/>
  <c r="AA115" i="44"/>
  <c r="AA114" i="44"/>
  <c r="F114" i="44"/>
  <c r="AA113" i="44"/>
  <c r="F113" i="44"/>
  <c r="AA112" i="44"/>
  <c r="AA111" i="44"/>
  <c r="F111" i="44"/>
  <c r="AA110" i="44"/>
  <c r="F110" i="44"/>
  <c r="AA109" i="44"/>
  <c r="AA108" i="44"/>
  <c r="F108" i="44"/>
  <c r="AA107" i="44"/>
  <c r="F107" i="44"/>
  <c r="AA106" i="44"/>
  <c r="F106" i="44"/>
  <c r="AA105" i="44"/>
  <c r="AA104" i="44"/>
  <c r="AA103" i="44"/>
  <c r="F103" i="44"/>
  <c r="AA102" i="44"/>
  <c r="F102" i="44"/>
  <c r="AA101" i="44"/>
  <c r="AA100" i="44"/>
  <c r="AA99" i="44"/>
  <c r="F99" i="44"/>
  <c r="AA98" i="44"/>
  <c r="AA97" i="44"/>
  <c r="AA96" i="44"/>
  <c r="F96" i="44"/>
  <c r="AA95" i="44"/>
  <c r="F95" i="44"/>
  <c r="AA94" i="44"/>
  <c r="F94" i="44"/>
  <c r="AA93" i="44"/>
  <c r="AA92" i="44"/>
  <c r="AA91" i="44"/>
  <c r="F91" i="44"/>
  <c r="AA90" i="44"/>
  <c r="F90" i="44"/>
  <c r="AA89" i="44"/>
  <c r="AA88" i="44"/>
  <c r="AA87" i="44"/>
  <c r="F87" i="44"/>
  <c r="AA86" i="44"/>
  <c r="F86" i="44"/>
  <c r="AA85" i="44"/>
  <c r="F85" i="44"/>
  <c r="Z133" i="44"/>
  <c r="Z132" i="44"/>
  <c r="Z131" i="44"/>
  <c r="Z130" i="44"/>
  <c r="Z129" i="44"/>
  <c r="Z128" i="44"/>
  <c r="Z127" i="44"/>
  <c r="Z126" i="44"/>
  <c r="Z125" i="44"/>
  <c r="Z124" i="44"/>
  <c r="Z123" i="44"/>
  <c r="Z122" i="44"/>
  <c r="Z121" i="44"/>
  <c r="Z120" i="44"/>
  <c r="E120" i="44"/>
  <c r="Z119" i="44"/>
  <c r="E119" i="44"/>
  <c r="Z118" i="44"/>
  <c r="E118" i="44"/>
  <c r="Z117" i="44"/>
  <c r="E117" i="44"/>
  <c r="Z116" i="44"/>
  <c r="Z115" i="44"/>
  <c r="E115" i="44"/>
  <c r="Z114" i="44"/>
  <c r="E114" i="44"/>
  <c r="Z113" i="44"/>
  <c r="Z112" i="44"/>
  <c r="E112" i="44"/>
  <c r="Z111" i="44"/>
  <c r="E111" i="44"/>
  <c r="Z110" i="44"/>
  <c r="Z109" i="44"/>
  <c r="E109" i="44"/>
  <c r="Z108" i="44"/>
  <c r="E108" i="44"/>
  <c r="Z107" i="44"/>
  <c r="Z106" i="44"/>
  <c r="Z105" i="44"/>
  <c r="Z104" i="44"/>
  <c r="Z103" i="44"/>
  <c r="E103" i="44"/>
  <c r="Z102" i="44"/>
  <c r="E102" i="44"/>
  <c r="Z101" i="44"/>
  <c r="Z100" i="44"/>
  <c r="Z99" i="44"/>
  <c r="Z98" i="44"/>
  <c r="Z97" i="44"/>
  <c r="Z96" i="44"/>
  <c r="Z95" i="44"/>
  <c r="E95" i="44"/>
  <c r="Z94" i="44"/>
  <c r="E94" i="44"/>
  <c r="Z93" i="44"/>
  <c r="Z92" i="44"/>
  <c r="Z91" i="44"/>
  <c r="Z90" i="44"/>
  <c r="Z89" i="44"/>
  <c r="E89" i="44"/>
  <c r="Z88" i="44"/>
  <c r="Z87" i="44"/>
  <c r="E87" i="44"/>
  <c r="Z86" i="44"/>
  <c r="E86" i="44"/>
  <c r="Z85" i="44"/>
  <c r="E85" i="44"/>
  <c r="Z84" i="44"/>
  <c r="E84" i="44"/>
  <c r="Z83" i="44"/>
  <c r="Z82" i="44"/>
  <c r="Y133" i="44"/>
  <c r="Y132" i="44"/>
  <c r="Y131" i="44"/>
  <c r="Y130" i="44"/>
  <c r="Y129" i="44"/>
  <c r="Y128" i="44"/>
  <c r="Y127" i="44"/>
  <c r="Y126" i="44"/>
  <c r="Y125" i="44"/>
  <c r="Y124" i="44"/>
  <c r="Y123" i="44"/>
  <c r="Y122" i="44"/>
  <c r="Y121" i="44"/>
  <c r="D121" i="44"/>
  <c r="Y120" i="44"/>
  <c r="D120" i="44"/>
  <c r="Y119" i="44"/>
  <c r="D119" i="44"/>
  <c r="Y118" i="44"/>
  <c r="D118" i="44"/>
  <c r="Y117" i="44"/>
  <c r="Y116" i="44"/>
  <c r="Y115" i="44"/>
  <c r="D115" i="44"/>
  <c r="Y114" i="44"/>
  <c r="D114" i="44"/>
  <c r="Y113" i="44"/>
  <c r="D113" i="44"/>
  <c r="Y112" i="44"/>
  <c r="Y111" i="44"/>
  <c r="Y110" i="44"/>
  <c r="D110" i="44"/>
  <c r="Y109" i="44"/>
  <c r="D109" i="44"/>
  <c r="Y108" i="44"/>
  <c r="D108" i="44"/>
  <c r="Y107" i="44"/>
  <c r="Y106" i="44"/>
  <c r="Y105" i="44"/>
  <c r="Y104" i="44"/>
  <c r="Y103" i="44"/>
  <c r="Y102" i="44"/>
  <c r="D102" i="44"/>
  <c r="Y101" i="44"/>
  <c r="D101" i="44"/>
  <c r="Y100" i="44"/>
  <c r="Y99" i="44"/>
  <c r="Y98" i="44"/>
  <c r="Y97" i="44"/>
  <c r="Y96" i="44"/>
  <c r="Y95" i="44"/>
  <c r="D95" i="44"/>
  <c r="Y94" i="44"/>
  <c r="D94" i="44"/>
  <c r="Y93" i="44"/>
  <c r="Y92" i="44"/>
  <c r="Y91" i="44"/>
  <c r="Y90" i="44"/>
  <c r="Y89" i="44"/>
  <c r="Y88" i="44"/>
  <c r="Y87" i="44"/>
  <c r="D87" i="44"/>
  <c r="Y86" i="44"/>
  <c r="D86" i="44"/>
  <c r="Y85" i="44"/>
  <c r="Y84" i="44"/>
  <c r="Y83" i="44"/>
  <c r="Y82" i="44"/>
  <c r="D82" i="44"/>
  <c r="Y81" i="44"/>
  <c r="D81" i="44"/>
  <c r="Y80" i="44"/>
  <c r="X133" i="44"/>
  <c r="X132" i="44"/>
  <c r="X131" i="44"/>
  <c r="X130" i="44"/>
  <c r="X129" i="44"/>
  <c r="X128" i="44"/>
  <c r="C128" i="44"/>
  <c r="X127" i="44"/>
  <c r="X126" i="44"/>
  <c r="X125" i="44"/>
  <c r="X124" i="44"/>
  <c r="X123" i="44"/>
  <c r="X122" i="44"/>
  <c r="X121" i="44"/>
  <c r="X120" i="44"/>
  <c r="C120" i="44"/>
  <c r="X119" i="44"/>
  <c r="C119" i="44"/>
  <c r="X118" i="44"/>
  <c r="C118" i="44"/>
  <c r="X117" i="44"/>
  <c r="X116" i="44"/>
  <c r="C116" i="44"/>
  <c r="X115" i="44"/>
  <c r="C115" i="44"/>
  <c r="X114" i="44"/>
  <c r="C114" i="44"/>
  <c r="X113" i="44"/>
  <c r="C113" i="44"/>
  <c r="X112" i="44"/>
  <c r="X111" i="44"/>
  <c r="C111" i="44"/>
  <c r="X110" i="44"/>
  <c r="C110" i="44"/>
  <c r="X109" i="44"/>
  <c r="C109" i="44"/>
  <c r="X108" i="44"/>
  <c r="X107" i="44"/>
  <c r="C107" i="44"/>
  <c r="X106" i="44"/>
  <c r="X105" i="44"/>
  <c r="X104" i="44"/>
  <c r="X103" i="44"/>
  <c r="C103" i="44"/>
  <c r="X102" i="44"/>
  <c r="C102" i="44"/>
  <c r="X101" i="44"/>
  <c r="X100" i="44"/>
  <c r="X99" i="44"/>
  <c r="X98" i="44"/>
  <c r="X97" i="44"/>
  <c r="C97" i="44"/>
  <c r="X96" i="44"/>
  <c r="C96" i="44"/>
  <c r="X95" i="44"/>
  <c r="X94" i="44"/>
  <c r="C94" i="44"/>
  <c r="X93" i="44"/>
  <c r="X92" i="44"/>
  <c r="C92" i="44"/>
  <c r="X91" i="44"/>
  <c r="C91" i="44"/>
  <c r="X90" i="44"/>
  <c r="C90" i="44"/>
  <c r="X89" i="44"/>
  <c r="X88" i="44"/>
  <c r="X87" i="44"/>
  <c r="C87" i="44"/>
  <c r="X86" i="44"/>
  <c r="C86" i="44"/>
  <c r="X85" i="44"/>
  <c r="C85" i="44"/>
  <c r="X84" i="44"/>
  <c r="C84" i="44"/>
  <c r="X83" i="44"/>
  <c r="X82" i="44"/>
  <c r="X81" i="44"/>
  <c r="X80" i="44"/>
  <c r="X79" i="44"/>
  <c r="C79" i="44"/>
  <c r="X78" i="44"/>
  <c r="C78" i="44"/>
  <c r="W77" i="44"/>
  <c r="W76" i="44"/>
  <c r="W133" i="44"/>
  <c r="W132" i="44"/>
  <c r="W131" i="44"/>
  <c r="W130" i="44"/>
  <c r="W129" i="44"/>
  <c r="W128" i="44"/>
  <c r="W127" i="44"/>
  <c r="W126" i="44"/>
  <c r="W125" i="44"/>
  <c r="W124" i="44"/>
  <c r="W123" i="44"/>
  <c r="W122" i="44"/>
  <c r="W121" i="44"/>
  <c r="W120" i="44"/>
  <c r="W119" i="44"/>
  <c r="B119" i="44"/>
  <c r="W118" i="44"/>
  <c r="B118" i="44"/>
  <c r="W117" i="44"/>
  <c r="W116" i="44"/>
  <c r="B116" i="44"/>
  <c r="W115" i="44"/>
  <c r="B115" i="44"/>
  <c r="W114" i="44"/>
  <c r="B114" i="44"/>
  <c r="W113" i="44"/>
  <c r="W112" i="44"/>
  <c r="W111" i="44"/>
  <c r="B111" i="44"/>
  <c r="W110" i="44"/>
  <c r="B110" i="44"/>
  <c r="W109" i="44"/>
  <c r="W108" i="44"/>
  <c r="W107" i="44"/>
  <c r="B107" i="44"/>
  <c r="W106" i="44"/>
  <c r="B106" i="44"/>
  <c r="W105" i="44"/>
  <c r="B105" i="44"/>
  <c r="W104" i="44"/>
  <c r="B104" i="44"/>
  <c r="W103" i="44"/>
  <c r="B103" i="44"/>
  <c r="W102" i="44"/>
  <c r="B102" i="44"/>
  <c r="W101" i="44"/>
  <c r="W100" i="44"/>
  <c r="W99" i="44"/>
  <c r="B99" i="44"/>
  <c r="W98" i="44"/>
  <c r="W97" i="44"/>
  <c r="W96" i="44"/>
  <c r="W95" i="44"/>
  <c r="B95" i="44"/>
  <c r="W94" i="44"/>
  <c r="B94" i="44"/>
  <c r="W93" i="44"/>
  <c r="B93" i="44"/>
  <c r="W92" i="44"/>
  <c r="W91" i="44"/>
  <c r="W90" i="44"/>
  <c r="B90" i="44"/>
  <c r="W89" i="44"/>
  <c r="W88" i="44"/>
  <c r="B88" i="44"/>
  <c r="W87" i="44"/>
  <c r="B87" i="44"/>
  <c r="W86" i="44"/>
  <c r="B86" i="44"/>
  <c r="W85" i="44"/>
  <c r="W84" i="44"/>
  <c r="W83" i="44"/>
  <c r="B83" i="44"/>
  <c r="W82" i="44"/>
  <c r="W81" i="44"/>
  <c r="B81" i="44"/>
  <c r="W80" i="44"/>
  <c r="B80" i="44"/>
  <c r="W79" i="44"/>
  <c r="B79" i="44"/>
  <c r="W78" i="44"/>
  <c r="B78" i="44"/>
  <c r="B77" i="44"/>
  <c r="B117" i="44"/>
  <c r="B98" i="44"/>
  <c r="B91" i="44"/>
  <c r="B84" i="44"/>
  <c r="C112" i="44"/>
  <c r="C98" i="44"/>
  <c r="C95" i="44"/>
  <c r="B121" i="44"/>
  <c r="B89" i="44"/>
  <c r="B82" i="44"/>
  <c r="B92" i="44"/>
  <c r="B100" i="44"/>
  <c r="B108" i="44"/>
  <c r="B120" i="44"/>
  <c r="T114" i="44"/>
  <c r="T116" i="44"/>
  <c r="P120" i="44"/>
  <c r="S122" i="44"/>
  <c r="C124" i="44"/>
  <c r="N128" i="44"/>
  <c r="H130" i="44"/>
  <c r="T130" i="44"/>
  <c r="D133" i="44"/>
  <c r="H132" i="44"/>
  <c r="L133" i="44"/>
  <c r="O132" i="44"/>
  <c r="R132" i="44"/>
  <c r="T133" i="44"/>
  <c r="M107" i="44"/>
  <c r="K128" i="44"/>
  <c r="D128" i="44"/>
  <c r="S124" i="44"/>
  <c r="E122" i="44"/>
  <c r="J121" i="44"/>
  <c r="H121" i="44"/>
  <c r="G121" i="44"/>
  <c r="E121" i="44"/>
  <c r="C121" i="44"/>
  <c r="O120" i="44"/>
  <c r="K120" i="44"/>
  <c r="J120" i="44"/>
  <c r="H120" i="44"/>
  <c r="G120" i="44"/>
  <c r="F120" i="44"/>
  <c r="H119" i="44"/>
  <c r="G119" i="44"/>
  <c r="J118" i="44"/>
  <c r="L117" i="44"/>
  <c r="K117" i="44"/>
  <c r="J117" i="44"/>
  <c r="I117" i="44"/>
  <c r="G117" i="44"/>
  <c r="F117" i="44"/>
  <c r="D117" i="44"/>
  <c r="C117" i="44"/>
  <c r="Q116" i="44"/>
  <c r="O116" i="44"/>
  <c r="L116" i="44"/>
  <c r="J116" i="44"/>
  <c r="F116" i="44"/>
  <c r="E116" i="44"/>
  <c r="D116" i="44"/>
  <c r="K115" i="44"/>
  <c r="J115" i="44"/>
  <c r="I115" i="44"/>
  <c r="H115" i="44"/>
  <c r="G115" i="44"/>
  <c r="F115" i="44"/>
  <c r="P114" i="44"/>
  <c r="L114" i="44"/>
  <c r="K114" i="44"/>
  <c r="J114" i="44"/>
  <c r="I114" i="44"/>
  <c r="J113" i="44"/>
  <c r="I113" i="44"/>
  <c r="H113" i="44"/>
  <c r="G113" i="44"/>
  <c r="E113" i="44"/>
  <c r="B113" i="44"/>
  <c r="O112" i="44"/>
  <c r="K112" i="44"/>
  <c r="J112" i="44"/>
  <c r="H112" i="44"/>
  <c r="G112" i="44"/>
  <c r="F112" i="44"/>
  <c r="D112" i="44"/>
  <c r="I111" i="44"/>
  <c r="G111" i="44"/>
  <c r="D111" i="44"/>
  <c r="I110" i="44"/>
  <c r="G110" i="44"/>
  <c r="E110" i="44"/>
  <c r="L109" i="44"/>
  <c r="K109" i="44"/>
  <c r="J109" i="44"/>
  <c r="H109" i="44"/>
  <c r="G109" i="44"/>
  <c r="F109" i="44"/>
  <c r="I109" i="44"/>
  <c r="L108" i="44"/>
  <c r="K108" i="44"/>
  <c r="I108" i="44"/>
  <c r="C108" i="44"/>
  <c r="L107" i="44"/>
  <c r="K107" i="44"/>
  <c r="J107" i="44"/>
  <c r="I107" i="44"/>
  <c r="E107" i="44"/>
  <c r="D107" i="44"/>
  <c r="L106" i="44"/>
  <c r="K106" i="44"/>
  <c r="I106" i="44"/>
  <c r="H106" i="44"/>
  <c r="E106" i="44"/>
  <c r="D106" i="44"/>
  <c r="C106" i="44"/>
  <c r="J105" i="44"/>
  <c r="I105" i="44"/>
  <c r="H105" i="44"/>
  <c r="F105" i="44"/>
  <c r="E105" i="44"/>
  <c r="D105" i="44"/>
  <c r="C105" i="44"/>
  <c r="K104" i="44"/>
  <c r="J104" i="44"/>
  <c r="H104" i="44"/>
  <c r="G104" i="44"/>
  <c r="F104" i="44"/>
  <c r="E104" i="44"/>
  <c r="D104" i="44"/>
  <c r="C104" i="44"/>
  <c r="K103" i="44"/>
  <c r="G103" i="44"/>
  <c r="D103" i="44"/>
  <c r="L102" i="44"/>
  <c r="L101" i="44"/>
  <c r="K101" i="44"/>
  <c r="J101" i="44"/>
  <c r="I101" i="44"/>
  <c r="G101" i="44"/>
  <c r="F101" i="44"/>
  <c r="E101" i="44"/>
  <c r="C101" i="44"/>
  <c r="B101" i="44"/>
  <c r="L100" i="44"/>
  <c r="K100" i="44"/>
  <c r="I100" i="44"/>
  <c r="G100" i="44"/>
  <c r="F100" i="44"/>
  <c r="E100" i="44"/>
  <c r="D100" i="44"/>
  <c r="C100" i="44"/>
  <c r="J99" i="44"/>
  <c r="I99" i="44"/>
  <c r="E99" i="44"/>
  <c r="D99" i="44"/>
  <c r="C99" i="44"/>
  <c r="L98" i="44"/>
  <c r="K98" i="44"/>
  <c r="J98" i="44"/>
  <c r="I98" i="44"/>
  <c r="F98" i="44"/>
  <c r="E98" i="44"/>
  <c r="D98" i="44"/>
  <c r="K97" i="44"/>
  <c r="J97" i="44"/>
  <c r="H97" i="44"/>
  <c r="F97" i="44"/>
  <c r="E97" i="44"/>
  <c r="D97" i="44"/>
  <c r="B97" i="44"/>
  <c r="L96" i="44"/>
  <c r="K96" i="44"/>
  <c r="J96" i="44"/>
  <c r="H96" i="44"/>
  <c r="G96" i="44"/>
  <c r="E96" i="44"/>
  <c r="D96" i="44"/>
  <c r="B96" i="44"/>
  <c r="I95" i="44"/>
  <c r="G95" i="44"/>
  <c r="J93" i="44"/>
  <c r="H93" i="44"/>
  <c r="G93" i="44"/>
  <c r="F93" i="44"/>
  <c r="E93" i="44"/>
  <c r="D93" i="44"/>
  <c r="C93" i="44"/>
  <c r="I93" i="44"/>
  <c r="J92" i="44"/>
  <c r="I92" i="44"/>
  <c r="H92" i="44"/>
  <c r="G92" i="44"/>
  <c r="F92" i="44"/>
  <c r="E92" i="44"/>
  <c r="D92" i="44"/>
  <c r="H91" i="44"/>
  <c r="E91" i="44"/>
  <c r="D91" i="44"/>
  <c r="I91" i="44"/>
  <c r="I90" i="44"/>
  <c r="E90" i="44"/>
  <c r="D90" i="44"/>
  <c r="H89" i="44"/>
  <c r="F89" i="44"/>
  <c r="D89" i="44"/>
  <c r="C89" i="44"/>
  <c r="H88" i="44"/>
  <c r="G88" i="44"/>
  <c r="F88" i="44"/>
  <c r="E88" i="44"/>
  <c r="D88" i="44"/>
  <c r="C88" i="44"/>
  <c r="G87" i="44"/>
  <c r="D85" i="44"/>
  <c r="B85" i="44"/>
  <c r="F84" i="44"/>
  <c r="D84" i="44"/>
  <c r="E83" i="44"/>
  <c r="D83" i="44"/>
  <c r="C83" i="44"/>
  <c r="E82" i="44"/>
  <c r="C82" i="44"/>
  <c r="C81" i="44"/>
  <c r="D80" i="44"/>
  <c r="C80" i="44"/>
  <c r="B76" i="44"/>
  <c r="T203" i="43"/>
  <c r="S203" i="43"/>
  <c r="R203" i="43"/>
  <c r="Q203" i="43"/>
  <c r="P203" i="43"/>
  <c r="O203" i="43"/>
  <c r="N203" i="43"/>
  <c r="M203" i="43"/>
  <c r="AH133" i="43"/>
  <c r="M133" i="43"/>
  <c r="L203" i="43"/>
  <c r="AG133" i="43"/>
  <c r="L133" i="43"/>
  <c r="K203" i="43"/>
  <c r="J203" i="43"/>
  <c r="I203" i="43"/>
  <c r="H203" i="43"/>
  <c r="G203" i="43"/>
  <c r="F203" i="43"/>
  <c r="E203" i="43"/>
  <c r="D203" i="43"/>
  <c r="Y133" i="43"/>
  <c r="D133" i="43"/>
  <c r="C203" i="43"/>
  <c r="B203" i="43"/>
  <c r="T201" i="43"/>
  <c r="S201" i="43"/>
  <c r="R201" i="43"/>
  <c r="Q201" i="43"/>
  <c r="P201" i="43"/>
  <c r="O201" i="43"/>
  <c r="AJ131" i="43"/>
  <c r="O131" i="43"/>
  <c r="N201" i="43"/>
  <c r="M201" i="43"/>
  <c r="L201" i="43"/>
  <c r="K201" i="43"/>
  <c r="J201" i="43"/>
  <c r="I201" i="43"/>
  <c r="H201" i="43"/>
  <c r="AC131" i="43"/>
  <c r="H131" i="43"/>
  <c r="G201" i="43"/>
  <c r="F201" i="43"/>
  <c r="E201" i="43"/>
  <c r="D201" i="43"/>
  <c r="C201" i="43"/>
  <c r="B201" i="43"/>
  <c r="T199" i="43"/>
  <c r="S199" i="43"/>
  <c r="AN129" i="43"/>
  <c r="S129" i="43"/>
  <c r="R199" i="43"/>
  <c r="Q199" i="43"/>
  <c r="P199" i="43"/>
  <c r="O199" i="43"/>
  <c r="N199" i="43"/>
  <c r="M199" i="43"/>
  <c r="L199" i="43"/>
  <c r="K199" i="43"/>
  <c r="AF129" i="43"/>
  <c r="K129" i="43"/>
  <c r="J199" i="43"/>
  <c r="I199" i="43"/>
  <c r="H199" i="43"/>
  <c r="G199" i="43"/>
  <c r="F199" i="43"/>
  <c r="E199" i="43"/>
  <c r="D199" i="43"/>
  <c r="C199" i="43"/>
  <c r="B199" i="43"/>
  <c r="W129" i="43"/>
  <c r="B129" i="43"/>
  <c r="T197" i="43"/>
  <c r="S197" i="43"/>
  <c r="R197" i="43"/>
  <c r="Q197" i="43"/>
  <c r="P197" i="43"/>
  <c r="O197" i="43"/>
  <c r="N197" i="43"/>
  <c r="AI127" i="43"/>
  <c r="M197" i="43"/>
  <c r="L197" i="43"/>
  <c r="K197" i="43"/>
  <c r="J197" i="43"/>
  <c r="I197" i="43"/>
  <c r="H197" i="43"/>
  <c r="G197" i="43"/>
  <c r="F197" i="43"/>
  <c r="E197" i="43"/>
  <c r="D197" i="43"/>
  <c r="C197" i="43"/>
  <c r="B197" i="43"/>
  <c r="T195" i="43"/>
  <c r="AO125" i="43"/>
  <c r="T125" i="43"/>
  <c r="S195" i="43"/>
  <c r="AN125" i="43"/>
  <c r="R195" i="43"/>
  <c r="Q195" i="43"/>
  <c r="P195" i="43"/>
  <c r="O195" i="43"/>
  <c r="N195" i="43"/>
  <c r="M195" i="43"/>
  <c r="L195" i="43"/>
  <c r="K195" i="43"/>
  <c r="J195" i="43"/>
  <c r="I195" i="43"/>
  <c r="AD125" i="43"/>
  <c r="I125" i="43"/>
  <c r="H195" i="43"/>
  <c r="G195" i="43"/>
  <c r="F195" i="43"/>
  <c r="E195" i="43"/>
  <c r="D195" i="43"/>
  <c r="C195" i="43"/>
  <c r="B195" i="43"/>
  <c r="T193" i="43"/>
  <c r="S193" i="43"/>
  <c r="R193" i="43"/>
  <c r="Q193" i="43"/>
  <c r="P193" i="43"/>
  <c r="AK123" i="43"/>
  <c r="P123" i="43"/>
  <c r="O193" i="43"/>
  <c r="N193" i="43"/>
  <c r="M193" i="43"/>
  <c r="L193" i="43"/>
  <c r="K193" i="43"/>
  <c r="J193" i="43"/>
  <c r="I193" i="43"/>
  <c r="AD123" i="43"/>
  <c r="I123" i="43"/>
  <c r="H193" i="43"/>
  <c r="G193" i="43"/>
  <c r="F193" i="43"/>
  <c r="E193" i="43"/>
  <c r="D193" i="43"/>
  <c r="C193" i="43"/>
  <c r="B193" i="43"/>
  <c r="W123" i="43"/>
  <c r="B123" i="43"/>
  <c r="T191" i="43"/>
  <c r="S191" i="43"/>
  <c r="R191" i="43"/>
  <c r="Q191" i="43"/>
  <c r="P191" i="43"/>
  <c r="O191" i="43"/>
  <c r="AJ121" i="43"/>
  <c r="O121" i="43"/>
  <c r="N191" i="43"/>
  <c r="M191" i="43"/>
  <c r="T189" i="43"/>
  <c r="S189" i="43"/>
  <c r="R189" i="43"/>
  <c r="Q189" i="43"/>
  <c r="P189" i="43"/>
  <c r="AK119" i="43"/>
  <c r="P119" i="43"/>
  <c r="O189" i="43"/>
  <c r="N189" i="43"/>
  <c r="M189" i="43"/>
  <c r="T187" i="43"/>
  <c r="S187" i="43"/>
  <c r="R187" i="43"/>
  <c r="AM117" i="43"/>
  <c r="R117" i="43"/>
  <c r="Q187" i="43"/>
  <c r="AL117" i="43"/>
  <c r="Q117" i="43"/>
  <c r="P187" i="43"/>
  <c r="O187" i="43"/>
  <c r="N187" i="43"/>
  <c r="M187" i="43"/>
  <c r="T185" i="43"/>
  <c r="S185" i="43"/>
  <c r="R185" i="43"/>
  <c r="AM115" i="43"/>
  <c r="R115" i="43"/>
  <c r="Q185" i="43"/>
  <c r="AL115" i="43"/>
  <c r="Q115" i="43"/>
  <c r="P185" i="43"/>
  <c r="O185" i="43"/>
  <c r="N185" i="43"/>
  <c r="M185" i="43"/>
  <c r="T183" i="43"/>
  <c r="S183" i="43"/>
  <c r="R183" i="43"/>
  <c r="Q183" i="43"/>
  <c r="AL113" i="43"/>
  <c r="Q113" i="43"/>
  <c r="P183" i="43"/>
  <c r="O183" i="43"/>
  <c r="N183" i="43"/>
  <c r="M183" i="43"/>
  <c r="S181" i="43"/>
  <c r="R181" i="43"/>
  <c r="AM111" i="43"/>
  <c r="R111" i="43"/>
  <c r="Q181" i="43"/>
  <c r="P181" i="43"/>
  <c r="O181" i="43"/>
  <c r="N181" i="43"/>
  <c r="M181" i="43"/>
  <c r="R179" i="43"/>
  <c r="Q179" i="43"/>
  <c r="P179" i="43"/>
  <c r="O179" i="43"/>
  <c r="N179" i="43"/>
  <c r="M179" i="43"/>
  <c r="Q177" i="43"/>
  <c r="AL107" i="43"/>
  <c r="P177" i="43"/>
  <c r="O177" i="43"/>
  <c r="N177" i="43"/>
  <c r="M177" i="43"/>
  <c r="P175" i="43"/>
  <c r="O175" i="43"/>
  <c r="N175" i="43"/>
  <c r="AI105" i="43"/>
  <c r="N105" i="43"/>
  <c r="M175" i="43"/>
  <c r="AH105" i="43"/>
  <c r="M105" i="43"/>
  <c r="O173" i="43"/>
  <c r="N173" i="43"/>
  <c r="M173" i="43"/>
  <c r="N171" i="43"/>
  <c r="M171" i="43"/>
  <c r="M169" i="43"/>
  <c r="AO135" i="43"/>
  <c r="AN135" i="43"/>
  <c r="AM135" i="43"/>
  <c r="AL135" i="43"/>
  <c r="AK135" i="43"/>
  <c r="AJ135" i="43"/>
  <c r="AI135" i="43"/>
  <c r="AH135" i="43"/>
  <c r="AG135" i="43"/>
  <c r="AF135" i="43"/>
  <c r="AE135" i="43"/>
  <c r="AD135" i="43"/>
  <c r="AC135" i="43"/>
  <c r="AB135" i="43"/>
  <c r="AA135" i="43"/>
  <c r="Z135" i="43"/>
  <c r="Y135" i="43"/>
  <c r="X135" i="43"/>
  <c r="W135" i="43"/>
  <c r="I133" i="43"/>
  <c r="AO132" i="43"/>
  <c r="AN132" i="43"/>
  <c r="AM132" i="43"/>
  <c r="AL132" i="43"/>
  <c r="AL133" i="43"/>
  <c r="Q133" i="43"/>
  <c r="AK132" i="43"/>
  <c r="P132" i="43"/>
  <c r="AJ132" i="43"/>
  <c r="AJ133" i="43"/>
  <c r="O133" i="43"/>
  <c r="AI132" i="43"/>
  <c r="AI133" i="43"/>
  <c r="N133" i="43"/>
  <c r="AH132" i="43"/>
  <c r="AG132" i="43"/>
  <c r="AF132" i="43"/>
  <c r="AF133" i="43"/>
  <c r="K133" i="43"/>
  <c r="AE132" i="43"/>
  <c r="J132" i="43"/>
  <c r="AD132" i="43"/>
  <c r="AD133" i="43"/>
  <c r="AC132" i="43"/>
  <c r="AC133" i="43"/>
  <c r="H133" i="43"/>
  <c r="AB132" i="43"/>
  <c r="G132" i="43"/>
  <c r="AA132" i="43"/>
  <c r="AA133" i="43"/>
  <c r="F133" i="43"/>
  <c r="Z132" i="43"/>
  <c r="Y132" i="43"/>
  <c r="X132" i="43"/>
  <c r="X133" i="43"/>
  <c r="C133" i="43"/>
  <c r="W132" i="43"/>
  <c r="W133" i="43"/>
  <c r="B133" i="43"/>
  <c r="S132" i="43"/>
  <c r="R132" i="43"/>
  <c r="O132" i="43"/>
  <c r="N132" i="43"/>
  <c r="K132" i="43"/>
  <c r="H132" i="43"/>
  <c r="F132" i="43"/>
  <c r="C132" i="43"/>
  <c r="B132" i="43"/>
  <c r="AI131" i="43"/>
  <c r="N131" i="43"/>
  <c r="AH131" i="43"/>
  <c r="M131" i="43"/>
  <c r="X131" i="43"/>
  <c r="C131" i="43"/>
  <c r="W131" i="43"/>
  <c r="B131" i="43"/>
  <c r="AO130" i="43"/>
  <c r="T130" i="43"/>
  <c r="AO131" i="43"/>
  <c r="T131" i="43"/>
  <c r="AN130" i="43"/>
  <c r="AN131" i="43"/>
  <c r="S131" i="43"/>
  <c r="AM130" i="43"/>
  <c r="AM131" i="43"/>
  <c r="R131" i="43"/>
  <c r="AL130" i="43"/>
  <c r="AK130" i="43"/>
  <c r="AJ130" i="43"/>
  <c r="AI130" i="43"/>
  <c r="AH130" i="43"/>
  <c r="M130" i="43"/>
  <c r="AG130" i="43"/>
  <c r="AG131" i="43"/>
  <c r="L131" i="43"/>
  <c r="AF130" i="43"/>
  <c r="AE130" i="43"/>
  <c r="AD130" i="43"/>
  <c r="AC130" i="43"/>
  <c r="AB130" i="43"/>
  <c r="AB131" i="43"/>
  <c r="G131" i="43"/>
  <c r="AA130" i="43"/>
  <c r="AA131" i="43"/>
  <c r="F131" i="43"/>
  <c r="Z130" i="43"/>
  <c r="Z131" i="43"/>
  <c r="E131" i="43"/>
  <c r="E130" i="43"/>
  <c r="Y130" i="43"/>
  <c r="Y131" i="43"/>
  <c r="D131" i="43"/>
  <c r="X130" i="43"/>
  <c r="W130" i="43"/>
  <c r="S130" i="43"/>
  <c r="R130" i="43"/>
  <c r="O130" i="43"/>
  <c r="N130" i="43"/>
  <c r="L130" i="43"/>
  <c r="F130" i="43"/>
  <c r="D130" i="43"/>
  <c r="C130" i="43"/>
  <c r="B130" i="43"/>
  <c r="AI129" i="43"/>
  <c r="N129" i="43"/>
  <c r="AO128" i="43"/>
  <c r="AN128" i="43"/>
  <c r="AM128" i="43"/>
  <c r="AL128" i="43"/>
  <c r="AK128" i="43"/>
  <c r="AK129" i="43"/>
  <c r="P129" i="43"/>
  <c r="AJ128" i="43"/>
  <c r="AJ129" i="43"/>
  <c r="O129" i="43"/>
  <c r="AI128" i="43"/>
  <c r="AH128" i="43"/>
  <c r="AG128" i="43"/>
  <c r="AF128" i="43"/>
  <c r="AE128" i="43"/>
  <c r="AE129" i="43"/>
  <c r="J129" i="43"/>
  <c r="AD128" i="43"/>
  <c r="AD129" i="43"/>
  <c r="I129" i="43"/>
  <c r="AC128" i="43"/>
  <c r="AC129" i="43"/>
  <c r="H129" i="43"/>
  <c r="AB128" i="43"/>
  <c r="AA128" i="43"/>
  <c r="AA129" i="43"/>
  <c r="F129" i="43"/>
  <c r="Z128" i="43"/>
  <c r="Y128" i="43"/>
  <c r="X128" i="43"/>
  <c r="W128" i="43"/>
  <c r="S128" i="43"/>
  <c r="R128" i="43"/>
  <c r="P128" i="43"/>
  <c r="O128" i="43"/>
  <c r="N128" i="43"/>
  <c r="K128" i="43"/>
  <c r="H128" i="43"/>
  <c r="F128" i="43"/>
  <c r="C128" i="43"/>
  <c r="B128" i="43"/>
  <c r="AH127" i="43"/>
  <c r="AF127" i="43"/>
  <c r="K127" i="43"/>
  <c r="W127" i="43"/>
  <c r="B127" i="43"/>
  <c r="N127" i="43"/>
  <c r="M127" i="43"/>
  <c r="AO126" i="43"/>
  <c r="AO127" i="43"/>
  <c r="T127" i="43"/>
  <c r="AN126" i="43"/>
  <c r="AN127" i="43"/>
  <c r="S127" i="43"/>
  <c r="AM126" i="43"/>
  <c r="AM127" i="43"/>
  <c r="R127" i="43"/>
  <c r="AL126" i="43"/>
  <c r="AK126" i="43"/>
  <c r="AJ126" i="43"/>
  <c r="AI126" i="43"/>
  <c r="AH126" i="43"/>
  <c r="M126" i="43"/>
  <c r="AG126" i="43"/>
  <c r="AG127" i="43"/>
  <c r="L127" i="43"/>
  <c r="AF126" i="43"/>
  <c r="K126" i="43"/>
  <c r="AE126" i="43"/>
  <c r="AE127" i="43"/>
  <c r="J127" i="43"/>
  <c r="AD126" i="43"/>
  <c r="AC126" i="43"/>
  <c r="AB126" i="43"/>
  <c r="AA126" i="43"/>
  <c r="Z126" i="43"/>
  <c r="Z127" i="43"/>
  <c r="E127" i="43"/>
  <c r="Y126" i="43"/>
  <c r="Y127" i="43"/>
  <c r="D127" i="43"/>
  <c r="X126" i="43"/>
  <c r="X127" i="43"/>
  <c r="C127" i="43"/>
  <c r="W126" i="43"/>
  <c r="T126" i="43"/>
  <c r="S126" i="43"/>
  <c r="R126" i="43"/>
  <c r="O126" i="43"/>
  <c r="N126" i="43"/>
  <c r="L126" i="43"/>
  <c r="G126" i="43"/>
  <c r="F126" i="43"/>
  <c r="D126" i="43"/>
  <c r="C126" i="43"/>
  <c r="B126" i="43"/>
  <c r="AB125" i="43"/>
  <c r="G125" i="43"/>
  <c r="AA125" i="43"/>
  <c r="F125" i="43"/>
  <c r="AO124" i="43"/>
  <c r="AN124" i="43"/>
  <c r="S125" i="43"/>
  <c r="AM124" i="43"/>
  <c r="AL124" i="43"/>
  <c r="Q124" i="43"/>
  <c r="AK124" i="43"/>
  <c r="AK125" i="43"/>
  <c r="P125" i="43"/>
  <c r="AJ124" i="43"/>
  <c r="AI124" i="43"/>
  <c r="AI125" i="43"/>
  <c r="N125" i="43"/>
  <c r="AH124" i="43"/>
  <c r="M124" i="43"/>
  <c r="AG124" i="43"/>
  <c r="AF124" i="43"/>
  <c r="AF125" i="43"/>
  <c r="K125" i="43"/>
  <c r="AE124" i="43"/>
  <c r="AE125" i="43"/>
  <c r="J125" i="43"/>
  <c r="AD124" i="43"/>
  <c r="I124" i="43"/>
  <c r="AC124" i="43"/>
  <c r="AB124" i="43"/>
  <c r="AA124" i="43"/>
  <c r="Z124" i="43"/>
  <c r="Y124" i="43"/>
  <c r="X124" i="43"/>
  <c r="C124" i="43"/>
  <c r="X125" i="43"/>
  <c r="C125" i="43"/>
  <c r="W124" i="43"/>
  <c r="S124" i="43"/>
  <c r="O124" i="43"/>
  <c r="N124" i="43"/>
  <c r="K124" i="43"/>
  <c r="J124" i="43"/>
  <c r="G124" i="43"/>
  <c r="F124" i="43"/>
  <c r="B124" i="43"/>
  <c r="AN123" i="43"/>
  <c r="S123" i="43"/>
  <c r="AM123" i="43"/>
  <c r="R123" i="43"/>
  <c r="AA123" i="43"/>
  <c r="F123" i="43"/>
  <c r="AO122" i="43"/>
  <c r="AN122" i="43"/>
  <c r="AM122" i="43"/>
  <c r="AL122" i="43"/>
  <c r="AK122" i="43"/>
  <c r="AJ122" i="43"/>
  <c r="AJ123" i="43"/>
  <c r="O123" i="43"/>
  <c r="AI122" i="43"/>
  <c r="N122" i="43"/>
  <c r="AH122" i="43"/>
  <c r="AH123" i="43"/>
  <c r="M123" i="43"/>
  <c r="AG122" i="43"/>
  <c r="AG123" i="43"/>
  <c r="L123" i="43"/>
  <c r="AF122" i="43"/>
  <c r="AE122" i="43"/>
  <c r="AD122" i="43"/>
  <c r="AC122" i="43"/>
  <c r="AB122" i="43"/>
  <c r="AB123" i="43"/>
  <c r="G123" i="43"/>
  <c r="AA122" i="43"/>
  <c r="Z122" i="43"/>
  <c r="Z123" i="43"/>
  <c r="E123" i="43"/>
  <c r="Y122" i="43"/>
  <c r="X122" i="43"/>
  <c r="W122" i="43"/>
  <c r="S122" i="43"/>
  <c r="R122" i="43"/>
  <c r="M122" i="43"/>
  <c r="L122" i="43"/>
  <c r="G122" i="43"/>
  <c r="F122" i="43"/>
  <c r="E122" i="43"/>
  <c r="C122" i="43"/>
  <c r="B122" i="43"/>
  <c r="AG121" i="43"/>
  <c r="L121" i="43"/>
  <c r="AF121" i="43"/>
  <c r="AE121" i="43"/>
  <c r="AD121" i="43"/>
  <c r="AC121" i="43"/>
  <c r="AB121" i="43"/>
  <c r="G121" i="43"/>
  <c r="AA121" i="43"/>
  <c r="F121" i="43"/>
  <c r="Z121" i="43"/>
  <c r="Y121" i="43"/>
  <c r="D121" i="43"/>
  <c r="X121" i="43"/>
  <c r="C121" i="43"/>
  <c r="K121" i="43"/>
  <c r="J121" i="43"/>
  <c r="I121" i="43"/>
  <c r="H121" i="43"/>
  <c r="E121" i="43"/>
  <c r="AO120" i="43"/>
  <c r="AN120" i="43"/>
  <c r="S120" i="43"/>
  <c r="AM120" i="43"/>
  <c r="AM121" i="43"/>
  <c r="R121" i="43"/>
  <c r="AL120" i="43"/>
  <c r="AL121" i="43"/>
  <c r="Q121" i="43"/>
  <c r="AK120" i="43"/>
  <c r="AK121" i="43"/>
  <c r="P121" i="43"/>
  <c r="AJ120" i="43"/>
  <c r="O120" i="43"/>
  <c r="AI120" i="43"/>
  <c r="AI121" i="43"/>
  <c r="N121" i="43"/>
  <c r="AH120" i="43"/>
  <c r="AH121" i="43"/>
  <c r="M121" i="43"/>
  <c r="W120" i="43"/>
  <c r="P120" i="43"/>
  <c r="N120" i="43"/>
  <c r="M120" i="43"/>
  <c r="L120" i="43"/>
  <c r="K120" i="43"/>
  <c r="J120" i="43"/>
  <c r="I120" i="43"/>
  <c r="H120" i="43"/>
  <c r="G120" i="43"/>
  <c r="F120" i="43"/>
  <c r="E120" i="43"/>
  <c r="D120" i="43"/>
  <c r="C120" i="43"/>
  <c r="AG119" i="43"/>
  <c r="L119" i="43"/>
  <c r="AF119" i="43"/>
  <c r="K119" i="43"/>
  <c r="AE119" i="43"/>
  <c r="J119" i="43"/>
  <c r="AD119" i="43"/>
  <c r="I119" i="43"/>
  <c r="AC119" i="43"/>
  <c r="H119" i="43"/>
  <c r="AB119" i="43"/>
  <c r="AA119" i="43"/>
  <c r="Z119" i="43"/>
  <c r="E119" i="43"/>
  <c r="Y119" i="43"/>
  <c r="D119" i="43"/>
  <c r="X119" i="43"/>
  <c r="G119" i="43"/>
  <c r="F119" i="43"/>
  <c r="C119" i="43"/>
  <c r="AO118" i="43"/>
  <c r="AO119" i="43"/>
  <c r="T119" i="43"/>
  <c r="AN118" i="43"/>
  <c r="AN119" i="43"/>
  <c r="S119" i="43"/>
  <c r="AM118" i="43"/>
  <c r="AM119" i="43"/>
  <c r="R119" i="43"/>
  <c r="AL118" i="43"/>
  <c r="AL119" i="43"/>
  <c r="Q119" i="43"/>
  <c r="AK118" i="43"/>
  <c r="AJ118" i="43"/>
  <c r="AI118" i="43"/>
  <c r="AH118" i="43"/>
  <c r="W118" i="43"/>
  <c r="W119" i="43"/>
  <c r="B119" i="43"/>
  <c r="T118" i="43"/>
  <c r="S118" i="43"/>
  <c r="R118" i="43"/>
  <c r="P118" i="43"/>
  <c r="O118" i="43"/>
  <c r="L118" i="43"/>
  <c r="K118" i="43"/>
  <c r="J118" i="43"/>
  <c r="I118" i="43"/>
  <c r="H118" i="43"/>
  <c r="G118" i="43"/>
  <c r="F118" i="43"/>
  <c r="E118" i="43"/>
  <c r="D118" i="43"/>
  <c r="C118" i="43"/>
  <c r="B118" i="43"/>
  <c r="AN117" i="43"/>
  <c r="S117" i="43"/>
  <c r="AG117" i="43"/>
  <c r="AF117" i="43"/>
  <c r="K117" i="43"/>
  <c r="AE117" i="43"/>
  <c r="J117" i="43"/>
  <c r="AD117" i="43"/>
  <c r="I117" i="43"/>
  <c r="AC117" i="43"/>
  <c r="H117" i="43"/>
  <c r="AB117" i="43"/>
  <c r="G117" i="43"/>
  <c r="AA117" i="43"/>
  <c r="Z117" i="43"/>
  <c r="Y117" i="43"/>
  <c r="X117" i="43"/>
  <c r="C117" i="43"/>
  <c r="L117" i="43"/>
  <c r="F117" i="43"/>
  <c r="E117" i="43"/>
  <c r="D117" i="43"/>
  <c r="AO116" i="43"/>
  <c r="T116" i="43"/>
  <c r="AN116" i="43"/>
  <c r="S116" i="43"/>
  <c r="AM116" i="43"/>
  <c r="AL116" i="43"/>
  <c r="AK116" i="43"/>
  <c r="AJ116" i="43"/>
  <c r="AI116" i="43"/>
  <c r="N116" i="43"/>
  <c r="AH116" i="43"/>
  <c r="AH117" i="43"/>
  <c r="M117" i="43"/>
  <c r="W116" i="43"/>
  <c r="R116" i="43"/>
  <c r="O116" i="43"/>
  <c r="M116" i="43"/>
  <c r="L116" i="43"/>
  <c r="K116" i="43"/>
  <c r="J116" i="43"/>
  <c r="I116" i="43"/>
  <c r="H116" i="43"/>
  <c r="G116" i="43"/>
  <c r="F116" i="43"/>
  <c r="E116" i="43"/>
  <c r="D116" i="43"/>
  <c r="C116" i="43"/>
  <c r="AO115" i="43"/>
  <c r="T115" i="43"/>
  <c r="AG115" i="43"/>
  <c r="L115" i="43"/>
  <c r="AF115" i="43"/>
  <c r="AE115" i="43"/>
  <c r="J115" i="43"/>
  <c r="AD115" i="43"/>
  <c r="I115" i="43"/>
  <c r="AC115" i="43"/>
  <c r="H115" i="43"/>
  <c r="AB115" i="43"/>
  <c r="G115" i="43"/>
  <c r="AA115" i="43"/>
  <c r="Z115" i="43"/>
  <c r="E115" i="43"/>
  <c r="Y115" i="43"/>
  <c r="D115" i="43"/>
  <c r="X115" i="43"/>
  <c r="C115" i="43"/>
  <c r="K115" i="43"/>
  <c r="F115" i="43"/>
  <c r="AO114" i="43"/>
  <c r="AN114" i="43"/>
  <c r="S114" i="43"/>
  <c r="AM114" i="43"/>
  <c r="AL114" i="43"/>
  <c r="AK114" i="43"/>
  <c r="P114" i="43"/>
  <c r="AJ114" i="43"/>
  <c r="AI114" i="43"/>
  <c r="N114" i="43"/>
  <c r="AH114" i="43"/>
  <c r="AH115" i="43"/>
  <c r="M115" i="43"/>
  <c r="W114" i="43"/>
  <c r="W115" i="43"/>
  <c r="B115" i="43"/>
  <c r="T114" i="43"/>
  <c r="Q114" i="43"/>
  <c r="O114" i="43"/>
  <c r="L114" i="43"/>
  <c r="K114" i="43"/>
  <c r="J114" i="43"/>
  <c r="I114" i="43"/>
  <c r="H114" i="43"/>
  <c r="G114" i="43"/>
  <c r="F114" i="43"/>
  <c r="E114" i="43"/>
  <c r="D114" i="43"/>
  <c r="C114" i="43"/>
  <c r="AI113" i="43"/>
  <c r="N113" i="43"/>
  <c r="AG113" i="43"/>
  <c r="L113" i="43"/>
  <c r="AF113" i="43"/>
  <c r="AE113" i="43"/>
  <c r="AD113" i="43"/>
  <c r="AC113" i="43"/>
  <c r="H113" i="43"/>
  <c r="AB113" i="43"/>
  <c r="G113" i="43"/>
  <c r="AA113" i="43"/>
  <c r="F113" i="43"/>
  <c r="Z113" i="43"/>
  <c r="Y113" i="43"/>
  <c r="D113" i="43"/>
  <c r="X113" i="43"/>
  <c r="C113" i="43"/>
  <c r="K113" i="43"/>
  <c r="J113" i="43"/>
  <c r="I113" i="43"/>
  <c r="E113" i="43"/>
  <c r="AO112" i="43"/>
  <c r="AO113" i="43"/>
  <c r="T113" i="43"/>
  <c r="AN112" i="43"/>
  <c r="AN113" i="43"/>
  <c r="S113" i="43"/>
  <c r="AM112" i="43"/>
  <c r="R112" i="43"/>
  <c r="AL112" i="43"/>
  <c r="AK112" i="43"/>
  <c r="P112" i="43"/>
  <c r="AJ112" i="43"/>
  <c r="AJ113" i="43"/>
  <c r="O113" i="43"/>
  <c r="AI112" i="43"/>
  <c r="AH112" i="43"/>
  <c r="AH113" i="43"/>
  <c r="M113" i="43"/>
  <c r="W112" i="43"/>
  <c r="S112" i="43"/>
  <c r="Q112" i="43"/>
  <c r="O112" i="43"/>
  <c r="N112" i="43"/>
  <c r="M112" i="43"/>
  <c r="L112" i="43"/>
  <c r="K112" i="43"/>
  <c r="J112" i="43"/>
  <c r="I112" i="43"/>
  <c r="H112" i="43"/>
  <c r="G112" i="43"/>
  <c r="F112" i="43"/>
  <c r="E112" i="43"/>
  <c r="D112" i="43"/>
  <c r="C112" i="43"/>
  <c r="AK111" i="43"/>
  <c r="P111" i="43"/>
  <c r="AG111" i="43"/>
  <c r="AF111" i="43"/>
  <c r="AE111" i="43"/>
  <c r="AD111" i="43"/>
  <c r="AC111" i="43"/>
  <c r="H111" i="43"/>
  <c r="AB111" i="43"/>
  <c r="G111" i="43"/>
  <c r="AA111" i="43"/>
  <c r="F111" i="43"/>
  <c r="Z111" i="43"/>
  <c r="E111" i="43"/>
  <c r="Y111" i="43"/>
  <c r="X111" i="43"/>
  <c r="L111" i="43"/>
  <c r="K111" i="43"/>
  <c r="J111" i="43"/>
  <c r="I111" i="43"/>
  <c r="D111" i="43"/>
  <c r="C111" i="43"/>
  <c r="AN110" i="43"/>
  <c r="S110" i="43"/>
  <c r="AN111" i="43"/>
  <c r="S111" i="43"/>
  <c r="AM110" i="43"/>
  <c r="R110" i="43"/>
  <c r="AL110" i="43"/>
  <c r="AL111" i="43"/>
  <c r="Q111" i="43"/>
  <c r="AK110" i="43"/>
  <c r="AJ110" i="43"/>
  <c r="AJ111" i="43"/>
  <c r="O111" i="43"/>
  <c r="AI110" i="43"/>
  <c r="AH110" i="43"/>
  <c r="W110" i="43"/>
  <c r="P110" i="43"/>
  <c r="O110" i="43"/>
  <c r="L110" i="43"/>
  <c r="K110" i="43"/>
  <c r="J110" i="43"/>
  <c r="I110" i="43"/>
  <c r="H110" i="43"/>
  <c r="G110" i="43"/>
  <c r="F110" i="43"/>
  <c r="E110" i="43"/>
  <c r="D110" i="43"/>
  <c r="C110" i="43"/>
  <c r="AG109" i="43"/>
  <c r="L109" i="43"/>
  <c r="AF109" i="43"/>
  <c r="K109" i="43"/>
  <c r="AE109" i="43"/>
  <c r="J109" i="43"/>
  <c r="AD109" i="43"/>
  <c r="I109" i="43"/>
  <c r="AC109" i="43"/>
  <c r="H109" i="43"/>
  <c r="AB109" i="43"/>
  <c r="AA109" i="43"/>
  <c r="Z109" i="43"/>
  <c r="Y109" i="43"/>
  <c r="D109" i="43"/>
  <c r="X109" i="43"/>
  <c r="G109" i="43"/>
  <c r="F109" i="43"/>
  <c r="E109" i="43"/>
  <c r="C109" i="43"/>
  <c r="AM108" i="43"/>
  <c r="AM109" i="43"/>
  <c r="R109" i="43"/>
  <c r="AL108" i="43"/>
  <c r="AL109" i="43"/>
  <c r="Q109" i="43"/>
  <c r="AK108" i="43"/>
  <c r="AJ108" i="43"/>
  <c r="AI108" i="43"/>
  <c r="AI109" i="43"/>
  <c r="N109" i="43"/>
  <c r="AH108" i="43"/>
  <c r="M108" i="43"/>
  <c r="W108" i="43"/>
  <c r="W109" i="43"/>
  <c r="B109" i="43"/>
  <c r="N108" i="43"/>
  <c r="L108" i="43"/>
  <c r="K108" i="43"/>
  <c r="J108" i="43"/>
  <c r="I108" i="43"/>
  <c r="H108" i="43"/>
  <c r="G108" i="43"/>
  <c r="F108" i="43"/>
  <c r="E108" i="43"/>
  <c r="D108" i="43"/>
  <c r="C108" i="43"/>
  <c r="AG107" i="43"/>
  <c r="L107" i="43"/>
  <c r="AF107" i="43"/>
  <c r="K107" i="43"/>
  <c r="AE107" i="43"/>
  <c r="J107" i="43"/>
  <c r="AD107" i="43"/>
  <c r="I107" i="43"/>
  <c r="AC107" i="43"/>
  <c r="H107" i="43"/>
  <c r="AB107" i="43"/>
  <c r="AA107" i="43"/>
  <c r="Z107" i="43"/>
  <c r="E107" i="43"/>
  <c r="Y107" i="43"/>
  <c r="D107" i="43"/>
  <c r="X107" i="43"/>
  <c r="G107" i="43"/>
  <c r="F107" i="43"/>
  <c r="C107" i="43"/>
  <c r="AL106" i="43"/>
  <c r="AK106" i="43"/>
  <c r="P106" i="43"/>
  <c r="AJ106" i="43"/>
  <c r="O106" i="43"/>
  <c r="AI106" i="43"/>
  <c r="N106" i="43"/>
  <c r="AH106" i="43"/>
  <c r="M106" i="43"/>
  <c r="W106" i="43"/>
  <c r="W107" i="43"/>
  <c r="B107" i="43"/>
  <c r="Q106" i="43"/>
  <c r="L106" i="43"/>
  <c r="K106" i="43"/>
  <c r="J106" i="43"/>
  <c r="I106" i="43"/>
  <c r="H106" i="43"/>
  <c r="G106" i="43"/>
  <c r="F106" i="43"/>
  <c r="E106" i="43"/>
  <c r="D106" i="43"/>
  <c r="C106" i="43"/>
  <c r="B106" i="43"/>
  <c r="AG105" i="43"/>
  <c r="L105" i="43"/>
  <c r="AF105" i="43"/>
  <c r="K105" i="43"/>
  <c r="AE105" i="43"/>
  <c r="J105" i="43"/>
  <c r="AD105" i="43"/>
  <c r="I105" i="43"/>
  <c r="AC105" i="43"/>
  <c r="H105" i="43"/>
  <c r="AB105" i="43"/>
  <c r="AA105" i="43"/>
  <c r="F105" i="43"/>
  <c r="Z105" i="43"/>
  <c r="E105" i="43"/>
  <c r="Y105" i="43"/>
  <c r="X105" i="43"/>
  <c r="C105" i="43"/>
  <c r="G105" i="43"/>
  <c r="D105" i="43"/>
  <c r="AK104" i="43"/>
  <c r="AJ104" i="43"/>
  <c r="AJ105" i="43"/>
  <c r="O105" i="43"/>
  <c r="AI104" i="43"/>
  <c r="AH104" i="43"/>
  <c r="M104" i="43"/>
  <c r="W104" i="43"/>
  <c r="N104" i="43"/>
  <c r="L104" i="43"/>
  <c r="K104" i="43"/>
  <c r="J104" i="43"/>
  <c r="I104" i="43"/>
  <c r="H104" i="43"/>
  <c r="G104" i="43"/>
  <c r="F104" i="43"/>
  <c r="E104" i="43"/>
  <c r="D104" i="43"/>
  <c r="C104" i="43"/>
  <c r="AG103" i="43"/>
  <c r="L103" i="43"/>
  <c r="AF103" i="43"/>
  <c r="K103" i="43"/>
  <c r="AE103" i="43"/>
  <c r="J103" i="43"/>
  <c r="AD103" i="43"/>
  <c r="I103" i="43"/>
  <c r="AC103" i="43"/>
  <c r="H103" i="43"/>
  <c r="AB103" i="43"/>
  <c r="AA103" i="43"/>
  <c r="F103" i="43"/>
  <c r="Z103" i="43"/>
  <c r="E103" i="43"/>
  <c r="Y103" i="43"/>
  <c r="D103" i="43"/>
  <c r="X103" i="43"/>
  <c r="C103" i="43"/>
  <c r="G103" i="43"/>
  <c r="AJ102" i="43"/>
  <c r="AI102" i="43"/>
  <c r="AI103" i="43"/>
  <c r="N103" i="43"/>
  <c r="AH102" i="43"/>
  <c r="AH103" i="43"/>
  <c r="M103" i="43"/>
  <c r="W102" i="43"/>
  <c r="B102" i="43"/>
  <c r="W103" i="43"/>
  <c r="B103" i="43"/>
  <c r="L102" i="43"/>
  <c r="K102" i="43"/>
  <c r="J102" i="43"/>
  <c r="I102" i="43"/>
  <c r="H102" i="43"/>
  <c r="G102" i="43"/>
  <c r="F102" i="43"/>
  <c r="E102" i="43"/>
  <c r="D102" i="43"/>
  <c r="C102" i="43"/>
  <c r="AG101" i="43"/>
  <c r="L101" i="43"/>
  <c r="AF101" i="43"/>
  <c r="K101" i="43"/>
  <c r="AE101" i="43"/>
  <c r="J101" i="43"/>
  <c r="AD101" i="43"/>
  <c r="I101" i="43"/>
  <c r="AC101" i="43"/>
  <c r="H101" i="43"/>
  <c r="AB101" i="43"/>
  <c r="G101" i="43"/>
  <c r="AA101" i="43"/>
  <c r="F101" i="43"/>
  <c r="Z101" i="43"/>
  <c r="E101" i="43"/>
  <c r="Y101" i="43"/>
  <c r="X101" i="43"/>
  <c r="D101" i="43"/>
  <c r="C101" i="43"/>
  <c r="AI100" i="43"/>
  <c r="AI101" i="43"/>
  <c r="N101" i="43"/>
  <c r="AH100" i="43"/>
  <c r="M100" i="43"/>
  <c r="AH101" i="43"/>
  <c r="M101" i="43"/>
  <c r="W100" i="43"/>
  <c r="W101" i="43"/>
  <c r="B101" i="43"/>
  <c r="N100" i="43"/>
  <c r="L100" i="43"/>
  <c r="K100" i="43"/>
  <c r="J100" i="43"/>
  <c r="I100" i="43"/>
  <c r="H100" i="43"/>
  <c r="G100" i="43"/>
  <c r="F100" i="43"/>
  <c r="E100" i="43"/>
  <c r="D100" i="43"/>
  <c r="C100" i="43"/>
  <c r="AG99" i="43"/>
  <c r="L99" i="43"/>
  <c r="AF99" i="43"/>
  <c r="AE99" i="43"/>
  <c r="J99" i="43"/>
  <c r="AD99" i="43"/>
  <c r="I99" i="43"/>
  <c r="AC99" i="43"/>
  <c r="H99" i="43"/>
  <c r="AB99" i="43"/>
  <c r="G99" i="43"/>
  <c r="AA99" i="43"/>
  <c r="Z99" i="43"/>
  <c r="E99" i="43"/>
  <c r="Y99" i="43"/>
  <c r="D99" i="43"/>
  <c r="X99" i="43"/>
  <c r="W99" i="43"/>
  <c r="B99" i="43"/>
  <c r="K99" i="43"/>
  <c r="F99" i="43"/>
  <c r="C99" i="43"/>
  <c r="AH98" i="43"/>
  <c r="M98" i="43"/>
  <c r="W98" i="43"/>
  <c r="L98" i="43"/>
  <c r="K98" i="43"/>
  <c r="J98" i="43"/>
  <c r="I98" i="43"/>
  <c r="H98" i="43"/>
  <c r="G98" i="43"/>
  <c r="F98" i="43"/>
  <c r="E98" i="43"/>
  <c r="D98" i="43"/>
  <c r="C98" i="43"/>
  <c r="B98" i="43"/>
  <c r="AG97" i="43"/>
  <c r="L97" i="43"/>
  <c r="AF97" i="43"/>
  <c r="K97" i="43"/>
  <c r="AE97" i="43"/>
  <c r="AD97" i="43"/>
  <c r="I97" i="43"/>
  <c r="AC97" i="43"/>
  <c r="AB97" i="43"/>
  <c r="G97" i="43"/>
  <c r="AA97" i="43"/>
  <c r="F97" i="43"/>
  <c r="Z97" i="43"/>
  <c r="E97" i="43"/>
  <c r="Y97" i="43"/>
  <c r="D97" i="43"/>
  <c r="X97" i="43"/>
  <c r="C97" i="43"/>
  <c r="W97" i="43"/>
  <c r="B97" i="43"/>
  <c r="J97" i="43"/>
  <c r="H97" i="43"/>
  <c r="W96" i="43"/>
  <c r="L96" i="43"/>
  <c r="K96" i="43"/>
  <c r="J96" i="43"/>
  <c r="I96" i="43"/>
  <c r="H96" i="43"/>
  <c r="G96" i="43"/>
  <c r="F96" i="43"/>
  <c r="E96" i="43"/>
  <c r="D96" i="43"/>
  <c r="C96" i="43"/>
  <c r="B96" i="43"/>
  <c r="AF95" i="43"/>
  <c r="K95" i="43"/>
  <c r="AE95" i="43"/>
  <c r="AD95" i="43"/>
  <c r="I95" i="43"/>
  <c r="AC95" i="43"/>
  <c r="H95" i="43"/>
  <c r="AB95" i="43"/>
  <c r="AA95" i="43"/>
  <c r="Z95" i="43"/>
  <c r="Y95" i="43"/>
  <c r="D95" i="43"/>
  <c r="X95" i="43"/>
  <c r="C95" i="43"/>
  <c r="J95" i="43"/>
  <c r="G95" i="43"/>
  <c r="F95" i="43"/>
  <c r="E95" i="43"/>
  <c r="W94" i="43"/>
  <c r="B94" i="43"/>
  <c r="W95" i="43"/>
  <c r="B95" i="43"/>
  <c r="K94" i="43"/>
  <c r="J94" i="43"/>
  <c r="I94" i="43"/>
  <c r="H94" i="43"/>
  <c r="G94" i="43"/>
  <c r="F94" i="43"/>
  <c r="E94" i="43"/>
  <c r="D94" i="43"/>
  <c r="C94" i="43"/>
  <c r="AE93" i="43"/>
  <c r="J93" i="43"/>
  <c r="AD93" i="43"/>
  <c r="I93" i="43"/>
  <c r="AC93" i="43"/>
  <c r="H93" i="43"/>
  <c r="AB93" i="43"/>
  <c r="G93" i="43"/>
  <c r="AA93" i="43"/>
  <c r="F93" i="43"/>
  <c r="Z93" i="43"/>
  <c r="Y93" i="43"/>
  <c r="X93" i="43"/>
  <c r="C93" i="43"/>
  <c r="W93" i="43"/>
  <c r="E93" i="43"/>
  <c r="D93" i="43"/>
  <c r="B93" i="43"/>
  <c r="W92" i="43"/>
  <c r="J92" i="43"/>
  <c r="I92" i="43"/>
  <c r="H92" i="43"/>
  <c r="G92" i="43"/>
  <c r="F92" i="43"/>
  <c r="E92" i="43"/>
  <c r="D92" i="43"/>
  <c r="C92" i="43"/>
  <c r="B92" i="43"/>
  <c r="AD91" i="43"/>
  <c r="I91" i="43"/>
  <c r="AC91" i="43"/>
  <c r="AB91" i="43"/>
  <c r="G91" i="43"/>
  <c r="AA91" i="43"/>
  <c r="F91" i="43"/>
  <c r="Z91" i="43"/>
  <c r="E91" i="43"/>
  <c r="Y91" i="43"/>
  <c r="X91" i="43"/>
  <c r="H91" i="43"/>
  <c r="D91" i="43"/>
  <c r="C91" i="43"/>
  <c r="W90" i="43"/>
  <c r="W91" i="43"/>
  <c r="B91" i="43"/>
  <c r="I90" i="43"/>
  <c r="H90" i="43"/>
  <c r="G90" i="43"/>
  <c r="F90" i="43"/>
  <c r="E90" i="43"/>
  <c r="D90" i="43"/>
  <c r="C90" i="43"/>
  <c r="AC89" i="43"/>
  <c r="H89" i="43"/>
  <c r="AB89" i="43"/>
  <c r="G89" i="43"/>
  <c r="AA89" i="43"/>
  <c r="F89" i="43"/>
  <c r="Z89" i="43"/>
  <c r="E89" i="43"/>
  <c r="Y89" i="43"/>
  <c r="D89" i="43"/>
  <c r="X89" i="43"/>
  <c r="C89" i="43"/>
  <c r="W88" i="43"/>
  <c r="W89" i="43"/>
  <c r="B89" i="43"/>
  <c r="B88" i="43"/>
  <c r="H88" i="43"/>
  <c r="G88" i="43"/>
  <c r="F88" i="43"/>
  <c r="E88" i="43"/>
  <c r="D88" i="43"/>
  <c r="C88" i="43"/>
  <c r="AB87" i="43"/>
  <c r="G87" i="43"/>
  <c r="AA87" i="43"/>
  <c r="F87" i="43"/>
  <c r="Z87" i="43"/>
  <c r="Y87" i="43"/>
  <c r="X87" i="43"/>
  <c r="C87" i="43"/>
  <c r="E87" i="43"/>
  <c r="D87" i="43"/>
  <c r="W86" i="43"/>
  <c r="B86" i="43"/>
  <c r="G86" i="43"/>
  <c r="F86" i="43"/>
  <c r="E86" i="43"/>
  <c r="D86" i="43"/>
  <c r="C86" i="43"/>
  <c r="AA85" i="43"/>
  <c r="F85" i="43"/>
  <c r="Z85" i="43"/>
  <c r="Y85" i="43"/>
  <c r="D85" i="43"/>
  <c r="X85" i="43"/>
  <c r="C85" i="43"/>
  <c r="E85" i="43"/>
  <c r="W84" i="43"/>
  <c r="F84" i="43"/>
  <c r="E84" i="43"/>
  <c r="D84" i="43"/>
  <c r="C84" i="43"/>
  <c r="Z83" i="43"/>
  <c r="E83" i="43"/>
  <c r="Y83" i="43"/>
  <c r="D83" i="43"/>
  <c r="X83" i="43"/>
  <c r="C83" i="43"/>
  <c r="W83" i="43"/>
  <c r="B83" i="43"/>
  <c r="W82" i="43"/>
  <c r="B82" i="43"/>
  <c r="E82" i="43"/>
  <c r="D82" i="43"/>
  <c r="C82" i="43"/>
  <c r="Y81" i="43"/>
  <c r="D81" i="43"/>
  <c r="X81" i="43"/>
  <c r="C81" i="43"/>
  <c r="W80" i="43"/>
  <c r="B80" i="43"/>
  <c r="W81" i="43"/>
  <c r="B81" i="43"/>
  <c r="D80" i="43"/>
  <c r="C80" i="43"/>
  <c r="X79" i="43"/>
  <c r="C79" i="43"/>
  <c r="W78" i="43"/>
  <c r="B78" i="43"/>
  <c r="W79" i="43"/>
  <c r="B79" i="43"/>
  <c r="C78" i="43"/>
  <c r="W77" i="43"/>
  <c r="B77" i="43"/>
  <c r="B76" i="43"/>
  <c r="W135" i="41"/>
  <c r="W122" i="41"/>
  <c r="W132" i="41"/>
  <c r="W130" i="41"/>
  <c r="W128" i="41"/>
  <c r="W126" i="41"/>
  <c r="B126" i="41"/>
  <c r="W124" i="41"/>
  <c r="W125" i="41"/>
  <c r="B125" i="41"/>
  <c r="Y135" i="41"/>
  <c r="Z135" i="41"/>
  <c r="AA135" i="41"/>
  <c r="AB135" i="41"/>
  <c r="AC135" i="41"/>
  <c r="AD135" i="41"/>
  <c r="AE135" i="41"/>
  <c r="AF135" i="41"/>
  <c r="AG135" i="41"/>
  <c r="AH135" i="41"/>
  <c r="AI135" i="41"/>
  <c r="AJ135" i="41"/>
  <c r="AK135" i="41"/>
  <c r="AL135" i="41"/>
  <c r="AM135" i="41"/>
  <c r="AN135" i="41"/>
  <c r="AO135" i="41"/>
  <c r="X135" i="41"/>
  <c r="W120" i="41"/>
  <c r="W121" i="41"/>
  <c r="W118" i="41"/>
  <c r="W119" i="41"/>
  <c r="B119" i="41"/>
  <c r="W116" i="41"/>
  <c r="W117" i="41"/>
  <c r="B117" i="41"/>
  <c r="W114" i="41"/>
  <c r="W112" i="41"/>
  <c r="W110" i="41"/>
  <c r="W111" i="41"/>
  <c r="W108" i="41"/>
  <c r="W109" i="41"/>
  <c r="B109" i="41"/>
  <c r="W106" i="41"/>
  <c r="W107" i="41"/>
  <c r="B107" i="41"/>
  <c r="W104" i="41"/>
  <c r="W105" i="41"/>
  <c r="B105" i="41"/>
  <c r="W102" i="41"/>
  <c r="W100" i="41"/>
  <c r="W98" i="41"/>
  <c r="B98" i="41"/>
  <c r="W96" i="41"/>
  <c r="W97" i="41"/>
  <c r="B97" i="41"/>
  <c r="W94" i="41"/>
  <c r="W95" i="41"/>
  <c r="B95" i="41"/>
  <c r="W92" i="41"/>
  <c r="W93" i="41"/>
  <c r="B93" i="41"/>
  <c r="W90" i="41"/>
  <c r="W91" i="41"/>
  <c r="B91" i="41"/>
  <c r="W88" i="41"/>
  <c r="W86" i="41"/>
  <c r="W87" i="41"/>
  <c r="B87" i="41"/>
  <c r="W84" i="41"/>
  <c r="W82" i="41"/>
  <c r="W83" i="41"/>
  <c r="B83" i="41"/>
  <c r="W80" i="41"/>
  <c r="W81" i="41"/>
  <c r="B81" i="41"/>
  <c r="W78" i="41"/>
  <c r="W79" i="41"/>
  <c r="B79" i="41"/>
  <c r="AG121" i="41"/>
  <c r="AF121" i="41"/>
  <c r="K121" i="41"/>
  <c r="AE121" i="41"/>
  <c r="AD121" i="41"/>
  <c r="AC121" i="41"/>
  <c r="AB121" i="41"/>
  <c r="AA121" i="41"/>
  <c r="Z121" i="41"/>
  <c r="Y121" i="41"/>
  <c r="D121" i="41"/>
  <c r="X121" i="41"/>
  <c r="C121" i="41"/>
  <c r="I121" i="41"/>
  <c r="AG119" i="41"/>
  <c r="AF119" i="41"/>
  <c r="AE119" i="41"/>
  <c r="J119" i="41"/>
  <c r="AD119" i="41"/>
  <c r="AC119" i="41"/>
  <c r="H119" i="41"/>
  <c r="AB119" i="41"/>
  <c r="AA119" i="41"/>
  <c r="Z119" i="41"/>
  <c r="Y119" i="41"/>
  <c r="X119" i="41"/>
  <c r="AG117" i="41"/>
  <c r="AF117" i="41"/>
  <c r="AE117" i="41"/>
  <c r="AD117" i="41"/>
  <c r="AC117" i="41"/>
  <c r="AB117" i="41"/>
  <c r="AA117" i="41"/>
  <c r="Z117" i="41"/>
  <c r="Y117" i="41"/>
  <c r="X117" i="41"/>
  <c r="AG115" i="41"/>
  <c r="L115" i="41"/>
  <c r="AF115" i="41"/>
  <c r="AE115" i="41"/>
  <c r="AD115" i="41"/>
  <c r="AC115" i="41"/>
  <c r="AB115" i="41"/>
  <c r="AA115" i="41"/>
  <c r="Z115" i="41"/>
  <c r="E115" i="41"/>
  <c r="Y115" i="41"/>
  <c r="D115" i="41"/>
  <c r="X115" i="41"/>
  <c r="AG113" i="41"/>
  <c r="AF113" i="41"/>
  <c r="AE113" i="41"/>
  <c r="J113" i="41"/>
  <c r="AD113" i="41"/>
  <c r="AC113" i="41"/>
  <c r="AB113" i="41"/>
  <c r="AA113" i="41"/>
  <c r="Z113" i="41"/>
  <c r="E113" i="41"/>
  <c r="Y113" i="41"/>
  <c r="X113" i="41"/>
  <c r="C113" i="41"/>
  <c r="AG111" i="41"/>
  <c r="AF111" i="41"/>
  <c r="AE111" i="41"/>
  <c r="AD111" i="41"/>
  <c r="I111" i="41"/>
  <c r="AC111" i="41"/>
  <c r="AB111" i="41"/>
  <c r="AA111" i="41"/>
  <c r="Z111" i="41"/>
  <c r="Y111" i="41"/>
  <c r="X111" i="41"/>
  <c r="AG109" i="41"/>
  <c r="AF109" i="41"/>
  <c r="AE109" i="41"/>
  <c r="J109" i="41"/>
  <c r="AD109" i="41"/>
  <c r="AC109" i="41"/>
  <c r="AB109" i="41"/>
  <c r="AA109" i="41"/>
  <c r="Z109" i="41"/>
  <c r="Y109" i="41"/>
  <c r="D109" i="41"/>
  <c r="X109" i="41"/>
  <c r="G110" i="41"/>
  <c r="AG107" i="41"/>
  <c r="AF107" i="41"/>
  <c r="AE107" i="41"/>
  <c r="AD107" i="41"/>
  <c r="AC107" i="41"/>
  <c r="AB107" i="41"/>
  <c r="AA107" i="41"/>
  <c r="F107" i="41"/>
  <c r="Z107" i="41"/>
  <c r="Y107" i="41"/>
  <c r="X107" i="41"/>
  <c r="AG105" i="41"/>
  <c r="AF105" i="41"/>
  <c r="AE105" i="41"/>
  <c r="AD105" i="41"/>
  <c r="I105" i="41"/>
  <c r="AC105" i="41"/>
  <c r="H105" i="41"/>
  <c r="AB105" i="41"/>
  <c r="AA105" i="41"/>
  <c r="Z105" i="41"/>
  <c r="E105" i="41"/>
  <c r="Y105" i="41"/>
  <c r="D105" i="41"/>
  <c r="X105" i="41"/>
  <c r="AG103" i="41"/>
  <c r="L103" i="41"/>
  <c r="AF103" i="41"/>
  <c r="AE103" i="41"/>
  <c r="AD103" i="41"/>
  <c r="AC103" i="41"/>
  <c r="AB103" i="41"/>
  <c r="AA103" i="41"/>
  <c r="F103" i="41"/>
  <c r="Z103" i="41"/>
  <c r="E103" i="41"/>
  <c r="Y103" i="41"/>
  <c r="D103" i="41"/>
  <c r="X103" i="41"/>
  <c r="AG101" i="41"/>
  <c r="AF101" i="41"/>
  <c r="AE101" i="41"/>
  <c r="AD101" i="41"/>
  <c r="I101" i="41"/>
  <c r="AC101" i="41"/>
  <c r="H101" i="41"/>
  <c r="AB101" i="41"/>
  <c r="AA101" i="41"/>
  <c r="Z101" i="41"/>
  <c r="E101" i="41"/>
  <c r="Y101" i="41"/>
  <c r="D101" i="41"/>
  <c r="X101" i="41"/>
  <c r="AG99" i="41"/>
  <c r="AF99" i="41"/>
  <c r="AE99" i="41"/>
  <c r="J99" i="41"/>
  <c r="AD99" i="41"/>
  <c r="I99" i="41"/>
  <c r="AC99" i="41"/>
  <c r="AB99" i="41"/>
  <c r="AA99" i="41"/>
  <c r="F99" i="41"/>
  <c r="Z99" i="41"/>
  <c r="Y99" i="41"/>
  <c r="D99" i="41"/>
  <c r="X99" i="41"/>
  <c r="AG97" i="41"/>
  <c r="L97" i="41"/>
  <c r="AF97" i="41"/>
  <c r="AE97" i="41"/>
  <c r="AD97" i="41"/>
  <c r="AC97" i="41"/>
  <c r="AB97" i="41"/>
  <c r="G97" i="41"/>
  <c r="AA97" i="41"/>
  <c r="F97" i="41"/>
  <c r="Z97" i="41"/>
  <c r="E97" i="41"/>
  <c r="Y97" i="41"/>
  <c r="X97" i="41"/>
  <c r="AF95" i="41"/>
  <c r="AE95" i="41"/>
  <c r="AD95" i="41"/>
  <c r="I95" i="41"/>
  <c r="AC95" i="41"/>
  <c r="H95" i="41"/>
  <c r="AB95" i="41"/>
  <c r="G95" i="41"/>
  <c r="AA95" i="41"/>
  <c r="Z95" i="41"/>
  <c r="Y95" i="41"/>
  <c r="X95" i="41"/>
  <c r="AE93" i="41"/>
  <c r="J93" i="41"/>
  <c r="AD93" i="41"/>
  <c r="I93" i="41"/>
  <c r="AC93" i="41"/>
  <c r="AB93" i="41"/>
  <c r="AA93" i="41"/>
  <c r="F93" i="41"/>
  <c r="Z93" i="41"/>
  <c r="E93" i="41"/>
  <c r="Y93" i="41"/>
  <c r="D93" i="41"/>
  <c r="X93" i="41"/>
  <c r="C93" i="41"/>
  <c r="AD91" i="41"/>
  <c r="AC91" i="41"/>
  <c r="H91" i="41"/>
  <c r="AB91" i="41"/>
  <c r="AA91" i="41"/>
  <c r="Z91" i="41"/>
  <c r="E91" i="41"/>
  <c r="Y91" i="41"/>
  <c r="X91" i="41"/>
  <c r="AC89" i="41"/>
  <c r="AB89" i="41"/>
  <c r="G89" i="41"/>
  <c r="AA89" i="41"/>
  <c r="F89" i="41"/>
  <c r="Z89" i="41"/>
  <c r="E89" i="41"/>
  <c r="Y89" i="41"/>
  <c r="X89" i="41"/>
  <c r="AB87" i="41"/>
  <c r="AA87" i="41"/>
  <c r="F87" i="41"/>
  <c r="Z87" i="41"/>
  <c r="Y87" i="41"/>
  <c r="D87" i="41"/>
  <c r="X87" i="41"/>
  <c r="C87" i="41"/>
  <c r="AA85" i="41"/>
  <c r="Z85" i="41"/>
  <c r="Y85" i="41"/>
  <c r="X85" i="41"/>
  <c r="Z83" i="41"/>
  <c r="Y83" i="41"/>
  <c r="D83" i="41"/>
  <c r="X83" i="41"/>
  <c r="C83" i="41"/>
  <c r="Y81" i="41"/>
  <c r="D81" i="41"/>
  <c r="X81" i="41"/>
  <c r="C81" i="41"/>
  <c r="X79" i="41"/>
  <c r="C79" i="41"/>
  <c r="W85" i="41"/>
  <c r="B85" i="41"/>
  <c r="W89" i="41"/>
  <c r="W101" i="41"/>
  <c r="B101" i="41"/>
  <c r="W103" i="41"/>
  <c r="W113" i="41"/>
  <c r="B113" i="41"/>
  <c r="W115" i="41"/>
  <c r="B102" i="41"/>
  <c r="T203" i="41"/>
  <c r="S203" i="41"/>
  <c r="R203" i="41"/>
  <c r="Q203" i="41"/>
  <c r="P203" i="41"/>
  <c r="O203" i="41"/>
  <c r="N203" i="41"/>
  <c r="M203" i="41"/>
  <c r="L203" i="41"/>
  <c r="K203" i="41"/>
  <c r="J203" i="41"/>
  <c r="I203" i="41"/>
  <c r="H203" i="41"/>
  <c r="G203" i="41"/>
  <c r="F203" i="41"/>
  <c r="E203" i="41"/>
  <c r="D203" i="41"/>
  <c r="Y133" i="41"/>
  <c r="D133" i="41"/>
  <c r="C203" i="41"/>
  <c r="B203" i="41"/>
  <c r="T201" i="41"/>
  <c r="S201" i="41"/>
  <c r="R201" i="41"/>
  <c r="Q201" i="41"/>
  <c r="P201" i="41"/>
  <c r="O201" i="41"/>
  <c r="AJ131" i="41"/>
  <c r="O131" i="41"/>
  <c r="N201" i="41"/>
  <c r="M201" i="41"/>
  <c r="L201" i="41"/>
  <c r="K201" i="41"/>
  <c r="J201" i="41"/>
  <c r="I201" i="41"/>
  <c r="H201" i="41"/>
  <c r="G201" i="41"/>
  <c r="AB131" i="41"/>
  <c r="G131" i="41"/>
  <c r="F201" i="41"/>
  <c r="E201" i="41"/>
  <c r="D201" i="41"/>
  <c r="C201" i="41"/>
  <c r="B201" i="41"/>
  <c r="T199" i="41"/>
  <c r="S199" i="41"/>
  <c r="R199" i="41"/>
  <c r="Q199" i="41"/>
  <c r="P199" i="41"/>
  <c r="O199" i="41"/>
  <c r="N199" i="41"/>
  <c r="M199" i="41"/>
  <c r="L199" i="41"/>
  <c r="K199" i="41"/>
  <c r="J199" i="41"/>
  <c r="I199" i="41"/>
  <c r="H199" i="41"/>
  <c r="G199" i="41"/>
  <c r="F199" i="41"/>
  <c r="E199" i="41"/>
  <c r="D199" i="41"/>
  <c r="C199" i="41"/>
  <c r="B199" i="41"/>
  <c r="W129" i="41"/>
  <c r="B129" i="41"/>
  <c r="T197" i="41"/>
  <c r="S197" i="41"/>
  <c r="R197" i="41"/>
  <c r="Q197" i="41"/>
  <c r="P197" i="41"/>
  <c r="O197" i="41"/>
  <c r="AJ127" i="41"/>
  <c r="O127" i="41"/>
  <c r="N197" i="41"/>
  <c r="M197" i="41"/>
  <c r="L197" i="41"/>
  <c r="K197" i="41"/>
  <c r="J197" i="41"/>
  <c r="I197" i="41"/>
  <c r="H197" i="41"/>
  <c r="G197" i="41"/>
  <c r="AB127" i="41"/>
  <c r="G127" i="41"/>
  <c r="F197" i="41"/>
  <c r="E197" i="41"/>
  <c r="D197" i="41"/>
  <c r="C197" i="41"/>
  <c r="B197" i="41"/>
  <c r="T195" i="41"/>
  <c r="S195" i="41"/>
  <c r="R195" i="41"/>
  <c r="Q195" i="41"/>
  <c r="P195" i="41"/>
  <c r="O195" i="41"/>
  <c r="N195" i="41"/>
  <c r="M195" i="41"/>
  <c r="L195" i="41"/>
  <c r="K195" i="41"/>
  <c r="J195" i="41"/>
  <c r="AE125" i="41"/>
  <c r="J125" i="41"/>
  <c r="I195" i="41"/>
  <c r="H195" i="41"/>
  <c r="G195" i="41"/>
  <c r="F195" i="41"/>
  <c r="E195" i="41"/>
  <c r="D195" i="41"/>
  <c r="C195" i="41"/>
  <c r="B195" i="41"/>
  <c r="T193" i="41"/>
  <c r="S193" i="41"/>
  <c r="R193" i="41"/>
  <c r="Q193" i="41"/>
  <c r="P193" i="41"/>
  <c r="O193" i="41"/>
  <c r="N193" i="41"/>
  <c r="M193" i="41"/>
  <c r="AH123" i="41"/>
  <c r="M123" i="41"/>
  <c r="L193" i="41"/>
  <c r="K193" i="41"/>
  <c r="J193" i="41"/>
  <c r="I193" i="41"/>
  <c r="H193" i="41"/>
  <c r="G193" i="41"/>
  <c r="F193" i="41"/>
  <c r="AA123" i="41"/>
  <c r="F123" i="41"/>
  <c r="E193" i="41"/>
  <c r="D193" i="41"/>
  <c r="C193" i="41"/>
  <c r="B193" i="41"/>
  <c r="T191" i="41"/>
  <c r="S191" i="41"/>
  <c r="R191" i="41"/>
  <c r="Q191" i="41"/>
  <c r="AL121" i="41"/>
  <c r="Q121" i="41"/>
  <c r="P191" i="41"/>
  <c r="AK121" i="41"/>
  <c r="P121" i="41"/>
  <c r="O191" i="41"/>
  <c r="N191" i="41"/>
  <c r="M191" i="41"/>
  <c r="T189" i="41"/>
  <c r="S189" i="41"/>
  <c r="R189" i="41"/>
  <c r="Q189" i="41"/>
  <c r="AL119" i="41"/>
  <c r="Q119" i="41"/>
  <c r="P189" i="41"/>
  <c r="O189" i="41"/>
  <c r="N189" i="41"/>
  <c r="M189" i="41"/>
  <c r="T187" i="41"/>
  <c r="S187" i="41"/>
  <c r="R187" i="41"/>
  <c r="Q187" i="41"/>
  <c r="P187" i="41"/>
  <c r="O187" i="41"/>
  <c r="N187" i="41"/>
  <c r="M187" i="41"/>
  <c r="T185" i="41"/>
  <c r="S185" i="41"/>
  <c r="R185" i="41"/>
  <c r="Q185" i="41"/>
  <c r="P185" i="41"/>
  <c r="O185" i="41"/>
  <c r="N185" i="41"/>
  <c r="M185" i="41"/>
  <c r="T183" i="41"/>
  <c r="S183" i="41"/>
  <c r="R183" i="41"/>
  <c r="Q183" i="41"/>
  <c r="AL113" i="41"/>
  <c r="Q113" i="41"/>
  <c r="P183" i="41"/>
  <c r="AK113" i="41"/>
  <c r="P113" i="41"/>
  <c r="O183" i="41"/>
  <c r="N183" i="41"/>
  <c r="M183" i="41"/>
  <c r="S181" i="41"/>
  <c r="R181" i="41"/>
  <c r="Q181" i="41"/>
  <c r="P181" i="41"/>
  <c r="O181" i="41"/>
  <c r="AJ111" i="41"/>
  <c r="O111" i="41"/>
  <c r="N181" i="41"/>
  <c r="M181" i="41"/>
  <c r="R179" i="41"/>
  <c r="Q179" i="41"/>
  <c r="P179" i="41"/>
  <c r="O179" i="41"/>
  <c r="N179" i="41"/>
  <c r="AI109" i="41"/>
  <c r="N109" i="41"/>
  <c r="M179" i="41"/>
  <c r="AH109" i="41"/>
  <c r="M109" i="41"/>
  <c r="Q177" i="41"/>
  <c r="P177" i="41"/>
  <c r="O177" i="41"/>
  <c r="N177" i="41"/>
  <c r="M177" i="41"/>
  <c r="P175" i="41"/>
  <c r="O175" i="41"/>
  <c r="N175" i="41"/>
  <c r="M175" i="41"/>
  <c r="O173" i="41"/>
  <c r="N173" i="41"/>
  <c r="M173" i="41"/>
  <c r="N171" i="41"/>
  <c r="M171" i="41"/>
  <c r="M169" i="41"/>
  <c r="AO132" i="41"/>
  <c r="AO133" i="41"/>
  <c r="T133" i="41"/>
  <c r="AN132" i="41"/>
  <c r="AM132" i="41"/>
  <c r="AL132" i="41"/>
  <c r="AK132" i="41"/>
  <c r="AK133" i="41"/>
  <c r="P133" i="41"/>
  <c r="AJ132" i="41"/>
  <c r="AJ133" i="41"/>
  <c r="O133" i="41"/>
  <c r="AI132" i="41"/>
  <c r="N132" i="41"/>
  <c r="AH132" i="41"/>
  <c r="AH133" i="41"/>
  <c r="M133" i="41"/>
  <c r="AG132" i="41"/>
  <c r="AG133" i="41"/>
  <c r="L133" i="41"/>
  <c r="AF132" i="41"/>
  <c r="AE132" i="41"/>
  <c r="AD132" i="41"/>
  <c r="AC132" i="41"/>
  <c r="AC133" i="41"/>
  <c r="H133" i="41"/>
  <c r="AB132" i="41"/>
  <c r="AB133" i="41"/>
  <c r="G133" i="41"/>
  <c r="AA132" i="41"/>
  <c r="Z132" i="41"/>
  <c r="Z133" i="41"/>
  <c r="E133" i="41"/>
  <c r="Y132" i="41"/>
  <c r="X132" i="41"/>
  <c r="C132" i="41"/>
  <c r="AO130" i="41"/>
  <c r="AN130" i="41"/>
  <c r="AN131" i="41"/>
  <c r="S131" i="41"/>
  <c r="AM130" i="41"/>
  <c r="AM131" i="41"/>
  <c r="R131" i="41"/>
  <c r="R130" i="41"/>
  <c r="AL130" i="41"/>
  <c r="AL131" i="41"/>
  <c r="Q131" i="41"/>
  <c r="AK130" i="41"/>
  <c r="P130" i="41"/>
  <c r="AJ130" i="41"/>
  <c r="AI130" i="41"/>
  <c r="AH130" i="41"/>
  <c r="AG130" i="41"/>
  <c r="AF130" i="41"/>
  <c r="AF131" i="41"/>
  <c r="K131" i="41"/>
  <c r="AE130" i="41"/>
  <c r="AD130" i="41"/>
  <c r="AC130" i="41"/>
  <c r="H130" i="41"/>
  <c r="AB130" i="41"/>
  <c r="AA130" i="41"/>
  <c r="Z130" i="41"/>
  <c r="Z131" i="41"/>
  <c r="E131" i="41"/>
  <c r="Y130" i="41"/>
  <c r="X130" i="41"/>
  <c r="X131" i="41"/>
  <c r="W131" i="41"/>
  <c r="AO128" i="41"/>
  <c r="AN128" i="41"/>
  <c r="AM128" i="41"/>
  <c r="AM129" i="41"/>
  <c r="R129" i="41"/>
  <c r="AL128" i="41"/>
  <c r="AL129" i="41"/>
  <c r="Q129" i="41"/>
  <c r="AK128" i="41"/>
  <c r="AK129" i="41"/>
  <c r="P129" i="41"/>
  <c r="AJ128" i="41"/>
  <c r="AJ129" i="41"/>
  <c r="O129" i="41"/>
  <c r="AI128" i="41"/>
  <c r="AI129" i="41"/>
  <c r="N129" i="41"/>
  <c r="AH128" i="41"/>
  <c r="AG128" i="41"/>
  <c r="AG129" i="41"/>
  <c r="L129" i="41"/>
  <c r="AF128" i="41"/>
  <c r="AE128" i="41"/>
  <c r="AE129" i="41"/>
  <c r="J129" i="41"/>
  <c r="AD128" i="41"/>
  <c r="AD129" i="41"/>
  <c r="I129" i="41"/>
  <c r="AC128" i="41"/>
  <c r="AC129" i="41"/>
  <c r="H129" i="41"/>
  <c r="AB128" i="41"/>
  <c r="AB129" i="41"/>
  <c r="G129" i="41"/>
  <c r="AA128" i="41"/>
  <c r="AA129" i="41"/>
  <c r="Z128" i="41"/>
  <c r="Z129" i="41"/>
  <c r="E129" i="41"/>
  <c r="Y128" i="41"/>
  <c r="X128" i="41"/>
  <c r="AO126" i="41"/>
  <c r="T126" i="41"/>
  <c r="AN126" i="41"/>
  <c r="S126" i="41"/>
  <c r="AM126" i="41"/>
  <c r="R126" i="41"/>
  <c r="AL126" i="41"/>
  <c r="AK126" i="41"/>
  <c r="AJ126" i="41"/>
  <c r="AI126" i="41"/>
  <c r="AI127" i="41"/>
  <c r="N127" i="41"/>
  <c r="AH126" i="41"/>
  <c r="AH127" i="41"/>
  <c r="AG126" i="41"/>
  <c r="AF126" i="41"/>
  <c r="AF127" i="41"/>
  <c r="K127" i="41"/>
  <c r="AE126" i="41"/>
  <c r="J126" i="41"/>
  <c r="AD126" i="41"/>
  <c r="AD127" i="41"/>
  <c r="I127" i="41"/>
  <c r="AC126" i="41"/>
  <c r="AB126" i="41"/>
  <c r="AA126" i="41"/>
  <c r="AA127" i="41"/>
  <c r="F127" i="41"/>
  <c r="Z126" i="41"/>
  <c r="Z127" i="41"/>
  <c r="E127" i="41"/>
  <c r="Y126" i="41"/>
  <c r="X126" i="41"/>
  <c r="AO124" i="41"/>
  <c r="AN124" i="41"/>
  <c r="AM124" i="41"/>
  <c r="AM125" i="41"/>
  <c r="R125" i="41"/>
  <c r="AL124" i="41"/>
  <c r="AL125" i="41"/>
  <c r="AK124" i="41"/>
  <c r="AK125" i="41"/>
  <c r="AJ124" i="41"/>
  <c r="O124" i="41"/>
  <c r="AI124" i="41"/>
  <c r="N124" i="41"/>
  <c r="AH124" i="41"/>
  <c r="AG124" i="41"/>
  <c r="AF124" i="41"/>
  <c r="AE124" i="41"/>
  <c r="AD124" i="41"/>
  <c r="AD125" i="41"/>
  <c r="I125" i="41"/>
  <c r="AC124" i="41"/>
  <c r="AC125" i="41"/>
  <c r="H125" i="41"/>
  <c r="AB124" i="41"/>
  <c r="G124" i="41"/>
  <c r="AA124" i="41"/>
  <c r="Z124" i="41"/>
  <c r="Y124" i="41"/>
  <c r="Y125" i="41"/>
  <c r="D125" i="41"/>
  <c r="X124" i="41"/>
  <c r="AO122" i="41"/>
  <c r="AN122" i="41"/>
  <c r="AM122" i="41"/>
  <c r="AL122" i="41"/>
  <c r="AK122" i="41"/>
  <c r="AJ122" i="41"/>
  <c r="AI122" i="41"/>
  <c r="AI123" i="41"/>
  <c r="N123" i="41"/>
  <c r="AH122" i="41"/>
  <c r="M122" i="41"/>
  <c r="AG122" i="41"/>
  <c r="AF122" i="41"/>
  <c r="AE122" i="41"/>
  <c r="AD122" i="41"/>
  <c r="AC122" i="41"/>
  <c r="AC123" i="41"/>
  <c r="H123" i="41"/>
  <c r="AB122" i="41"/>
  <c r="AA122" i="41"/>
  <c r="Z122" i="41"/>
  <c r="Z123" i="41"/>
  <c r="E123" i="41"/>
  <c r="Y122" i="41"/>
  <c r="D122" i="41"/>
  <c r="X122" i="41"/>
  <c r="AO120" i="41"/>
  <c r="AN120" i="41"/>
  <c r="AN121" i="41"/>
  <c r="AM120" i="41"/>
  <c r="AM121" i="41"/>
  <c r="R121" i="41"/>
  <c r="AL120" i="41"/>
  <c r="AK120" i="41"/>
  <c r="AJ120" i="41"/>
  <c r="AI120" i="41"/>
  <c r="AI121" i="41"/>
  <c r="N121" i="41"/>
  <c r="AH120" i="41"/>
  <c r="K120" i="41"/>
  <c r="D120" i="41"/>
  <c r="C120" i="41"/>
  <c r="G119" i="41"/>
  <c r="AO118" i="41"/>
  <c r="AN118" i="41"/>
  <c r="AN119" i="41"/>
  <c r="S119" i="41"/>
  <c r="AM118" i="41"/>
  <c r="AM119" i="41"/>
  <c r="R119" i="41"/>
  <c r="AL118" i="41"/>
  <c r="AK118" i="41"/>
  <c r="AK119" i="41"/>
  <c r="AJ118" i="41"/>
  <c r="AJ119" i="41"/>
  <c r="O119" i="41"/>
  <c r="AI118" i="41"/>
  <c r="AI119" i="41"/>
  <c r="N119" i="41"/>
  <c r="AH118" i="41"/>
  <c r="K119" i="41"/>
  <c r="H118" i="41"/>
  <c r="H117" i="41"/>
  <c r="AO116" i="41"/>
  <c r="AO117" i="41"/>
  <c r="T117" i="41"/>
  <c r="AN116" i="41"/>
  <c r="AM116" i="41"/>
  <c r="AL116" i="41"/>
  <c r="AK116" i="41"/>
  <c r="P116" i="41"/>
  <c r="AJ116" i="41"/>
  <c r="AJ117" i="41"/>
  <c r="O117" i="41"/>
  <c r="AI116" i="41"/>
  <c r="AI117" i="41"/>
  <c r="N117" i="41"/>
  <c r="AH116" i="41"/>
  <c r="AH117" i="41"/>
  <c r="M117" i="41"/>
  <c r="N116" i="41"/>
  <c r="AO114" i="41"/>
  <c r="AN114" i="41"/>
  <c r="AM114" i="41"/>
  <c r="AM115" i="41"/>
  <c r="AL114" i="41"/>
  <c r="Q114" i="41"/>
  <c r="AK114" i="41"/>
  <c r="AK115" i="41"/>
  <c r="P115" i="41"/>
  <c r="AJ114" i="41"/>
  <c r="AI114" i="41"/>
  <c r="AH114" i="41"/>
  <c r="K115" i="41"/>
  <c r="I113" i="41"/>
  <c r="AO112" i="41"/>
  <c r="AO113" i="41"/>
  <c r="T113" i="41"/>
  <c r="AN112" i="41"/>
  <c r="AM112" i="41"/>
  <c r="AM113" i="41"/>
  <c r="R113" i="41"/>
  <c r="AL112" i="41"/>
  <c r="AK112" i="41"/>
  <c r="AJ112" i="41"/>
  <c r="AJ113" i="41"/>
  <c r="O113" i="41"/>
  <c r="AI112" i="41"/>
  <c r="N112" i="41"/>
  <c r="AH112" i="41"/>
  <c r="M112" i="41"/>
  <c r="G112" i="41"/>
  <c r="F112" i="41"/>
  <c r="AN111" i="41"/>
  <c r="S111" i="41"/>
  <c r="K111" i="41"/>
  <c r="C111" i="41"/>
  <c r="AN110" i="41"/>
  <c r="AM110" i="41"/>
  <c r="AL110" i="41"/>
  <c r="AL111" i="41"/>
  <c r="AK110" i="41"/>
  <c r="P110" i="41"/>
  <c r="AJ110" i="41"/>
  <c r="AI110" i="41"/>
  <c r="AH110" i="41"/>
  <c r="L111" i="41"/>
  <c r="AM108" i="41"/>
  <c r="AL108" i="41"/>
  <c r="AK108" i="41"/>
  <c r="AK109" i="41"/>
  <c r="P109" i="41"/>
  <c r="AJ108" i="41"/>
  <c r="AJ109" i="41"/>
  <c r="O109" i="41"/>
  <c r="AI108" i="41"/>
  <c r="AH108" i="41"/>
  <c r="E108" i="41"/>
  <c r="D108" i="41"/>
  <c r="D107" i="41"/>
  <c r="C107" i="41"/>
  <c r="AL106" i="41"/>
  <c r="AL107" i="41"/>
  <c r="Q107" i="41"/>
  <c r="AK106" i="41"/>
  <c r="AK107" i="41"/>
  <c r="P107" i="41"/>
  <c r="AJ106" i="41"/>
  <c r="AI106" i="41"/>
  <c r="AH106" i="41"/>
  <c r="L107" i="41"/>
  <c r="K106" i="41"/>
  <c r="J107" i="41"/>
  <c r="F106" i="41"/>
  <c r="D106" i="41"/>
  <c r="C106" i="41"/>
  <c r="L105" i="41"/>
  <c r="F105" i="41"/>
  <c r="C105" i="41"/>
  <c r="AK104" i="41"/>
  <c r="P104" i="41"/>
  <c r="AJ104" i="41"/>
  <c r="O104" i="41"/>
  <c r="AI104" i="41"/>
  <c r="AH104" i="41"/>
  <c r="AH105" i="41"/>
  <c r="M105" i="41"/>
  <c r="L104" i="41"/>
  <c r="K105" i="41"/>
  <c r="I104" i="41"/>
  <c r="H104" i="41"/>
  <c r="C104" i="41"/>
  <c r="J103" i="41"/>
  <c r="H103" i="41"/>
  <c r="G103" i="41"/>
  <c r="B103" i="41"/>
  <c r="AJ102" i="41"/>
  <c r="AJ103" i="41"/>
  <c r="O103" i="41"/>
  <c r="AI102" i="41"/>
  <c r="AI103" i="41"/>
  <c r="N103" i="41"/>
  <c r="AH102" i="41"/>
  <c r="AH103" i="41"/>
  <c r="M103" i="41"/>
  <c r="J102" i="41"/>
  <c r="I102" i="41"/>
  <c r="D102" i="41"/>
  <c r="G101" i="41"/>
  <c r="F101" i="41"/>
  <c r="AI100" i="41"/>
  <c r="AH100" i="41"/>
  <c r="AH101" i="41"/>
  <c r="M101" i="41"/>
  <c r="L100" i="41"/>
  <c r="I100" i="41"/>
  <c r="G100" i="41"/>
  <c r="F100" i="41"/>
  <c r="C99" i="41"/>
  <c r="H99" i="41"/>
  <c r="G99" i="41"/>
  <c r="AH98" i="41"/>
  <c r="AH99" i="41"/>
  <c r="M99" i="41"/>
  <c r="L98" i="41"/>
  <c r="K98" i="41"/>
  <c r="H98" i="41"/>
  <c r="G98" i="41"/>
  <c r="H97" i="41"/>
  <c r="D97" i="41"/>
  <c r="C97" i="41"/>
  <c r="I97" i="41"/>
  <c r="K97" i="41"/>
  <c r="L96" i="41"/>
  <c r="G96" i="41"/>
  <c r="E96" i="41"/>
  <c r="D96" i="41"/>
  <c r="F95" i="41"/>
  <c r="D95" i="41"/>
  <c r="C95" i="41"/>
  <c r="G94" i="41"/>
  <c r="E94" i="41"/>
  <c r="D94" i="41"/>
  <c r="H93" i="41"/>
  <c r="G93" i="41"/>
  <c r="I92" i="41"/>
  <c r="H92" i="41"/>
  <c r="C92" i="41"/>
  <c r="I91" i="41"/>
  <c r="C91" i="41"/>
  <c r="I90" i="41"/>
  <c r="H90" i="41"/>
  <c r="C90" i="41"/>
  <c r="H89" i="41"/>
  <c r="B89" i="41"/>
  <c r="H88" i="41"/>
  <c r="F88" i="41"/>
  <c r="E88" i="41"/>
  <c r="G86" i="41"/>
  <c r="E85" i="41"/>
  <c r="D85" i="41"/>
  <c r="C85" i="41"/>
  <c r="F84" i="41"/>
  <c r="E83" i="41"/>
  <c r="E82" i="41"/>
  <c r="C82" i="41"/>
  <c r="B82" i="41"/>
  <c r="D80" i="41"/>
  <c r="C80" i="41"/>
  <c r="W77" i="41"/>
  <c r="B77" i="41"/>
  <c r="I130" i="41"/>
  <c r="M24" i="40"/>
  <c r="P24" i="40"/>
  <c r="M26" i="40"/>
  <c r="P26" i="40"/>
  <c r="M28" i="40"/>
  <c r="P28" i="40"/>
  <c r="M30" i="40"/>
  <c r="P30" i="40"/>
  <c r="M32" i="40"/>
  <c r="P32" i="40"/>
  <c r="M34" i="40"/>
  <c r="P34" i="40"/>
  <c r="M36" i="40"/>
  <c r="P36" i="40"/>
  <c r="M38" i="40"/>
  <c r="P38" i="40"/>
  <c r="T203" i="40"/>
  <c r="S203" i="40"/>
  <c r="R203" i="40"/>
  <c r="Q203" i="40"/>
  <c r="P203" i="40"/>
  <c r="O203" i="40"/>
  <c r="N203" i="40"/>
  <c r="M203" i="40"/>
  <c r="L203" i="40"/>
  <c r="K203" i="40"/>
  <c r="J203" i="40"/>
  <c r="I203" i="40"/>
  <c r="H203" i="40"/>
  <c r="G203" i="40"/>
  <c r="F203" i="40"/>
  <c r="E203" i="40"/>
  <c r="D203" i="40"/>
  <c r="C203" i="40"/>
  <c r="B203" i="40"/>
  <c r="T201" i="40"/>
  <c r="S201" i="40"/>
  <c r="R201" i="40"/>
  <c r="Q201" i="40"/>
  <c r="P201" i="40"/>
  <c r="O201" i="40"/>
  <c r="N201" i="40"/>
  <c r="M201" i="40"/>
  <c r="L201" i="40"/>
  <c r="K201" i="40"/>
  <c r="J201" i="40"/>
  <c r="I201" i="40"/>
  <c r="H201" i="40"/>
  <c r="G201" i="40"/>
  <c r="F201" i="40"/>
  <c r="E201" i="40"/>
  <c r="D201" i="40"/>
  <c r="C201" i="40"/>
  <c r="B201" i="40"/>
  <c r="T199" i="40"/>
  <c r="S199" i="40"/>
  <c r="R199" i="40"/>
  <c r="Q199" i="40"/>
  <c r="P199" i="40"/>
  <c r="O199" i="40"/>
  <c r="N199" i="40"/>
  <c r="M199" i="40"/>
  <c r="L199" i="40"/>
  <c r="K199" i="40"/>
  <c r="J199" i="40"/>
  <c r="I199" i="40"/>
  <c r="H199" i="40"/>
  <c r="G199" i="40"/>
  <c r="F199" i="40"/>
  <c r="E199" i="40"/>
  <c r="D199" i="40"/>
  <c r="C199" i="40"/>
  <c r="B199" i="40"/>
  <c r="T197" i="40"/>
  <c r="S197" i="40"/>
  <c r="R197" i="40"/>
  <c r="Q197" i="40"/>
  <c r="P197" i="40"/>
  <c r="O197" i="40"/>
  <c r="N197" i="40"/>
  <c r="M197" i="40"/>
  <c r="L197" i="40"/>
  <c r="K197" i="40"/>
  <c r="J197" i="40"/>
  <c r="I197" i="40"/>
  <c r="H197" i="40"/>
  <c r="G197" i="40"/>
  <c r="F197" i="40"/>
  <c r="E197" i="40"/>
  <c r="D197" i="40"/>
  <c r="C197" i="40"/>
  <c r="B197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C195" i="40"/>
  <c r="B195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C193" i="40"/>
  <c r="B193" i="40"/>
  <c r="T191" i="40"/>
  <c r="S191" i="40"/>
  <c r="R191" i="40"/>
  <c r="Q191" i="40"/>
  <c r="P191" i="40"/>
  <c r="O191" i="40"/>
  <c r="N191" i="40"/>
  <c r="M191" i="40"/>
  <c r="T189" i="40"/>
  <c r="S189" i="40"/>
  <c r="R189" i="40"/>
  <c r="Q189" i="40"/>
  <c r="P189" i="40"/>
  <c r="O189" i="40"/>
  <c r="N189" i="40"/>
  <c r="M189" i="40"/>
  <c r="T187" i="40"/>
  <c r="S187" i="40"/>
  <c r="R187" i="40"/>
  <c r="Q187" i="40"/>
  <c r="P187" i="40"/>
  <c r="O187" i="40"/>
  <c r="N187" i="40"/>
  <c r="M187" i="40"/>
  <c r="T185" i="40"/>
  <c r="S185" i="40"/>
  <c r="R185" i="40"/>
  <c r="Q185" i="40"/>
  <c r="P185" i="40"/>
  <c r="O185" i="40"/>
  <c r="N185" i="40"/>
  <c r="M185" i="40"/>
  <c r="T183" i="40"/>
  <c r="S183" i="40"/>
  <c r="R183" i="40"/>
  <c r="Q183" i="40"/>
  <c r="P183" i="40"/>
  <c r="O183" i="40"/>
  <c r="N183" i="40"/>
  <c r="M183" i="40"/>
  <c r="S181" i="40"/>
  <c r="R181" i="40"/>
  <c r="Q181" i="40"/>
  <c r="P181" i="40"/>
  <c r="O181" i="40"/>
  <c r="N181" i="40"/>
  <c r="M181" i="40"/>
  <c r="R179" i="40"/>
  <c r="Q179" i="40"/>
  <c r="P179" i="40"/>
  <c r="O179" i="40"/>
  <c r="N179" i="40"/>
  <c r="M179" i="40"/>
  <c r="Q177" i="40"/>
  <c r="P177" i="40"/>
  <c r="O177" i="40"/>
  <c r="N177" i="40"/>
  <c r="M177" i="40"/>
  <c r="P175" i="40"/>
  <c r="O175" i="40"/>
  <c r="N175" i="40"/>
  <c r="M175" i="40"/>
  <c r="O173" i="40"/>
  <c r="N173" i="40"/>
  <c r="M173" i="40"/>
  <c r="N171" i="40"/>
  <c r="M171" i="40"/>
  <c r="M169" i="40"/>
  <c r="AO135" i="40"/>
  <c r="AN135" i="40"/>
  <c r="AM135" i="40"/>
  <c r="AL135" i="40"/>
  <c r="AK135" i="40"/>
  <c r="AJ135" i="40"/>
  <c r="AI135" i="40"/>
  <c r="AH135" i="40"/>
  <c r="AG135" i="40"/>
  <c r="AF135" i="40"/>
  <c r="AE135" i="40"/>
  <c r="AD135" i="40"/>
  <c r="AC135" i="40"/>
  <c r="AB135" i="40"/>
  <c r="AA135" i="40"/>
  <c r="Z135" i="40"/>
  <c r="Y135" i="40"/>
  <c r="X135" i="40"/>
  <c r="W135" i="40"/>
  <c r="AP133" i="40"/>
  <c r="AP131" i="40"/>
  <c r="AP129" i="40"/>
  <c r="AP127" i="40"/>
  <c r="AP125" i="40"/>
  <c r="AP123" i="40"/>
  <c r="AP121" i="40"/>
  <c r="AA121" i="40"/>
  <c r="F120" i="40"/>
  <c r="Z121" i="40"/>
  <c r="E120" i="40"/>
  <c r="Y121" i="40"/>
  <c r="D120" i="40"/>
  <c r="X121" i="40"/>
  <c r="C121" i="40"/>
  <c r="AP119" i="40"/>
  <c r="AA119" i="40"/>
  <c r="F119" i="40"/>
  <c r="Z119" i="40"/>
  <c r="E119" i="40"/>
  <c r="Y119" i="40"/>
  <c r="D118" i="40"/>
  <c r="X119" i="40"/>
  <c r="C118" i="40"/>
  <c r="AP117" i="40"/>
  <c r="AA117" i="40"/>
  <c r="F116" i="40"/>
  <c r="Z117" i="40"/>
  <c r="E117" i="40"/>
  <c r="Y117" i="40"/>
  <c r="D117" i="40"/>
  <c r="X117" i="40"/>
  <c r="C117" i="40"/>
  <c r="AP115" i="40"/>
  <c r="AA115" i="40"/>
  <c r="F114" i="40"/>
  <c r="Z115" i="40"/>
  <c r="E114" i="40"/>
  <c r="Y115" i="40"/>
  <c r="D114" i="40"/>
  <c r="D115" i="40"/>
  <c r="X115" i="40"/>
  <c r="C115" i="40"/>
  <c r="AP113" i="40"/>
  <c r="AA113" i="40"/>
  <c r="F113" i="40"/>
  <c r="Z113" i="40"/>
  <c r="E113" i="40"/>
  <c r="Y113" i="40"/>
  <c r="D113" i="40"/>
  <c r="X113" i="40"/>
  <c r="C113" i="40"/>
  <c r="AP111" i="40"/>
  <c r="AA111" i="40"/>
  <c r="F110" i="40"/>
  <c r="Z111" i="40"/>
  <c r="E110" i="40"/>
  <c r="Y111" i="40"/>
  <c r="D111" i="40"/>
  <c r="X111" i="40"/>
  <c r="C111" i="40"/>
  <c r="AP109" i="40"/>
  <c r="AA109" i="40"/>
  <c r="F109" i="40"/>
  <c r="Z109" i="40"/>
  <c r="E108" i="40"/>
  <c r="Y109" i="40"/>
  <c r="D108" i="40"/>
  <c r="X109" i="40"/>
  <c r="C109" i="40"/>
  <c r="AP107" i="40"/>
  <c r="AA107" i="40"/>
  <c r="F106" i="40"/>
  <c r="Z107" i="40"/>
  <c r="E107" i="40"/>
  <c r="Y107" i="40"/>
  <c r="D107" i="40"/>
  <c r="X107" i="40"/>
  <c r="C107" i="40"/>
  <c r="AP105" i="40"/>
  <c r="AA105" i="40"/>
  <c r="F104" i="40"/>
  <c r="Z105" i="40"/>
  <c r="E104" i="40"/>
  <c r="Y105" i="40"/>
  <c r="D104" i="40"/>
  <c r="X105" i="40"/>
  <c r="C104" i="40"/>
  <c r="AP103" i="40"/>
  <c r="AA103" i="40"/>
  <c r="F103" i="40"/>
  <c r="Z103" i="40"/>
  <c r="E103" i="40"/>
  <c r="Y103" i="40"/>
  <c r="D102" i="40"/>
  <c r="X103" i="40"/>
  <c r="C102" i="40"/>
  <c r="AP101" i="40"/>
  <c r="AA101" i="40"/>
  <c r="F100" i="40"/>
  <c r="Z101" i="40"/>
  <c r="E101" i="40"/>
  <c r="Y101" i="40"/>
  <c r="D101" i="40"/>
  <c r="X101" i="40"/>
  <c r="C101" i="40"/>
  <c r="AP99" i="40"/>
  <c r="AA99" i="40"/>
  <c r="F98" i="40"/>
  <c r="Z99" i="40"/>
  <c r="E98" i="40"/>
  <c r="Y99" i="40"/>
  <c r="D98" i="40"/>
  <c r="D99" i="40"/>
  <c r="X99" i="40"/>
  <c r="C99" i="40"/>
  <c r="AP97" i="40"/>
  <c r="AA97" i="40"/>
  <c r="F97" i="40"/>
  <c r="Z97" i="40"/>
  <c r="E97" i="40"/>
  <c r="Y97" i="40"/>
  <c r="D97" i="40"/>
  <c r="X97" i="40"/>
  <c r="C97" i="40"/>
  <c r="AA95" i="40"/>
  <c r="F94" i="40"/>
  <c r="Z95" i="40"/>
  <c r="E94" i="40"/>
  <c r="Y95" i="40"/>
  <c r="D94" i="40"/>
  <c r="X95" i="40"/>
  <c r="C94" i="40"/>
  <c r="AA93" i="40"/>
  <c r="F93" i="40"/>
  <c r="Z93" i="40"/>
  <c r="E93" i="40"/>
  <c r="Y93" i="40"/>
  <c r="D93" i="40"/>
  <c r="X93" i="40"/>
  <c r="C93" i="40"/>
  <c r="AA91" i="40"/>
  <c r="F90" i="40"/>
  <c r="Z91" i="40"/>
  <c r="E90" i="40"/>
  <c r="Y91" i="40"/>
  <c r="D90" i="40"/>
  <c r="X91" i="40"/>
  <c r="C91" i="40"/>
  <c r="AA89" i="40"/>
  <c r="F89" i="40"/>
  <c r="Z89" i="40"/>
  <c r="E89" i="40"/>
  <c r="Y89" i="40"/>
  <c r="D89" i="40"/>
  <c r="X89" i="40"/>
  <c r="C89" i="40"/>
  <c r="AA87" i="40"/>
  <c r="F86" i="40"/>
  <c r="Z87" i="40"/>
  <c r="E86" i="40"/>
  <c r="Y87" i="40"/>
  <c r="D86" i="40"/>
  <c r="X87" i="40"/>
  <c r="C86" i="40"/>
  <c r="AA85" i="40"/>
  <c r="F85" i="40"/>
  <c r="Z85" i="40"/>
  <c r="E85" i="40"/>
  <c r="Y85" i="40"/>
  <c r="D85" i="40"/>
  <c r="X85" i="40"/>
  <c r="C85" i="40"/>
  <c r="Z83" i="40"/>
  <c r="E82" i="40"/>
  <c r="Y83" i="40"/>
  <c r="D82" i="40"/>
  <c r="X83" i="40"/>
  <c r="C82" i="40"/>
  <c r="Y81" i="40"/>
  <c r="D80" i="40"/>
  <c r="X81" i="40"/>
  <c r="C80" i="40"/>
  <c r="X79" i="40"/>
  <c r="C79" i="40"/>
  <c r="T203" i="39"/>
  <c r="S203" i="39"/>
  <c r="R203" i="39"/>
  <c r="Q203" i="39"/>
  <c r="P203" i="39"/>
  <c r="O203" i="39"/>
  <c r="N203" i="39"/>
  <c r="M203" i="39"/>
  <c r="L203" i="39"/>
  <c r="K203" i="39"/>
  <c r="J203" i="39"/>
  <c r="I203" i="39"/>
  <c r="H203" i="39"/>
  <c r="G203" i="39"/>
  <c r="F203" i="39"/>
  <c r="E203" i="39"/>
  <c r="D203" i="39"/>
  <c r="C203" i="39"/>
  <c r="B203" i="39"/>
  <c r="T201" i="39"/>
  <c r="S201" i="39"/>
  <c r="R201" i="39"/>
  <c r="Q201" i="39"/>
  <c r="P201" i="39"/>
  <c r="AK131" i="39"/>
  <c r="P131" i="39"/>
  <c r="O201" i="39"/>
  <c r="AJ131" i="39"/>
  <c r="O131" i="39"/>
  <c r="N201" i="39"/>
  <c r="M201" i="39"/>
  <c r="L201" i="39"/>
  <c r="K201" i="39"/>
  <c r="J201" i="39"/>
  <c r="I201" i="39"/>
  <c r="H201" i="39"/>
  <c r="AC131" i="39"/>
  <c r="H131" i="39"/>
  <c r="G201" i="39"/>
  <c r="F201" i="39"/>
  <c r="E201" i="39"/>
  <c r="D201" i="39"/>
  <c r="C201" i="39"/>
  <c r="B201" i="39"/>
  <c r="W131" i="39"/>
  <c r="B131" i="39"/>
  <c r="T199" i="39"/>
  <c r="S199" i="39"/>
  <c r="R199" i="39"/>
  <c r="Q199" i="39"/>
  <c r="P199" i="39"/>
  <c r="O199" i="39"/>
  <c r="AJ129" i="39"/>
  <c r="O129" i="39"/>
  <c r="N199" i="39"/>
  <c r="AI129" i="39"/>
  <c r="N129" i="39"/>
  <c r="M199" i="39"/>
  <c r="L199" i="39"/>
  <c r="K199" i="39"/>
  <c r="AF129" i="39"/>
  <c r="K129" i="39"/>
  <c r="J199" i="39"/>
  <c r="I199" i="39"/>
  <c r="H199" i="39"/>
  <c r="G199" i="39"/>
  <c r="F199" i="39"/>
  <c r="E199" i="39"/>
  <c r="D199" i="39"/>
  <c r="C199" i="39"/>
  <c r="B199" i="39"/>
  <c r="T197" i="39"/>
  <c r="S197" i="39"/>
  <c r="R197" i="39"/>
  <c r="Q197" i="39"/>
  <c r="P197" i="39"/>
  <c r="AK127" i="39"/>
  <c r="P127" i="39"/>
  <c r="O197" i="39"/>
  <c r="N197" i="39"/>
  <c r="M197" i="39"/>
  <c r="L197" i="39"/>
  <c r="K197" i="39"/>
  <c r="J197" i="39"/>
  <c r="I197" i="39"/>
  <c r="H197" i="39"/>
  <c r="G197" i="39"/>
  <c r="F197" i="39"/>
  <c r="E197" i="39"/>
  <c r="D197" i="39"/>
  <c r="C197" i="39"/>
  <c r="B197" i="39"/>
  <c r="T195" i="39"/>
  <c r="AO125" i="39"/>
  <c r="T12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C195" i="39"/>
  <c r="X125" i="39"/>
  <c r="C125" i="39"/>
  <c r="B195" i="39"/>
  <c r="T193" i="39"/>
  <c r="S193" i="39"/>
  <c r="R193" i="39"/>
  <c r="Q193" i="39"/>
  <c r="P193" i="39"/>
  <c r="AK123" i="39"/>
  <c r="P123" i="39"/>
  <c r="O193" i="39"/>
  <c r="N193" i="39"/>
  <c r="M193" i="39"/>
  <c r="L193" i="39"/>
  <c r="K193" i="39"/>
  <c r="J193" i="39"/>
  <c r="I193" i="39"/>
  <c r="H193" i="39"/>
  <c r="G193" i="39"/>
  <c r="F193" i="39"/>
  <c r="E193" i="39"/>
  <c r="Z123" i="39"/>
  <c r="E123" i="39"/>
  <c r="D193" i="39"/>
  <c r="C193" i="39"/>
  <c r="B193" i="39"/>
  <c r="T191" i="39"/>
  <c r="S191" i="39"/>
  <c r="R191" i="39"/>
  <c r="Q191" i="39"/>
  <c r="P191" i="39"/>
  <c r="O191" i="39"/>
  <c r="N191" i="39"/>
  <c r="M191" i="39"/>
  <c r="AH121" i="39"/>
  <c r="M121" i="39"/>
  <c r="T189" i="39"/>
  <c r="S189" i="39"/>
  <c r="R189" i="39"/>
  <c r="Q189" i="39"/>
  <c r="P189" i="39"/>
  <c r="O189" i="39"/>
  <c r="N189" i="39"/>
  <c r="M189" i="39"/>
  <c r="T187" i="39"/>
  <c r="S187" i="39"/>
  <c r="R187" i="39"/>
  <c r="Q187" i="39"/>
  <c r="P187" i="39"/>
  <c r="AK117" i="39"/>
  <c r="P117" i="39"/>
  <c r="O187" i="39"/>
  <c r="N187" i="39"/>
  <c r="M187" i="39"/>
  <c r="T185" i="39"/>
  <c r="S185" i="39"/>
  <c r="R185" i="39"/>
  <c r="Q185" i="39"/>
  <c r="P185" i="39"/>
  <c r="O185" i="39"/>
  <c r="AJ115" i="39"/>
  <c r="O115" i="39"/>
  <c r="N185" i="39"/>
  <c r="M185" i="39"/>
  <c r="AH115" i="39"/>
  <c r="M115" i="39"/>
  <c r="T183" i="39"/>
  <c r="S183" i="39"/>
  <c r="R183" i="39"/>
  <c r="Q183" i="39"/>
  <c r="P183" i="39"/>
  <c r="AK113" i="39"/>
  <c r="P113" i="39"/>
  <c r="O183" i="39"/>
  <c r="N183" i="39"/>
  <c r="M183" i="39"/>
  <c r="S181" i="39"/>
  <c r="R181" i="39"/>
  <c r="Q181" i="39"/>
  <c r="P181" i="39"/>
  <c r="O181" i="39"/>
  <c r="AJ111" i="39"/>
  <c r="O111" i="39"/>
  <c r="N181" i="39"/>
  <c r="M181" i="39"/>
  <c r="R179" i="39"/>
  <c r="Q179" i="39"/>
  <c r="P179" i="39"/>
  <c r="O179" i="39"/>
  <c r="N179" i="39"/>
  <c r="M179" i="39"/>
  <c r="AH109" i="39"/>
  <c r="M109" i="39"/>
  <c r="Q177" i="39"/>
  <c r="P177" i="39"/>
  <c r="O177" i="39"/>
  <c r="N177" i="39"/>
  <c r="M177" i="39"/>
  <c r="P175" i="39"/>
  <c r="O175" i="39"/>
  <c r="N175" i="39"/>
  <c r="AI105" i="39"/>
  <c r="N105" i="39"/>
  <c r="M175" i="39"/>
  <c r="O173" i="39"/>
  <c r="N173" i="39"/>
  <c r="M173" i="39"/>
  <c r="N171" i="39"/>
  <c r="M171" i="39"/>
  <c r="M169" i="39"/>
  <c r="AO135" i="39"/>
  <c r="AN135" i="39"/>
  <c r="AM135" i="39"/>
  <c r="AL135" i="39"/>
  <c r="AK135" i="39"/>
  <c r="AJ135" i="39"/>
  <c r="AI135" i="39"/>
  <c r="AH135" i="39"/>
  <c r="AG135" i="39"/>
  <c r="AF135" i="39"/>
  <c r="AE135" i="39"/>
  <c r="AD135" i="39"/>
  <c r="AC135" i="39"/>
  <c r="AB135" i="39"/>
  <c r="AA135" i="39"/>
  <c r="Z135" i="39"/>
  <c r="Y135" i="39"/>
  <c r="X135" i="39"/>
  <c r="W135" i="39"/>
  <c r="AP133" i="39"/>
  <c r="AL133" i="39"/>
  <c r="Q133" i="39"/>
  <c r="AK133" i="39"/>
  <c r="P133" i="39"/>
  <c r="AG133" i="39"/>
  <c r="AO132" i="39"/>
  <c r="AO133" i="39"/>
  <c r="T133" i="39"/>
  <c r="AN132" i="39"/>
  <c r="AN133" i="39"/>
  <c r="S133" i="39"/>
  <c r="AM132" i="39"/>
  <c r="AM133" i="39"/>
  <c r="R133" i="39"/>
  <c r="AL132" i="39"/>
  <c r="AK132" i="39"/>
  <c r="AJ132" i="39"/>
  <c r="AJ133" i="39"/>
  <c r="O133" i="39"/>
  <c r="AI132" i="39"/>
  <c r="AI133" i="39"/>
  <c r="N133" i="39"/>
  <c r="AH132" i="39"/>
  <c r="AH133" i="39"/>
  <c r="M133" i="39"/>
  <c r="AG132" i="39"/>
  <c r="AF132" i="39"/>
  <c r="AF133" i="39"/>
  <c r="K133" i="39"/>
  <c r="AE132" i="39"/>
  <c r="AE133" i="39"/>
  <c r="AD132" i="39"/>
  <c r="AD133" i="39"/>
  <c r="I133" i="39"/>
  <c r="AC132" i="39"/>
  <c r="H132" i="39"/>
  <c r="AB132" i="39"/>
  <c r="G132" i="39"/>
  <c r="AA132" i="39"/>
  <c r="Z132" i="39"/>
  <c r="Y132" i="39"/>
  <c r="Y133" i="39"/>
  <c r="D133" i="39"/>
  <c r="X132" i="39"/>
  <c r="X133" i="39"/>
  <c r="W132" i="39"/>
  <c r="W133" i="39"/>
  <c r="B133" i="39"/>
  <c r="R132" i="39"/>
  <c r="AP131" i="39"/>
  <c r="AO130" i="39"/>
  <c r="AO131" i="39"/>
  <c r="T131" i="39"/>
  <c r="AN130" i="39"/>
  <c r="AN131" i="39"/>
  <c r="S131" i="39"/>
  <c r="AM130" i="39"/>
  <c r="AL130" i="39"/>
  <c r="AL131" i="39"/>
  <c r="Q131" i="39"/>
  <c r="AK130" i="39"/>
  <c r="AJ130" i="39"/>
  <c r="AI130" i="39"/>
  <c r="AI131" i="39"/>
  <c r="N131" i="39"/>
  <c r="AH130" i="39"/>
  <c r="AH131" i="39"/>
  <c r="M131" i="39"/>
  <c r="AG130" i="39"/>
  <c r="AG131" i="39"/>
  <c r="L131" i="39"/>
  <c r="AF130" i="39"/>
  <c r="AE130" i="39"/>
  <c r="AD130" i="39"/>
  <c r="AD131" i="39"/>
  <c r="I131" i="39"/>
  <c r="AC130" i="39"/>
  <c r="AB130" i="39"/>
  <c r="AB131" i="39"/>
  <c r="G131" i="39"/>
  <c r="AA130" i="39"/>
  <c r="F130" i="39"/>
  <c r="Z130" i="39"/>
  <c r="E130" i="39"/>
  <c r="Y130" i="39"/>
  <c r="Y131" i="39"/>
  <c r="X130" i="39"/>
  <c r="W130" i="39"/>
  <c r="AP129" i="39"/>
  <c r="AE129" i="39"/>
  <c r="J129" i="39"/>
  <c r="W129" i="39"/>
  <c r="AO128" i="39"/>
  <c r="AO129" i="39"/>
  <c r="T129" i="39"/>
  <c r="AN128" i="39"/>
  <c r="AN129" i="39"/>
  <c r="S129" i="39"/>
  <c r="AM128" i="39"/>
  <c r="AM129" i="39"/>
  <c r="R129" i="39"/>
  <c r="AL128" i="39"/>
  <c r="AL129" i="39"/>
  <c r="Q129" i="39"/>
  <c r="AK128" i="39"/>
  <c r="AK129" i="39"/>
  <c r="P129" i="39"/>
  <c r="AJ128" i="39"/>
  <c r="AI128" i="39"/>
  <c r="AH128" i="39"/>
  <c r="AH129" i="39"/>
  <c r="M129" i="39"/>
  <c r="AG128" i="39"/>
  <c r="AG129" i="39"/>
  <c r="AF128" i="39"/>
  <c r="AE128" i="39"/>
  <c r="J128" i="39"/>
  <c r="AD128" i="39"/>
  <c r="AD129" i="39"/>
  <c r="I129" i="39"/>
  <c r="AC128" i="39"/>
  <c r="AB128" i="39"/>
  <c r="AA128" i="39"/>
  <c r="AA129" i="39"/>
  <c r="F129" i="39"/>
  <c r="Z128" i="39"/>
  <c r="Z129" i="39"/>
  <c r="E129" i="39"/>
  <c r="Y128" i="39"/>
  <c r="Y129" i="39"/>
  <c r="D129" i="39"/>
  <c r="X128" i="39"/>
  <c r="C128" i="39"/>
  <c r="W128" i="39"/>
  <c r="AP127" i="39"/>
  <c r="AF127" i="39"/>
  <c r="K127" i="39"/>
  <c r="AE127" i="39"/>
  <c r="J127" i="39"/>
  <c r="AO126" i="39"/>
  <c r="AN126" i="39"/>
  <c r="AN127" i="39"/>
  <c r="S127" i="39"/>
  <c r="AM126" i="39"/>
  <c r="AM127" i="39"/>
  <c r="R127" i="39"/>
  <c r="AL126" i="39"/>
  <c r="Q126" i="39"/>
  <c r="AL127" i="39"/>
  <c r="Q127" i="39"/>
  <c r="AK126" i="39"/>
  <c r="AJ126" i="39"/>
  <c r="AJ127" i="39"/>
  <c r="O127" i="39"/>
  <c r="AI126" i="39"/>
  <c r="AH126" i="39"/>
  <c r="AG126" i="39"/>
  <c r="AF126" i="39"/>
  <c r="AE126" i="39"/>
  <c r="J126" i="39"/>
  <c r="AD126" i="39"/>
  <c r="AD127" i="39"/>
  <c r="I127" i="39"/>
  <c r="AC126" i="39"/>
  <c r="AC127" i="39"/>
  <c r="H127" i="39"/>
  <c r="AB126" i="39"/>
  <c r="AB127" i="39"/>
  <c r="G127" i="39"/>
  <c r="AA126" i="39"/>
  <c r="Z126" i="39"/>
  <c r="Y126" i="39"/>
  <c r="X126" i="39"/>
  <c r="X127" i="39"/>
  <c r="C127" i="39"/>
  <c r="W126" i="39"/>
  <c r="B126" i="39"/>
  <c r="AP125" i="39"/>
  <c r="AB125" i="39"/>
  <c r="AO124" i="39"/>
  <c r="AN124" i="39"/>
  <c r="AN125" i="39"/>
  <c r="S125" i="39"/>
  <c r="AM124" i="39"/>
  <c r="R124" i="39"/>
  <c r="AL124" i="39"/>
  <c r="Q124" i="39"/>
  <c r="AK124" i="39"/>
  <c r="AK125" i="39"/>
  <c r="P125" i="39"/>
  <c r="AJ124" i="39"/>
  <c r="AJ125" i="39"/>
  <c r="O125" i="39"/>
  <c r="AI124" i="39"/>
  <c r="AI125" i="39"/>
  <c r="N125" i="39"/>
  <c r="AH124" i="39"/>
  <c r="AH125" i="39"/>
  <c r="M125" i="39"/>
  <c r="AG124" i="39"/>
  <c r="AG125" i="39"/>
  <c r="L125" i="39"/>
  <c r="AF124" i="39"/>
  <c r="K124" i="39"/>
  <c r="AE124" i="39"/>
  <c r="AD124" i="39"/>
  <c r="AC124" i="39"/>
  <c r="AC125" i="39"/>
  <c r="H125" i="39"/>
  <c r="AB124" i="39"/>
  <c r="AA124" i="39"/>
  <c r="AA125" i="39"/>
  <c r="F125" i="39"/>
  <c r="Z124" i="39"/>
  <c r="Z125" i="39"/>
  <c r="E125" i="39"/>
  <c r="Y124" i="39"/>
  <c r="D124" i="39"/>
  <c r="X124" i="39"/>
  <c r="W124" i="39"/>
  <c r="AP123" i="39"/>
  <c r="AD123" i="39"/>
  <c r="I123" i="39"/>
  <c r="AO122" i="39"/>
  <c r="AO123" i="39"/>
  <c r="T123" i="39"/>
  <c r="AN122" i="39"/>
  <c r="AN123" i="39"/>
  <c r="S123" i="39"/>
  <c r="AM122" i="39"/>
  <c r="AM123" i="39"/>
  <c r="R123" i="39"/>
  <c r="AL122" i="39"/>
  <c r="AL123" i="39"/>
  <c r="Q123" i="39"/>
  <c r="AK122" i="39"/>
  <c r="AJ122" i="39"/>
  <c r="O122" i="39"/>
  <c r="AI122" i="39"/>
  <c r="AI123" i="39"/>
  <c r="N123" i="39"/>
  <c r="AH122" i="39"/>
  <c r="AH123" i="39"/>
  <c r="M123" i="39"/>
  <c r="AG122" i="39"/>
  <c r="AG123" i="39"/>
  <c r="L123" i="39"/>
  <c r="AF122" i="39"/>
  <c r="AF123" i="39"/>
  <c r="K123" i="39"/>
  <c r="AE122" i="39"/>
  <c r="AE123" i="39"/>
  <c r="J123" i="39"/>
  <c r="AD122" i="39"/>
  <c r="AC122" i="39"/>
  <c r="H122" i="39"/>
  <c r="AC123" i="39"/>
  <c r="H123" i="39"/>
  <c r="AB122" i="39"/>
  <c r="AA122" i="39"/>
  <c r="Z122" i="39"/>
  <c r="Y122" i="39"/>
  <c r="Y123" i="39"/>
  <c r="D123" i="39"/>
  <c r="X122" i="39"/>
  <c r="C122" i="39"/>
  <c r="X123" i="39"/>
  <c r="C123" i="39"/>
  <c r="W122" i="39"/>
  <c r="B122" i="39"/>
  <c r="AP121" i="39"/>
  <c r="AD121" i="39"/>
  <c r="AC121" i="39"/>
  <c r="H121" i="39"/>
  <c r="AB121" i="39"/>
  <c r="G121" i="39"/>
  <c r="AA121" i="39"/>
  <c r="Z121" i="39"/>
  <c r="Y121" i="39"/>
  <c r="X121" i="39"/>
  <c r="W121" i="39"/>
  <c r="AO120" i="39"/>
  <c r="AN120" i="39"/>
  <c r="AN121" i="39"/>
  <c r="S121" i="39"/>
  <c r="AM120" i="39"/>
  <c r="AM121" i="39"/>
  <c r="R121" i="39"/>
  <c r="AL120" i="39"/>
  <c r="AL121" i="39"/>
  <c r="Q121" i="39"/>
  <c r="AK120" i="39"/>
  <c r="AJ120" i="39"/>
  <c r="AJ121" i="39"/>
  <c r="O121" i="39"/>
  <c r="AI120" i="39"/>
  <c r="AI121" i="39"/>
  <c r="N121" i="39"/>
  <c r="AH120" i="39"/>
  <c r="AG120" i="39"/>
  <c r="AF120" i="39"/>
  <c r="AF121" i="39"/>
  <c r="K121" i="39"/>
  <c r="AE120" i="39"/>
  <c r="AE121" i="39"/>
  <c r="J121" i="39"/>
  <c r="F120" i="39"/>
  <c r="AP119" i="39"/>
  <c r="AG119" i="39"/>
  <c r="AD119" i="39"/>
  <c r="I119" i="39"/>
  <c r="AC119" i="39"/>
  <c r="H119" i="39"/>
  <c r="AB119" i="39"/>
  <c r="AA119" i="39"/>
  <c r="Z119" i="39"/>
  <c r="Y119" i="39"/>
  <c r="X119" i="39"/>
  <c r="W119" i="39"/>
  <c r="AO118" i="39"/>
  <c r="AO119" i="39"/>
  <c r="T119" i="39"/>
  <c r="AN118" i="39"/>
  <c r="S118" i="39"/>
  <c r="AM118" i="39"/>
  <c r="AL118" i="39"/>
  <c r="AK118" i="39"/>
  <c r="AJ118" i="39"/>
  <c r="AJ119" i="39"/>
  <c r="O119" i="39"/>
  <c r="AI118" i="39"/>
  <c r="AI119" i="39"/>
  <c r="N119" i="39"/>
  <c r="AH118" i="39"/>
  <c r="AH119" i="39"/>
  <c r="M119" i="39"/>
  <c r="AG118" i="39"/>
  <c r="AF118" i="39"/>
  <c r="AF119" i="39"/>
  <c r="K119" i="39"/>
  <c r="AE118" i="39"/>
  <c r="AP117" i="39"/>
  <c r="AG117" i="39"/>
  <c r="L117" i="39"/>
  <c r="AD117" i="39"/>
  <c r="AC117" i="39"/>
  <c r="AB117" i="39"/>
  <c r="AA117" i="39"/>
  <c r="Z117" i="39"/>
  <c r="Y117" i="39"/>
  <c r="X117" i="39"/>
  <c r="W117" i="39"/>
  <c r="AO116" i="39"/>
  <c r="AO117" i="39"/>
  <c r="T117" i="39"/>
  <c r="AN116" i="39"/>
  <c r="AN117" i="39"/>
  <c r="AM116" i="39"/>
  <c r="AM117" i="39"/>
  <c r="R117" i="39"/>
  <c r="AL116" i="39"/>
  <c r="AL117" i="39"/>
  <c r="Q117" i="39"/>
  <c r="AK116" i="39"/>
  <c r="AJ116" i="39"/>
  <c r="AI116" i="39"/>
  <c r="AI117" i="39"/>
  <c r="N117" i="39"/>
  <c r="AH116" i="39"/>
  <c r="AG116" i="39"/>
  <c r="AF116" i="39"/>
  <c r="AF117" i="39"/>
  <c r="K117" i="39"/>
  <c r="AE116" i="39"/>
  <c r="AE117" i="39"/>
  <c r="J117" i="39"/>
  <c r="AP115" i="39"/>
  <c r="AI115" i="39"/>
  <c r="N115" i="39"/>
  <c r="AD115" i="39"/>
  <c r="AC115" i="39"/>
  <c r="AB115" i="39"/>
  <c r="AA115" i="39"/>
  <c r="Z115" i="39"/>
  <c r="Y115" i="39"/>
  <c r="D115" i="39"/>
  <c r="X115" i="39"/>
  <c r="W115" i="39"/>
  <c r="AO114" i="39"/>
  <c r="AN114" i="39"/>
  <c r="AM114" i="39"/>
  <c r="AL114" i="39"/>
  <c r="AL115" i="39"/>
  <c r="Q115" i="39"/>
  <c r="AK114" i="39"/>
  <c r="AK115" i="39"/>
  <c r="P115" i="39"/>
  <c r="AJ114" i="39"/>
  <c r="AI114" i="39"/>
  <c r="AH114" i="39"/>
  <c r="AG114" i="39"/>
  <c r="AG115" i="39"/>
  <c r="L115" i="39"/>
  <c r="AF114" i="39"/>
  <c r="AF115" i="39"/>
  <c r="K115" i="39"/>
  <c r="AE114" i="39"/>
  <c r="J114" i="39"/>
  <c r="N114" i="39"/>
  <c r="AP113" i="39"/>
  <c r="AD113" i="39"/>
  <c r="AC113" i="39"/>
  <c r="AB113" i="39"/>
  <c r="AA113" i="39"/>
  <c r="Z113" i="39"/>
  <c r="Y113" i="39"/>
  <c r="X113" i="39"/>
  <c r="W113" i="39"/>
  <c r="B113" i="39"/>
  <c r="E113" i="39"/>
  <c r="AO112" i="39"/>
  <c r="AO113" i="39"/>
  <c r="AN112" i="39"/>
  <c r="AN113" i="39"/>
  <c r="S113" i="39"/>
  <c r="AM112" i="39"/>
  <c r="AM113" i="39"/>
  <c r="R113" i="39"/>
  <c r="AL112" i="39"/>
  <c r="AL113" i="39"/>
  <c r="Q113" i="39"/>
  <c r="AK112" i="39"/>
  <c r="AJ112" i="39"/>
  <c r="AJ113" i="39"/>
  <c r="O113" i="39"/>
  <c r="AI112" i="39"/>
  <c r="AI113" i="39"/>
  <c r="N113" i="39"/>
  <c r="AH112" i="39"/>
  <c r="AH113" i="39"/>
  <c r="M113" i="39"/>
  <c r="AG112" i="39"/>
  <c r="AG113" i="39"/>
  <c r="L113" i="39"/>
  <c r="AF112" i="39"/>
  <c r="AF113" i="39"/>
  <c r="K113" i="39"/>
  <c r="AE112" i="39"/>
  <c r="AE113" i="39"/>
  <c r="J113" i="39"/>
  <c r="AP111" i="39"/>
  <c r="AD111" i="39"/>
  <c r="AC111" i="39"/>
  <c r="H111" i="39"/>
  <c r="AB111" i="39"/>
  <c r="G111" i="39"/>
  <c r="AA111" i="39"/>
  <c r="Z111" i="39"/>
  <c r="Y111" i="39"/>
  <c r="X111" i="39"/>
  <c r="W111" i="39"/>
  <c r="AN110" i="39"/>
  <c r="AM110" i="39"/>
  <c r="R110" i="39"/>
  <c r="AL110" i="39"/>
  <c r="Q110" i="39"/>
  <c r="AK110" i="39"/>
  <c r="AK111" i="39"/>
  <c r="AJ110" i="39"/>
  <c r="AI110" i="39"/>
  <c r="AI111" i="39"/>
  <c r="N111" i="39"/>
  <c r="AH110" i="39"/>
  <c r="AH111" i="39"/>
  <c r="M111" i="39"/>
  <c r="AG110" i="39"/>
  <c r="AG111" i="39"/>
  <c r="L111" i="39"/>
  <c r="AF110" i="39"/>
  <c r="AF111" i="39"/>
  <c r="K111" i="39"/>
  <c r="AE110" i="39"/>
  <c r="AP109" i="39"/>
  <c r="AD109" i="39"/>
  <c r="AC109" i="39"/>
  <c r="AB109" i="39"/>
  <c r="AA109" i="39"/>
  <c r="F109" i="39"/>
  <c r="Z109" i="39"/>
  <c r="E109" i="39"/>
  <c r="Y109" i="39"/>
  <c r="X109" i="39"/>
  <c r="W109" i="39"/>
  <c r="AM108" i="39"/>
  <c r="AM109" i="39"/>
  <c r="AL108" i="39"/>
  <c r="AL109" i="39"/>
  <c r="Q109" i="39"/>
  <c r="AK108" i="39"/>
  <c r="AK109" i="39"/>
  <c r="P109" i="39"/>
  <c r="AJ108" i="39"/>
  <c r="AI108" i="39"/>
  <c r="AI109" i="39"/>
  <c r="N109" i="39"/>
  <c r="AH108" i="39"/>
  <c r="AG108" i="39"/>
  <c r="AG109" i="39"/>
  <c r="L109" i="39"/>
  <c r="AF108" i="39"/>
  <c r="AF109" i="39"/>
  <c r="AE108" i="39"/>
  <c r="AE109" i="39"/>
  <c r="AP107" i="39"/>
  <c r="AD107" i="39"/>
  <c r="AC107" i="39"/>
  <c r="H107" i="39"/>
  <c r="AB107" i="39"/>
  <c r="G107" i="39"/>
  <c r="AA107" i="39"/>
  <c r="Z107" i="39"/>
  <c r="Y107" i="39"/>
  <c r="X107" i="39"/>
  <c r="W107" i="39"/>
  <c r="B107" i="39"/>
  <c r="AL106" i="39"/>
  <c r="Q106" i="39"/>
  <c r="AK106" i="39"/>
  <c r="AK107" i="39"/>
  <c r="P107" i="39"/>
  <c r="AJ106" i="39"/>
  <c r="AJ107" i="39"/>
  <c r="O107" i="39"/>
  <c r="AI106" i="39"/>
  <c r="AI107" i="39"/>
  <c r="N107" i="39"/>
  <c r="AH106" i="39"/>
  <c r="M106" i="39"/>
  <c r="AH107" i="39"/>
  <c r="M107" i="39"/>
  <c r="AG106" i="39"/>
  <c r="AG107" i="39"/>
  <c r="AF106" i="39"/>
  <c r="AF107" i="39"/>
  <c r="K107" i="39"/>
  <c r="AE106" i="39"/>
  <c r="AE107" i="39"/>
  <c r="J107" i="39"/>
  <c r="AP105" i="39"/>
  <c r="AE105" i="39"/>
  <c r="J105" i="39"/>
  <c r="AD105" i="39"/>
  <c r="AC105" i="39"/>
  <c r="AB105" i="39"/>
  <c r="AA105" i="39"/>
  <c r="Z105" i="39"/>
  <c r="Y105" i="39"/>
  <c r="X105" i="39"/>
  <c r="C105" i="39"/>
  <c r="W105" i="39"/>
  <c r="AK104" i="39"/>
  <c r="AJ104" i="39"/>
  <c r="AJ105" i="39"/>
  <c r="O105" i="39"/>
  <c r="AI104" i="39"/>
  <c r="AH104" i="39"/>
  <c r="AH105" i="39"/>
  <c r="M105" i="39"/>
  <c r="AG104" i="39"/>
  <c r="L104" i="39"/>
  <c r="AF104" i="39"/>
  <c r="AE104" i="39"/>
  <c r="F104" i="39"/>
  <c r="AP103" i="39"/>
  <c r="AD103" i="39"/>
  <c r="I103" i="39"/>
  <c r="AC103" i="39"/>
  <c r="AB103" i="39"/>
  <c r="AA103" i="39"/>
  <c r="F103" i="39"/>
  <c r="Z103" i="39"/>
  <c r="E103" i="39"/>
  <c r="Y103" i="39"/>
  <c r="D103" i="39"/>
  <c r="X103" i="39"/>
  <c r="C103" i="39"/>
  <c r="W103" i="39"/>
  <c r="AJ102" i="39"/>
  <c r="AJ103" i="39"/>
  <c r="O103" i="39"/>
  <c r="AI102" i="39"/>
  <c r="AI103" i="39"/>
  <c r="N103" i="39"/>
  <c r="AH102" i="39"/>
  <c r="AH103" i="39"/>
  <c r="M103" i="39"/>
  <c r="AG102" i="39"/>
  <c r="AG103" i="39"/>
  <c r="L103" i="39"/>
  <c r="AF102" i="39"/>
  <c r="AF103" i="39"/>
  <c r="K103" i="39"/>
  <c r="AE102" i="39"/>
  <c r="G102" i="39"/>
  <c r="AP101" i="39"/>
  <c r="AE101" i="39"/>
  <c r="J101" i="39"/>
  <c r="AD101" i="39"/>
  <c r="I101" i="39"/>
  <c r="AC101" i="39"/>
  <c r="AB101" i="39"/>
  <c r="AA101" i="39"/>
  <c r="F101" i="39"/>
  <c r="Z101" i="39"/>
  <c r="Y101" i="39"/>
  <c r="X101" i="39"/>
  <c r="C101" i="39"/>
  <c r="W101" i="39"/>
  <c r="B101" i="39"/>
  <c r="AI100" i="39"/>
  <c r="AI101" i="39"/>
  <c r="N101" i="39"/>
  <c r="AH100" i="39"/>
  <c r="AH101" i="39"/>
  <c r="M101" i="39"/>
  <c r="AG100" i="39"/>
  <c r="AG101" i="39"/>
  <c r="AF100" i="39"/>
  <c r="AE100" i="39"/>
  <c r="J100" i="39"/>
  <c r="L100" i="39"/>
  <c r="AP99" i="39"/>
  <c r="AD99" i="39"/>
  <c r="AC99" i="39"/>
  <c r="AB99" i="39"/>
  <c r="AA99" i="39"/>
  <c r="Z99" i="39"/>
  <c r="Y99" i="39"/>
  <c r="D99" i="39"/>
  <c r="X99" i="39"/>
  <c r="C99" i="39"/>
  <c r="W99" i="39"/>
  <c r="AH98" i="39"/>
  <c r="AH99" i="39"/>
  <c r="M99" i="39"/>
  <c r="AG98" i="39"/>
  <c r="AG99" i="39"/>
  <c r="L99" i="39"/>
  <c r="AF98" i="39"/>
  <c r="K98" i="39"/>
  <c r="AE98" i="39"/>
  <c r="AE99" i="39"/>
  <c r="J99" i="39"/>
  <c r="AP97" i="39"/>
  <c r="AD97" i="39"/>
  <c r="AC97" i="39"/>
  <c r="AB97" i="39"/>
  <c r="G97" i="39"/>
  <c r="AA97" i="39"/>
  <c r="Z97" i="39"/>
  <c r="Y97" i="39"/>
  <c r="X97" i="39"/>
  <c r="W97" i="39"/>
  <c r="B97" i="39"/>
  <c r="AG96" i="39"/>
  <c r="L96" i="39"/>
  <c r="AG97" i="39"/>
  <c r="L97" i="39"/>
  <c r="AF96" i="39"/>
  <c r="AF97" i="39"/>
  <c r="AE96" i="39"/>
  <c r="AE97" i="39"/>
  <c r="J97" i="39"/>
  <c r="C96" i="39"/>
  <c r="AD95" i="39"/>
  <c r="AC95" i="39"/>
  <c r="H95" i="39"/>
  <c r="AB95" i="39"/>
  <c r="G95" i="39"/>
  <c r="AA95" i="39"/>
  <c r="Z95" i="39"/>
  <c r="E95" i="39"/>
  <c r="Y95" i="39"/>
  <c r="X95" i="39"/>
  <c r="W95" i="39"/>
  <c r="F95" i="39"/>
  <c r="AF94" i="39"/>
  <c r="K94" i="39"/>
  <c r="AE94" i="39"/>
  <c r="AE95" i="39"/>
  <c r="J94" i="39"/>
  <c r="AD93" i="39"/>
  <c r="AC93" i="39"/>
  <c r="AB93" i="39"/>
  <c r="AA93" i="39"/>
  <c r="F93" i="39"/>
  <c r="Z93" i="39"/>
  <c r="E93" i="39"/>
  <c r="Y93" i="39"/>
  <c r="D93" i="39"/>
  <c r="X93" i="39"/>
  <c r="W93" i="39"/>
  <c r="AE92" i="39"/>
  <c r="AE93" i="39"/>
  <c r="J93" i="39"/>
  <c r="F92" i="39"/>
  <c r="AD91" i="39"/>
  <c r="I91" i="39"/>
  <c r="AC91" i="39"/>
  <c r="AB91" i="39"/>
  <c r="G91" i="39"/>
  <c r="AA91" i="39"/>
  <c r="F91" i="39"/>
  <c r="Z91" i="39"/>
  <c r="Y91" i="39"/>
  <c r="X91" i="39"/>
  <c r="W91" i="39"/>
  <c r="B91" i="39"/>
  <c r="F90" i="39"/>
  <c r="AC89" i="39"/>
  <c r="AB89" i="39"/>
  <c r="AA89" i="39"/>
  <c r="Z89" i="39"/>
  <c r="E89" i="39"/>
  <c r="Y89" i="39"/>
  <c r="D89" i="39"/>
  <c r="X89" i="39"/>
  <c r="W89" i="39"/>
  <c r="B89" i="39"/>
  <c r="AB87" i="39"/>
  <c r="AA87" i="39"/>
  <c r="Z87" i="39"/>
  <c r="E87" i="39"/>
  <c r="Y87" i="39"/>
  <c r="D87" i="39"/>
  <c r="X87" i="39"/>
  <c r="W87" i="39"/>
  <c r="B87" i="39"/>
  <c r="E86" i="39"/>
  <c r="AA85" i="39"/>
  <c r="F85" i="39"/>
  <c r="Z85" i="39"/>
  <c r="E85" i="39"/>
  <c r="Y85" i="39"/>
  <c r="D85" i="39"/>
  <c r="X85" i="39"/>
  <c r="C85" i="39"/>
  <c r="W85" i="39"/>
  <c r="B85" i="39"/>
  <c r="Z83" i="39"/>
  <c r="Y83" i="39"/>
  <c r="X83" i="39"/>
  <c r="C83" i="39"/>
  <c r="W83" i="39"/>
  <c r="B83" i="39"/>
  <c r="E83" i="39"/>
  <c r="D83" i="39"/>
  <c r="Y81" i="39"/>
  <c r="X81" i="39"/>
  <c r="W81" i="39"/>
  <c r="B80" i="39"/>
  <c r="X79" i="39"/>
  <c r="C79" i="39"/>
  <c r="W79" i="39"/>
  <c r="B79" i="39"/>
  <c r="W77" i="39"/>
  <c r="B77" i="39"/>
  <c r="T76" i="38"/>
  <c r="T203" i="38"/>
  <c r="S203" i="38"/>
  <c r="R203" i="38"/>
  <c r="Q203" i="38"/>
  <c r="P203" i="38"/>
  <c r="O203" i="38"/>
  <c r="N203" i="38"/>
  <c r="M203" i="38"/>
  <c r="L203" i="38"/>
  <c r="AG133" i="38"/>
  <c r="L133" i="38"/>
  <c r="K203" i="38"/>
  <c r="J203" i="38"/>
  <c r="I203" i="38"/>
  <c r="H203" i="38"/>
  <c r="G203" i="38"/>
  <c r="F203" i="38"/>
  <c r="E203" i="38"/>
  <c r="D203" i="38"/>
  <c r="C203" i="38"/>
  <c r="B203" i="38"/>
  <c r="T201" i="38"/>
  <c r="S201" i="38"/>
  <c r="R201" i="38"/>
  <c r="Q201" i="38"/>
  <c r="AL131" i="38"/>
  <c r="Q131" i="38"/>
  <c r="P201" i="38"/>
  <c r="O201" i="38"/>
  <c r="N201" i="38"/>
  <c r="M201" i="38"/>
  <c r="L201" i="38"/>
  <c r="K201" i="38"/>
  <c r="J201" i="38"/>
  <c r="AE131" i="38"/>
  <c r="J131" i="38"/>
  <c r="I201" i="38"/>
  <c r="H201" i="38"/>
  <c r="G201" i="38"/>
  <c r="F201" i="38"/>
  <c r="E201" i="38"/>
  <c r="D201" i="38"/>
  <c r="C201" i="38"/>
  <c r="X131" i="38"/>
  <c r="C131" i="38"/>
  <c r="B201" i="38"/>
  <c r="T199" i="38"/>
  <c r="S199" i="38"/>
  <c r="R199" i="38"/>
  <c r="Q199" i="38"/>
  <c r="P199" i="38"/>
  <c r="O199" i="38"/>
  <c r="N199" i="38"/>
  <c r="M199" i="38"/>
  <c r="L199" i="38"/>
  <c r="K199" i="38"/>
  <c r="J199" i="38"/>
  <c r="I199" i="38"/>
  <c r="H199" i="38"/>
  <c r="G199" i="38"/>
  <c r="AB129" i="38"/>
  <c r="G129" i="38"/>
  <c r="F199" i="38"/>
  <c r="AA129" i="38"/>
  <c r="F129" i="38"/>
  <c r="E199" i="38"/>
  <c r="D199" i="38"/>
  <c r="C199" i="38"/>
  <c r="B199" i="38"/>
  <c r="T197" i="38"/>
  <c r="S197" i="38"/>
  <c r="R197" i="38"/>
  <c r="AM127" i="38"/>
  <c r="R127" i="38"/>
  <c r="Q197" i="38"/>
  <c r="P197" i="38"/>
  <c r="O197" i="38"/>
  <c r="N197" i="38"/>
  <c r="M197" i="38"/>
  <c r="L197" i="38"/>
  <c r="K197" i="38"/>
  <c r="J197" i="38"/>
  <c r="I197" i="38"/>
  <c r="H197" i="38"/>
  <c r="G197" i="38"/>
  <c r="F197" i="38"/>
  <c r="E197" i="38"/>
  <c r="Z127" i="38"/>
  <c r="E127" i="38"/>
  <c r="D197" i="38"/>
  <c r="C197" i="38"/>
  <c r="B197" i="38"/>
  <c r="T195" i="38"/>
  <c r="S195" i="38"/>
  <c r="R195" i="38"/>
  <c r="Q195" i="38"/>
  <c r="P195" i="38"/>
  <c r="O195" i="38"/>
  <c r="N195" i="38"/>
  <c r="M195" i="38"/>
  <c r="L195" i="38"/>
  <c r="K195" i="38"/>
  <c r="J195" i="38"/>
  <c r="I195" i="38"/>
  <c r="AD125" i="38"/>
  <c r="I125" i="38"/>
  <c r="H195" i="38"/>
  <c r="G195" i="38"/>
  <c r="F195" i="38"/>
  <c r="E195" i="38"/>
  <c r="D195" i="38"/>
  <c r="C195" i="38"/>
  <c r="B195" i="38"/>
  <c r="T193" i="38"/>
  <c r="AO123" i="38"/>
  <c r="T123" i="38"/>
  <c r="S193" i="38"/>
  <c r="R193" i="38"/>
  <c r="Q193" i="38"/>
  <c r="P193" i="38"/>
  <c r="O193" i="38"/>
  <c r="N193" i="38"/>
  <c r="M193" i="38"/>
  <c r="L193" i="38"/>
  <c r="AG123" i="38"/>
  <c r="L123" i="38"/>
  <c r="K193" i="38"/>
  <c r="AF123" i="38"/>
  <c r="K123" i="38"/>
  <c r="J193" i="38"/>
  <c r="I193" i="38"/>
  <c r="H193" i="38"/>
  <c r="G193" i="38"/>
  <c r="F193" i="38"/>
  <c r="E193" i="38"/>
  <c r="D193" i="38"/>
  <c r="C193" i="38"/>
  <c r="B193" i="38"/>
  <c r="T191" i="38"/>
  <c r="S191" i="38"/>
  <c r="R191" i="38"/>
  <c r="Q191" i="38"/>
  <c r="P191" i="38"/>
  <c r="O191" i="38"/>
  <c r="AJ121" i="38"/>
  <c r="O121" i="38"/>
  <c r="N191" i="38"/>
  <c r="M191" i="38"/>
  <c r="T189" i="38"/>
  <c r="S189" i="38"/>
  <c r="R189" i="38"/>
  <c r="Q189" i="38"/>
  <c r="P189" i="38"/>
  <c r="O189" i="38"/>
  <c r="N189" i="38"/>
  <c r="AI119" i="38"/>
  <c r="N119" i="38"/>
  <c r="M189" i="38"/>
  <c r="T187" i="38"/>
  <c r="S187" i="38"/>
  <c r="R187" i="38"/>
  <c r="Q187" i="38"/>
  <c r="P187" i="38"/>
  <c r="O187" i="38"/>
  <c r="N187" i="38"/>
  <c r="M187" i="38"/>
  <c r="T185" i="38"/>
  <c r="S185" i="38"/>
  <c r="R185" i="38"/>
  <c r="AM115" i="38"/>
  <c r="R115" i="38"/>
  <c r="Q185" i="38"/>
  <c r="P185" i="38"/>
  <c r="O185" i="38"/>
  <c r="N185" i="38"/>
  <c r="M185" i="38"/>
  <c r="T183" i="38"/>
  <c r="S183" i="38"/>
  <c r="R183" i="38"/>
  <c r="Q183" i="38"/>
  <c r="P183" i="38"/>
  <c r="O183" i="38"/>
  <c r="N183" i="38"/>
  <c r="M183" i="38"/>
  <c r="S181" i="38"/>
  <c r="R181" i="38"/>
  <c r="AM111" i="38"/>
  <c r="R111" i="38"/>
  <c r="Q181" i="38"/>
  <c r="AL111" i="38"/>
  <c r="Q111" i="38"/>
  <c r="P181" i="38"/>
  <c r="O181" i="38"/>
  <c r="N181" i="38"/>
  <c r="M181" i="38"/>
  <c r="R179" i="38"/>
  <c r="Q179" i="38"/>
  <c r="P179" i="38"/>
  <c r="O179" i="38"/>
  <c r="N179" i="38"/>
  <c r="M179" i="38"/>
  <c r="Q177" i="38"/>
  <c r="AL107" i="38"/>
  <c r="Q107" i="38"/>
  <c r="P177" i="38"/>
  <c r="O177" i="38"/>
  <c r="N177" i="38"/>
  <c r="M177" i="38"/>
  <c r="P175" i="38"/>
  <c r="O175" i="38"/>
  <c r="N175" i="38"/>
  <c r="M175" i="38"/>
  <c r="AH105" i="38"/>
  <c r="M105" i="38"/>
  <c r="O173" i="38"/>
  <c r="AJ103" i="38"/>
  <c r="O103" i="38"/>
  <c r="N173" i="38"/>
  <c r="M173" i="38"/>
  <c r="N171" i="38"/>
  <c r="M171" i="38"/>
  <c r="M169" i="38"/>
  <c r="AO135" i="38"/>
  <c r="AN135" i="38"/>
  <c r="AM135" i="38"/>
  <c r="AL135" i="38"/>
  <c r="AK135" i="38"/>
  <c r="AJ135" i="38"/>
  <c r="AI135" i="38"/>
  <c r="AH135" i="38"/>
  <c r="AG135" i="38"/>
  <c r="AF135" i="38"/>
  <c r="AE135" i="38"/>
  <c r="AD135" i="38"/>
  <c r="AC135" i="38"/>
  <c r="AB135" i="38"/>
  <c r="AA135" i="38"/>
  <c r="Z135" i="38"/>
  <c r="Y135" i="38"/>
  <c r="X135" i="38"/>
  <c r="W135" i="38"/>
  <c r="AP133" i="38"/>
  <c r="AK133" i="38"/>
  <c r="AB133" i="38"/>
  <c r="G133" i="38"/>
  <c r="AO132" i="38"/>
  <c r="AO133" i="38"/>
  <c r="T133" i="38"/>
  <c r="AN132" i="38"/>
  <c r="AN133" i="38"/>
  <c r="AM132" i="38"/>
  <c r="AM133" i="38"/>
  <c r="R133" i="38"/>
  <c r="AL132" i="38"/>
  <c r="AL133" i="38"/>
  <c r="Q133" i="38"/>
  <c r="AK132" i="38"/>
  <c r="AJ132" i="38"/>
  <c r="AJ133" i="38"/>
  <c r="O133" i="38"/>
  <c r="AI132" i="38"/>
  <c r="AH132" i="38"/>
  <c r="AG132" i="38"/>
  <c r="AF132" i="38"/>
  <c r="AF133" i="38"/>
  <c r="K133" i="38"/>
  <c r="AE132" i="38"/>
  <c r="AE133" i="38"/>
  <c r="J133" i="38"/>
  <c r="AD132" i="38"/>
  <c r="AD133" i="38"/>
  <c r="I133" i="38"/>
  <c r="AC132" i="38"/>
  <c r="H132" i="38"/>
  <c r="AB132" i="38"/>
  <c r="AA132" i="38"/>
  <c r="AA133" i="38"/>
  <c r="F133" i="38"/>
  <c r="Z132" i="38"/>
  <c r="E132" i="38"/>
  <c r="Y132" i="38"/>
  <c r="Y133" i="38"/>
  <c r="D133" i="38"/>
  <c r="X132" i="38"/>
  <c r="X133" i="38"/>
  <c r="C133" i="38"/>
  <c r="W132" i="38"/>
  <c r="W133" i="38"/>
  <c r="B133" i="38"/>
  <c r="AP131" i="38"/>
  <c r="AO131" i="38"/>
  <c r="T131" i="38"/>
  <c r="AO130" i="38"/>
  <c r="T130" i="38"/>
  <c r="AN130" i="38"/>
  <c r="AN131" i="38"/>
  <c r="S131" i="38"/>
  <c r="AM130" i="38"/>
  <c r="AL130" i="38"/>
  <c r="AK130" i="38"/>
  <c r="AJ130" i="38"/>
  <c r="AJ131" i="38"/>
  <c r="O131" i="38"/>
  <c r="AI130" i="38"/>
  <c r="AI131" i="38"/>
  <c r="N131" i="38"/>
  <c r="AH130" i="38"/>
  <c r="AH131" i="38"/>
  <c r="M131" i="38"/>
  <c r="AG130" i="38"/>
  <c r="AG131" i="38"/>
  <c r="L131" i="38"/>
  <c r="AF130" i="38"/>
  <c r="AE130" i="38"/>
  <c r="AD130" i="38"/>
  <c r="AD131" i="38"/>
  <c r="I131" i="38"/>
  <c r="AC130" i="38"/>
  <c r="AB130" i="38"/>
  <c r="G130" i="38"/>
  <c r="AB131" i="38"/>
  <c r="G131" i="38"/>
  <c r="AA130" i="38"/>
  <c r="AA131" i="38"/>
  <c r="F131" i="38"/>
  <c r="Z130" i="38"/>
  <c r="Z131" i="38"/>
  <c r="E131" i="38"/>
  <c r="Y130" i="38"/>
  <c r="Y131" i="38"/>
  <c r="D131" i="38"/>
  <c r="X130" i="38"/>
  <c r="W130" i="38"/>
  <c r="W131" i="38"/>
  <c r="B131" i="38"/>
  <c r="E130" i="38"/>
  <c r="AP129" i="38"/>
  <c r="AE129" i="38"/>
  <c r="W129" i="38"/>
  <c r="B129" i="38"/>
  <c r="AO128" i="38"/>
  <c r="AN128" i="38"/>
  <c r="AM128" i="38"/>
  <c r="AM129" i="38"/>
  <c r="R129" i="38"/>
  <c r="AL128" i="38"/>
  <c r="AL129" i="38"/>
  <c r="Q129" i="38"/>
  <c r="AK128" i="38"/>
  <c r="AJ128" i="38"/>
  <c r="O128" i="38"/>
  <c r="AI128" i="38"/>
  <c r="AI129" i="38"/>
  <c r="N129" i="38"/>
  <c r="AH128" i="38"/>
  <c r="AH129" i="38"/>
  <c r="M129" i="38"/>
  <c r="AG128" i="38"/>
  <c r="AF128" i="38"/>
  <c r="AE128" i="38"/>
  <c r="AD128" i="38"/>
  <c r="I128" i="38"/>
  <c r="AC128" i="38"/>
  <c r="AC129" i="38"/>
  <c r="H129" i="38"/>
  <c r="AB128" i="38"/>
  <c r="AA128" i="38"/>
  <c r="Z128" i="38"/>
  <c r="Z129" i="38"/>
  <c r="E129" i="38"/>
  <c r="Y128" i="38"/>
  <c r="X128" i="38"/>
  <c r="W128" i="38"/>
  <c r="B128" i="38"/>
  <c r="S128" i="38"/>
  <c r="AP127" i="38"/>
  <c r="AO126" i="38"/>
  <c r="AN126" i="38"/>
  <c r="AN127" i="38"/>
  <c r="S127" i="38"/>
  <c r="AM126" i="38"/>
  <c r="AL126" i="38"/>
  <c r="AL127" i="38"/>
  <c r="Q127" i="38"/>
  <c r="AK126" i="38"/>
  <c r="AK127" i="38"/>
  <c r="P127" i="38"/>
  <c r="AJ126" i="38"/>
  <c r="AJ127" i="38"/>
  <c r="O127" i="38"/>
  <c r="AI126" i="38"/>
  <c r="AI127" i="38"/>
  <c r="N127" i="38"/>
  <c r="AH126" i="38"/>
  <c r="AG126" i="38"/>
  <c r="AF126" i="38"/>
  <c r="AF127" i="38"/>
  <c r="AE126" i="38"/>
  <c r="AE127" i="38"/>
  <c r="J127" i="38"/>
  <c r="AD126" i="38"/>
  <c r="AD127" i="38"/>
  <c r="I127" i="38"/>
  <c r="AC126" i="38"/>
  <c r="AC127" i="38"/>
  <c r="H127" i="38"/>
  <c r="AB126" i="38"/>
  <c r="AB127" i="38"/>
  <c r="G127" i="38"/>
  <c r="AA126" i="38"/>
  <c r="AA127" i="38"/>
  <c r="F127" i="38"/>
  <c r="Z126" i="38"/>
  <c r="E126" i="38"/>
  <c r="Y126" i="38"/>
  <c r="Y127" i="38"/>
  <c r="D127" i="38"/>
  <c r="X126" i="38"/>
  <c r="X127" i="38"/>
  <c r="W126" i="38"/>
  <c r="W127" i="38"/>
  <c r="B127" i="38"/>
  <c r="AP125" i="38"/>
  <c r="AN125" i="38"/>
  <c r="S125" i="38"/>
  <c r="AG125" i="38"/>
  <c r="L125" i="38"/>
  <c r="AO124" i="38"/>
  <c r="AO125" i="38"/>
  <c r="T125" i="38"/>
  <c r="AN124" i="38"/>
  <c r="AM124" i="38"/>
  <c r="AM125" i="38"/>
  <c r="R125" i="38"/>
  <c r="AL124" i="38"/>
  <c r="Q124" i="38"/>
  <c r="AK124" i="38"/>
  <c r="AK125" i="38"/>
  <c r="P125" i="38"/>
  <c r="AJ124" i="38"/>
  <c r="AJ125" i="38"/>
  <c r="O125" i="38"/>
  <c r="AI124" i="38"/>
  <c r="AI125" i="38"/>
  <c r="N125" i="38"/>
  <c r="AH124" i="38"/>
  <c r="AH125" i="38"/>
  <c r="M125" i="38"/>
  <c r="AG124" i="38"/>
  <c r="AF124" i="38"/>
  <c r="AF125" i="38"/>
  <c r="K125" i="38"/>
  <c r="AE124" i="38"/>
  <c r="AD124" i="38"/>
  <c r="AC124" i="38"/>
  <c r="H124" i="38"/>
  <c r="AC125" i="38"/>
  <c r="H125" i="38"/>
  <c r="AB124" i="38"/>
  <c r="AB125" i="38"/>
  <c r="G125" i="38"/>
  <c r="AA124" i="38"/>
  <c r="AA125" i="38"/>
  <c r="F125" i="38"/>
  <c r="Z124" i="38"/>
  <c r="E124" i="38"/>
  <c r="Z125" i="38"/>
  <c r="Y124" i="38"/>
  <c r="Y125" i="38"/>
  <c r="D125" i="38"/>
  <c r="X124" i="38"/>
  <c r="X125" i="38"/>
  <c r="C125" i="38"/>
  <c r="W124" i="38"/>
  <c r="L124" i="38"/>
  <c r="AP123" i="38"/>
  <c r="AK123" i="38"/>
  <c r="AD123" i="38"/>
  <c r="AO122" i="38"/>
  <c r="AN122" i="38"/>
  <c r="AN123" i="38"/>
  <c r="S123" i="38"/>
  <c r="AM122" i="38"/>
  <c r="AM123" i="38"/>
  <c r="R123" i="38"/>
  <c r="AL122" i="38"/>
  <c r="Q122" i="38"/>
  <c r="AK122" i="38"/>
  <c r="AJ122" i="38"/>
  <c r="AI122" i="38"/>
  <c r="AH122" i="38"/>
  <c r="AG122" i="38"/>
  <c r="AF122" i="38"/>
  <c r="AE122" i="38"/>
  <c r="AE123" i="38"/>
  <c r="J123" i="38"/>
  <c r="AD122" i="38"/>
  <c r="AC122" i="38"/>
  <c r="AC123" i="38"/>
  <c r="H123" i="38"/>
  <c r="AB122" i="38"/>
  <c r="AA122" i="38"/>
  <c r="Z122" i="38"/>
  <c r="E122" i="38"/>
  <c r="Y122" i="38"/>
  <c r="Y123" i="38"/>
  <c r="D123" i="38"/>
  <c r="X122" i="38"/>
  <c r="X123" i="38"/>
  <c r="C123" i="38"/>
  <c r="W122" i="38"/>
  <c r="W123" i="38"/>
  <c r="B123" i="38"/>
  <c r="AP121" i="38"/>
  <c r="AI121" i="38"/>
  <c r="N121" i="38"/>
  <c r="AD121" i="38"/>
  <c r="AC121" i="38"/>
  <c r="AB121" i="38"/>
  <c r="AA121" i="38"/>
  <c r="Z121" i="38"/>
  <c r="Y121" i="38"/>
  <c r="D121" i="38"/>
  <c r="X121" i="38"/>
  <c r="C121" i="38"/>
  <c r="W121" i="38"/>
  <c r="AO120" i="38"/>
  <c r="AN120" i="38"/>
  <c r="AM120" i="38"/>
  <c r="AM121" i="38"/>
  <c r="AL120" i="38"/>
  <c r="AL121" i="38"/>
  <c r="Q121" i="38"/>
  <c r="AK120" i="38"/>
  <c r="AK121" i="38"/>
  <c r="P121" i="38"/>
  <c r="AJ120" i="38"/>
  <c r="O120" i="38"/>
  <c r="AI120" i="38"/>
  <c r="AH120" i="38"/>
  <c r="AH121" i="38"/>
  <c r="M121" i="38"/>
  <c r="AG120" i="38"/>
  <c r="AF120" i="38"/>
  <c r="AF121" i="38"/>
  <c r="K121" i="38"/>
  <c r="AE120" i="38"/>
  <c r="AE121" i="38"/>
  <c r="J121" i="38"/>
  <c r="N120" i="38"/>
  <c r="AP119" i="38"/>
  <c r="AF119" i="38"/>
  <c r="AE119" i="38"/>
  <c r="J119" i="38"/>
  <c r="AD119" i="38"/>
  <c r="I119" i="38"/>
  <c r="AC119" i="38"/>
  <c r="AB119" i="38"/>
  <c r="AA119" i="38"/>
  <c r="Z119" i="38"/>
  <c r="E119" i="38"/>
  <c r="Y119" i="38"/>
  <c r="D119" i="38"/>
  <c r="X119" i="38"/>
  <c r="W119" i="38"/>
  <c r="B119" i="38"/>
  <c r="AO118" i="38"/>
  <c r="AO119" i="38"/>
  <c r="T119" i="38"/>
  <c r="AN118" i="38"/>
  <c r="S118" i="38"/>
  <c r="AM118" i="38"/>
  <c r="R118" i="38"/>
  <c r="AL118" i="38"/>
  <c r="AK118" i="38"/>
  <c r="AJ118" i="38"/>
  <c r="AI118" i="38"/>
  <c r="AH118" i="38"/>
  <c r="AH119" i="38"/>
  <c r="M119" i="38"/>
  <c r="AG118" i="38"/>
  <c r="AG119" i="38"/>
  <c r="AF118" i="38"/>
  <c r="AE118" i="38"/>
  <c r="AP117" i="38"/>
  <c r="AD117" i="38"/>
  <c r="AC117" i="38"/>
  <c r="H117" i="38"/>
  <c r="AB117" i="38"/>
  <c r="G117" i="38"/>
  <c r="AA117" i="38"/>
  <c r="Z117" i="38"/>
  <c r="Y117" i="38"/>
  <c r="X117" i="38"/>
  <c r="W117" i="38"/>
  <c r="AO116" i="38"/>
  <c r="T116" i="38"/>
  <c r="AO117" i="38"/>
  <c r="T117" i="38"/>
  <c r="AN116" i="38"/>
  <c r="AN117" i="38"/>
  <c r="S117" i="38"/>
  <c r="AM116" i="38"/>
  <c r="AM117" i="38"/>
  <c r="R117" i="38"/>
  <c r="AL116" i="38"/>
  <c r="AL117" i="38"/>
  <c r="Q117" i="38"/>
  <c r="AK116" i="38"/>
  <c r="P116" i="38"/>
  <c r="AJ116" i="38"/>
  <c r="AJ117" i="38"/>
  <c r="O117" i="38"/>
  <c r="AI116" i="38"/>
  <c r="AH116" i="38"/>
  <c r="AG116" i="38"/>
  <c r="AG117" i="38"/>
  <c r="AF116" i="38"/>
  <c r="AF117" i="38"/>
  <c r="K117" i="38"/>
  <c r="AE116" i="38"/>
  <c r="AE117" i="38"/>
  <c r="J117" i="38"/>
  <c r="AP115" i="38"/>
  <c r="AO115" i="38"/>
  <c r="AH115" i="38"/>
  <c r="AG115" i="38"/>
  <c r="L115" i="38"/>
  <c r="AD115" i="38"/>
  <c r="AC115" i="38"/>
  <c r="AB115" i="38"/>
  <c r="AA115" i="38"/>
  <c r="Z115" i="38"/>
  <c r="Y115" i="38"/>
  <c r="X115" i="38"/>
  <c r="C115" i="38"/>
  <c r="W115" i="38"/>
  <c r="B115" i="38"/>
  <c r="AO114" i="38"/>
  <c r="AN114" i="38"/>
  <c r="AM114" i="38"/>
  <c r="AL114" i="38"/>
  <c r="AL115" i="38"/>
  <c r="Q115" i="38"/>
  <c r="AK114" i="38"/>
  <c r="AK115" i="38"/>
  <c r="P115" i="38"/>
  <c r="AJ114" i="38"/>
  <c r="AI114" i="38"/>
  <c r="AI115" i="38"/>
  <c r="AH114" i="38"/>
  <c r="AG114" i="38"/>
  <c r="AF114" i="38"/>
  <c r="AE114" i="38"/>
  <c r="AE115" i="38"/>
  <c r="J115" i="38"/>
  <c r="N114" i="38"/>
  <c r="AP113" i="38"/>
  <c r="AL113" i="38"/>
  <c r="AD113" i="38"/>
  <c r="I113" i="38"/>
  <c r="AC113" i="38"/>
  <c r="H113" i="38"/>
  <c r="AB113" i="38"/>
  <c r="AA113" i="38"/>
  <c r="Z113" i="38"/>
  <c r="Y113" i="38"/>
  <c r="X113" i="38"/>
  <c r="W113" i="38"/>
  <c r="B113" i="38"/>
  <c r="AO112" i="38"/>
  <c r="AO113" i="38"/>
  <c r="T113" i="38"/>
  <c r="AN112" i="38"/>
  <c r="AN113" i="38"/>
  <c r="S113" i="38"/>
  <c r="AM112" i="38"/>
  <c r="AM113" i="38"/>
  <c r="R113" i="38"/>
  <c r="AL112" i="38"/>
  <c r="AK112" i="38"/>
  <c r="AK113" i="38"/>
  <c r="P113" i="38"/>
  <c r="AJ112" i="38"/>
  <c r="AJ113" i="38"/>
  <c r="O113" i="38"/>
  <c r="AI112" i="38"/>
  <c r="AI113" i="38"/>
  <c r="N113" i="38"/>
  <c r="AH112" i="38"/>
  <c r="AH113" i="38"/>
  <c r="M113" i="38"/>
  <c r="AG112" i="38"/>
  <c r="AG113" i="38"/>
  <c r="L113" i="38"/>
  <c r="AF112" i="38"/>
  <c r="AF113" i="38"/>
  <c r="K113" i="38"/>
  <c r="AE112" i="38"/>
  <c r="AE113" i="38"/>
  <c r="J113" i="38"/>
  <c r="AP111" i="38"/>
  <c r="AG111" i="38"/>
  <c r="L111" i="38"/>
  <c r="AD111" i="38"/>
  <c r="I111" i="38"/>
  <c r="AC111" i="38"/>
  <c r="AB111" i="38"/>
  <c r="AA111" i="38"/>
  <c r="Z111" i="38"/>
  <c r="Y111" i="38"/>
  <c r="X111" i="38"/>
  <c r="W111" i="38"/>
  <c r="B111" i="38"/>
  <c r="F111" i="38"/>
  <c r="AN110" i="38"/>
  <c r="AN111" i="38"/>
  <c r="S111" i="38"/>
  <c r="AM110" i="38"/>
  <c r="AL110" i="38"/>
  <c r="AK110" i="38"/>
  <c r="P110" i="38"/>
  <c r="AJ110" i="38"/>
  <c r="O110" i="38"/>
  <c r="AI110" i="38"/>
  <c r="AI111" i="38"/>
  <c r="N111" i="38"/>
  <c r="AH110" i="38"/>
  <c r="AH111" i="38"/>
  <c r="M111" i="38"/>
  <c r="AG110" i="38"/>
  <c r="AF110" i="38"/>
  <c r="AF111" i="38"/>
  <c r="K111" i="38"/>
  <c r="AE110" i="38"/>
  <c r="AE111" i="38"/>
  <c r="D110" i="38"/>
  <c r="C110" i="38"/>
  <c r="AP109" i="38"/>
  <c r="AD109" i="38"/>
  <c r="AC109" i="38"/>
  <c r="AB109" i="38"/>
  <c r="G109" i="38"/>
  <c r="AA109" i="38"/>
  <c r="Z109" i="38"/>
  <c r="Y109" i="38"/>
  <c r="X109" i="38"/>
  <c r="W109" i="38"/>
  <c r="AM108" i="38"/>
  <c r="AM109" i="38"/>
  <c r="R109" i="38"/>
  <c r="AL108" i="38"/>
  <c r="Q108" i="38"/>
  <c r="AL109" i="38"/>
  <c r="Q109" i="38"/>
  <c r="AK108" i="38"/>
  <c r="AK109" i="38"/>
  <c r="P109" i="38"/>
  <c r="AJ108" i="38"/>
  <c r="AJ109" i="38"/>
  <c r="O109" i="38"/>
  <c r="AI108" i="38"/>
  <c r="N108" i="38"/>
  <c r="AH108" i="38"/>
  <c r="AH109" i="38"/>
  <c r="M109" i="38"/>
  <c r="AG108" i="38"/>
  <c r="AG109" i="38"/>
  <c r="L109" i="38"/>
  <c r="AF108" i="38"/>
  <c r="AF109" i="38"/>
  <c r="AE108" i="38"/>
  <c r="AE109" i="38"/>
  <c r="I108" i="38"/>
  <c r="AP107" i="38"/>
  <c r="AD107" i="38"/>
  <c r="I107" i="38"/>
  <c r="AC107" i="38"/>
  <c r="AB107" i="38"/>
  <c r="AA107" i="38"/>
  <c r="F107" i="38"/>
  <c r="Z107" i="38"/>
  <c r="Y107" i="38"/>
  <c r="X107" i="38"/>
  <c r="W107" i="38"/>
  <c r="G107" i="38"/>
  <c r="AL106" i="38"/>
  <c r="AK106" i="38"/>
  <c r="AK107" i="38"/>
  <c r="P107" i="38"/>
  <c r="AJ106" i="38"/>
  <c r="AJ107" i="38"/>
  <c r="AI106" i="38"/>
  <c r="AI107" i="38"/>
  <c r="N107" i="38"/>
  <c r="AH106" i="38"/>
  <c r="AH107" i="38"/>
  <c r="M107" i="38"/>
  <c r="AG106" i="38"/>
  <c r="L106" i="38"/>
  <c r="AG107" i="38"/>
  <c r="L107" i="38"/>
  <c r="AF106" i="38"/>
  <c r="AF107" i="38"/>
  <c r="K107" i="38"/>
  <c r="AE106" i="38"/>
  <c r="AE107" i="38"/>
  <c r="J107" i="38"/>
  <c r="O106" i="38"/>
  <c r="F106" i="38"/>
  <c r="AP105" i="38"/>
  <c r="AI105" i="38"/>
  <c r="N105" i="38"/>
  <c r="AF105" i="38"/>
  <c r="K105" i="38"/>
  <c r="AD105" i="38"/>
  <c r="I105" i="38"/>
  <c r="AC105" i="38"/>
  <c r="AB105" i="38"/>
  <c r="AA105" i="38"/>
  <c r="F105" i="38"/>
  <c r="Z105" i="38"/>
  <c r="E105" i="38"/>
  <c r="Y105" i="38"/>
  <c r="D105" i="38"/>
  <c r="X105" i="38"/>
  <c r="C105" i="38"/>
  <c r="W105" i="38"/>
  <c r="AK104" i="38"/>
  <c r="AK105" i="38"/>
  <c r="P105" i="38"/>
  <c r="AJ104" i="38"/>
  <c r="AJ105" i="38"/>
  <c r="O105" i="38"/>
  <c r="AI104" i="38"/>
  <c r="AH104" i="38"/>
  <c r="AG104" i="38"/>
  <c r="AF104" i="38"/>
  <c r="AE104" i="38"/>
  <c r="AE105" i="38"/>
  <c r="J105" i="38"/>
  <c r="J104" i="38"/>
  <c r="K104" i="38"/>
  <c r="AP103" i="38"/>
  <c r="AD103" i="38"/>
  <c r="I103" i="38"/>
  <c r="AC103" i="38"/>
  <c r="AB103" i="38"/>
  <c r="AA103" i="38"/>
  <c r="Z103" i="38"/>
  <c r="E103" i="38"/>
  <c r="Y103" i="38"/>
  <c r="D103" i="38"/>
  <c r="X103" i="38"/>
  <c r="C103" i="38"/>
  <c r="W103" i="38"/>
  <c r="B103" i="38"/>
  <c r="H103" i="38"/>
  <c r="AJ102" i="38"/>
  <c r="AI102" i="38"/>
  <c r="AI103" i="38"/>
  <c r="N103" i="38"/>
  <c r="AH102" i="38"/>
  <c r="AH103" i="38"/>
  <c r="M103" i="38"/>
  <c r="AG102" i="38"/>
  <c r="AG103" i="38"/>
  <c r="L103" i="38"/>
  <c r="AF102" i="38"/>
  <c r="AF103" i="38"/>
  <c r="K103" i="38"/>
  <c r="AE102" i="38"/>
  <c r="AE103" i="38"/>
  <c r="J103" i="38"/>
  <c r="J102" i="38"/>
  <c r="M102" i="38"/>
  <c r="L102" i="38"/>
  <c r="AP101" i="38"/>
  <c r="AE101" i="38"/>
  <c r="J101" i="38"/>
  <c r="AD101" i="38"/>
  <c r="I101" i="38"/>
  <c r="AC101" i="38"/>
  <c r="AB101" i="38"/>
  <c r="AA101" i="38"/>
  <c r="F101" i="38"/>
  <c r="Z101" i="38"/>
  <c r="E101" i="38"/>
  <c r="Y101" i="38"/>
  <c r="X101" i="38"/>
  <c r="C101" i="38"/>
  <c r="W101" i="38"/>
  <c r="B101" i="38"/>
  <c r="H101" i="38"/>
  <c r="G101" i="38"/>
  <c r="AI100" i="38"/>
  <c r="AI101" i="38"/>
  <c r="N101" i="38"/>
  <c r="AH100" i="38"/>
  <c r="M100" i="38"/>
  <c r="AG100" i="38"/>
  <c r="AF100" i="38"/>
  <c r="AF101" i="38"/>
  <c r="K101" i="38"/>
  <c r="AE100" i="38"/>
  <c r="J100" i="38"/>
  <c r="I100" i="38"/>
  <c r="B100" i="38"/>
  <c r="AP99" i="38"/>
  <c r="AD99" i="38"/>
  <c r="I99" i="38"/>
  <c r="AC99" i="38"/>
  <c r="AB99" i="38"/>
  <c r="G99" i="38"/>
  <c r="AA99" i="38"/>
  <c r="F99" i="38"/>
  <c r="Z99" i="38"/>
  <c r="Y99" i="38"/>
  <c r="D99" i="38"/>
  <c r="X99" i="38"/>
  <c r="W99" i="38"/>
  <c r="B99" i="38"/>
  <c r="J99" i="38"/>
  <c r="C99" i="38"/>
  <c r="AH98" i="38"/>
  <c r="AH99" i="38"/>
  <c r="M99" i="38"/>
  <c r="AG98" i="38"/>
  <c r="AG99" i="38"/>
  <c r="L99" i="38"/>
  <c r="AF98" i="38"/>
  <c r="AF99" i="38"/>
  <c r="K99" i="38"/>
  <c r="AE98" i="38"/>
  <c r="AE99" i="38"/>
  <c r="J98" i="38"/>
  <c r="C98" i="38"/>
  <c r="B98" i="38"/>
  <c r="AP97" i="38"/>
  <c r="AD97" i="38"/>
  <c r="AC97" i="38"/>
  <c r="AB97" i="38"/>
  <c r="G97" i="38"/>
  <c r="AA97" i="38"/>
  <c r="F97" i="38"/>
  <c r="Z97" i="38"/>
  <c r="Y97" i="38"/>
  <c r="X97" i="38"/>
  <c r="C97" i="38"/>
  <c r="W97" i="38"/>
  <c r="B97" i="38"/>
  <c r="I97" i="38"/>
  <c r="AG96" i="38"/>
  <c r="AF96" i="38"/>
  <c r="AF97" i="38"/>
  <c r="K97" i="38"/>
  <c r="AE96" i="38"/>
  <c r="AE97" i="38"/>
  <c r="J97" i="38"/>
  <c r="H96" i="38"/>
  <c r="G96" i="38"/>
  <c r="AD95" i="38"/>
  <c r="I95" i="38"/>
  <c r="AC95" i="38"/>
  <c r="AB95" i="38"/>
  <c r="G95" i="38"/>
  <c r="AA95" i="38"/>
  <c r="F95" i="38"/>
  <c r="Z95" i="38"/>
  <c r="E95" i="38"/>
  <c r="Y95" i="38"/>
  <c r="X95" i="38"/>
  <c r="W95" i="38"/>
  <c r="B95" i="38"/>
  <c r="D95" i="38"/>
  <c r="C95" i="38"/>
  <c r="AF94" i="38"/>
  <c r="K94" i="38"/>
  <c r="AE94" i="38"/>
  <c r="AE95" i="38"/>
  <c r="J95" i="38"/>
  <c r="H94" i="38"/>
  <c r="G94" i="38"/>
  <c r="AD93" i="38"/>
  <c r="AC93" i="38"/>
  <c r="H93" i="38"/>
  <c r="AB93" i="38"/>
  <c r="AA93" i="38"/>
  <c r="Z93" i="38"/>
  <c r="E93" i="38"/>
  <c r="Y93" i="38"/>
  <c r="X93" i="38"/>
  <c r="C93" i="38"/>
  <c r="W93" i="38"/>
  <c r="B93" i="38"/>
  <c r="I93" i="38"/>
  <c r="AE92" i="38"/>
  <c r="D92" i="38"/>
  <c r="C92" i="38"/>
  <c r="AD91" i="38"/>
  <c r="AC91" i="38"/>
  <c r="H91" i="38"/>
  <c r="AB91" i="38"/>
  <c r="AA91" i="38"/>
  <c r="Z91" i="38"/>
  <c r="Y91" i="38"/>
  <c r="D91" i="38"/>
  <c r="X91" i="38"/>
  <c r="C91" i="38"/>
  <c r="W91" i="38"/>
  <c r="D90" i="38"/>
  <c r="C90" i="38"/>
  <c r="AC89" i="38"/>
  <c r="H89" i="38"/>
  <c r="AB89" i="38"/>
  <c r="G89" i="38"/>
  <c r="AA89" i="38"/>
  <c r="Z89" i="38"/>
  <c r="E89" i="38"/>
  <c r="Y89" i="38"/>
  <c r="X89" i="38"/>
  <c r="C89" i="38"/>
  <c r="W89" i="38"/>
  <c r="B89" i="38"/>
  <c r="H88" i="38"/>
  <c r="AB87" i="38"/>
  <c r="G87" i="38"/>
  <c r="AA87" i="38"/>
  <c r="F87" i="38"/>
  <c r="Z87" i="38"/>
  <c r="Y87" i="38"/>
  <c r="D87" i="38"/>
  <c r="X87" i="38"/>
  <c r="C87" i="38"/>
  <c r="W87" i="38"/>
  <c r="B87" i="38"/>
  <c r="E87" i="38"/>
  <c r="C86" i="38"/>
  <c r="B86" i="38"/>
  <c r="AA85" i="38"/>
  <c r="F85" i="38"/>
  <c r="Z85" i="38"/>
  <c r="Y85" i="38"/>
  <c r="D85" i="38"/>
  <c r="X85" i="38"/>
  <c r="C85" i="38"/>
  <c r="W85" i="38"/>
  <c r="B85" i="38"/>
  <c r="E85" i="38"/>
  <c r="B84" i="38"/>
  <c r="Z83" i="38"/>
  <c r="E83" i="38"/>
  <c r="Y83" i="38"/>
  <c r="X83" i="38"/>
  <c r="C83" i="38"/>
  <c r="W83" i="38"/>
  <c r="B83" i="38"/>
  <c r="E82" i="38"/>
  <c r="Y81" i="38"/>
  <c r="D81" i="38"/>
  <c r="X81" i="38"/>
  <c r="C81" i="38"/>
  <c r="W81" i="38"/>
  <c r="X79" i="38"/>
  <c r="C79" i="38"/>
  <c r="W79" i="38"/>
  <c r="B79" i="38"/>
  <c r="W77" i="38"/>
  <c r="B77" i="38"/>
  <c r="T203" i="32"/>
  <c r="S203" i="32"/>
  <c r="R203" i="32"/>
  <c r="Q203" i="32"/>
  <c r="P203" i="32"/>
  <c r="AK133" i="32"/>
  <c r="P133" i="32"/>
  <c r="O203" i="32"/>
  <c r="N203" i="32"/>
  <c r="M203" i="32"/>
  <c r="L203" i="32"/>
  <c r="K203" i="32"/>
  <c r="J203" i="32"/>
  <c r="I203" i="32"/>
  <c r="H203" i="32"/>
  <c r="G203" i="32"/>
  <c r="AB133" i="32"/>
  <c r="G133" i="32"/>
  <c r="F203" i="32"/>
  <c r="E203" i="32"/>
  <c r="D203" i="32"/>
  <c r="C203" i="32"/>
  <c r="B203" i="32"/>
  <c r="T201" i="32"/>
  <c r="S201" i="32"/>
  <c r="R201" i="32"/>
  <c r="Q201" i="32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T199" i="32"/>
  <c r="S199" i="32"/>
  <c r="R199" i="32"/>
  <c r="Q199" i="32"/>
  <c r="P199" i="32"/>
  <c r="O199" i="32"/>
  <c r="N199" i="32"/>
  <c r="AI129" i="32"/>
  <c r="N129" i="32"/>
  <c r="M199" i="32"/>
  <c r="L199" i="32"/>
  <c r="K199" i="32"/>
  <c r="J199" i="32"/>
  <c r="I199" i="32"/>
  <c r="H199" i="32"/>
  <c r="G199" i="32"/>
  <c r="F199" i="32"/>
  <c r="AA129" i="32"/>
  <c r="F129" i="32"/>
  <c r="E199" i="32"/>
  <c r="D199" i="32"/>
  <c r="Y129" i="32"/>
  <c r="D129" i="32"/>
  <c r="C199" i="32"/>
  <c r="B199" i="32"/>
  <c r="T197" i="32"/>
  <c r="S197" i="32"/>
  <c r="R197" i="32"/>
  <c r="Q197" i="32"/>
  <c r="P197" i="32"/>
  <c r="AK127" i="32"/>
  <c r="P127" i="32"/>
  <c r="O197" i="32"/>
  <c r="N197" i="32"/>
  <c r="M197" i="32"/>
  <c r="L197" i="32"/>
  <c r="K197" i="32"/>
  <c r="J197" i="32"/>
  <c r="I197" i="32"/>
  <c r="AD127" i="32"/>
  <c r="I127" i="32"/>
  <c r="H197" i="32"/>
  <c r="G197" i="32"/>
  <c r="F197" i="32"/>
  <c r="E197" i="32"/>
  <c r="D197" i="32"/>
  <c r="C197" i="32"/>
  <c r="B197" i="32"/>
  <c r="T195" i="32"/>
  <c r="S195" i="32"/>
  <c r="R195" i="32"/>
  <c r="Q195" i="32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T193" i="32"/>
  <c r="S193" i="32"/>
  <c r="R193" i="32"/>
  <c r="Q193" i="32"/>
  <c r="P193" i="32"/>
  <c r="O193" i="32"/>
  <c r="AJ123" i="32"/>
  <c r="O123" i="32"/>
  <c r="N193" i="32"/>
  <c r="M193" i="32"/>
  <c r="L193" i="32"/>
  <c r="K193" i="32"/>
  <c r="J193" i="32"/>
  <c r="I193" i="32"/>
  <c r="H193" i="32"/>
  <c r="G193" i="32"/>
  <c r="F193" i="32"/>
  <c r="AA123" i="32"/>
  <c r="F123" i="32"/>
  <c r="E193" i="32"/>
  <c r="D193" i="32"/>
  <c r="C193" i="32"/>
  <c r="B193" i="32"/>
  <c r="T191" i="32"/>
  <c r="S191" i="32"/>
  <c r="R191" i="32"/>
  <c r="AM121" i="32"/>
  <c r="Q191" i="32"/>
  <c r="P191" i="32"/>
  <c r="O191" i="32"/>
  <c r="N191" i="32"/>
  <c r="M191" i="32"/>
  <c r="T189" i="32"/>
  <c r="S189" i="32"/>
  <c r="R189" i="32"/>
  <c r="Q189" i="32"/>
  <c r="P189" i="32"/>
  <c r="O189" i="32"/>
  <c r="N189" i="32"/>
  <c r="M189" i="32"/>
  <c r="T187" i="32"/>
  <c r="S187" i="32"/>
  <c r="R187" i="32"/>
  <c r="AM117" i="32"/>
  <c r="R117" i="32"/>
  <c r="Q187" i="32"/>
  <c r="P187" i="32"/>
  <c r="O187" i="32"/>
  <c r="N187" i="32"/>
  <c r="M187" i="32"/>
  <c r="T185" i="32"/>
  <c r="S185" i="32"/>
  <c r="R185" i="32"/>
  <c r="AM115" i="32"/>
  <c r="R115" i="32"/>
  <c r="Q185" i="32"/>
  <c r="AL115" i="32"/>
  <c r="Q115" i="32"/>
  <c r="P185" i="32"/>
  <c r="O185" i="32"/>
  <c r="N185" i="32"/>
  <c r="M185" i="32"/>
  <c r="T183" i="32"/>
  <c r="S183" i="32"/>
  <c r="R183" i="32"/>
  <c r="AM113" i="32"/>
  <c r="R113" i="32"/>
  <c r="Q183" i="32"/>
  <c r="AL113" i="32"/>
  <c r="Q113" i="32"/>
  <c r="P183" i="32"/>
  <c r="O183" i="32"/>
  <c r="N183" i="32"/>
  <c r="M183" i="32"/>
  <c r="S181" i="32"/>
  <c r="R181" i="32"/>
  <c r="Q181" i="32"/>
  <c r="AL111" i="32"/>
  <c r="Q111" i="32"/>
  <c r="P181" i="32"/>
  <c r="AK111" i="32"/>
  <c r="P111" i="32"/>
  <c r="O181" i="32"/>
  <c r="N181" i="32"/>
  <c r="M181" i="32"/>
  <c r="R179" i="32"/>
  <c r="Q179" i="32"/>
  <c r="AL109" i="32"/>
  <c r="Q109" i="32"/>
  <c r="P179" i="32"/>
  <c r="O179" i="32"/>
  <c r="N179" i="32"/>
  <c r="M179" i="32"/>
  <c r="Q177" i="32"/>
  <c r="P177" i="32"/>
  <c r="O177" i="32"/>
  <c r="N177" i="32"/>
  <c r="M177" i="32"/>
  <c r="AH107" i="32"/>
  <c r="M107" i="32"/>
  <c r="P175" i="32"/>
  <c r="O175" i="32"/>
  <c r="N175" i="32"/>
  <c r="M175" i="32"/>
  <c r="O173" i="32"/>
  <c r="N173" i="32"/>
  <c r="M173" i="32"/>
  <c r="N171" i="32"/>
  <c r="AI101" i="32"/>
  <c r="N101" i="32"/>
  <c r="M171" i="32"/>
  <c r="M169" i="32"/>
  <c r="AO135" i="32"/>
  <c r="AN135" i="32"/>
  <c r="AM135" i="32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AP133" i="32"/>
  <c r="AI133" i="32"/>
  <c r="N133" i="32"/>
  <c r="AO132" i="32"/>
  <c r="AN132" i="32"/>
  <c r="AN133" i="32"/>
  <c r="S133" i="32"/>
  <c r="AM132" i="32"/>
  <c r="AL132" i="32"/>
  <c r="AL133" i="32"/>
  <c r="Q133" i="32"/>
  <c r="AK132" i="32"/>
  <c r="AJ132" i="32"/>
  <c r="AI132" i="32"/>
  <c r="AH132" i="32"/>
  <c r="AH133" i="32"/>
  <c r="M133" i="32"/>
  <c r="AG132" i="32"/>
  <c r="L132" i="32"/>
  <c r="AF132" i="32"/>
  <c r="AF133" i="32"/>
  <c r="K133" i="32"/>
  <c r="AE132" i="32"/>
  <c r="AE133" i="32"/>
  <c r="J133" i="32"/>
  <c r="AD132" i="32"/>
  <c r="I132" i="32"/>
  <c r="AD133" i="32"/>
  <c r="I133" i="32"/>
  <c r="AC132" i="32"/>
  <c r="AB132" i="32"/>
  <c r="AA132" i="32"/>
  <c r="Z132" i="32"/>
  <c r="Z133" i="32"/>
  <c r="E133" i="32"/>
  <c r="Y132" i="32"/>
  <c r="X132" i="32"/>
  <c r="X133" i="32"/>
  <c r="C133" i="32"/>
  <c r="W132" i="32"/>
  <c r="B132" i="32"/>
  <c r="S132" i="32"/>
  <c r="P132" i="32"/>
  <c r="N132" i="32"/>
  <c r="M132" i="32"/>
  <c r="K132" i="32"/>
  <c r="J132" i="32"/>
  <c r="G132" i="32"/>
  <c r="E132" i="32"/>
  <c r="C132" i="32"/>
  <c r="AP131" i="32"/>
  <c r="AA131" i="32"/>
  <c r="F131" i="32"/>
  <c r="AO130" i="32"/>
  <c r="T130" i="32"/>
  <c r="AN130" i="32"/>
  <c r="AM130" i="32"/>
  <c r="AL130" i="32"/>
  <c r="AK130" i="32"/>
  <c r="AK131" i="32"/>
  <c r="P131" i="32"/>
  <c r="AJ130" i="32"/>
  <c r="AJ131" i="32"/>
  <c r="O131" i="32"/>
  <c r="AI130" i="32"/>
  <c r="AI131" i="32"/>
  <c r="N131" i="32"/>
  <c r="AH130" i="32"/>
  <c r="AH131" i="32"/>
  <c r="M131" i="32"/>
  <c r="AG130" i="32"/>
  <c r="AG131" i="32"/>
  <c r="L131" i="32"/>
  <c r="AF130" i="32"/>
  <c r="AE130" i="32"/>
  <c r="AD130" i="32"/>
  <c r="AC130" i="32"/>
  <c r="AC131" i="32"/>
  <c r="H131" i="32"/>
  <c r="AB130" i="32"/>
  <c r="AB131" i="32"/>
  <c r="G131" i="32"/>
  <c r="AA130" i="32"/>
  <c r="Z130" i="32"/>
  <c r="Z131" i="32"/>
  <c r="E131" i="32"/>
  <c r="Y130" i="32"/>
  <c r="Y131" i="32"/>
  <c r="D131" i="32"/>
  <c r="X130" i="32"/>
  <c r="W130" i="32"/>
  <c r="P130" i="32"/>
  <c r="O130" i="32"/>
  <c r="N130" i="32"/>
  <c r="M130" i="32"/>
  <c r="L130" i="32"/>
  <c r="F130" i="32"/>
  <c r="E130" i="32"/>
  <c r="D130" i="32"/>
  <c r="AP129" i="32"/>
  <c r="AK129" i="32"/>
  <c r="P129" i="32"/>
  <c r="AF129" i="32"/>
  <c r="K129" i="32"/>
  <c r="AC129" i="32"/>
  <c r="H129" i="32"/>
  <c r="AO128" i="32"/>
  <c r="AO129" i="32"/>
  <c r="T129" i="32"/>
  <c r="AN128" i="32"/>
  <c r="AN129" i="32"/>
  <c r="S129" i="32"/>
  <c r="AM128" i="32"/>
  <c r="AM129" i="32"/>
  <c r="R129" i="32"/>
  <c r="AL128" i="32"/>
  <c r="Q128" i="32"/>
  <c r="AL129" i="32"/>
  <c r="Q129" i="32"/>
  <c r="AK128" i="32"/>
  <c r="P128" i="32"/>
  <c r="AJ128" i="32"/>
  <c r="AJ129" i="32"/>
  <c r="O129" i="32"/>
  <c r="AI128" i="32"/>
  <c r="AH128" i="32"/>
  <c r="AH129" i="32"/>
  <c r="M129" i="32"/>
  <c r="AG128" i="32"/>
  <c r="AG129" i="32"/>
  <c r="L129" i="32"/>
  <c r="AF128" i="32"/>
  <c r="AE128" i="32"/>
  <c r="AE129" i="32"/>
  <c r="J129" i="32"/>
  <c r="AD128" i="32"/>
  <c r="AD129" i="32"/>
  <c r="I129" i="32"/>
  <c r="AC128" i="32"/>
  <c r="AB128" i="32"/>
  <c r="AB129" i="32"/>
  <c r="G129" i="32"/>
  <c r="AA128" i="32"/>
  <c r="F128" i="32"/>
  <c r="Z128" i="32"/>
  <c r="Y128" i="32"/>
  <c r="X128" i="32"/>
  <c r="X129" i="32"/>
  <c r="C129" i="32"/>
  <c r="W128" i="32"/>
  <c r="W129" i="32"/>
  <c r="B129" i="32"/>
  <c r="S128" i="32"/>
  <c r="R128" i="32"/>
  <c r="O128" i="32"/>
  <c r="M128" i="32"/>
  <c r="K128" i="32"/>
  <c r="J128" i="32"/>
  <c r="I128" i="32"/>
  <c r="H128" i="32"/>
  <c r="G128" i="32"/>
  <c r="AP127" i="32"/>
  <c r="E127" i="32"/>
  <c r="AO126" i="32"/>
  <c r="AO127" i="32"/>
  <c r="T127" i="32"/>
  <c r="AN126" i="32"/>
  <c r="AM126" i="32"/>
  <c r="AM127" i="32"/>
  <c r="R127" i="32"/>
  <c r="AL126" i="32"/>
  <c r="AK126" i="32"/>
  <c r="AJ126" i="32"/>
  <c r="AJ127" i="32"/>
  <c r="O127" i="32"/>
  <c r="AI126" i="32"/>
  <c r="AH126" i="32"/>
  <c r="AH127" i="32"/>
  <c r="M127" i="32"/>
  <c r="AG126" i="32"/>
  <c r="AG127" i="32"/>
  <c r="L127" i="32"/>
  <c r="AF126" i="32"/>
  <c r="AF127" i="32"/>
  <c r="K127" i="32"/>
  <c r="AE126" i="32"/>
  <c r="AE127" i="32"/>
  <c r="J127" i="32"/>
  <c r="AD126" i="32"/>
  <c r="AC126" i="32"/>
  <c r="AB126" i="32"/>
  <c r="AB127" i="32"/>
  <c r="G127" i="32"/>
  <c r="AA126" i="32"/>
  <c r="AA127" i="32"/>
  <c r="F127" i="32"/>
  <c r="Z126" i="32"/>
  <c r="Z127" i="32"/>
  <c r="E126" i="32"/>
  <c r="Y126" i="32"/>
  <c r="X126" i="32"/>
  <c r="W126" i="32"/>
  <c r="W127" i="32"/>
  <c r="B127" i="32"/>
  <c r="T126" i="32"/>
  <c r="R126" i="32"/>
  <c r="P126" i="32"/>
  <c r="O126" i="32"/>
  <c r="L126" i="32"/>
  <c r="G126" i="32"/>
  <c r="F126" i="32"/>
  <c r="B126" i="32"/>
  <c r="AP125" i="32"/>
  <c r="AH125" i="32"/>
  <c r="Z125" i="32"/>
  <c r="E125" i="32"/>
  <c r="M125" i="32"/>
  <c r="AO124" i="32"/>
  <c r="AO125" i="32"/>
  <c r="T125" i="32"/>
  <c r="AN124" i="32"/>
  <c r="AM124" i="32"/>
  <c r="AL124" i="32"/>
  <c r="Q124" i="32"/>
  <c r="AL125" i="32"/>
  <c r="Q125" i="32"/>
  <c r="AK124" i="32"/>
  <c r="AJ124" i="32"/>
  <c r="AJ125" i="32"/>
  <c r="O125" i="32"/>
  <c r="AI124" i="32"/>
  <c r="AI125" i="32"/>
  <c r="N125" i="32"/>
  <c r="AH124" i="32"/>
  <c r="AG124" i="32"/>
  <c r="AF124" i="32"/>
  <c r="K124" i="32"/>
  <c r="AE124" i="32"/>
  <c r="AE125" i="32"/>
  <c r="J125" i="32"/>
  <c r="AD124" i="32"/>
  <c r="AD125" i="32"/>
  <c r="I125" i="32"/>
  <c r="AC124" i="32"/>
  <c r="AB124" i="32"/>
  <c r="G124" i="32"/>
  <c r="AA124" i="32"/>
  <c r="AA125" i="32"/>
  <c r="F125" i="32"/>
  <c r="Z124" i="32"/>
  <c r="Y124" i="32"/>
  <c r="Y125" i="32"/>
  <c r="D125" i="32"/>
  <c r="X124" i="32"/>
  <c r="W124" i="32"/>
  <c r="W125" i="32"/>
  <c r="B125" i="32"/>
  <c r="B124" i="32"/>
  <c r="T124" i="32"/>
  <c r="O124" i="32"/>
  <c r="M124" i="32"/>
  <c r="L124" i="32"/>
  <c r="I124" i="32"/>
  <c r="E124" i="32"/>
  <c r="D124" i="32"/>
  <c r="C124" i="32"/>
  <c r="AP123" i="32"/>
  <c r="AM123" i="32"/>
  <c r="R123" i="32"/>
  <c r="AC123" i="32"/>
  <c r="H123" i="32"/>
  <c r="AB123" i="32"/>
  <c r="G123" i="32"/>
  <c r="AO122" i="32"/>
  <c r="AO123" i="32"/>
  <c r="T123" i="32"/>
  <c r="AN122" i="32"/>
  <c r="AN123" i="32"/>
  <c r="S123" i="32"/>
  <c r="AM122" i="32"/>
  <c r="AL122" i="32"/>
  <c r="Q122" i="32"/>
  <c r="AL123" i="32"/>
  <c r="Q123" i="32"/>
  <c r="AK122" i="32"/>
  <c r="AK123" i="32"/>
  <c r="P123" i="32"/>
  <c r="AJ122" i="32"/>
  <c r="O122" i="32"/>
  <c r="AI122" i="32"/>
  <c r="AH122" i="32"/>
  <c r="AG122" i="32"/>
  <c r="AF122" i="32"/>
  <c r="AF123" i="32"/>
  <c r="K123" i="32"/>
  <c r="AE122" i="32"/>
  <c r="AE123" i="32"/>
  <c r="J123" i="32"/>
  <c r="AD122" i="32"/>
  <c r="AD123" i="32"/>
  <c r="I123" i="32"/>
  <c r="AC122" i="32"/>
  <c r="AB122" i="32"/>
  <c r="G122" i="32"/>
  <c r="AA122" i="32"/>
  <c r="Z122" i="32"/>
  <c r="Y122" i="32"/>
  <c r="Y123" i="32"/>
  <c r="D123" i="32"/>
  <c r="X122" i="32"/>
  <c r="X123" i="32"/>
  <c r="C123" i="32"/>
  <c r="W122" i="32"/>
  <c r="R122" i="32"/>
  <c r="P122" i="32"/>
  <c r="N122" i="32"/>
  <c r="J122" i="32"/>
  <c r="I122" i="32"/>
  <c r="H122" i="32"/>
  <c r="F122" i="32"/>
  <c r="AP121" i="32"/>
  <c r="AJ121" i="32"/>
  <c r="O121" i="32"/>
  <c r="AH121" i="32"/>
  <c r="AG121" i="32"/>
  <c r="L121" i="32"/>
  <c r="AD121" i="32"/>
  <c r="AC121" i="32"/>
  <c r="AB121" i="32"/>
  <c r="AA121" i="32"/>
  <c r="F121" i="32"/>
  <c r="Z121" i="32"/>
  <c r="E121" i="32"/>
  <c r="Y121" i="32"/>
  <c r="D121" i="32"/>
  <c r="X121" i="32"/>
  <c r="C121" i="32"/>
  <c r="W121" i="32"/>
  <c r="B121" i="32"/>
  <c r="M121" i="32"/>
  <c r="I121" i="32"/>
  <c r="H121" i="32"/>
  <c r="G121" i="32"/>
  <c r="AO120" i="32"/>
  <c r="AO121" i="32"/>
  <c r="T121" i="32"/>
  <c r="T120" i="32"/>
  <c r="AN120" i="32"/>
  <c r="S120" i="32"/>
  <c r="AN121" i="32"/>
  <c r="S121" i="32"/>
  <c r="AM120" i="32"/>
  <c r="AL120" i="32"/>
  <c r="AK120" i="32"/>
  <c r="AK121" i="32"/>
  <c r="P121" i="32"/>
  <c r="AJ120" i="32"/>
  <c r="O120" i="32"/>
  <c r="AI120" i="32"/>
  <c r="AI121" i="32"/>
  <c r="N121" i="32"/>
  <c r="AH120" i="32"/>
  <c r="AG120" i="32"/>
  <c r="L120" i="32"/>
  <c r="AF120" i="32"/>
  <c r="AE120" i="32"/>
  <c r="N120" i="32"/>
  <c r="M120" i="32"/>
  <c r="I120" i="32"/>
  <c r="H120" i="32"/>
  <c r="G120" i="32"/>
  <c r="F120" i="32"/>
  <c r="E120" i="32"/>
  <c r="D120" i="32"/>
  <c r="C120" i="32"/>
  <c r="B120" i="32"/>
  <c r="AP119" i="32"/>
  <c r="AD119" i="32"/>
  <c r="I119" i="32"/>
  <c r="AC119" i="32"/>
  <c r="H119" i="32"/>
  <c r="AB119" i="32"/>
  <c r="G119" i="32"/>
  <c r="AA119" i="32"/>
  <c r="Z119" i="32"/>
  <c r="Y119" i="32"/>
  <c r="X119" i="32"/>
  <c r="C119" i="32"/>
  <c r="W119" i="32"/>
  <c r="B119" i="32"/>
  <c r="F119" i="32"/>
  <c r="E119" i="32"/>
  <c r="D119" i="32"/>
  <c r="AO118" i="32"/>
  <c r="AO119" i="32"/>
  <c r="T119" i="32"/>
  <c r="AN118" i="32"/>
  <c r="AN119" i="32"/>
  <c r="S119" i="32"/>
  <c r="AM118" i="32"/>
  <c r="AL118" i="32"/>
  <c r="Q118" i="32"/>
  <c r="AK118" i="32"/>
  <c r="AK119" i="32"/>
  <c r="P119" i="32"/>
  <c r="AJ118" i="32"/>
  <c r="AI118" i="32"/>
  <c r="N118" i="32"/>
  <c r="AH118" i="32"/>
  <c r="AH119" i="32"/>
  <c r="M119" i="32"/>
  <c r="AG118" i="32"/>
  <c r="AG119" i="32"/>
  <c r="L119" i="32"/>
  <c r="AF118" i="32"/>
  <c r="AF119" i="32"/>
  <c r="K119" i="32"/>
  <c r="AE118" i="32"/>
  <c r="AE119" i="32"/>
  <c r="J119" i="32"/>
  <c r="T118" i="32"/>
  <c r="S118" i="32"/>
  <c r="K118" i="32"/>
  <c r="J118" i="32"/>
  <c r="I118" i="32"/>
  <c r="H118" i="32"/>
  <c r="G118" i="32"/>
  <c r="F118" i="32"/>
  <c r="E118" i="32"/>
  <c r="D118" i="32"/>
  <c r="C118" i="32"/>
  <c r="B118" i="32"/>
  <c r="AP117" i="32"/>
  <c r="AI117" i="32"/>
  <c r="N117" i="32"/>
  <c r="AD117" i="32"/>
  <c r="AC117" i="32"/>
  <c r="H117" i="32"/>
  <c r="AB117" i="32"/>
  <c r="G117" i="32"/>
  <c r="AA117" i="32"/>
  <c r="F117" i="32"/>
  <c r="Z117" i="32"/>
  <c r="Y117" i="32"/>
  <c r="D117" i="32"/>
  <c r="X117" i="32"/>
  <c r="W117" i="32"/>
  <c r="B117" i="32"/>
  <c r="I117" i="32"/>
  <c r="E117" i="32"/>
  <c r="C117" i="32"/>
  <c r="AO116" i="32"/>
  <c r="AN116" i="32"/>
  <c r="AN117" i="32"/>
  <c r="S117" i="32"/>
  <c r="AM116" i="32"/>
  <c r="AL116" i="32"/>
  <c r="AK116" i="32"/>
  <c r="AJ116" i="32"/>
  <c r="AJ117" i="32"/>
  <c r="O117" i="32"/>
  <c r="AI116" i="32"/>
  <c r="N116" i="32"/>
  <c r="AH116" i="32"/>
  <c r="AH117" i="32"/>
  <c r="M117" i="32"/>
  <c r="AG116" i="32"/>
  <c r="AF116" i="32"/>
  <c r="AF117" i="32"/>
  <c r="K117" i="32"/>
  <c r="AE116" i="32"/>
  <c r="AE117" i="32"/>
  <c r="J117" i="32"/>
  <c r="S116" i="32"/>
  <c r="Q116" i="32"/>
  <c r="O116" i="32"/>
  <c r="M116" i="32"/>
  <c r="K116" i="32"/>
  <c r="I116" i="32"/>
  <c r="H116" i="32"/>
  <c r="G116" i="32"/>
  <c r="F116" i="32"/>
  <c r="E116" i="32"/>
  <c r="D116" i="32"/>
  <c r="C116" i="32"/>
  <c r="B116" i="32"/>
  <c r="AP115" i="32"/>
  <c r="AO115" i="32"/>
  <c r="T115" i="32"/>
  <c r="AN115" i="32"/>
  <c r="S115" i="32"/>
  <c r="AD115" i="32"/>
  <c r="I115" i="32"/>
  <c r="AC115" i="32"/>
  <c r="H115" i="32"/>
  <c r="AB115" i="32"/>
  <c r="G115" i="32"/>
  <c r="AA115" i="32"/>
  <c r="F115" i="32"/>
  <c r="Z115" i="32"/>
  <c r="E115" i="32"/>
  <c r="Y115" i="32"/>
  <c r="X115" i="32"/>
  <c r="C115" i="32"/>
  <c r="W115" i="32"/>
  <c r="B115" i="32"/>
  <c r="D115" i="32"/>
  <c r="AO114" i="32"/>
  <c r="T114" i="32"/>
  <c r="AN114" i="32"/>
  <c r="S114" i="32"/>
  <c r="AM114" i="32"/>
  <c r="AL114" i="32"/>
  <c r="AK114" i="32"/>
  <c r="AK115" i="32"/>
  <c r="P115" i="32"/>
  <c r="AJ114" i="32"/>
  <c r="AJ115" i="32"/>
  <c r="O115" i="32"/>
  <c r="AI114" i="32"/>
  <c r="AI115" i="32"/>
  <c r="N115" i="32"/>
  <c r="AH114" i="32"/>
  <c r="M114" i="32"/>
  <c r="AH115" i="32"/>
  <c r="M115" i="32"/>
  <c r="AG114" i="32"/>
  <c r="AG115" i="32"/>
  <c r="L115" i="32"/>
  <c r="AF114" i="32"/>
  <c r="AF115" i="32"/>
  <c r="K115" i="32"/>
  <c r="AE114" i="32"/>
  <c r="AE115" i="32"/>
  <c r="J115" i="32"/>
  <c r="R114" i="32"/>
  <c r="P114" i="32"/>
  <c r="N114" i="32"/>
  <c r="L114" i="32"/>
  <c r="J114" i="32"/>
  <c r="I114" i="32"/>
  <c r="H114" i="32"/>
  <c r="G114" i="32"/>
  <c r="F114" i="32"/>
  <c r="E114" i="32"/>
  <c r="D114" i="32"/>
  <c r="C114" i="32"/>
  <c r="B114" i="32"/>
  <c r="AP113" i="32"/>
  <c r="AK113" i="32"/>
  <c r="P113" i="32"/>
  <c r="AD113" i="32"/>
  <c r="AC113" i="32"/>
  <c r="H113" i="32"/>
  <c r="AB113" i="32"/>
  <c r="AA113" i="32"/>
  <c r="F113" i="32"/>
  <c r="Z113" i="32"/>
  <c r="Y113" i="32"/>
  <c r="X113" i="32"/>
  <c r="W113" i="32"/>
  <c r="B113" i="32"/>
  <c r="I113" i="32"/>
  <c r="G113" i="32"/>
  <c r="E113" i="32"/>
  <c r="D113" i="32"/>
  <c r="C113" i="32"/>
  <c r="AO112" i="32"/>
  <c r="AO113" i="32"/>
  <c r="T113" i="32"/>
  <c r="AN112" i="32"/>
  <c r="S112" i="32"/>
  <c r="AN113" i="32"/>
  <c r="S113" i="32"/>
  <c r="AM112" i="32"/>
  <c r="AL112" i="32"/>
  <c r="AK112" i="32"/>
  <c r="P112" i="32"/>
  <c r="AJ112" i="32"/>
  <c r="AI112" i="32"/>
  <c r="AH112" i="32"/>
  <c r="AH113" i="32"/>
  <c r="M113" i="32"/>
  <c r="AG112" i="32"/>
  <c r="AG113" i="32"/>
  <c r="L113" i="32"/>
  <c r="AF112" i="32"/>
  <c r="AF113" i="32"/>
  <c r="K113" i="32"/>
  <c r="AE112" i="32"/>
  <c r="AE113" i="32"/>
  <c r="J113" i="32"/>
  <c r="R112" i="32"/>
  <c r="Q112" i="32"/>
  <c r="M112" i="32"/>
  <c r="K112" i="32"/>
  <c r="J112" i="32"/>
  <c r="I112" i="32"/>
  <c r="H112" i="32"/>
  <c r="G112" i="32"/>
  <c r="F112" i="32"/>
  <c r="E112" i="32"/>
  <c r="D112" i="32"/>
  <c r="C112" i="32"/>
  <c r="B112" i="32"/>
  <c r="AP111" i="32"/>
  <c r="AM111" i="32"/>
  <c r="R111" i="32"/>
  <c r="AD111" i="32"/>
  <c r="AC111" i="32"/>
  <c r="H111" i="32"/>
  <c r="AB111" i="32"/>
  <c r="G111" i="32"/>
  <c r="AA111" i="32"/>
  <c r="F111" i="32"/>
  <c r="Z111" i="32"/>
  <c r="E111" i="32"/>
  <c r="Y111" i="32"/>
  <c r="D111" i="32"/>
  <c r="X111" i="32"/>
  <c r="W111" i="32"/>
  <c r="B111" i="32"/>
  <c r="I111" i="32"/>
  <c r="C111" i="32"/>
  <c r="AN110" i="32"/>
  <c r="AN111" i="32"/>
  <c r="S111" i="32"/>
  <c r="AM110" i="32"/>
  <c r="AL110" i="32"/>
  <c r="Q110" i="32"/>
  <c r="AK110" i="32"/>
  <c r="AJ110" i="32"/>
  <c r="AJ111" i="32"/>
  <c r="O111" i="32"/>
  <c r="AI110" i="32"/>
  <c r="N110" i="32"/>
  <c r="AH110" i="32"/>
  <c r="AH111" i="32"/>
  <c r="M111" i="32"/>
  <c r="AG110" i="32"/>
  <c r="AG111" i="32"/>
  <c r="L111" i="32"/>
  <c r="AF110" i="32"/>
  <c r="AF111" i="32"/>
  <c r="K111" i="32"/>
  <c r="AE110" i="32"/>
  <c r="S110" i="32"/>
  <c r="R110" i="32"/>
  <c r="O110" i="32"/>
  <c r="M110" i="32"/>
  <c r="I110" i="32"/>
  <c r="H110" i="32"/>
  <c r="G110" i="32"/>
  <c r="F110" i="32"/>
  <c r="E110" i="32"/>
  <c r="D110" i="32"/>
  <c r="C110" i="32"/>
  <c r="B110" i="32"/>
  <c r="AP109" i="32"/>
  <c r="AG109" i="32"/>
  <c r="L109" i="32"/>
  <c r="AD109" i="32"/>
  <c r="I109" i="32"/>
  <c r="AC109" i="32"/>
  <c r="H109" i="32"/>
  <c r="AB109" i="32"/>
  <c r="AA109" i="32"/>
  <c r="F109" i="32"/>
  <c r="Z109" i="32"/>
  <c r="Y109" i="32"/>
  <c r="D109" i="32"/>
  <c r="X109" i="32"/>
  <c r="C109" i="32"/>
  <c r="W109" i="32"/>
  <c r="B109" i="32"/>
  <c r="G109" i="32"/>
  <c r="E109" i="32"/>
  <c r="AM108" i="32"/>
  <c r="R108" i="32"/>
  <c r="AL108" i="32"/>
  <c r="AK108" i="32"/>
  <c r="AK109" i="32"/>
  <c r="P109" i="32"/>
  <c r="AJ108" i="32"/>
  <c r="AI108" i="32"/>
  <c r="AH108" i="32"/>
  <c r="AH109" i="32"/>
  <c r="M109" i="32"/>
  <c r="AG108" i="32"/>
  <c r="L108" i="32"/>
  <c r="AF108" i="32"/>
  <c r="K108" i="32"/>
  <c r="AF109" i="32"/>
  <c r="K109" i="32"/>
  <c r="AE108" i="32"/>
  <c r="AE109" i="32"/>
  <c r="J109" i="32"/>
  <c r="J108" i="32"/>
  <c r="Q108" i="32"/>
  <c r="P108" i="32"/>
  <c r="M108" i="32"/>
  <c r="I108" i="32"/>
  <c r="H108" i="32"/>
  <c r="G108" i="32"/>
  <c r="F108" i="32"/>
  <c r="E108" i="32"/>
  <c r="D108" i="32"/>
  <c r="C108" i="32"/>
  <c r="B108" i="32"/>
  <c r="AP107" i="32"/>
  <c r="AD107" i="32"/>
  <c r="AC107" i="32"/>
  <c r="H107" i="32"/>
  <c r="AB107" i="32"/>
  <c r="G107" i="32"/>
  <c r="AA107" i="32"/>
  <c r="Z107" i="32"/>
  <c r="Y107" i="32"/>
  <c r="X107" i="32"/>
  <c r="C107" i="32"/>
  <c r="W107" i="32"/>
  <c r="I107" i="32"/>
  <c r="F107" i="32"/>
  <c r="E107" i="32"/>
  <c r="D107" i="32"/>
  <c r="B107" i="32"/>
  <c r="AL106" i="32"/>
  <c r="AL107" i="32"/>
  <c r="Q107" i="32"/>
  <c r="AK106" i="32"/>
  <c r="AJ106" i="32"/>
  <c r="AI106" i="32"/>
  <c r="AI107" i="32"/>
  <c r="N107" i="32"/>
  <c r="AH106" i="32"/>
  <c r="AG106" i="32"/>
  <c r="AG107" i="32"/>
  <c r="L107" i="32"/>
  <c r="AF106" i="32"/>
  <c r="AF107" i="32"/>
  <c r="K107" i="32"/>
  <c r="AE106" i="32"/>
  <c r="J106" i="32"/>
  <c r="AE107" i="32"/>
  <c r="J107" i="32"/>
  <c r="Q106" i="32"/>
  <c r="M106" i="32"/>
  <c r="L106" i="32"/>
  <c r="K106" i="32"/>
  <c r="I106" i="32"/>
  <c r="H106" i="32"/>
  <c r="G106" i="32"/>
  <c r="F106" i="32"/>
  <c r="E106" i="32"/>
  <c r="D106" i="32"/>
  <c r="C106" i="32"/>
  <c r="B106" i="32"/>
  <c r="AP105" i="32"/>
  <c r="AD105" i="32"/>
  <c r="I105" i="32"/>
  <c r="AC105" i="32"/>
  <c r="H105" i="32"/>
  <c r="AB105" i="32"/>
  <c r="G105" i="32"/>
  <c r="AA105" i="32"/>
  <c r="F105" i="32"/>
  <c r="Z105" i="32"/>
  <c r="Y105" i="32"/>
  <c r="D105" i="32"/>
  <c r="X105" i="32"/>
  <c r="C105" i="32"/>
  <c r="W105" i="32"/>
  <c r="B105" i="32"/>
  <c r="E105" i="32"/>
  <c r="AK104" i="32"/>
  <c r="AK105" i="32"/>
  <c r="P105" i="32"/>
  <c r="AJ104" i="32"/>
  <c r="AJ105" i="32"/>
  <c r="O105" i="32"/>
  <c r="AI104" i="32"/>
  <c r="AH104" i="32"/>
  <c r="AH105" i="32"/>
  <c r="M105" i="32"/>
  <c r="AG104" i="32"/>
  <c r="L104" i="32"/>
  <c r="AF104" i="32"/>
  <c r="AF105" i="32"/>
  <c r="K105" i="32"/>
  <c r="AE104" i="32"/>
  <c r="AE105" i="32"/>
  <c r="J105" i="32"/>
  <c r="M104" i="32"/>
  <c r="K104" i="32"/>
  <c r="I104" i="32"/>
  <c r="H104" i="32"/>
  <c r="G104" i="32"/>
  <c r="F104" i="32"/>
  <c r="E104" i="32"/>
  <c r="D104" i="32"/>
  <c r="C104" i="32"/>
  <c r="B104" i="32"/>
  <c r="AP103" i="32"/>
  <c r="AD103" i="32"/>
  <c r="I103" i="32"/>
  <c r="AC103" i="32"/>
  <c r="H103" i="32"/>
  <c r="AB103" i="32"/>
  <c r="G103" i="32"/>
  <c r="AA103" i="32"/>
  <c r="F103" i="32"/>
  <c r="Z103" i="32"/>
  <c r="E103" i="32"/>
  <c r="Y103" i="32"/>
  <c r="D103" i="32"/>
  <c r="X103" i="32"/>
  <c r="C103" i="32"/>
  <c r="W103" i="32"/>
  <c r="B103" i="32"/>
  <c r="AJ102" i="32"/>
  <c r="AI102" i="32"/>
  <c r="AI103" i="32"/>
  <c r="N103" i="32"/>
  <c r="AH102" i="32"/>
  <c r="AH103" i="32"/>
  <c r="M103" i="32"/>
  <c r="AG102" i="32"/>
  <c r="AG103" i="32"/>
  <c r="L103" i="32"/>
  <c r="AF102" i="32"/>
  <c r="AE102" i="32"/>
  <c r="J102" i="32"/>
  <c r="M102" i="32"/>
  <c r="L102" i="32"/>
  <c r="I102" i="32"/>
  <c r="H102" i="32"/>
  <c r="G102" i="32"/>
  <c r="F102" i="32"/>
  <c r="E102" i="32"/>
  <c r="D102" i="32"/>
  <c r="C102" i="32"/>
  <c r="B102" i="32"/>
  <c r="AP101" i="32"/>
  <c r="AD101" i="32"/>
  <c r="AC101" i="32"/>
  <c r="H101" i="32"/>
  <c r="AB101" i="32"/>
  <c r="G101" i="32"/>
  <c r="AA101" i="32"/>
  <c r="F101" i="32"/>
  <c r="Z101" i="32"/>
  <c r="E101" i="32"/>
  <c r="Y101" i="32"/>
  <c r="D101" i="32"/>
  <c r="X101" i="32"/>
  <c r="C101" i="32"/>
  <c r="W101" i="32"/>
  <c r="B101" i="32"/>
  <c r="I101" i="32"/>
  <c r="AI100" i="32"/>
  <c r="AH100" i="32"/>
  <c r="M100" i="32"/>
  <c r="AG100" i="32"/>
  <c r="AG101" i="32"/>
  <c r="L101" i="32"/>
  <c r="AF100" i="32"/>
  <c r="K100" i="32"/>
  <c r="AF101" i="32"/>
  <c r="K101" i="32"/>
  <c r="AE100" i="32"/>
  <c r="L100" i="32"/>
  <c r="I100" i="32"/>
  <c r="H100" i="32"/>
  <c r="G100" i="32"/>
  <c r="F100" i="32"/>
  <c r="E100" i="32"/>
  <c r="D100" i="32"/>
  <c r="C100" i="32"/>
  <c r="B100" i="32"/>
  <c r="AP99" i="32"/>
  <c r="AD99" i="32"/>
  <c r="I99" i="32"/>
  <c r="AC99" i="32"/>
  <c r="H99" i="32"/>
  <c r="AB99" i="32"/>
  <c r="AA99" i="32"/>
  <c r="F99" i="32"/>
  <c r="Z99" i="32"/>
  <c r="Y99" i="32"/>
  <c r="X99" i="32"/>
  <c r="C99" i="32"/>
  <c r="W99" i="32"/>
  <c r="B99" i="32"/>
  <c r="G99" i="32"/>
  <c r="E99" i="32"/>
  <c r="D99" i="32"/>
  <c r="AH98" i="32"/>
  <c r="AH99" i="32"/>
  <c r="M99" i="32"/>
  <c r="AG98" i="32"/>
  <c r="AF98" i="32"/>
  <c r="K98" i="32"/>
  <c r="AE98" i="32"/>
  <c r="J98" i="32"/>
  <c r="M98" i="32"/>
  <c r="I98" i="32"/>
  <c r="H98" i="32"/>
  <c r="G98" i="32"/>
  <c r="F98" i="32"/>
  <c r="E98" i="32"/>
  <c r="D98" i="32"/>
  <c r="C98" i="32"/>
  <c r="B98" i="32"/>
  <c r="AP97" i="32"/>
  <c r="AD97" i="32"/>
  <c r="I97" i="32"/>
  <c r="AC97" i="32"/>
  <c r="AB97" i="32"/>
  <c r="G97" i="32"/>
  <c r="AA97" i="32"/>
  <c r="Z97" i="32"/>
  <c r="E97" i="32"/>
  <c r="Y97" i="32"/>
  <c r="D97" i="32"/>
  <c r="X97" i="32"/>
  <c r="C97" i="32"/>
  <c r="W97" i="32"/>
  <c r="B97" i="32"/>
  <c r="H97" i="32"/>
  <c r="F97" i="32"/>
  <c r="AG96" i="32"/>
  <c r="AG97" i="32"/>
  <c r="L97" i="32"/>
  <c r="AF96" i="32"/>
  <c r="K96" i="32"/>
  <c r="AF97" i="32"/>
  <c r="K97" i="32"/>
  <c r="AE96" i="32"/>
  <c r="J96" i="32"/>
  <c r="AE97" i="32"/>
  <c r="J97" i="32"/>
  <c r="I96" i="32"/>
  <c r="H96" i="32"/>
  <c r="G96" i="32"/>
  <c r="F96" i="32"/>
  <c r="E96" i="32"/>
  <c r="D96" i="32"/>
  <c r="C96" i="32"/>
  <c r="B96" i="32"/>
  <c r="AF95" i="32"/>
  <c r="K95" i="32"/>
  <c r="AD95" i="32"/>
  <c r="I95" i="32"/>
  <c r="AC95" i="32"/>
  <c r="H95" i="32"/>
  <c r="AB95" i="32"/>
  <c r="G95" i="32"/>
  <c r="AA95" i="32"/>
  <c r="Z95" i="32"/>
  <c r="E95" i="32"/>
  <c r="Y95" i="32"/>
  <c r="D95" i="32"/>
  <c r="X95" i="32"/>
  <c r="C95" i="32"/>
  <c r="W95" i="32"/>
  <c r="F95" i="32"/>
  <c r="B95" i="32"/>
  <c r="AF94" i="32"/>
  <c r="K94" i="32"/>
  <c r="AE94" i="32"/>
  <c r="AE95" i="32"/>
  <c r="J95" i="32"/>
  <c r="I94" i="32"/>
  <c r="H94" i="32"/>
  <c r="G94" i="32"/>
  <c r="F94" i="32"/>
  <c r="E94" i="32"/>
  <c r="D94" i="32"/>
  <c r="C94" i="32"/>
  <c r="B94" i="32"/>
  <c r="AE93" i="32"/>
  <c r="J93" i="32"/>
  <c r="AD93" i="32"/>
  <c r="I93" i="32"/>
  <c r="AC93" i="32"/>
  <c r="H93" i="32"/>
  <c r="AB93" i="32"/>
  <c r="G93" i="32"/>
  <c r="AA93" i="32"/>
  <c r="Z93" i="32"/>
  <c r="E93" i="32"/>
  <c r="Y93" i="32"/>
  <c r="X93" i="32"/>
  <c r="C93" i="32"/>
  <c r="W93" i="32"/>
  <c r="F93" i="32"/>
  <c r="D93" i="32"/>
  <c r="B93" i="32"/>
  <c r="AE92" i="32"/>
  <c r="J92" i="32"/>
  <c r="I92" i="32"/>
  <c r="H92" i="32"/>
  <c r="G92" i="32"/>
  <c r="F92" i="32"/>
  <c r="E92" i="32"/>
  <c r="D92" i="32"/>
  <c r="C92" i="32"/>
  <c r="B92" i="32"/>
  <c r="AD91" i="32"/>
  <c r="I91" i="32"/>
  <c r="AC91" i="32"/>
  <c r="AB91" i="32"/>
  <c r="AA91" i="32"/>
  <c r="F91" i="32"/>
  <c r="Z91" i="32"/>
  <c r="E91" i="32"/>
  <c r="Y91" i="32"/>
  <c r="X91" i="32"/>
  <c r="W91" i="32"/>
  <c r="B91" i="32"/>
  <c r="H91" i="32"/>
  <c r="G91" i="32"/>
  <c r="D91" i="32"/>
  <c r="C91" i="32"/>
  <c r="I90" i="32"/>
  <c r="H90" i="32"/>
  <c r="G90" i="32"/>
  <c r="F90" i="32"/>
  <c r="E90" i="32"/>
  <c r="D90" i="32"/>
  <c r="C90" i="32"/>
  <c r="B90" i="32"/>
  <c r="AC89" i="32"/>
  <c r="H89" i="32"/>
  <c r="AB89" i="32"/>
  <c r="G89" i="32"/>
  <c r="AA89" i="32"/>
  <c r="Z89" i="32"/>
  <c r="E89" i="32"/>
  <c r="Y89" i="32"/>
  <c r="X89" i="32"/>
  <c r="C89" i="32"/>
  <c r="W89" i="32"/>
  <c r="F89" i="32"/>
  <c r="D89" i="32"/>
  <c r="B89" i="32"/>
  <c r="H88" i="32"/>
  <c r="G88" i="32"/>
  <c r="F88" i="32"/>
  <c r="E88" i="32"/>
  <c r="D88" i="32"/>
  <c r="C88" i="32"/>
  <c r="B88" i="32"/>
  <c r="AB87" i="32"/>
  <c r="AA87" i="32"/>
  <c r="Z87" i="32"/>
  <c r="E87" i="32"/>
  <c r="Y87" i="32"/>
  <c r="D87" i="32"/>
  <c r="X87" i="32"/>
  <c r="C87" i="32"/>
  <c r="W87" i="32"/>
  <c r="B87" i="32"/>
  <c r="G87" i="32"/>
  <c r="F87" i="32"/>
  <c r="G86" i="32"/>
  <c r="F86" i="32"/>
  <c r="E86" i="32"/>
  <c r="D86" i="32"/>
  <c r="C86" i="32"/>
  <c r="B86" i="32"/>
  <c r="AA85" i="32"/>
  <c r="F85" i="32"/>
  <c r="Z85" i="32"/>
  <c r="E85" i="32"/>
  <c r="Y85" i="32"/>
  <c r="D85" i="32"/>
  <c r="X85" i="32"/>
  <c r="C85" i="32"/>
  <c r="W85" i="32"/>
  <c r="B85" i="32"/>
  <c r="F84" i="32"/>
  <c r="E84" i="32"/>
  <c r="D84" i="32"/>
  <c r="C84" i="32"/>
  <c r="B84" i="32"/>
  <c r="Z83" i="32"/>
  <c r="E83" i="32"/>
  <c r="Y83" i="32"/>
  <c r="X83" i="32"/>
  <c r="W83" i="32"/>
  <c r="B83" i="32"/>
  <c r="D83" i="32"/>
  <c r="C83" i="32"/>
  <c r="E82" i="32"/>
  <c r="D82" i="32"/>
  <c r="C82" i="32"/>
  <c r="B82" i="32"/>
  <c r="Y81" i="32"/>
  <c r="X81" i="32"/>
  <c r="C81" i="32"/>
  <c r="W81" i="32"/>
  <c r="B81" i="32"/>
  <c r="D81" i="32"/>
  <c r="D80" i="32"/>
  <c r="C80" i="32"/>
  <c r="B80" i="32"/>
  <c r="X79" i="32"/>
  <c r="C79" i="32"/>
  <c r="W79" i="32"/>
  <c r="B79" i="32"/>
  <c r="C78" i="32"/>
  <c r="B78" i="32"/>
  <c r="W77" i="32"/>
  <c r="B77" i="32"/>
  <c r="B76" i="32"/>
  <c r="T203" i="31"/>
  <c r="S203" i="31"/>
  <c r="R203" i="31"/>
  <c r="Q203" i="31"/>
  <c r="P203" i="31"/>
  <c r="O203" i="31"/>
  <c r="N203" i="31"/>
  <c r="M203" i="31"/>
  <c r="L203" i="31"/>
  <c r="K203" i="31"/>
  <c r="J203" i="31"/>
  <c r="I203" i="31"/>
  <c r="H203" i="31"/>
  <c r="AC133" i="31"/>
  <c r="H133" i="31"/>
  <c r="G203" i="31"/>
  <c r="F203" i="31"/>
  <c r="E203" i="31"/>
  <c r="D203" i="31"/>
  <c r="C203" i="31"/>
  <c r="B203" i="31"/>
  <c r="T201" i="31"/>
  <c r="S201" i="31"/>
  <c r="AN131" i="31"/>
  <c r="S131" i="31"/>
  <c r="R201" i="31"/>
  <c r="Q201" i="3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X131" i="31"/>
  <c r="C131" i="31"/>
  <c r="B201" i="31"/>
  <c r="T199" i="31"/>
  <c r="S199" i="31"/>
  <c r="R199" i="31"/>
  <c r="Q199" i="31"/>
  <c r="P199" i="31"/>
  <c r="O199" i="31"/>
  <c r="N199" i="31"/>
  <c r="M199" i="31"/>
  <c r="L199" i="31"/>
  <c r="K199" i="31"/>
  <c r="J199" i="31"/>
  <c r="I199" i="31"/>
  <c r="H199" i="31"/>
  <c r="G199" i="31"/>
  <c r="F199" i="31"/>
  <c r="AA129" i="31"/>
  <c r="F129" i="31"/>
  <c r="E199" i="31"/>
  <c r="D199" i="31"/>
  <c r="C199" i="31"/>
  <c r="B199" i="31"/>
  <c r="T197" i="31"/>
  <c r="S197" i="31"/>
  <c r="R197" i="31"/>
  <c r="Q197" i="31"/>
  <c r="P197" i="31"/>
  <c r="O197" i="31"/>
  <c r="N197" i="31"/>
  <c r="M197" i="31"/>
  <c r="L197" i="31"/>
  <c r="K197" i="31"/>
  <c r="J197" i="31"/>
  <c r="I197" i="31"/>
  <c r="H197" i="31"/>
  <c r="G197" i="31"/>
  <c r="F197" i="31"/>
  <c r="E197" i="31"/>
  <c r="D197" i="31"/>
  <c r="C197" i="31"/>
  <c r="B197" i="31"/>
  <c r="T195" i="31"/>
  <c r="S195" i="31"/>
  <c r="R195" i="31"/>
  <c r="Q195" i="3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T193" i="31"/>
  <c r="S193" i="31"/>
  <c r="R193" i="31"/>
  <c r="Q193" i="3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T191" i="31"/>
  <c r="S191" i="31"/>
  <c r="R191" i="31"/>
  <c r="AM121" i="31"/>
  <c r="R121" i="31"/>
  <c r="Q191" i="31"/>
  <c r="P191" i="31"/>
  <c r="O191" i="31"/>
  <c r="N191" i="31"/>
  <c r="M191" i="31"/>
  <c r="T189" i="31"/>
  <c r="S189" i="31"/>
  <c r="R189" i="31"/>
  <c r="Q189" i="31"/>
  <c r="P189" i="31"/>
  <c r="O189" i="31"/>
  <c r="N189" i="31"/>
  <c r="M189" i="31"/>
  <c r="T187" i="31"/>
  <c r="AO117" i="31"/>
  <c r="T117" i="31"/>
  <c r="S187" i="31"/>
  <c r="R187" i="31"/>
  <c r="Q187" i="31"/>
  <c r="P187" i="31"/>
  <c r="O187" i="31"/>
  <c r="N187" i="31"/>
  <c r="M187" i="31"/>
  <c r="T185" i="31"/>
  <c r="S185" i="31"/>
  <c r="R185" i="31"/>
  <c r="Q185" i="31"/>
  <c r="P185" i="31"/>
  <c r="O185" i="31"/>
  <c r="N185" i="31"/>
  <c r="M185" i="31"/>
  <c r="T183" i="31"/>
  <c r="S183" i="31"/>
  <c r="R183" i="31"/>
  <c r="Q183" i="31"/>
  <c r="P183" i="31"/>
  <c r="O183" i="31"/>
  <c r="N183" i="31"/>
  <c r="M183" i="31"/>
  <c r="S181" i="31"/>
  <c r="R181" i="31"/>
  <c r="Q181" i="31"/>
  <c r="P181" i="31"/>
  <c r="O181" i="31"/>
  <c r="N181" i="31"/>
  <c r="M181" i="31"/>
  <c r="R179" i="31"/>
  <c r="Q179" i="31"/>
  <c r="P179" i="31"/>
  <c r="O179" i="31"/>
  <c r="N179" i="31"/>
  <c r="M179" i="31"/>
  <c r="Q177" i="31"/>
  <c r="P177" i="31"/>
  <c r="O177" i="31"/>
  <c r="N177" i="31"/>
  <c r="M177" i="31"/>
  <c r="P175" i="31"/>
  <c r="O175" i="31"/>
  <c r="N175" i="31"/>
  <c r="M175" i="31"/>
  <c r="O173" i="31"/>
  <c r="N173" i="31"/>
  <c r="M173" i="31"/>
  <c r="N171" i="31"/>
  <c r="M171" i="31"/>
  <c r="M169" i="31"/>
  <c r="AO135" i="31"/>
  <c r="AN135" i="31"/>
  <c r="AM135" i="31"/>
  <c r="AL135" i="31"/>
  <c r="AK135" i="31"/>
  <c r="AJ135" i="31"/>
  <c r="AI135" i="31"/>
  <c r="AH135" i="31"/>
  <c r="AG135" i="31"/>
  <c r="AF135" i="31"/>
  <c r="AE135" i="31"/>
  <c r="AD135" i="31"/>
  <c r="AC135" i="31"/>
  <c r="AB135" i="31"/>
  <c r="AA135" i="31"/>
  <c r="Z135" i="31"/>
  <c r="Y135" i="31"/>
  <c r="X135" i="31"/>
  <c r="W135" i="31"/>
  <c r="AP133" i="31"/>
  <c r="F133" i="31"/>
  <c r="AO132" i="31"/>
  <c r="AN132" i="31"/>
  <c r="AN133" i="31"/>
  <c r="S133" i="31"/>
  <c r="AM132" i="31"/>
  <c r="AM133" i="31"/>
  <c r="R133" i="31"/>
  <c r="AL132" i="31"/>
  <c r="AL133" i="31"/>
  <c r="Q133" i="31"/>
  <c r="AK132" i="31"/>
  <c r="AJ132" i="31"/>
  <c r="AJ133" i="31"/>
  <c r="O133" i="31"/>
  <c r="AI132" i="31"/>
  <c r="AI133" i="31"/>
  <c r="N133" i="31"/>
  <c r="AH132" i="31"/>
  <c r="AH133" i="31"/>
  <c r="M133" i="31"/>
  <c r="AG132" i="31"/>
  <c r="AF132" i="31"/>
  <c r="AF133" i="31"/>
  <c r="K133" i="31"/>
  <c r="AE132" i="31"/>
  <c r="AE133" i="31"/>
  <c r="J133" i="31"/>
  <c r="AD132" i="31"/>
  <c r="AD133" i="31"/>
  <c r="I133" i="31"/>
  <c r="AC132" i="31"/>
  <c r="AB132" i="31"/>
  <c r="AA132" i="31"/>
  <c r="AA133" i="31"/>
  <c r="Z132" i="31"/>
  <c r="Z133" i="31"/>
  <c r="E133" i="31"/>
  <c r="Y132" i="31"/>
  <c r="X132" i="31"/>
  <c r="W132" i="31"/>
  <c r="W133" i="31"/>
  <c r="B133" i="31"/>
  <c r="S132" i="31"/>
  <c r="P132" i="31"/>
  <c r="O132" i="31"/>
  <c r="N132" i="31"/>
  <c r="M132" i="31"/>
  <c r="K132" i="31"/>
  <c r="H132" i="31"/>
  <c r="F132" i="31"/>
  <c r="E132" i="31"/>
  <c r="AP131" i="31"/>
  <c r="AC131" i="31"/>
  <c r="H131" i="31"/>
  <c r="AO130" i="31"/>
  <c r="AO131" i="31"/>
  <c r="T131" i="31"/>
  <c r="AN130" i="31"/>
  <c r="AM130" i="31"/>
  <c r="AM131" i="31"/>
  <c r="R131" i="31"/>
  <c r="AL130" i="31"/>
  <c r="AK130" i="31"/>
  <c r="AK131" i="31"/>
  <c r="P131" i="31"/>
  <c r="AJ130" i="31"/>
  <c r="AJ131" i="31"/>
  <c r="O131" i="31"/>
  <c r="AI130" i="31"/>
  <c r="AI131" i="31"/>
  <c r="N131" i="31"/>
  <c r="AH130" i="31"/>
  <c r="AH131" i="31"/>
  <c r="M131" i="31"/>
  <c r="AG130" i="31"/>
  <c r="AG131" i="31"/>
  <c r="L131" i="31"/>
  <c r="AF130" i="31"/>
  <c r="K130" i="31"/>
  <c r="AE130" i="31"/>
  <c r="AD130" i="31"/>
  <c r="AC130" i="31"/>
  <c r="AB130" i="31"/>
  <c r="AB131" i="31"/>
  <c r="G131" i="31"/>
  <c r="AA130" i="31"/>
  <c r="AA131" i="31"/>
  <c r="F131" i="31"/>
  <c r="Z130" i="31"/>
  <c r="Z131" i="31"/>
  <c r="E131" i="31"/>
  <c r="Y130" i="31"/>
  <c r="Y131" i="31"/>
  <c r="D131" i="31"/>
  <c r="X130" i="31"/>
  <c r="W130" i="31"/>
  <c r="W131" i="31"/>
  <c r="B131" i="31"/>
  <c r="T130" i="31"/>
  <c r="S130" i="31"/>
  <c r="P130" i="31"/>
  <c r="M130" i="31"/>
  <c r="L130" i="31"/>
  <c r="H130" i="31"/>
  <c r="E130" i="31"/>
  <c r="C130" i="31"/>
  <c r="B130" i="31"/>
  <c r="AP129" i="31"/>
  <c r="AH129" i="31"/>
  <c r="M129" i="31"/>
  <c r="AD129" i="31"/>
  <c r="I129" i="31"/>
  <c r="C129" i="31"/>
  <c r="AO128" i="31"/>
  <c r="AO129" i="31"/>
  <c r="T129" i="31"/>
  <c r="AN128" i="31"/>
  <c r="AN129" i="31"/>
  <c r="S129" i="31"/>
  <c r="AM128" i="31"/>
  <c r="AM129" i="31"/>
  <c r="R129" i="31"/>
  <c r="AL128" i="31"/>
  <c r="AL129" i="31"/>
  <c r="Q129" i="31"/>
  <c r="AK128" i="31"/>
  <c r="AK129" i="31"/>
  <c r="P129" i="31"/>
  <c r="AJ128" i="31"/>
  <c r="AJ129" i="31"/>
  <c r="O129" i="31"/>
  <c r="AI128" i="31"/>
  <c r="AH128" i="31"/>
  <c r="AG128" i="31"/>
  <c r="AG129" i="31"/>
  <c r="L129" i="31"/>
  <c r="AF128" i="31"/>
  <c r="AF129" i="31"/>
  <c r="K129" i="31"/>
  <c r="AE128" i="31"/>
  <c r="J128" i="31"/>
  <c r="AD128" i="31"/>
  <c r="AC128" i="31"/>
  <c r="AC129" i="31"/>
  <c r="H129" i="31"/>
  <c r="AB128" i="31"/>
  <c r="AB129" i="31"/>
  <c r="G129" i="31"/>
  <c r="AA128" i="31"/>
  <c r="Z128" i="31"/>
  <c r="Z129" i="31"/>
  <c r="E129" i="31"/>
  <c r="Y128" i="31"/>
  <c r="Y129" i="31"/>
  <c r="D129" i="31"/>
  <c r="X128" i="31"/>
  <c r="X129" i="31"/>
  <c r="W128" i="31"/>
  <c r="W129" i="31"/>
  <c r="B129" i="31"/>
  <c r="R128" i="31"/>
  <c r="Q128" i="31"/>
  <c r="P128" i="31"/>
  <c r="O128" i="31"/>
  <c r="M128" i="31"/>
  <c r="I128" i="31"/>
  <c r="G128" i="31"/>
  <c r="E128" i="31"/>
  <c r="B128" i="31"/>
  <c r="AP127" i="31"/>
  <c r="AM127" i="31"/>
  <c r="R127" i="31"/>
  <c r="AE127" i="31"/>
  <c r="J127" i="31"/>
  <c r="W127" i="31"/>
  <c r="B127" i="31"/>
  <c r="AO126" i="31"/>
  <c r="AO127" i="31"/>
  <c r="T127" i="31"/>
  <c r="AN126" i="31"/>
  <c r="AM126" i="31"/>
  <c r="AL126" i="31"/>
  <c r="AL127" i="31"/>
  <c r="Q127" i="31"/>
  <c r="AK126" i="31"/>
  <c r="AK127" i="31"/>
  <c r="P127" i="31"/>
  <c r="AJ126" i="31"/>
  <c r="AJ127" i="31"/>
  <c r="O127" i="31"/>
  <c r="AI126" i="31"/>
  <c r="N126" i="31"/>
  <c r="AH126" i="31"/>
  <c r="M126" i="31"/>
  <c r="AG126" i="31"/>
  <c r="AG127" i="31"/>
  <c r="L127" i="31"/>
  <c r="AF126" i="31"/>
  <c r="AE126" i="31"/>
  <c r="AD126" i="31"/>
  <c r="I126" i="31"/>
  <c r="AC126" i="31"/>
  <c r="AC127" i="31"/>
  <c r="H127" i="31"/>
  <c r="AB126" i="31"/>
  <c r="AB127" i="31"/>
  <c r="G127" i="31"/>
  <c r="AA126" i="31"/>
  <c r="AA127" i="31"/>
  <c r="F127" i="31"/>
  <c r="Z126" i="31"/>
  <c r="Z127" i="31"/>
  <c r="E127" i="31"/>
  <c r="E126" i="31"/>
  <c r="Y126" i="31"/>
  <c r="Y127" i="31"/>
  <c r="D127" i="31"/>
  <c r="X126" i="31"/>
  <c r="W126" i="31"/>
  <c r="T126" i="31"/>
  <c r="R126" i="31"/>
  <c r="O126" i="31"/>
  <c r="L126" i="31"/>
  <c r="J126" i="31"/>
  <c r="G126" i="31"/>
  <c r="D126" i="31"/>
  <c r="B126" i="31"/>
  <c r="AP125" i="31"/>
  <c r="AN125" i="31"/>
  <c r="S125" i="31"/>
  <c r="AE125" i="31"/>
  <c r="J125" i="31"/>
  <c r="AB125" i="31"/>
  <c r="G125" i="31"/>
  <c r="AO124" i="31"/>
  <c r="AN124" i="31"/>
  <c r="AM124" i="31"/>
  <c r="AM125" i="31"/>
  <c r="R125" i="31"/>
  <c r="AL124" i="31"/>
  <c r="AK124" i="31"/>
  <c r="AJ124" i="31"/>
  <c r="AJ125" i="31"/>
  <c r="O125" i="31"/>
  <c r="AI124" i="31"/>
  <c r="AI125" i="31"/>
  <c r="N125" i="31"/>
  <c r="AH124" i="31"/>
  <c r="AH125" i="31"/>
  <c r="M125" i="31"/>
  <c r="AG124" i="31"/>
  <c r="AF124" i="31"/>
  <c r="AF125" i="31"/>
  <c r="K125" i="31"/>
  <c r="AE124" i="31"/>
  <c r="J124" i="31"/>
  <c r="AD124" i="31"/>
  <c r="AD125" i="31"/>
  <c r="I125" i="31"/>
  <c r="AC124" i="31"/>
  <c r="AB124" i="31"/>
  <c r="G124" i="31"/>
  <c r="AA124" i="31"/>
  <c r="AA125" i="31"/>
  <c r="F125" i="31"/>
  <c r="Z124" i="31"/>
  <c r="Z125" i="31"/>
  <c r="E125" i="31"/>
  <c r="Y124" i="31"/>
  <c r="X124" i="31"/>
  <c r="X125" i="31"/>
  <c r="C125" i="31"/>
  <c r="W124" i="31"/>
  <c r="B124" i="31"/>
  <c r="T124" i="31"/>
  <c r="S124" i="31"/>
  <c r="L124" i="31"/>
  <c r="K124" i="31"/>
  <c r="I124" i="31"/>
  <c r="AP123" i="31"/>
  <c r="T123" i="31"/>
  <c r="AD123" i="31"/>
  <c r="I123" i="31"/>
  <c r="AO122" i="31"/>
  <c r="AO123" i="31"/>
  <c r="AN122" i="31"/>
  <c r="AN123" i="31"/>
  <c r="S123" i="31"/>
  <c r="AM122" i="31"/>
  <c r="AM123" i="31"/>
  <c r="R123" i="31"/>
  <c r="AL122" i="31"/>
  <c r="AL123" i="31"/>
  <c r="Q123" i="31"/>
  <c r="AK122" i="31"/>
  <c r="AK123" i="31"/>
  <c r="P123" i="31"/>
  <c r="AJ122" i="31"/>
  <c r="O122" i="31"/>
  <c r="AI122" i="31"/>
  <c r="AI123" i="31"/>
  <c r="N123" i="31"/>
  <c r="AH122" i="31"/>
  <c r="AH123" i="31"/>
  <c r="M123" i="31"/>
  <c r="AG122" i="31"/>
  <c r="AG123" i="31"/>
  <c r="L123" i="31"/>
  <c r="AF122" i="31"/>
  <c r="AF123" i="31"/>
  <c r="K123" i="31"/>
  <c r="AE122" i="31"/>
  <c r="AE123" i="31"/>
  <c r="J123" i="31"/>
  <c r="AD122" i="31"/>
  <c r="I122" i="31"/>
  <c r="AC122" i="31"/>
  <c r="AC123" i="31"/>
  <c r="H123" i="31"/>
  <c r="AB122" i="31"/>
  <c r="AA122" i="31"/>
  <c r="AA123" i="31"/>
  <c r="F123" i="31"/>
  <c r="Z122" i="31"/>
  <c r="Y122" i="31"/>
  <c r="X122" i="31"/>
  <c r="X123" i="31"/>
  <c r="C123" i="31"/>
  <c r="W122" i="31"/>
  <c r="W123" i="31"/>
  <c r="B123" i="31"/>
  <c r="T122" i="31"/>
  <c r="P122" i="31"/>
  <c r="N122" i="31"/>
  <c r="L122" i="31"/>
  <c r="AP121" i="31"/>
  <c r="AD121" i="31"/>
  <c r="I121" i="31"/>
  <c r="AC121" i="31"/>
  <c r="H121" i="31"/>
  <c r="AB121" i="31"/>
  <c r="G121" i="31"/>
  <c r="AA121" i="31"/>
  <c r="F121" i="31"/>
  <c r="Z121" i="31"/>
  <c r="Y121" i="31"/>
  <c r="D121" i="31"/>
  <c r="X121" i="31"/>
  <c r="C121" i="31"/>
  <c r="W121" i="31"/>
  <c r="B121" i="31"/>
  <c r="E121" i="31"/>
  <c r="AO120" i="31"/>
  <c r="T120" i="31"/>
  <c r="AN120" i="31"/>
  <c r="AN121" i="31"/>
  <c r="S121" i="31"/>
  <c r="AM120" i="31"/>
  <c r="AL120" i="31"/>
  <c r="AL121" i="31"/>
  <c r="Q121" i="31"/>
  <c r="AK120" i="31"/>
  <c r="AK121" i="31"/>
  <c r="P121" i="31"/>
  <c r="AJ120" i="31"/>
  <c r="AJ121" i="31"/>
  <c r="O121" i="31"/>
  <c r="AI120" i="31"/>
  <c r="AI121" i="31"/>
  <c r="N121" i="31"/>
  <c r="AH120" i="31"/>
  <c r="AG120" i="31"/>
  <c r="AG121" i="31"/>
  <c r="L121" i="31"/>
  <c r="L120" i="31"/>
  <c r="AF120" i="31"/>
  <c r="AF121" i="31"/>
  <c r="K121" i="31"/>
  <c r="AE120" i="31"/>
  <c r="Q120" i="31"/>
  <c r="N120" i="31"/>
  <c r="K120" i="31"/>
  <c r="I120" i="31"/>
  <c r="H120" i="31"/>
  <c r="G120" i="31"/>
  <c r="F120" i="31"/>
  <c r="E120" i="31"/>
  <c r="D120" i="31"/>
  <c r="C120" i="31"/>
  <c r="B120" i="31"/>
  <c r="AP119" i="31"/>
  <c r="AF119" i="31"/>
  <c r="K119" i="31"/>
  <c r="AD119" i="31"/>
  <c r="I119" i="31"/>
  <c r="AC119" i="31"/>
  <c r="AB119" i="31"/>
  <c r="G119" i="31"/>
  <c r="AA119" i="31"/>
  <c r="F119" i="31"/>
  <c r="Z119" i="31"/>
  <c r="Y119" i="31"/>
  <c r="X119" i="31"/>
  <c r="C119" i="31"/>
  <c r="W119" i="31"/>
  <c r="B119" i="31"/>
  <c r="L119" i="31"/>
  <c r="H119" i="31"/>
  <c r="E119" i="31"/>
  <c r="D119" i="31"/>
  <c r="AO118" i="31"/>
  <c r="AO119" i="31"/>
  <c r="T119" i="31"/>
  <c r="AN118" i="31"/>
  <c r="AN119" i="31"/>
  <c r="S119" i="31"/>
  <c r="AM118" i="31"/>
  <c r="AL118" i="31"/>
  <c r="AL119" i="31"/>
  <c r="Q119" i="31"/>
  <c r="Q118" i="31"/>
  <c r="AK118" i="31"/>
  <c r="AK119" i="31"/>
  <c r="P119" i="31"/>
  <c r="AJ118" i="31"/>
  <c r="AJ119" i="31"/>
  <c r="O119" i="31"/>
  <c r="AI118" i="31"/>
  <c r="AI119" i="31"/>
  <c r="N119" i="31"/>
  <c r="AH118" i="31"/>
  <c r="AH119" i="31"/>
  <c r="M119" i="31"/>
  <c r="AG118" i="31"/>
  <c r="AG119" i="31"/>
  <c r="AF118" i="31"/>
  <c r="AE118" i="31"/>
  <c r="AE119" i="31"/>
  <c r="J119" i="31"/>
  <c r="S118" i="31"/>
  <c r="P118" i="31"/>
  <c r="N118" i="31"/>
  <c r="K118" i="31"/>
  <c r="J118" i="31"/>
  <c r="I118" i="31"/>
  <c r="H118" i="31"/>
  <c r="G118" i="31"/>
  <c r="F118" i="31"/>
  <c r="E118" i="31"/>
  <c r="D118" i="31"/>
  <c r="C118" i="31"/>
  <c r="B118" i="31"/>
  <c r="AP117" i="31"/>
  <c r="AN117" i="31"/>
  <c r="S117" i="31"/>
  <c r="AF117" i="31"/>
  <c r="K117" i="31"/>
  <c r="AD117" i="31"/>
  <c r="I117" i="31"/>
  <c r="AC117" i="31"/>
  <c r="H117" i="31"/>
  <c r="AB117" i="31"/>
  <c r="G117" i="31"/>
  <c r="AA117" i="31"/>
  <c r="F117" i="31"/>
  <c r="Z117" i="31"/>
  <c r="E117" i="31"/>
  <c r="Y117" i="31"/>
  <c r="D117" i="31"/>
  <c r="X117" i="31"/>
  <c r="C117" i="31"/>
  <c r="W117" i="31"/>
  <c r="B117" i="31"/>
  <c r="AO116" i="31"/>
  <c r="AN116" i="31"/>
  <c r="AM116" i="31"/>
  <c r="AM117" i="31"/>
  <c r="R117" i="31"/>
  <c r="AL116" i="31"/>
  <c r="AL117" i="31"/>
  <c r="Q117" i="31"/>
  <c r="AK116" i="31"/>
  <c r="P116" i="31"/>
  <c r="AJ116" i="31"/>
  <c r="AJ117" i="31"/>
  <c r="O117" i="31"/>
  <c r="AI116" i="31"/>
  <c r="AI117" i="31"/>
  <c r="N117" i="31"/>
  <c r="AH116" i="31"/>
  <c r="AG116" i="31"/>
  <c r="AF116" i="31"/>
  <c r="AE116" i="31"/>
  <c r="AE117" i="31"/>
  <c r="J117" i="31"/>
  <c r="S116" i="31"/>
  <c r="O116" i="31"/>
  <c r="K116" i="31"/>
  <c r="I116" i="31"/>
  <c r="H116" i="31"/>
  <c r="G116" i="31"/>
  <c r="F116" i="31"/>
  <c r="E116" i="31"/>
  <c r="D116" i="31"/>
  <c r="C116" i="31"/>
  <c r="B116" i="31"/>
  <c r="AP115" i="31"/>
  <c r="S115" i="31"/>
  <c r="AK115" i="31"/>
  <c r="P115" i="31"/>
  <c r="AD115" i="31"/>
  <c r="I115" i="31"/>
  <c r="AC115" i="31"/>
  <c r="H115" i="31"/>
  <c r="AB115" i="31"/>
  <c r="G115" i="31"/>
  <c r="AA115" i="31"/>
  <c r="F115" i="31"/>
  <c r="Z115" i="31"/>
  <c r="E115" i="31"/>
  <c r="Y115" i="31"/>
  <c r="X115" i="31"/>
  <c r="C115" i="31"/>
  <c r="W115" i="31"/>
  <c r="B115" i="31"/>
  <c r="D115" i="31"/>
  <c r="AO114" i="31"/>
  <c r="AN114" i="31"/>
  <c r="AN115" i="31"/>
  <c r="S114" i="31"/>
  <c r="AM114" i="31"/>
  <c r="AM115" i="31"/>
  <c r="R115" i="31"/>
  <c r="AL114" i="31"/>
  <c r="AK114" i="31"/>
  <c r="AJ114" i="31"/>
  <c r="AJ115" i="31"/>
  <c r="O115" i="31"/>
  <c r="AI114" i="31"/>
  <c r="AI115" i="31"/>
  <c r="N115" i="31"/>
  <c r="AH114" i="31"/>
  <c r="AH115" i="31"/>
  <c r="M115" i="31"/>
  <c r="AG114" i="31"/>
  <c r="AG115" i="31"/>
  <c r="L115" i="31"/>
  <c r="AF114" i="31"/>
  <c r="K114" i="31"/>
  <c r="AE114" i="31"/>
  <c r="AE115" i="31"/>
  <c r="J115" i="31"/>
  <c r="R114" i="31"/>
  <c r="P114" i="31"/>
  <c r="M114" i="31"/>
  <c r="L114" i="31"/>
  <c r="J114" i="31"/>
  <c r="I114" i="31"/>
  <c r="H114" i="31"/>
  <c r="G114" i="31"/>
  <c r="F114" i="31"/>
  <c r="E114" i="31"/>
  <c r="D114" i="31"/>
  <c r="C114" i="31"/>
  <c r="B114" i="31"/>
  <c r="AP113" i="31"/>
  <c r="AH113" i="31"/>
  <c r="M113" i="31"/>
  <c r="AD113" i="31"/>
  <c r="I113" i="31"/>
  <c r="AC113" i="31"/>
  <c r="H113" i="31"/>
  <c r="AB113" i="31"/>
  <c r="AA113" i="31"/>
  <c r="F113" i="31"/>
  <c r="Z113" i="31"/>
  <c r="E113" i="31"/>
  <c r="Y113" i="31"/>
  <c r="D113" i="31"/>
  <c r="X113" i="31"/>
  <c r="W113" i="31"/>
  <c r="B113" i="31"/>
  <c r="G113" i="31"/>
  <c r="C113" i="31"/>
  <c r="AO112" i="31"/>
  <c r="AN112" i="31"/>
  <c r="AN113" i="31"/>
  <c r="S113" i="31"/>
  <c r="AM112" i="31"/>
  <c r="AL112" i="31"/>
  <c r="AL113" i="31"/>
  <c r="Q113" i="31"/>
  <c r="AK112" i="31"/>
  <c r="AK113" i="31"/>
  <c r="P113" i="31"/>
  <c r="AJ112" i="31"/>
  <c r="AJ113" i="31"/>
  <c r="O113" i="31"/>
  <c r="AI112" i="31"/>
  <c r="AH112" i="31"/>
  <c r="M112" i="31"/>
  <c r="AG112" i="31"/>
  <c r="AG113" i="31"/>
  <c r="L113" i="31"/>
  <c r="AF112" i="31"/>
  <c r="AF113" i="31"/>
  <c r="K113" i="31"/>
  <c r="AE112" i="31"/>
  <c r="AE113" i="31"/>
  <c r="J113" i="31"/>
  <c r="Q112" i="31"/>
  <c r="O112" i="31"/>
  <c r="J112" i="31"/>
  <c r="I112" i="31"/>
  <c r="H112" i="31"/>
  <c r="G112" i="31"/>
  <c r="F112" i="31"/>
  <c r="E112" i="31"/>
  <c r="D112" i="31"/>
  <c r="C112" i="31"/>
  <c r="B112" i="31"/>
  <c r="AP111" i="31"/>
  <c r="AM111" i="31"/>
  <c r="R111" i="31"/>
  <c r="AG111" i="31"/>
  <c r="L111" i="31"/>
  <c r="AE111" i="31"/>
  <c r="J111" i="31"/>
  <c r="AD111" i="31"/>
  <c r="I111" i="31"/>
  <c r="AC111" i="31"/>
  <c r="H111" i="31"/>
  <c r="AB111" i="31"/>
  <c r="AA111" i="31"/>
  <c r="F111" i="31"/>
  <c r="Z111" i="31"/>
  <c r="E111" i="31"/>
  <c r="Y111" i="31"/>
  <c r="X111" i="31"/>
  <c r="W111" i="31"/>
  <c r="B111" i="31"/>
  <c r="G111" i="31"/>
  <c r="D111" i="31"/>
  <c r="C111" i="31"/>
  <c r="AN110" i="31"/>
  <c r="AN111" i="31"/>
  <c r="S111" i="31"/>
  <c r="AM110" i="31"/>
  <c r="AL110" i="31"/>
  <c r="AK110" i="31"/>
  <c r="AK111" i="31"/>
  <c r="P111" i="31"/>
  <c r="AJ110" i="31"/>
  <c r="AJ111" i="31"/>
  <c r="O111" i="31"/>
  <c r="AI110" i="31"/>
  <c r="AH110" i="31"/>
  <c r="M110" i="31"/>
  <c r="AG110" i="31"/>
  <c r="AF110" i="31"/>
  <c r="AF111" i="31"/>
  <c r="K111" i="31"/>
  <c r="AE110" i="31"/>
  <c r="S110" i="31"/>
  <c r="R110" i="31"/>
  <c r="P110" i="31"/>
  <c r="O110" i="31"/>
  <c r="L110" i="31"/>
  <c r="J110" i="31"/>
  <c r="I110" i="31"/>
  <c r="H110" i="31"/>
  <c r="G110" i="31"/>
  <c r="F110" i="31"/>
  <c r="E110" i="31"/>
  <c r="D110" i="31"/>
  <c r="C110" i="31"/>
  <c r="B110" i="31"/>
  <c r="AP109" i="31"/>
  <c r="AM109" i="31"/>
  <c r="R109" i="31"/>
  <c r="AE109" i="31"/>
  <c r="J109" i="31"/>
  <c r="AD109" i="31"/>
  <c r="I109" i="31"/>
  <c r="AC109" i="31"/>
  <c r="H109" i="31"/>
  <c r="AB109" i="31"/>
  <c r="G109" i="31"/>
  <c r="AA109" i="31"/>
  <c r="Z109" i="31"/>
  <c r="Y109" i="31"/>
  <c r="D109" i="31"/>
  <c r="X109" i="31"/>
  <c r="W109" i="31"/>
  <c r="B109" i="31"/>
  <c r="F109" i="31"/>
  <c r="E109" i="31"/>
  <c r="C109" i="31"/>
  <c r="AM108" i="31"/>
  <c r="AL108" i="31"/>
  <c r="AK108" i="31"/>
  <c r="AK109" i="31"/>
  <c r="P109" i="31"/>
  <c r="AJ108" i="31"/>
  <c r="O108" i="31"/>
  <c r="AI108" i="31"/>
  <c r="AH108" i="31"/>
  <c r="AH109" i="31"/>
  <c r="M109" i="31"/>
  <c r="AG108" i="31"/>
  <c r="AG109" i="31"/>
  <c r="L109" i="31"/>
  <c r="AF108" i="31"/>
  <c r="AF109" i="31"/>
  <c r="K109" i="31"/>
  <c r="AE108" i="31"/>
  <c r="J108" i="31"/>
  <c r="R108" i="31"/>
  <c r="P108" i="31"/>
  <c r="I108" i="31"/>
  <c r="H108" i="31"/>
  <c r="G108" i="31"/>
  <c r="F108" i="31"/>
  <c r="E108" i="31"/>
  <c r="D108" i="31"/>
  <c r="C108" i="31"/>
  <c r="B108" i="31"/>
  <c r="AP107" i="31"/>
  <c r="AD107" i="31"/>
  <c r="AC107" i="31"/>
  <c r="AB107" i="31"/>
  <c r="AA107" i="31"/>
  <c r="Z107" i="31"/>
  <c r="Y107" i="31"/>
  <c r="X107" i="31"/>
  <c r="W107" i="31"/>
  <c r="I107" i="31"/>
  <c r="H107" i="31"/>
  <c r="G107" i="31"/>
  <c r="F107" i="31"/>
  <c r="E107" i="31"/>
  <c r="D107" i="31"/>
  <c r="C107" i="31"/>
  <c r="B107" i="31"/>
  <c r="AL106" i="31"/>
  <c r="AL107" i="31"/>
  <c r="Q107" i="31"/>
  <c r="AK106" i="31"/>
  <c r="AJ106" i="31"/>
  <c r="AJ107" i="31"/>
  <c r="O107" i="31"/>
  <c r="AI106" i="31"/>
  <c r="AH106" i="31"/>
  <c r="AH107" i="31"/>
  <c r="M107" i="31"/>
  <c r="AG106" i="31"/>
  <c r="AF106" i="31"/>
  <c r="K106" i="31"/>
  <c r="AF107" i="31"/>
  <c r="K107" i="31"/>
  <c r="AE106" i="31"/>
  <c r="AE107" i="31"/>
  <c r="J107" i="31"/>
  <c r="Q106" i="31"/>
  <c r="O106" i="31"/>
  <c r="N106" i="31"/>
  <c r="M106" i="31"/>
  <c r="J106" i="31"/>
  <c r="I106" i="31"/>
  <c r="H106" i="31"/>
  <c r="G106" i="31"/>
  <c r="F106" i="31"/>
  <c r="E106" i="31"/>
  <c r="D106" i="31"/>
  <c r="C106" i="31"/>
  <c r="B106" i="31"/>
  <c r="AP105" i="31"/>
  <c r="AD105" i="31"/>
  <c r="I105" i="31"/>
  <c r="AC105" i="31"/>
  <c r="H105" i="31"/>
  <c r="AB105" i="31"/>
  <c r="AA105" i="31"/>
  <c r="F105" i="31"/>
  <c r="Z105" i="31"/>
  <c r="E105" i="31"/>
  <c r="Y105" i="31"/>
  <c r="X105" i="31"/>
  <c r="C105" i="31"/>
  <c r="W105" i="31"/>
  <c r="B105" i="31"/>
  <c r="G105" i="31"/>
  <c r="D105" i="31"/>
  <c r="AK104" i="31"/>
  <c r="AK105" i="31"/>
  <c r="P105" i="31"/>
  <c r="AJ104" i="31"/>
  <c r="AJ105" i="31"/>
  <c r="O105" i="31"/>
  <c r="AI104" i="31"/>
  <c r="N104" i="31"/>
  <c r="AH104" i="31"/>
  <c r="AH105" i="31"/>
  <c r="M105" i="31"/>
  <c r="AG104" i="31"/>
  <c r="AF104" i="31"/>
  <c r="AF105" i="31"/>
  <c r="K105" i="31"/>
  <c r="AE104" i="31"/>
  <c r="J104" i="31"/>
  <c r="AE105" i="31"/>
  <c r="J105" i="31"/>
  <c r="P104" i="31"/>
  <c r="K104" i="31"/>
  <c r="I104" i="31"/>
  <c r="H104" i="31"/>
  <c r="G104" i="31"/>
  <c r="F104" i="31"/>
  <c r="E104" i="31"/>
  <c r="D104" i="31"/>
  <c r="C104" i="31"/>
  <c r="B104" i="31"/>
  <c r="AP103" i="31"/>
  <c r="AE103" i="31"/>
  <c r="J103" i="31"/>
  <c r="AD103" i="31"/>
  <c r="I103" i="31"/>
  <c r="AC103" i="31"/>
  <c r="AB103" i="31"/>
  <c r="AA103" i="31"/>
  <c r="F103" i="31"/>
  <c r="Z103" i="31"/>
  <c r="Y103" i="31"/>
  <c r="D103" i="31"/>
  <c r="X103" i="31"/>
  <c r="W103" i="31"/>
  <c r="H103" i="31"/>
  <c r="G103" i="31"/>
  <c r="E103" i="31"/>
  <c r="C103" i="31"/>
  <c r="B103" i="31"/>
  <c r="AJ102" i="31"/>
  <c r="AJ103" i="31"/>
  <c r="O103" i="31"/>
  <c r="AI102" i="31"/>
  <c r="AI103" i="31"/>
  <c r="N103" i="31"/>
  <c r="AH102" i="31"/>
  <c r="AG102" i="31"/>
  <c r="AG103" i="31"/>
  <c r="L103" i="31"/>
  <c r="AF102" i="31"/>
  <c r="AF103" i="31"/>
  <c r="K103" i="31"/>
  <c r="AE102" i="31"/>
  <c r="O102" i="31"/>
  <c r="K102" i="31"/>
  <c r="J102" i="31"/>
  <c r="I102" i="31"/>
  <c r="H102" i="31"/>
  <c r="G102" i="31"/>
  <c r="F102" i="31"/>
  <c r="E102" i="31"/>
  <c r="D102" i="31"/>
  <c r="C102" i="31"/>
  <c r="B102" i="31"/>
  <c r="AP101" i="31"/>
  <c r="AD101" i="31"/>
  <c r="I101" i="31"/>
  <c r="AC101" i="31"/>
  <c r="H101" i="31"/>
  <c r="AB101" i="31"/>
  <c r="AA101" i="31"/>
  <c r="Z101" i="31"/>
  <c r="E101" i="31"/>
  <c r="Y101" i="31"/>
  <c r="D101" i="31"/>
  <c r="X101" i="31"/>
  <c r="W101" i="31"/>
  <c r="B101" i="31"/>
  <c r="G101" i="31"/>
  <c r="F101" i="31"/>
  <c r="C101" i="31"/>
  <c r="AI100" i="31"/>
  <c r="AH100" i="31"/>
  <c r="AH101" i="31"/>
  <c r="M101" i="31"/>
  <c r="AG100" i="31"/>
  <c r="AG101" i="31"/>
  <c r="L101" i="31"/>
  <c r="L100" i="31"/>
  <c r="AF100" i="31"/>
  <c r="K100" i="31"/>
  <c r="AF101" i="31"/>
  <c r="K101" i="31"/>
  <c r="AE100" i="31"/>
  <c r="M100" i="31"/>
  <c r="I100" i="31"/>
  <c r="H100" i="31"/>
  <c r="G100" i="31"/>
  <c r="F100" i="31"/>
  <c r="E100" i="31"/>
  <c r="D100" i="31"/>
  <c r="C100" i="31"/>
  <c r="B100" i="31"/>
  <c r="AP99" i="31"/>
  <c r="AD99" i="31"/>
  <c r="AC99" i="31"/>
  <c r="H99" i="31"/>
  <c r="AB99" i="31"/>
  <c r="G99" i="31"/>
  <c r="AA99" i="31"/>
  <c r="F99" i="31"/>
  <c r="Z99" i="31"/>
  <c r="E99" i="31"/>
  <c r="Y99" i="31"/>
  <c r="X99" i="31"/>
  <c r="C99" i="31"/>
  <c r="W99" i="31"/>
  <c r="B99" i="31"/>
  <c r="I99" i="31"/>
  <c r="D99" i="31"/>
  <c r="AH98" i="31"/>
  <c r="M98" i="31"/>
  <c r="AG98" i="31"/>
  <c r="AG99" i="31"/>
  <c r="L99" i="31"/>
  <c r="AF98" i="31"/>
  <c r="AE98" i="31"/>
  <c r="AE99" i="31"/>
  <c r="J99" i="31"/>
  <c r="J98" i="31"/>
  <c r="I98" i="31"/>
  <c r="H98" i="31"/>
  <c r="G98" i="31"/>
  <c r="F98" i="31"/>
  <c r="E98" i="31"/>
  <c r="D98" i="31"/>
  <c r="C98" i="31"/>
  <c r="B98" i="31"/>
  <c r="AP97" i="31"/>
  <c r="AD97" i="31"/>
  <c r="I97" i="31"/>
  <c r="AC97" i="31"/>
  <c r="H97" i="31"/>
  <c r="AB97" i="31"/>
  <c r="G97" i="31"/>
  <c r="AA97" i="31"/>
  <c r="Z97" i="31"/>
  <c r="E97" i="31"/>
  <c r="Y97" i="31"/>
  <c r="X97" i="31"/>
  <c r="C97" i="31"/>
  <c r="W97" i="31"/>
  <c r="B97" i="31"/>
  <c r="L97" i="31"/>
  <c r="F97" i="31"/>
  <c r="D97" i="31"/>
  <c r="AG96" i="31"/>
  <c r="AG97" i="31"/>
  <c r="AF96" i="31"/>
  <c r="AF97" i="31"/>
  <c r="K97" i="31"/>
  <c r="AE96" i="31"/>
  <c r="AE97" i="31"/>
  <c r="J97" i="31"/>
  <c r="L96" i="31"/>
  <c r="I96" i="31"/>
  <c r="H96" i="31"/>
  <c r="G96" i="31"/>
  <c r="F96" i="31"/>
  <c r="E96" i="31"/>
  <c r="D96" i="31"/>
  <c r="C96" i="31"/>
  <c r="B96" i="31"/>
  <c r="AE95" i="31"/>
  <c r="J95" i="31"/>
  <c r="AD95" i="31"/>
  <c r="AC95" i="31"/>
  <c r="H95" i="31"/>
  <c r="AB95" i="31"/>
  <c r="G95" i="31"/>
  <c r="AA95" i="31"/>
  <c r="Z95" i="31"/>
  <c r="Y95" i="31"/>
  <c r="D95" i="31"/>
  <c r="X95" i="31"/>
  <c r="C95" i="31"/>
  <c r="W95" i="31"/>
  <c r="B95" i="31"/>
  <c r="I95" i="31"/>
  <c r="F95" i="31"/>
  <c r="E95" i="31"/>
  <c r="AF94" i="31"/>
  <c r="AE94" i="31"/>
  <c r="J94" i="31"/>
  <c r="I94" i="31"/>
  <c r="H94" i="31"/>
  <c r="G94" i="31"/>
  <c r="F94" i="31"/>
  <c r="E94" i="31"/>
  <c r="D94" i="31"/>
  <c r="C94" i="31"/>
  <c r="B94" i="31"/>
  <c r="AD93" i="31"/>
  <c r="I93" i="31"/>
  <c r="AC93" i="31"/>
  <c r="H93" i="31"/>
  <c r="AB93" i="31"/>
  <c r="G93" i="31"/>
  <c r="AA93" i="31"/>
  <c r="F93" i="31"/>
  <c r="Z93" i="31"/>
  <c r="Y93" i="31"/>
  <c r="D93" i="31"/>
  <c r="X93" i="31"/>
  <c r="C93" i="31"/>
  <c r="W93" i="31"/>
  <c r="B93" i="31"/>
  <c r="E93" i="31"/>
  <c r="AE92" i="31"/>
  <c r="I92" i="31"/>
  <c r="H92" i="31"/>
  <c r="G92" i="31"/>
  <c r="F92" i="31"/>
  <c r="E92" i="31"/>
  <c r="D92" i="31"/>
  <c r="C92" i="31"/>
  <c r="B92" i="31"/>
  <c r="AD91" i="31"/>
  <c r="AC91" i="31"/>
  <c r="AB91" i="31"/>
  <c r="AA91" i="31"/>
  <c r="Z91" i="31"/>
  <c r="Y91" i="31"/>
  <c r="X91" i="31"/>
  <c r="W91" i="31"/>
  <c r="I91" i="31"/>
  <c r="H91" i="31"/>
  <c r="G91" i="31"/>
  <c r="F91" i="31"/>
  <c r="E91" i="31"/>
  <c r="D91" i="31"/>
  <c r="C91" i="31"/>
  <c r="B91" i="31"/>
  <c r="I90" i="31"/>
  <c r="H90" i="31"/>
  <c r="G90" i="31"/>
  <c r="F90" i="31"/>
  <c r="E90" i="31"/>
  <c r="D90" i="31"/>
  <c r="C90" i="31"/>
  <c r="B90" i="31"/>
  <c r="AC89" i="31"/>
  <c r="H89" i="31"/>
  <c r="AB89" i="31"/>
  <c r="AA89" i="31"/>
  <c r="F89" i="31"/>
  <c r="Z89" i="31"/>
  <c r="E89" i="31"/>
  <c r="Y89" i="31"/>
  <c r="D89" i="31"/>
  <c r="X89" i="31"/>
  <c r="W89" i="31"/>
  <c r="B89" i="31"/>
  <c r="G89" i="31"/>
  <c r="C89" i="31"/>
  <c r="H88" i="31"/>
  <c r="G88" i="31"/>
  <c r="F88" i="31"/>
  <c r="E88" i="31"/>
  <c r="D88" i="31"/>
  <c r="C88" i="31"/>
  <c r="B88" i="31"/>
  <c r="AB87" i="31"/>
  <c r="AA87" i="31"/>
  <c r="F87" i="31"/>
  <c r="Z87" i="31"/>
  <c r="E87" i="31"/>
  <c r="Y87" i="31"/>
  <c r="D87" i="31"/>
  <c r="X87" i="31"/>
  <c r="W87" i="31"/>
  <c r="B87" i="31"/>
  <c r="G87" i="31"/>
  <c r="C87" i="31"/>
  <c r="G86" i="31"/>
  <c r="F86" i="31"/>
  <c r="E86" i="31"/>
  <c r="D86" i="31"/>
  <c r="C86" i="31"/>
  <c r="B86" i="31"/>
  <c r="AA85" i="31"/>
  <c r="Z85" i="31"/>
  <c r="Y85" i="31"/>
  <c r="D85" i="31"/>
  <c r="X85" i="31"/>
  <c r="W85" i="31"/>
  <c r="B85" i="31"/>
  <c r="F85" i="31"/>
  <c r="E85" i="31"/>
  <c r="C85" i="31"/>
  <c r="F84" i="31"/>
  <c r="E84" i="31"/>
  <c r="D84" i="31"/>
  <c r="C84" i="31"/>
  <c r="B84" i="31"/>
  <c r="Z83" i="31"/>
  <c r="E83" i="31"/>
  <c r="Y83" i="31"/>
  <c r="D83" i="31"/>
  <c r="X83" i="31"/>
  <c r="W83" i="31"/>
  <c r="B83" i="31"/>
  <c r="C83" i="31"/>
  <c r="E82" i="31"/>
  <c r="D82" i="31"/>
  <c r="C82" i="31"/>
  <c r="B82" i="31"/>
  <c r="Y81" i="31"/>
  <c r="D81" i="31"/>
  <c r="X81" i="31"/>
  <c r="C81" i="31"/>
  <c r="W81" i="31"/>
  <c r="B81" i="31"/>
  <c r="D80" i="31"/>
  <c r="C80" i="31"/>
  <c r="B80" i="31"/>
  <c r="X79" i="31"/>
  <c r="C79" i="31"/>
  <c r="W79" i="31"/>
  <c r="B79" i="31"/>
  <c r="C78" i="31"/>
  <c r="B78" i="31"/>
  <c r="W77" i="31"/>
  <c r="B77" i="31"/>
  <c r="B76" i="31"/>
  <c r="AG120" i="30"/>
  <c r="AG118" i="30"/>
  <c r="AG119" i="30"/>
  <c r="L119" i="30"/>
  <c r="AG116" i="30"/>
  <c r="AG114" i="30"/>
  <c r="AG112" i="30"/>
  <c r="AG110" i="30"/>
  <c r="L110" i="30"/>
  <c r="AG108" i="30"/>
  <c r="L108" i="30"/>
  <c r="AG109" i="30"/>
  <c r="L109" i="30"/>
  <c r="AG106" i="30"/>
  <c r="AG104" i="30"/>
  <c r="AG102" i="30"/>
  <c r="L102" i="30"/>
  <c r="AG100" i="30"/>
  <c r="AG98" i="30"/>
  <c r="L98" i="30"/>
  <c r="AG99" i="30"/>
  <c r="L99" i="30"/>
  <c r="AG96" i="30"/>
  <c r="L96" i="30"/>
  <c r="AF120" i="30"/>
  <c r="AF118" i="30"/>
  <c r="K118" i="30"/>
  <c r="AF116" i="30"/>
  <c r="K116" i="30"/>
  <c r="AF114" i="30"/>
  <c r="AF115" i="30"/>
  <c r="K115" i="30"/>
  <c r="AF112" i="30"/>
  <c r="AF110" i="30"/>
  <c r="AF108" i="30"/>
  <c r="AF106" i="30"/>
  <c r="AF104" i="30"/>
  <c r="AF102" i="30"/>
  <c r="K102" i="30"/>
  <c r="AF100" i="30"/>
  <c r="K100" i="30"/>
  <c r="AF98" i="30"/>
  <c r="K98" i="30"/>
  <c r="AF96" i="30"/>
  <c r="AF94" i="30"/>
  <c r="AF95" i="30"/>
  <c r="K95" i="30"/>
  <c r="AE120" i="30"/>
  <c r="J120" i="30"/>
  <c r="AE121" i="30"/>
  <c r="J121" i="30"/>
  <c r="AE118" i="30"/>
  <c r="AE116" i="30"/>
  <c r="AE117" i="30"/>
  <c r="J117" i="30"/>
  <c r="AE114" i="30"/>
  <c r="AE112" i="30"/>
  <c r="J112" i="30"/>
  <c r="AE113" i="30"/>
  <c r="J113" i="30"/>
  <c r="AE110" i="30"/>
  <c r="AE108" i="30"/>
  <c r="AE106" i="30"/>
  <c r="AE104" i="30"/>
  <c r="AE105" i="30"/>
  <c r="J105" i="30"/>
  <c r="AE102" i="30"/>
  <c r="AE103" i="30"/>
  <c r="J103" i="30"/>
  <c r="AE100" i="30"/>
  <c r="AE98" i="30"/>
  <c r="AE96" i="30"/>
  <c r="AE92" i="30"/>
  <c r="J92" i="30"/>
  <c r="AE94" i="30"/>
  <c r="W122" i="30"/>
  <c r="B122" i="30"/>
  <c r="AP133" i="30"/>
  <c r="AP131" i="30"/>
  <c r="AP129" i="30"/>
  <c r="AP127" i="30"/>
  <c r="AP125" i="30"/>
  <c r="AP123" i="30"/>
  <c r="AP121" i="30"/>
  <c r="AP119" i="30"/>
  <c r="AP117" i="30"/>
  <c r="AP115" i="30"/>
  <c r="AP113" i="30"/>
  <c r="AP111" i="30"/>
  <c r="AP109" i="30"/>
  <c r="AP107" i="30"/>
  <c r="AP105" i="30"/>
  <c r="AP103" i="30"/>
  <c r="AP101" i="30"/>
  <c r="AP99" i="30"/>
  <c r="AP97" i="30"/>
  <c r="X135" i="30"/>
  <c r="Y135" i="30"/>
  <c r="Z135" i="30"/>
  <c r="AA135" i="30"/>
  <c r="AB135" i="30"/>
  <c r="AC135" i="30"/>
  <c r="AD135" i="30"/>
  <c r="AE135" i="30"/>
  <c r="AF135" i="30"/>
  <c r="AG135" i="30"/>
  <c r="AH135" i="30"/>
  <c r="AI135" i="30"/>
  <c r="AJ135" i="30"/>
  <c r="AK135" i="30"/>
  <c r="AL135" i="30"/>
  <c r="AM135" i="30"/>
  <c r="AN135" i="30"/>
  <c r="AO135" i="30"/>
  <c r="W135" i="30"/>
  <c r="AD121" i="30"/>
  <c r="I121" i="30"/>
  <c r="AC121" i="30"/>
  <c r="H121" i="30"/>
  <c r="AB121" i="30"/>
  <c r="G121" i="30"/>
  <c r="AA121" i="30"/>
  <c r="Z121" i="30"/>
  <c r="E121" i="30"/>
  <c r="Y121" i="30"/>
  <c r="X121" i="30"/>
  <c r="C121" i="30"/>
  <c r="W121" i="30"/>
  <c r="AD119" i="30"/>
  <c r="AC119" i="30"/>
  <c r="AB119" i="30"/>
  <c r="AA119" i="30"/>
  <c r="F119" i="30"/>
  <c r="Z119" i="30"/>
  <c r="E119" i="30"/>
  <c r="Y119" i="30"/>
  <c r="D119" i="30"/>
  <c r="X119" i="30"/>
  <c r="W119" i="30"/>
  <c r="B119" i="30"/>
  <c r="AD117" i="30"/>
  <c r="AC117" i="30"/>
  <c r="AB117" i="30"/>
  <c r="AA117" i="30"/>
  <c r="F117" i="30"/>
  <c r="Z117" i="30"/>
  <c r="Y117" i="30"/>
  <c r="D117" i="30"/>
  <c r="X117" i="30"/>
  <c r="W117" i="30"/>
  <c r="B117" i="30"/>
  <c r="AD115" i="30"/>
  <c r="I115" i="30"/>
  <c r="AC115" i="30"/>
  <c r="H115" i="30"/>
  <c r="AB115" i="30"/>
  <c r="G115" i="30"/>
  <c r="AA115" i="30"/>
  <c r="Z115" i="30"/>
  <c r="E115" i="30"/>
  <c r="Y115" i="30"/>
  <c r="X115" i="30"/>
  <c r="W115" i="30"/>
  <c r="B115" i="30"/>
  <c r="AD113" i="30"/>
  <c r="AC113" i="30"/>
  <c r="H113" i="30"/>
  <c r="AB113" i="30"/>
  <c r="G113" i="30"/>
  <c r="AA113" i="30"/>
  <c r="F113" i="30"/>
  <c r="Z113" i="30"/>
  <c r="Y113" i="30"/>
  <c r="D113" i="30"/>
  <c r="X113" i="30"/>
  <c r="W113" i="30"/>
  <c r="AD111" i="30"/>
  <c r="AC111" i="30"/>
  <c r="H111" i="30"/>
  <c r="AB111" i="30"/>
  <c r="G111" i="30"/>
  <c r="AA111" i="30"/>
  <c r="F111" i="30"/>
  <c r="Z111" i="30"/>
  <c r="E111" i="30"/>
  <c r="Y111" i="30"/>
  <c r="X111" i="30"/>
  <c r="C111" i="30"/>
  <c r="W111" i="30"/>
  <c r="B111" i="30"/>
  <c r="AD109" i="30"/>
  <c r="AC109" i="30"/>
  <c r="AB109" i="30"/>
  <c r="AA109" i="30"/>
  <c r="Z109" i="30"/>
  <c r="Y109" i="30"/>
  <c r="X109" i="30"/>
  <c r="C109" i="30"/>
  <c r="W109" i="30"/>
  <c r="B109" i="30"/>
  <c r="AD107" i="30"/>
  <c r="AC107" i="30"/>
  <c r="AB107" i="30"/>
  <c r="AA107" i="30"/>
  <c r="F107" i="30"/>
  <c r="Z107" i="30"/>
  <c r="E107" i="30"/>
  <c r="Y107" i="30"/>
  <c r="X107" i="30"/>
  <c r="W107" i="30"/>
  <c r="B107" i="30"/>
  <c r="AD105" i="30"/>
  <c r="I105" i="30"/>
  <c r="AC105" i="30"/>
  <c r="H105" i="30"/>
  <c r="AB105" i="30"/>
  <c r="AA105" i="30"/>
  <c r="Z105" i="30"/>
  <c r="E105" i="30"/>
  <c r="Y105" i="30"/>
  <c r="D105" i="30"/>
  <c r="X105" i="30"/>
  <c r="C105" i="30"/>
  <c r="W105" i="30"/>
  <c r="B105" i="30"/>
  <c r="AD103" i="30"/>
  <c r="AC103" i="30"/>
  <c r="H103" i="30"/>
  <c r="AB103" i="30"/>
  <c r="AA103" i="30"/>
  <c r="F103" i="30"/>
  <c r="Z103" i="30"/>
  <c r="E103" i="30"/>
  <c r="Y103" i="30"/>
  <c r="X103" i="30"/>
  <c r="C103" i="30"/>
  <c r="W103" i="30"/>
  <c r="B103" i="30"/>
  <c r="AD101" i="30"/>
  <c r="AC101" i="30"/>
  <c r="H101" i="30"/>
  <c r="AB101" i="30"/>
  <c r="AA101" i="30"/>
  <c r="F101" i="30"/>
  <c r="Z101" i="30"/>
  <c r="Y101" i="30"/>
  <c r="X101" i="30"/>
  <c r="C101" i="30"/>
  <c r="W101" i="30"/>
  <c r="B101" i="30"/>
  <c r="AD99" i="30"/>
  <c r="AC99" i="30"/>
  <c r="AB99" i="30"/>
  <c r="AA99" i="30"/>
  <c r="Z99" i="30"/>
  <c r="E99" i="30"/>
  <c r="Y99" i="30"/>
  <c r="X99" i="30"/>
  <c r="W99" i="30"/>
  <c r="B99" i="30"/>
  <c r="AD97" i="30"/>
  <c r="AC97" i="30"/>
  <c r="AB97" i="30"/>
  <c r="AA97" i="30"/>
  <c r="Z97" i="30"/>
  <c r="E97" i="30"/>
  <c r="Y97" i="30"/>
  <c r="X97" i="30"/>
  <c r="W97" i="30"/>
  <c r="B97" i="30"/>
  <c r="AD95" i="30"/>
  <c r="AC95" i="30"/>
  <c r="AB95" i="30"/>
  <c r="G95" i="30"/>
  <c r="AA95" i="30"/>
  <c r="Z95" i="30"/>
  <c r="E95" i="30"/>
  <c r="Y95" i="30"/>
  <c r="X95" i="30"/>
  <c r="W95" i="30"/>
  <c r="B95" i="30"/>
  <c r="AD93" i="30"/>
  <c r="I93" i="30"/>
  <c r="AC93" i="30"/>
  <c r="AB93" i="30"/>
  <c r="AA93" i="30"/>
  <c r="F93" i="30"/>
  <c r="Z93" i="30"/>
  <c r="E93" i="30"/>
  <c r="Y93" i="30"/>
  <c r="D93" i="30"/>
  <c r="X93" i="30"/>
  <c r="C93" i="30"/>
  <c r="W93" i="30"/>
  <c r="AD91" i="30"/>
  <c r="AC91" i="30"/>
  <c r="AB91" i="30"/>
  <c r="AA91" i="30"/>
  <c r="Z91" i="30"/>
  <c r="Y91" i="30"/>
  <c r="D91" i="30"/>
  <c r="X91" i="30"/>
  <c r="C91" i="30"/>
  <c r="W91" i="30"/>
  <c r="B91" i="30"/>
  <c r="AC89" i="30"/>
  <c r="H89" i="30"/>
  <c r="AB89" i="30"/>
  <c r="AA89" i="30"/>
  <c r="Z89" i="30"/>
  <c r="E89" i="30"/>
  <c r="Y89" i="30"/>
  <c r="X89" i="30"/>
  <c r="W89" i="30"/>
  <c r="AB87" i="30"/>
  <c r="AA87" i="30"/>
  <c r="Z87" i="30"/>
  <c r="Y87" i="30"/>
  <c r="D87" i="30"/>
  <c r="X87" i="30"/>
  <c r="C87" i="30"/>
  <c r="W87" i="30"/>
  <c r="AA85" i="30"/>
  <c r="F85" i="30"/>
  <c r="Z85" i="30"/>
  <c r="Y85" i="30"/>
  <c r="X85" i="30"/>
  <c r="W85" i="30"/>
  <c r="B85" i="30"/>
  <c r="Z83" i="30"/>
  <c r="Y83" i="30"/>
  <c r="X83" i="30"/>
  <c r="W83" i="30"/>
  <c r="Y81" i="30"/>
  <c r="X81" i="30"/>
  <c r="W81" i="30"/>
  <c r="B81" i="30"/>
  <c r="X79" i="30"/>
  <c r="C79" i="30"/>
  <c r="W79" i="30"/>
  <c r="T203" i="30"/>
  <c r="S203" i="30"/>
  <c r="R203" i="30"/>
  <c r="Q203" i="30"/>
  <c r="P203" i="30"/>
  <c r="O203" i="30"/>
  <c r="N203" i="30"/>
  <c r="M203" i="30"/>
  <c r="L203" i="30"/>
  <c r="K203" i="30"/>
  <c r="J203" i="30"/>
  <c r="I203" i="30"/>
  <c r="H203" i="30"/>
  <c r="G203" i="30"/>
  <c r="F203" i="30"/>
  <c r="E203" i="30"/>
  <c r="D203" i="30"/>
  <c r="C203" i="30"/>
  <c r="B203" i="30"/>
  <c r="T201" i="30"/>
  <c r="S201" i="30"/>
  <c r="R201" i="30"/>
  <c r="Q201" i="30"/>
  <c r="AL131" i="30"/>
  <c r="Q131" i="30"/>
  <c r="P201" i="30"/>
  <c r="O201" i="30"/>
  <c r="N201" i="30"/>
  <c r="M201" i="30"/>
  <c r="L201" i="30"/>
  <c r="K201" i="30"/>
  <c r="J201" i="30"/>
  <c r="AE131" i="30"/>
  <c r="J131" i="30"/>
  <c r="I201" i="30"/>
  <c r="H201" i="30"/>
  <c r="G201" i="30"/>
  <c r="F201" i="30"/>
  <c r="E201" i="30"/>
  <c r="D201" i="30"/>
  <c r="Y131" i="30"/>
  <c r="D131" i="30"/>
  <c r="C201" i="30"/>
  <c r="X131" i="30"/>
  <c r="C131" i="30"/>
  <c r="B201" i="30"/>
  <c r="T199" i="30"/>
  <c r="S199" i="30"/>
  <c r="R199" i="30"/>
  <c r="Q199" i="30"/>
  <c r="P199" i="30"/>
  <c r="O199" i="30"/>
  <c r="N199" i="30"/>
  <c r="M199" i="30"/>
  <c r="L199" i="30"/>
  <c r="K199" i="30"/>
  <c r="J199" i="30"/>
  <c r="I199" i="30"/>
  <c r="H199" i="30"/>
  <c r="G199" i="30"/>
  <c r="AB129" i="30"/>
  <c r="G129" i="30"/>
  <c r="F199" i="30"/>
  <c r="E199" i="30"/>
  <c r="D199" i="30"/>
  <c r="C199" i="30"/>
  <c r="B199" i="30"/>
  <c r="T197" i="30"/>
  <c r="S197" i="30"/>
  <c r="R197" i="30"/>
  <c r="Q197" i="30"/>
  <c r="AL127" i="30"/>
  <c r="Q127" i="30"/>
  <c r="P197" i="30"/>
  <c r="O197" i="30"/>
  <c r="N197" i="30"/>
  <c r="M197" i="30"/>
  <c r="L197" i="30"/>
  <c r="K197" i="30"/>
  <c r="J197" i="30"/>
  <c r="I197" i="30"/>
  <c r="H197" i="30"/>
  <c r="G197" i="30"/>
  <c r="F197" i="30"/>
  <c r="E197" i="30"/>
  <c r="D197" i="30"/>
  <c r="C197" i="30"/>
  <c r="B197" i="30"/>
  <c r="T195" i="30"/>
  <c r="S195" i="30"/>
  <c r="R195" i="30"/>
  <c r="Q195" i="30"/>
  <c r="P195" i="30"/>
  <c r="O195" i="30"/>
  <c r="N195" i="30"/>
  <c r="M195" i="30"/>
  <c r="L195" i="30"/>
  <c r="K195" i="30"/>
  <c r="J195" i="30"/>
  <c r="I195" i="30"/>
  <c r="H195" i="30"/>
  <c r="G195" i="30"/>
  <c r="F195" i="30"/>
  <c r="E195" i="30"/>
  <c r="D195" i="30"/>
  <c r="C195" i="30"/>
  <c r="B195" i="30"/>
  <c r="T193" i="30"/>
  <c r="S193" i="30"/>
  <c r="R193" i="30"/>
  <c r="Q193" i="30"/>
  <c r="P193" i="30"/>
  <c r="O193" i="30"/>
  <c r="N193" i="30"/>
  <c r="M193" i="30"/>
  <c r="L193" i="30"/>
  <c r="K193" i="30"/>
  <c r="J193" i="30"/>
  <c r="I193" i="30"/>
  <c r="H193" i="30"/>
  <c r="G193" i="30"/>
  <c r="F193" i="30"/>
  <c r="E193" i="30"/>
  <c r="D193" i="30"/>
  <c r="C193" i="30"/>
  <c r="B193" i="30"/>
  <c r="T191" i="30"/>
  <c r="S191" i="30"/>
  <c r="R191" i="30"/>
  <c r="Q191" i="30"/>
  <c r="P191" i="30"/>
  <c r="O191" i="30"/>
  <c r="N191" i="30"/>
  <c r="M191" i="30"/>
  <c r="T189" i="30"/>
  <c r="S189" i="30"/>
  <c r="AN119" i="30"/>
  <c r="S119" i="30"/>
  <c r="R189" i="30"/>
  <c r="Q189" i="30"/>
  <c r="P189" i="30"/>
  <c r="O189" i="30"/>
  <c r="N189" i="30"/>
  <c r="M189" i="30"/>
  <c r="T187" i="30"/>
  <c r="S187" i="30"/>
  <c r="R187" i="30"/>
  <c r="Q187" i="30"/>
  <c r="P187" i="30"/>
  <c r="O187" i="30"/>
  <c r="N187" i="30"/>
  <c r="M187" i="30"/>
  <c r="T185" i="30"/>
  <c r="S185" i="30"/>
  <c r="R185" i="30"/>
  <c r="Q185" i="30"/>
  <c r="P185" i="30"/>
  <c r="O185" i="30"/>
  <c r="N185" i="30"/>
  <c r="M185" i="30"/>
  <c r="T183" i="30"/>
  <c r="S183" i="30"/>
  <c r="R183" i="30"/>
  <c r="Q183" i="30"/>
  <c r="P183" i="30"/>
  <c r="O183" i="30"/>
  <c r="N183" i="30"/>
  <c r="M183" i="30"/>
  <c r="S181" i="30"/>
  <c r="R181" i="30"/>
  <c r="AM111" i="30"/>
  <c r="R111" i="30"/>
  <c r="Q181" i="30"/>
  <c r="P181" i="30"/>
  <c r="O181" i="30"/>
  <c r="N181" i="30"/>
  <c r="M181" i="30"/>
  <c r="R179" i="30"/>
  <c r="Q179" i="30"/>
  <c r="P179" i="30"/>
  <c r="O179" i="30"/>
  <c r="N179" i="30"/>
  <c r="M179" i="30"/>
  <c r="Q177" i="30"/>
  <c r="P177" i="30"/>
  <c r="O177" i="30"/>
  <c r="N177" i="30"/>
  <c r="M177" i="30"/>
  <c r="AH107" i="30"/>
  <c r="M107" i="30"/>
  <c r="P175" i="30"/>
  <c r="AK105" i="30"/>
  <c r="P105" i="30"/>
  <c r="O175" i="30"/>
  <c r="N175" i="30"/>
  <c r="M175" i="30"/>
  <c r="O173" i="30"/>
  <c r="N173" i="30"/>
  <c r="M173" i="30"/>
  <c r="N171" i="30"/>
  <c r="M171" i="30"/>
  <c r="AH101" i="30"/>
  <c r="M101" i="30"/>
  <c r="M169" i="30"/>
  <c r="AO132" i="30"/>
  <c r="AO133" i="30"/>
  <c r="T133" i="30"/>
  <c r="AN132" i="30"/>
  <c r="AN133" i="30"/>
  <c r="S133" i="30"/>
  <c r="AM132" i="30"/>
  <c r="R132" i="30"/>
  <c r="AL132" i="30"/>
  <c r="AL133" i="30"/>
  <c r="Q133" i="30"/>
  <c r="AK132" i="30"/>
  <c r="AK133" i="30"/>
  <c r="P133" i="30"/>
  <c r="AJ132" i="30"/>
  <c r="AJ133" i="30"/>
  <c r="O133" i="30"/>
  <c r="AI132" i="30"/>
  <c r="AI133" i="30"/>
  <c r="N133" i="30"/>
  <c r="AH132" i="30"/>
  <c r="AG132" i="30"/>
  <c r="AG133" i="30"/>
  <c r="L133" i="30"/>
  <c r="AF132" i="30"/>
  <c r="AF133" i="30"/>
  <c r="K133" i="30"/>
  <c r="AE132" i="30"/>
  <c r="J132" i="30"/>
  <c r="AD132" i="30"/>
  <c r="I132" i="30"/>
  <c r="AD133" i="30"/>
  <c r="I133" i="30"/>
  <c r="AC132" i="30"/>
  <c r="AC133" i="30"/>
  <c r="H133" i="30"/>
  <c r="AB132" i="30"/>
  <c r="AB133" i="30"/>
  <c r="G133" i="30"/>
  <c r="AA132" i="30"/>
  <c r="AA133" i="30"/>
  <c r="F133" i="30"/>
  <c r="Z132" i="30"/>
  <c r="Y132" i="30"/>
  <c r="Y133" i="30"/>
  <c r="D133" i="30"/>
  <c r="X132" i="30"/>
  <c r="X133" i="30"/>
  <c r="C133" i="30"/>
  <c r="C132" i="30"/>
  <c r="W132" i="30"/>
  <c r="W133" i="30"/>
  <c r="B133" i="30"/>
  <c r="S132" i="30"/>
  <c r="Q132" i="30"/>
  <c r="L132" i="30"/>
  <c r="K132" i="30"/>
  <c r="G132" i="30"/>
  <c r="AO130" i="30"/>
  <c r="AO131" i="30"/>
  <c r="T131" i="30"/>
  <c r="AN130" i="30"/>
  <c r="S130" i="30"/>
  <c r="AN131" i="30"/>
  <c r="S131" i="30"/>
  <c r="AM130" i="30"/>
  <c r="AL130" i="30"/>
  <c r="AK130" i="30"/>
  <c r="P130" i="30"/>
  <c r="AJ130" i="30"/>
  <c r="O130" i="30"/>
  <c r="AI130" i="30"/>
  <c r="AI131" i="30"/>
  <c r="N131" i="30"/>
  <c r="AH130" i="30"/>
  <c r="AH131" i="30"/>
  <c r="M131" i="30"/>
  <c r="AG130" i="30"/>
  <c r="AG131" i="30"/>
  <c r="L131" i="30"/>
  <c r="AF130" i="30"/>
  <c r="AF131" i="30"/>
  <c r="K131" i="30"/>
  <c r="AE130" i="30"/>
  <c r="AD130" i="30"/>
  <c r="I130" i="30"/>
  <c r="AD131" i="30"/>
  <c r="I131" i="30"/>
  <c r="AC130" i="30"/>
  <c r="AC131" i="30"/>
  <c r="H131" i="30"/>
  <c r="AB130" i="30"/>
  <c r="G130" i="30"/>
  <c r="AA130" i="30"/>
  <c r="AA131" i="30"/>
  <c r="F131" i="30"/>
  <c r="Z130" i="30"/>
  <c r="Z131" i="30"/>
  <c r="E131" i="30"/>
  <c r="Y130" i="30"/>
  <c r="X130" i="30"/>
  <c r="W130" i="30"/>
  <c r="M130" i="30"/>
  <c r="AL129" i="30"/>
  <c r="Q129" i="30"/>
  <c r="AO128" i="30"/>
  <c r="T128" i="30"/>
  <c r="AN128" i="30"/>
  <c r="S128" i="30"/>
  <c r="AM128" i="30"/>
  <c r="AM129" i="30"/>
  <c r="R129" i="30"/>
  <c r="AL128" i="30"/>
  <c r="AK128" i="30"/>
  <c r="AK129" i="30"/>
  <c r="P129" i="30"/>
  <c r="AJ128" i="30"/>
  <c r="AI128" i="30"/>
  <c r="AI129" i="30"/>
  <c r="N129" i="30"/>
  <c r="AH128" i="30"/>
  <c r="AH129" i="30"/>
  <c r="M129" i="30"/>
  <c r="AG128" i="30"/>
  <c r="L128" i="30"/>
  <c r="AF128" i="30"/>
  <c r="K128" i="30"/>
  <c r="AE128" i="30"/>
  <c r="AE129" i="30"/>
  <c r="J129" i="30"/>
  <c r="AD128" i="30"/>
  <c r="AD129" i="30"/>
  <c r="I129" i="30"/>
  <c r="AC128" i="30"/>
  <c r="AC129" i="30"/>
  <c r="H129" i="30"/>
  <c r="AB128" i="30"/>
  <c r="AA128" i="30"/>
  <c r="AA129" i="30"/>
  <c r="F129" i="30"/>
  <c r="Z128" i="30"/>
  <c r="Z129" i="30"/>
  <c r="E129" i="30"/>
  <c r="Y128" i="30"/>
  <c r="D128" i="30"/>
  <c r="X128" i="30"/>
  <c r="C128" i="30"/>
  <c r="W128" i="30"/>
  <c r="B128" i="30"/>
  <c r="W129" i="30"/>
  <c r="B129" i="30"/>
  <c r="R128" i="30"/>
  <c r="Q128" i="30"/>
  <c r="J128" i="30"/>
  <c r="AO126" i="30"/>
  <c r="AN126" i="30"/>
  <c r="S126" i="30"/>
  <c r="AN127" i="30"/>
  <c r="S127" i="30"/>
  <c r="AM126" i="30"/>
  <c r="AM127" i="30"/>
  <c r="R127" i="30"/>
  <c r="AL126" i="30"/>
  <c r="Q126" i="30"/>
  <c r="AK126" i="30"/>
  <c r="P126" i="30"/>
  <c r="AK127" i="30"/>
  <c r="P127" i="30"/>
  <c r="AJ126" i="30"/>
  <c r="AJ127" i="30"/>
  <c r="O127" i="30"/>
  <c r="AI126" i="30"/>
  <c r="AH126" i="30"/>
  <c r="AH127" i="30"/>
  <c r="M127" i="30"/>
  <c r="AG126" i="30"/>
  <c r="AF126" i="30"/>
  <c r="AF127" i="30"/>
  <c r="K127" i="30"/>
  <c r="AE126" i="30"/>
  <c r="AE127" i="30"/>
  <c r="J127" i="30"/>
  <c r="AD126" i="30"/>
  <c r="I126" i="30"/>
  <c r="AC126" i="30"/>
  <c r="AC127" i="30"/>
  <c r="H127" i="30"/>
  <c r="AB126" i="30"/>
  <c r="AB127" i="30"/>
  <c r="G127" i="30"/>
  <c r="AA126" i="30"/>
  <c r="F126" i="30"/>
  <c r="Z126" i="30"/>
  <c r="Z127" i="30"/>
  <c r="E127" i="30"/>
  <c r="Y126" i="30"/>
  <c r="X126" i="30"/>
  <c r="X127" i="30"/>
  <c r="C127" i="30"/>
  <c r="W126" i="30"/>
  <c r="W127" i="30"/>
  <c r="B127" i="30"/>
  <c r="N126" i="30"/>
  <c r="J126" i="30"/>
  <c r="B126" i="30"/>
  <c r="AO124" i="30"/>
  <c r="AO125" i="30"/>
  <c r="T125" i="30"/>
  <c r="AN124" i="30"/>
  <c r="AN125" i="30"/>
  <c r="S125" i="30"/>
  <c r="AM124" i="30"/>
  <c r="AM125" i="30"/>
  <c r="R125" i="30"/>
  <c r="AL124" i="30"/>
  <c r="AL125" i="30"/>
  <c r="Q125" i="30"/>
  <c r="AK124" i="30"/>
  <c r="AK125" i="30"/>
  <c r="P125" i="30"/>
  <c r="AJ124" i="30"/>
  <c r="AJ125" i="30"/>
  <c r="O125" i="30"/>
  <c r="AI124" i="30"/>
  <c r="N124" i="30"/>
  <c r="AH124" i="30"/>
  <c r="AH125" i="30"/>
  <c r="M125" i="30"/>
  <c r="AG124" i="30"/>
  <c r="AG125" i="30"/>
  <c r="L125" i="30"/>
  <c r="AF124" i="30"/>
  <c r="AF125" i="30"/>
  <c r="K125" i="30"/>
  <c r="AE124" i="30"/>
  <c r="J124" i="30"/>
  <c r="AE125" i="30"/>
  <c r="J125" i="30"/>
  <c r="AD124" i="30"/>
  <c r="AC124" i="30"/>
  <c r="AC125" i="30"/>
  <c r="H125" i="30"/>
  <c r="AB124" i="30"/>
  <c r="AB125" i="30"/>
  <c r="G125" i="30"/>
  <c r="AA124" i="30"/>
  <c r="F124" i="30"/>
  <c r="Z124" i="30"/>
  <c r="Z125" i="30"/>
  <c r="E125" i="30"/>
  <c r="Y124" i="30"/>
  <c r="Y125" i="30"/>
  <c r="D125" i="30"/>
  <c r="X124" i="30"/>
  <c r="C124" i="30"/>
  <c r="X125" i="30"/>
  <c r="C125" i="30"/>
  <c r="W124" i="30"/>
  <c r="W125" i="30"/>
  <c r="B125" i="30"/>
  <c r="L124" i="30"/>
  <c r="E124" i="30"/>
  <c r="D124" i="30"/>
  <c r="AO122" i="30"/>
  <c r="T122" i="30"/>
  <c r="AN122" i="30"/>
  <c r="AN123" i="30"/>
  <c r="S123" i="30"/>
  <c r="AM122" i="30"/>
  <c r="AM123" i="30"/>
  <c r="R123" i="30"/>
  <c r="AL122" i="30"/>
  <c r="AL123" i="30"/>
  <c r="Q123" i="30"/>
  <c r="AK122" i="30"/>
  <c r="P122" i="30"/>
  <c r="AK123" i="30"/>
  <c r="P123" i="30"/>
  <c r="AJ122" i="30"/>
  <c r="AJ123" i="30"/>
  <c r="O123" i="30"/>
  <c r="AI122" i="30"/>
  <c r="AH122" i="30"/>
  <c r="AH123" i="30"/>
  <c r="M123" i="30"/>
  <c r="AG122" i="30"/>
  <c r="AF122" i="30"/>
  <c r="K122" i="30"/>
  <c r="AE122" i="30"/>
  <c r="AE123" i="30"/>
  <c r="J123" i="30"/>
  <c r="AD122" i="30"/>
  <c r="AD123" i="30"/>
  <c r="I123" i="30"/>
  <c r="I122" i="30"/>
  <c r="AC122" i="30"/>
  <c r="AC123" i="30"/>
  <c r="H123" i="30"/>
  <c r="AB122" i="30"/>
  <c r="AB123" i="30"/>
  <c r="G123" i="30"/>
  <c r="AA122" i="30"/>
  <c r="F122" i="30"/>
  <c r="Z122" i="30"/>
  <c r="Z123" i="30"/>
  <c r="E123" i="30"/>
  <c r="Y122" i="30"/>
  <c r="X122" i="30"/>
  <c r="C122" i="30"/>
  <c r="Q122" i="30"/>
  <c r="L122" i="30"/>
  <c r="D122" i="30"/>
  <c r="AG121" i="30"/>
  <c r="L121" i="30"/>
  <c r="AF121" i="30"/>
  <c r="K121" i="30"/>
  <c r="F121" i="30"/>
  <c r="D121" i="30"/>
  <c r="B121" i="30"/>
  <c r="AO120" i="30"/>
  <c r="AO121" i="30"/>
  <c r="T121" i="30"/>
  <c r="AN120" i="30"/>
  <c r="AN121" i="30"/>
  <c r="S121" i="30"/>
  <c r="AM120" i="30"/>
  <c r="AM121" i="30"/>
  <c r="R121" i="30"/>
  <c r="AL120" i="30"/>
  <c r="AL121" i="30"/>
  <c r="Q121" i="30"/>
  <c r="AK120" i="30"/>
  <c r="AK121" i="30"/>
  <c r="P121" i="30"/>
  <c r="P120" i="30"/>
  <c r="AJ120" i="30"/>
  <c r="AJ121" i="30"/>
  <c r="O121" i="30"/>
  <c r="AI120" i="30"/>
  <c r="AI121" i="30"/>
  <c r="N121" i="30"/>
  <c r="AH120" i="30"/>
  <c r="M120" i="30"/>
  <c r="AH121" i="30"/>
  <c r="M121" i="30"/>
  <c r="Q120" i="30"/>
  <c r="N120" i="30"/>
  <c r="L120" i="30"/>
  <c r="K120" i="30"/>
  <c r="I120" i="30"/>
  <c r="H120" i="30"/>
  <c r="G120" i="30"/>
  <c r="F120" i="30"/>
  <c r="E120" i="30"/>
  <c r="D120" i="30"/>
  <c r="C120" i="30"/>
  <c r="B120" i="30"/>
  <c r="AF119" i="30"/>
  <c r="K119" i="30"/>
  <c r="AE119" i="30"/>
  <c r="J119" i="30"/>
  <c r="H119" i="30"/>
  <c r="G119" i="30"/>
  <c r="I119" i="30"/>
  <c r="C119" i="30"/>
  <c r="AO118" i="30"/>
  <c r="AO119" i="30"/>
  <c r="T119" i="30"/>
  <c r="AN118" i="30"/>
  <c r="S118" i="30"/>
  <c r="AM118" i="30"/>
  <c r="AM119" i="30"/>
  <c r="R119" i="30"/>
  <c r="AL118" i="30"/>
  <c r="AL119" i="30"/>
  <c r="Q119" i="30"/>
  <c r="AK118" i="30"/>
  <c r="P118" i="30"/>
  <c r="AK119" i="30"/>
  <c r="P119" i="30"/>
  <c r="AJ118" i="30"/>
  <c r="O118" i="30"/>
  <c r="AI118" i="30"/>
  <c r="AI119" i="30"/>
  <c r="N119" i="30"/>
  <c r="AH118" i="30"/>
  <c r="M118" i="30"/>
  <c r="AH119" i="30"/>
  <c r="M119" i="30"/>
  <c r="T118" i="30"/>
  <c r="R118" i="30"/>
  <c r="N118" i="30"/>
  <c r="L118" i="30"/>
  <c r="J118" i="30"/>
  <c r="I118" i="30"/>
  <c r="H118" i="30"/>
  <c r="G118" i="30"/>
  <c r="F118" i="30"/>
  <c r="E118" i="30"/>
  <c r="D118" i="30"/>
  <c r="C118" i="30"/>
  <c r="B118" i="30"/>
  <c r="AG117" i="30"/>
  <c r="L117" i="30"/>
  <c r="I117" i="30"/>
  <c r="H117" i="30"/>
  <c r="G117" i="30"/>
  <c r="E117" i="30"/>
  <c r="C117" i="30"/>
  <c r="AO116" i="30"/>
  <c r="AO117" i="30"/>
  <c r="T117" i="30"/>
  <c r="AN116" i="30"/>
  <c r="AN117" i="30"/>
  <c r="S117" i="30"/>
  <c r="AM116" i="30"/>
  <c r="AM117" i="30"/>
  <c r="R117" i="30"/>
  <c r="AL116" i="30"/>
  <c r="AL117" i="30"/>
  <c r="Q117" i="30"/>
  <c r="AK116" i="30"/>
  <c r="AK117" i="30"/>
  <c r="P117" i="30"/>
  <c r="AJ116" i="30"/>
  <c r="O116" i="30"/>
  <c r="AI116" i="30"/>
  <c r="AI117" i="30"/>
  <c r="N117" i="30"/>
  <c r="AH116" i="30"/>
  <c r="AH117" i="30"/>
  <c r="M117" i="30"/>
  <c r="T116" i="30"/>
  <c r="S116" i="30"/>
  <c r="Q116" i="30"/>
  <c r="P116" i="30"/>
  <c r="N116" i="30"/>
  <c r="M116" i="30"/>
  <c r="L116" i="30"/>
  <c r="I116" i="30"/>
  <c r="H116" i="30"/>
  <c r="G116" i="30"/>
  <c r="F116" i="30"/>
  <c r="E116" i="30"/>
  <c r="D116" i="30"/>
  <c r="C116" i="30"/>
  <c r="B116" i="30"/>
  <c r="AG115" i="30"/>
  <c r="L115" i="30"/>
  <c r="AE115" i="30"/>
  <c r="J115" i="30"/>
  <c r="D115" i="30"/>
  <c r="C115" i="30"/>
  <c r="F115" i="30"/>
  <c r="AO114" i="30"/>
  <c r="AO115" i="30"/>
  <c r="T115" i="30"/>
  <c r="AN114" i="30"/>
  <c r="AN115" i="30"/>
  <c r="S115" i="30"/>
  <c r="AM114" i="30"/>
  <c r="AM115" i="30"/>
  <c r="R115" i="30"/>
  <c r="AL114" i="30"/>
  <c r="AL115" i="30"/>
  <c r="Q115" i="30"/>
  <c r="AK114" i="30"/>
  <c r="P114" i="30"/>
  <c r="AK115" i="30"/>
  <c r="P115" i="30"/>
  <c r="AJ114" i="30"/>
  <c r="O114" i="30"/>
  <c r="AI114" i="30"/>
  <c r="N114" i="30"/>
  <c r="AH114" i="30"/>
  <c r="AH115" i="30"/>
  <c r="M115" i="30"/>
  <c r="T114" i="30"/>
  <c r="R114" i="30"/>
  <c r="Q114" i="30"/>
  <c r="M114" i="30"/>
  <c r="L114" i="30"/>
  <c r="J114" i="30"/>
  <c r="I114" i="30"/>
  <c r="H114" i="30"/>
  <c r="G114" i="30"/>
  <c r="F114" i="30"/>
  <c r="E114" i="30"/>
  <c r="D114" i="30"/>
  <c r="C114" i="30"/>
  <c r="B114" i="30"/>
  <c r="AG113" i="30"/>
  <c r="L113" i="30"/>
  <c r="AF113" i="30"/>
  <c r="K113" i="30"/>
  <c r="E113" i="30"/>
  <c r="B113" i="30"/>
  <c r="I113" i="30"/>
  <c r="C113" i="30"/>
  <c r="AO112" i="30"/>
  <c r="AO113" i="30"/>
  <c r="T113" i="30"/>
  <c r="AN112" i="30"/>
  <c r="AN113" i="30"/>
  <c r="S113" i="30"/>
  <c r="AM112" i="30"/>
  <c r="AM113" i="30"/>
  <c r="R113" i="30"/>
  <c r="AL112" i="30"/>
  <c r="AL113" i="30"/>
  <c r="Q113" i="30"/>
  <c r="AK112" i="30"/>
  <c r="AK113" i="30"/>
  <c r="P113" i="30"/>
  <c r="AJ112" i="30"/>
  <c r="AI112" i="30"/>
  <c r="AI113" i="30"/>
  <c r="N113" i="30"/>
  <c r="AH112" i="30"/>
  <c r="AH113" i="30"/>
  <c r="M113" i="30"/>
  <c r="T112" i="30"/>
  <c r="R112" i="30"/>
  <c r="Q112" i="30"/>
  <c r="O112" i="30"/>
  <c r="L112" i="30"/>
  <c r="K112" i="30"/>
  <c r="I112" i="30"/>
  <c r="H112" i="30"/>
  <c r="G112" i="30"/>
  <c r="F112" i="30"/>
  <c r="E112" i="30"/>
  <c r="D112" i="30"/>
  <c r="C112" i="30"/>
  <c r="B112" i="30"/>
  <c r="AF111" i="30"/>
  <c r="K111" i="30"/>
  <c r="AE111" i="30"/>
  <c r="J111" i="30"/>
  <c r="I111" i="30"/>
  <c r="D111" i="30"/>
  <c r="AN110" i="30"/>
  <c r="AN111" i="30"/>
  <c r="S111" i="30"/>
  <c r="AM110" i="30"/>
  <c r="AL110" i="30"/>
  <c r="Q110" i="30"/>
  <c r="AL111" i="30"/>
  <c r="Q111" i="30"/>
  <c r="AK110" i="30"/>
  <c r="AK111" i="30"/>
  <c r="P111" i="30"/>
  <c r="AJ110" i="30"/>
  <c r="O110" i="30"/>
  <c r="AI110" i="30"/>
  <c r="AI111" i="30"/>
  <c r="N111" i="30"/>
  <c r="N110" i="30"/>
  <c r="AH110" i="30"/>
  <c r="M110" i="30"/>
  <c r="K110" i="30"/>
  <c r="J110" i="30"/>
  <c r="I110" i="30"/>
  <c r="H110" i="30"/>
  <c r="G110" i="30"/>
  <c r="F110" i="30"/>
  <c r="E110" i="30"/>
  <c r="D110" i="30"/>
  <c r="C110" i="30"/>
  <c r="B110" i="30"/>
  <c r="AF109" i="30"/>
  <c r="K109" i="30"/>
  <c r="AE109" i="30"/>
  <c r="J109" i="30"/>
  <c r="I109" i="30"/>
  <c r="F109" i="30"/>
  <c r="H109" i="30"/>
  <c r="G109" i="30"/>
  <c r="E109" i="30"/>
  <c r="D109" i="30"/>
  <c r="AM108" i="30"/>
  <c r="R108" i="30"/>
  <c r="AL108" i="30"/>
  <c r="AL109" i="30"/>
  <c r="Q109" i="30"/>
  <c r="AK108" i="30"/>
  <c r="AK109" i="30"/>
  <c r="P109" i="30"/>
  <c r="AJ108" i="30"/>
  <c r="O108" i="30"/>
  <c r="AI108" i="30"/>
  <c r="AI109" i="30"/>
  <c r="N109" i="30"/>
  <c r="AH108" i="30"/>
  <c r="K108" i="30"/>
  <c r="J108" i="30"/>
  <c r="I108" i="30"/>
  <c r="H108" i="30"/>
  <c r="G108" i="30"/>
  <c r="F108" i="30"/>
  <c r="E108" i="30"/>
  <c r="D108" i="30"/>
  <c r="C108" i="30"/>
  <c r="B108" i="30"/>
  <c r="AG107" i="30"/>
  <c r="L107" i="30"/>
  <c r="AF107" i="30"/>
  <c r="K107" i="30"/>
  <c r="AE107" i="30"/>
  <c r="J107" i="30"/>
  <c r="D107" i="30"/>
  <c r="I107" i="30"/>
  <c r="H107" i="30"/>
  <c r="G107" i="30"/>
  <c r="C107" i="30"/>
  <c r="AL106" i="30"/>
  <c r="Q106" i="30"/>
  <c r="AK106" i="30"/>
  <c r="AK107" i="30"/>
  <c r="P107" i="30"/>
  <c r="AJ106" i="30"/>
  <c r="O106" i="30"/>
  <c r="AI106" i="30"/>
  <c r="AI107" i="30"/>
  <c r="N107" i="30"/>
  <c r="AH106" i="30"/>
  <c r="L106" i="30"/>
  <c r="K106" i="30"/>
  <c r="J106" i="30"/>
  <c r="I106" i="30"/>
  <c r="H106" i="30"/>
  <c r="G106" i="30"/>
  <c r="F106" i="30"/>
  <c r="E106" i="30"/>
  <c r="D106" i="30"/>
  <c r="C106" i="30"/>
  <c r="B106" i="30"/>
  <c r="AG105" i="30"/>
  <c r="L105" i="30"/>
  <c r="AF105" i="30"/>
  <c r="K105" i="30"/>
  <c r="G105" i="30"/>
  <c r="F105" i="30"/>
  <c r="AK104" i="30"/>
  <c r="P104" i="30"/>
  <c r="AJ104" i="30"/>
  <c r="AI104" i="30"/>
  <c r="AI105" i="30"/>
  <c r="N105" i="30"/>
  <c r="AH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AG103" i="30"/>
  <c r="L103" i="30"/>
  <c r="AF103" i="30"/>
  <c r="K103" i="30"/>
  <c r="I103" i="30"/>
  <c r="G103" i="30"/>
  <c r="D103" i="30"/>
  <c r="AJ102" i="30"/>
  <c r="AI102" i="30"/>
  <c r="AH102" i="30"/>
  <c r="M102" i="30"/>
  <c r="I102" i="30"/>
  <c r="H102" i="30"/>
  <c r="G102" i="30"/>
  <c r="F102" i="30"/>
  <c r="E102" i="30"/>
  <c r="D102" i="30"/>
  <c r="C102" i="30"/>
  <c r="B102" i="30"/>
  <c r="AG101" i="30"/>
  <c r="L101" i="30"/>
  <c r="AF101" i="30"/>
  <c r="K101" i="30"/>
  <c r="AE101" i="30"/>
  <c r="J101" i="30"/>
  <c r="I101" i="30"/>
  <c r="G101" i="30"/>
  <c r="E101" i="30"/>
  <c r="D101" i="30"/>
  <c r="AI100" i="30"/>
  <c r="N100" i="30"/>
  <c r="AH100" i="30"/>
  <c r="L100" i="30"/>
  <c r="J100" i="30"/>
  <c r="I100" i="30"/>
  <c r="H100" i="30"/>
  <c r="G100" i="30"/>
  <c r="F100" i="30"/>
  <c r="E100" i="30"/>
  <c r="D100" i="30"/>
  <c r="C100" i="30"/>
  <c r="B100" i="30"/>
  <c r="AF99" i="30"/>
  <c r="K99" i="30"/>
  <c r="AE99" i="30"/>
  <c r="J99" i="30"/>
  <c r="I99" i="30"/>
  <c r="H99" i="30"/>
  <c r="G99" i="30"/>
  <c r="F99" i="30"/>
  <c r="D99" i="30"/>
  <c r="C99" i="30"/>
  <c r="AH98" i="30"/>
  <c r="AH99" i="30"/>
  <c r="M99" i="30"/>
  <c r="J98" i="30"/>
  <c r="I98" i="30"/>
  <c r="H98" i="30"/>
  <c r="G98" i="30"/>
  <c r="F98" i="30"/>
  <c r="E98" i="30"/>
  <c r="D98" i="30"/>
  <c r="C98" i="30"/>
  <c r="B98" i="30"/>
  <c r="AG97" i="30"/>
  <c r="L97" i="30"/>
  <c r="AF97" i="30"/>
  <c r="K97" i="30"/>
  <c r="AE97" i="30"/>
  <c r="J97" i="30"/>
  <c r="I97" i="30"/>
  <c r="H97" i="30"/>
  <c r="F97" i="30"/>
  <c r="G97" i="30"/>
  <c r="D97" i="30"/>
  <c r="C97" i="30"/>
  <c r="K96" i="30"/>
  <c r="J96" i="30"/>
  <c r="I96" i="30"/>
  <c r="H96" i="30"/>
  <c r="G96" i="30"/>
  <c r="F96" i="30"/>
  <c r="E96" i="30"/>
  <c r="D96" i="30"/>
  <c r="C96" i="30"/>
  <c r="B96" i="30"/>
  <c r="AE95" i="30"/>
  <c r="J95" i="30"/>
  <c r="I95" i="30"/>
  <c r="H95" i="30"/>
  <c r="D95" i="30"/>
  <c r="F95" i="30"/>
  <c r="C95" i="30"/>
  <c r="J94" i="30"/>
  <c r="I94" i="30"/>
  <c r="H94" i="30"/>
  <c r="G94" i="30"/>
  <c r="F94" i="30"/>
  <c r="E94" i="30"/>
  <c r="D94" i="30"/>
  <c r="C94" i="30"/>
  <c r="B94" i="30"/>
  <c r="G93" i="30"/>
  <c r="H93" i="30"/>
  <c r="B93" i="30"/>
  <c r="I92" i="30"/>
  <c r="H92" i="30"/>
  <c r="G92" i="30"/>
  <c r="F92" i="30"/>
  <c r="E92" i="30"/>
  <c r="D92" i="30"/>
  <c r="C92" i="30"/>
  <c r="B92" i="30"/>
  <c r="I91" i="30"/>
  <c r="H91" i="30"/>
  <c r="G91" i="30"/>
  <c r="F91" i="30"/>
  <c r="E91" i="30"/>
  <c r="I90" i="30"/>
  <c r="H90" i="30"/>
  <c r="G90" i="30"/>
  <c r="F90" i="30"/>
  <c r="E90" i="30"/>
  <c r="D90" i="30"/>
  <c r="C90" i="30"/>
  <c r="B90" i="30"/>
  <c r="G89" i="30"/>
  <c r="C89" i="30"/>
  <c r="F89" i="30"/>
  <c r="D89" i="30"/>
  <c r="B89" i="30"/>
  <c r="H88" i="30"/>
  <c r="G88" i="30"/>
  <c r="F88" i="30"/>
  <c r="E88" i="30"/>
  <c r="D88" i="30"/>
  <c r="C88" i="30"/>
  <c r="B88" i="30"/>
  <c r="G87" i="30"/>
  <c r="F87" i="30"/>
  <c r="E87" i="30"/>
  <c r="B87" i="30"/>
  <c r="G86" i="30"/>
  <c r="F86" i="30"/>
  <c r="E86" i="30"/>
  <c r="D86" i="30"/>
  <c r="C86" i="30"/>
  <c r="B86" i="30"/>
  <c r="D85" i="30"/>
  <c r="C85" i="30"/>
  <c r="E85" i="30"/>
  <c r="F84" i="30"/>
  <c r="E84" i="30"/>
  <c r="D84" i="30"/>
  <c r="C84" i="30"/>
  <c r="B84" i="30"/>
  <c r="C83" i="30"/>
  <c r="E83" i="30"/>
  <c r="D83" i="30"/>
  <c r="B83" i="30"/>
  <c r="E82" i="30"/>
  <c r="D82" i="30"/>
  <c r="C82" i="30"/>
  <c r="B82" i="30"/>
  <c r="C81" i="30"/>
  <c r="D81" i="30"/>
  <c r="D80" i="30"/>
  <c r="C80" i="30"/>
  <c r="B80" i="30"/>
  <c r="B79" i="30"/>
  <c r="C78" i="30"/>
  <c r="B78" i="30"/>
  <c r="W77" i="30"/>
  <c r="B77" i="30"/>
  <c r="B76" i="30"/>
  <c r="T76" i="29"/>
  <c r="T203" i="29"/>
  <c r="S203" i="29"/>
  <c r="R203" i="29"/>
  <c r="Q203" i="29"/>
  <c r="P203" i="29"/>
  <c r="O203" i="29"/>
  <c r="N203" i="29"/>
  <c r="M203" i="29"/>
  <c r="L203" i="29"/>
  <c r="K203" i="29"/>
  <c r="J203" i="29"/>
  <c r="I203" i="29"/>
  <c r="AD133" i="29"/>
  <c r="I133" i="29"/>
  <c r="H203" i="29"/>
  <c r="G203" i="29"/>
  <c r="F203" i="29"/>
  <c r="E203" i="29"/>
  <c r="D203" i="29"/>
  <c r="C203" i="29"/>
  <c r="B203" i="29"/>
  <c r="T201" i="29"/>
  <c r="S201" i="29"/>
  <c r="R201" i="29"/>
  <c r="Q201" i="29"/>
  <c r="P201" i="29"/>
  <c r="O201" i="29"/>
  <c r="N201" i="29"/>
  <c r="M201" i="29"/>
  <c r="L201" i="29"/>
  <c r="K201" i="29"/>
  <c r="J201" i="29"/>
  <c r="I201" i="29"/>
  <c r="H201" i="29"/>
  <c r="AC131" i="29"/>
  <c r="H131" i="29"/>
  <c r="G201" i="29"/>
  <c r="F201" i="29"/>
  <c r="E201" i="29"/>
  <c r="D201" i="29"/>
  <c r="C201" i="29"/>
  <c r="X131" i="29"/>
  <c r="C131" i="29"/>
  <c r="B201" i="29"/>
  <c r="T199" i="29"/>
  <c r="S199" i="29"/>
  <c r="R199" i="29"/>
  <c r="Q199" i="29"/>
  <c r="P199" i="29"/>
  <c r="O199" i="29"/>
  <c r="N199" i="29"/>
  <c r="AI129" i="29"/>
  <c r="N129" i="29"/>
  <c r="M199" i="29"/>
  <c r="L199" i="29"/>
  <c r="K199" i="29"/>
  <c r="J199" i="29"/>
  <c r="I199" i="29"/>
  <c r="H199" i="29"/>
  <c r="G199" i="29"/>
  <c r="F199" i="29"/>
  <c r="E199" i="29"/>
  <c r="D199" i="29"/>
  <c r="C199" i="29"/>
  <c r="B199" i="29"/>
  <c r="T197" i="29"/>
  <c r="S197" i="29"/>
  <c r="R197" i="29"/>
  <c r="Q197" i="29"/>
  <c r="P197" i="29"/>
  <c r="O197" i="29"/>
  <c r="N197" i="29"/>
  <c r="M197" i="29"/>
  <c r="L197" i="29"/>
  <c r="K197" i="29"/>
  <c r="AF127" i="29"/>
  <c r="K127" i="29"/>
  <c r="J197" i="29"/>
  <c r="I197" i="29"/>
  <c r="H197" i="29"/>
  <c r="G197" i="29"/>
  <c r="F197" i="29"/>
  <c r="AA127" i="29"/>
  <c r="F127" i="29"/>
  <c r="E197" i="29"/>
  <c r="D197" i="29"/>
  <c r="C197" i="29"/>
  <c r="B197" i="29"/>
  <c r="T195" i="29"/>
  <c r="S195" i="29"/>
  <c r="R195" i="29"/>
  <c r="Q195" i="29"/>
  <c r="P195" i="29"/>
  <c r="O195" i="29"/>
  <c r="N195" i="29"/>
  <c r="M195" i="29"/>
  <c r="L195" i="29"/>
  <c r="AG125" i="29"/>
  <c r="L125" i="29"/>
  <c r="K195" i="29"/>
  <c r="J195" i="29"/>
  <c r="I195" i="29"/>
  <c r="H195" i="29"/>
  <c r="G195" i="29"/>
  <c r="F195" i="29"/>
  <c r="E195" i="29"/>
  <c r="D195" i="29"/>
  <c r="C195" i="29"/>
  <c r="B195" i="29"/>
  <c r="T193" i="29"/>
  <c r="S193" i="29"/>
  <c r="R193" i="29"/>
  <c r="Q193" i="29"/>
  <c r="AL123" i="29"/>
  <c r="Q123" i="29"/>
  <c r="P193" i="29"/>
  <c r="O193" i="29"/>
  <c r="N193" i="29"/>
  <c r="M193" i="29"/>
  <c r="L193" i="29"/>
  <c r="AG123" i="29"/>
  <c r="L123" i="29"/>
  <c r="K193" i="29"/>
  <c r="J193" i="29"/>
  <c r="I193" i="29"/>
  <c r="H193" i="29"/>
  <c r="G193" i="29"/>
  <c r="F193" i="29"/>
  <c r="E193" i="29"/>
  <c r="Z123" i="29"/>
  <c r="E123" i="29"/>
  <c r="D193" i="29"/>
  <c r="C193" i="29"/>
  <c r="B193" i="29"/>
  <c r="T191" i="29"/>
  <c r="S191" i="29"/>
  <c r="R191" i="29"/>
  <c r="Q191" i="29"/>
  <c r="P191" i="29"/>
  <c r="O191" i="29"/>
  <c r="N191" i="29"/>
  <c r="M191" i="29"/>
  <c r="T189" i="29"/>
  <c r="S189" i="29"/>
  <c r="R189" i="29"/>
  <c r="Q189" i="29"/>
  <c r="P189" i="29"/>
  <c r="O189" i="29"/>
  <c r="N189" i="29"/>
  <c r="M189" i="29"/>
  <c r="T187" i="29"/>
  <c r="S187" i="29"/>
  <c r="R187" i="29"/>
  <c r="Q187" i="29"/>
  <c r="P187" i="29"/>
  <c r="O187" i="29"/>
  <c r="N187" i="29"/>
  <c r="M187" i="29"/>
  <c r="T185" i="29"/>
  <c r="S185" i="29"/>
  <c r="R185" i="29"/>
  <c r="Q185" i="29"/>
  <c r="P185" i="29"/>
  <c r="O185" i="29"/>
  <c r="N185" i="29"/>
  <c r="M185" i="29"/>
  <c r="T183" i="29"/>
  <c r="S183" i="29"/>
  <c r="R183" i="29"/>
  <c r="Q183" i="29"/>
  <c r="P183" i="29"/>
  <c r="O183" i="29"/>
  <c r="AJ113" i="29"/>
  <c r="O113" i="29"/>
  <c r="N183" i="29"/>
  <c r="M183" i="29"/>
  <c r="S181" i="29"/>
  <c r="R181" i="29"/>
  <c r="Q181" i="29"/>
  <c r="P181" i="29"/>
  <c r="O181" i="29"/>
  <c r="AJ111" i="29"/>
  <c r="O111" i="29"/>
  <c r="N181" i="29"/>
  <c r="M181" i="29"/>
  <c r="R179" i="29"/>
  <c r="Q179" i="29"/>
  <c r="P179" i="29"/>
  <c r="O179" i="29"/>
  <c r="N179" i="29"/>
  <c r="M179" i="29"/>
  <c r="Q177" i="29"/>
  <c r="P177" i="29"/>
  <c r="O177" i="29"/>
  <c r="N177" i="29"/>
  <c r="M177" i="29"/>
  <c r="AH107" i="29"/>
  <c r="M107" i="29"/>
  <c r="P175" i="29"/>
  <c r="O175" i="29"/>
  <c r="N175" i="29"/>
  <c r="M175" i="29"/>
  <c r="O173" i="29"/>
  <c r="N173" i="29"/>
  <c r="M173" i="29"/>
  <c r="N171" i="29"/>
  <c r="AI101" i="29"/>
  <c r="N101" i="29"/>
  <c r="M171" i="29"/>
  <c r="M169" i="29"/>
  <c r="AO135" i="29"/>
  <c r="AN135" i="29"/>
  <c r="AM135" i="29"/>
  <c r="AL135" i="29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AP133" i="29"/>
  <c r="AN133" i="29"/>
  <c r="S133" i="29"/>
  <c r="AF133" i="29"/>
  <c r="K133" i="29"/>
  <c r="Y133" i="29"/>
  <c r="D133" i="29"/>
  <c r="AO132" i="29"/>
  <c r="AO133" i="29"/>
  <c r="T133" i="29"/>
  <c r="AN132" i="29"/>
  <c r="AM132" i="29"/>
  <c r="AM133" i="29"/>
  <c r="R133" i="29"/>
  <c r="AL132" i="29"/>
  <c r="AL133" i="29"/>
  <c r="Q133" i="29"/>
  <c r="AK132" i="29"/>
  <c r="AK133" i="29"/>
  <c r="P133" i="29"/>
  <c r="AJ132" i="29"/>
  <c r="AJ133" i="29"/>
  <c r="O133" i="29"/>
  <c r="AI132" i="29"/>
  <c r="AH132" i="29"/>
  <c r="AG132" i="29"/>
  <c r="AG133" i="29"/>
  <c r="L133" i="29"/>
  <c r="AF132" i="29"/>
  <c r="AE132" i="29"/>
  <c r="AE133" i="29"/>
  <c r="J133" i="29"/>
  <c r="AD132" i="29"/>
  <c r="AC132" i="29"/>
  <c r="AC133" i="29"/>
  <c r="H133" i="29"/>
  <c r="AB132" i="29"/>
  <c r="AB133" i="29"/>
  <c r="G133" i="29"/>
  <c r="AA132" i="29"/>
  <c r="Z132" i="29"/>
  <c r="Y132" i="29"/>
  <c r="X132" i="29"/>
  <c r="X133" i="29"/>
  <c r="C133" i="29"/>
  <c r="W132" i="29"/>
  <c r="W133" i="29"/>
  <c r="P132" i="29"/>
  <c r="I132" i="29"/>
  <c r="AP131" i="29"/>
  <c r="AO130" i="29"/>
  <c r="AO131" i="29"/>
  <c r="T131" i="29"/>
  <c r="AN130" i="29"/>
  <c r="AM130" i="29"/>
  <c r="AL130" i="29"/>
  <c r="AL131" i="29"/>
  <c r="Q131" i="29"/>
  <c r="AK130" i="29"/>
  <c r="AK131" i="29"/>
  <c r="P131" i="29"/>
  <c r="AJ130" i="29"/>
  <c r="AJ131" i="29"/>
  <c r="O131" i="29"/>
  <c r="AI130" i="29"/>
  <c r="AI131" i="29"/>
  <c r="N131" i="29"/>
  <c r="AH130" i="29"/>
  <c r="AH131" i="29"/>
  <c r="M131" i="29"/>
  <c r="AG130" i="29"/>
  <c r="L130" i="29"/>
  <c r="AF130" i="29"/>
  <c r="AE130" i="29"/>
  <c r="AD130" i="29"/>
  <c r="AD131" i="29"/>
  <c r="I131" i="29"/>
  <c r="AC130" i="29"/>
  <c r="AB130" i="29"/>
  <c r="AB131" i="29"/>
  <c r="G131" i="29"/>
  <c r="AA130" i="29"/>
  <c r="AA131" i="29"/>
  <c r="F131" i="29"/>
  <c r="Z130" i="29"/>
  <c r="Z131" i="29"/>
  <c r="E131" i="29"/>
  <c r="Y130" i="29"/>
  <c r="Y131" i="29"/>
  <c r="D131" i="29"/>
  <c r="X130" i="29"/>
  <c r="W130" i="29"/>
  <c r="N130" i="29"/>
  <c r="M130" i="29"/>
  <c r="AP129" i="29"/>
  <c r="AM129" i="29"/>
  <c r="R129" i="29"/>
  <c r="AE129" i="29"/>
  <c r="J129" i="29"/>
  <c r="Z129" i="29"/>
  <c r="E129" i="29"/>
  <c r="AO128" i="29"/>
  <c r="AN128" i="29"/>
  <c r="AM128" i="29"/>
  <c r="AL128" i="29"/>
  <c r="AL129" i="29"/>
  <c r="Q129" i="29"/>
  <c r="AK128" i="29"/>
  <c r="AJ128" i="29"/>
  <c r="AJ129" i="29"/>
  <c r="O129" i="29"/>
  <c r="AI128" i="29"/>
  <c r="AH128" i="29"/>
  <c r="AH129" i="29"/>
  <c r="M129" i="29"/>
  <c r="AG128" i="29"/>
  <c r="AF128" i="29"/>
  <c r="K128" i="29"/>
  <c r="AE128" i="29"/>
  <c r="J128" i="29"/>
  <c r="AD128" i="29"/>
  <c r="AD129" i="29"/>
  <c r="I129" i="29"/>
  <c r="AC128" i="29"/>
  <c r="AB128" i="29"/>
  <c r="AB129" i="29"/>
  <c r="G129" i="29"/>
  <c r="AA128" i="29"/>
  <c r="AA129" i="29"/>
  <c r="F129" i="29"/>
  <c r="Z128" i="29"/>
  <c r="Y128" i="29"/>
  <c r="X128" i="29"/>
  <c r="W128" i="29"/>
  <c r="W129" i="29"/>
  <c r="B129" i="29"/>
  <c r="AP127" i="29"/>
  <c r="AM127" i="29"/>
  <c r="AE127" i="29"/>
  <c r="J127" i="29"/>
  <c r="AO126" i="29"/>
  <c r="AN126" i="29"/>
  <c r="AN127" i="29"/>
  <c r="S127" i="29"/>
  <c r="AM126" i="29"/>
  <c r="AL126" i="29"/>
  <c r="AL127" i="29"/>
  <c r="Q127" i="29"/>
  <c r="AK126" i="29"/>
  <c r="AK127" i="29"/>
  <c r="P127" i="29"/>
  <c r="AJ126" i="29"/>
  <c r="AJ127" i="29"/>
  <c r="O127" i="29"/>
  <c r="AI126" i="29"/>
  <c r="AI127" i="29"/>
  <c r="N127" i="29"/>
  <c r="AH126" i="29"/>
  <c r="AG126" i="29"/>
  <c r="AF126" i="29"/>
  <c r="AE126" i="29"/>
  <c r="AD126" i="29"/>
  <c r="AD127" i="29"/>
  <c r="I127" i="29"/>
  <c r="AC126" i="29"/>
  <c r="H126" i="29"/>
  <c r="AC127" i="29"/>
  <c r="H127" i="29"/>
  <c r="AB126" i="29"/>
  <c r="AB127" i="29"/>
  <c r="G127" i="29"/>
  <c r="AA126" i="29"/>
  <c r="Z126" i="29"/>
  <c r="Z127" i="29"/>
  <c r="E127" i="29"/>
  <c r="Y126" i="29"/>
  <c r="X126" i="29"/>
  <c r="X127" i="29"/>
  <c r="C127" i="29"/>
  <c r="W126" i="29"/>
  <c r="W127" i="29"/>
  <c r="B127" i="29"/>
  <c r="AP125" i="29"/>
  <c r="AN125" i="29"/>
  <c r="AB125" i="29"/>
  <c r="G125" i="29"/>
  <c r="X125" i="29"/>
  <c r="AO124" i="29"/>
  <c r="AO125" i="29"/>
  <c r="T125" i="29"/>
  <c r="AN124" i="29"/>
  <c r="AM124" i="29"/>
  <c r="AL124" i="29"/>
  <c r="AL125" i="29"/>
  <c r="Q125" i="29"/>
  <c r="AK124" i="29"/>
  <c r="AK125" i="29"/>
  <c r="P125" i="29"/>
  <c r="AJ124" i="29"/>
  <c r="AJ125" i="29"/>
  <c r="O125" i="29"/>
  <c r="AI124" i="29"/>
  <c r="AI125" i="29"/>
  <c r="N125" i="29"/>
  <c r="AH124" i="29"/>
  <c r="AH125" i="29"/>
  <c r="M125" i="29"/>
  <c r="AG124" i="29"/>
  <c r="AF124" i="29"/>
  <c r="AF125" i="29"/>
  <c r="K125" i="29"/>
  <c r="AE124" i="29"/>
  <c r="AD124" i="29"/>
  <c r="AC124" i="29"/>
  <c r="AC125" i="29"/>
  <c r="H125" i="29"/>
  <c r="AB124" i="29"/>
  <c r="AA124" i="29"/>
  <c r="AA125" i="29"/>
  <c r="F125" i="29"/>
  <c r="Z124" i="29"/>
  <c r="Z125" i="29"/>
  <c r="E125" i="29"/>
  <c r="Y124" i="29"/>
  <c r="Y125" i="29"/>
  <c r="D125" i="29"/>
  <c r="X124" i="29"/>
  <c r="W124" i="29"/>
  <c r="E124" i="29"/>
  <c r="D124" i="29"/>
  <c r="AP123" i="29"/>
  <c r="AK123" i="29"/>
  <c r="AO122" i="29"/>
  <c r="AO123" i="29"/>
  <c r="T123" i="29"/>
  <c r="AN122" i="29"/>
  <c r="AN123" i="29"/>
  <c r="S123" i="29"/>
  <c r="AM122" i="29"/>
  <c r="R122" i="29"/>
  <c r="AL122" i="29"/>
  <c r="AK122" i="29"/>
  <c r="AJ122" i="29"/>
  <c r="AI122" i="29"/>
  <c r="AI123" i="29"/>
  <c r="N123" i="29"/>
  <c r="AH122" i="29"/>
  <c r="AH123" i="29"/>
  <c r="M123" i="29"/>
  <c r="AG122" i="29"/>
  <c r="AF122" i="29"/>
  <c r="AF123" i="29"/>
  <c r="K123" i="29"/>
  <c r="AE122" i="29"/>
  <c r="AE123" i="29"/>
  <c r="J123" i="29"/>
  <c r="AD122" i="29"/>
  <c r="AD123" i="29"/>
  <c r="I123" i="29"/>
  <c r="AC122" i="29"/>
  <c r="H122" i="29"/>
  <c r="AB122" i="29"/>
  <c r="AA122" i="29"/>
  <c r="Z122" i="29"/>
  <c r="Y122" i="29"/>
  <c r="Y123" i="29"/>
  <c r="D123" i="29"/>
  <c r="X122" i="29"/>
  <c r="X123" i="29"/>
  <c r="C123" i="29"/>
  <c r="W122" i="29"/>
  <c r="W123" i="29"/>
  <c r="B123" i="29"/>
  <c r="Q122" i="29"/>
  <c r="AP121" i="29"/>
  <c r="AH121" i="29"/>
  <c r="M121" i="29"/>
  <c r="AG121" i="29"/>
  <c r="AF121" i="29"/>
  <c r="AE121" i="29"/>
  <c r="AD121" i="29"/>
  <c r="AC121" i="29"/>
  <c r="AB121" i="29"/>
  <c r="AA121" i="29"/>
  <c r="F121" i="29"/>
  <c r="Z121" i="29"/>
  <c r="E121" i="29"/>
  <c r="Y121" i="29"/>
  <c r="X121" i="29"/>
  <c r="W121" i="29"/>
  <c r="H121" i="29"/>
  <c r="AO120" i="29"/>
  <c r="AO121" i="29"/>
  <c r="T121" i="29"/>
  <c r="AN120" i="29"/>
  <c r="AN121" i="29"/>
  <c r="S121" i="29"/>
  <c r="AM120" i="29"/>
  <c r="AM121" i="29"/>
  <c r="R121" i="29"/>
  <c r="AL120" i="29"/>
  <c r="AL121" i="29"/>
  <c r="Q121" i="29"/>
  <c r="AK120" i="29"/>
  <c r="AJ120" i="29"/>
  <c r="AJ121" i="29"/>
  <c r="O121" i="29"/>
  <c r="AI120" i="29"/>
  <c r="AI121" i="29"/>
  <c r="N121" i="29"/>
  <c r="AH120" i="29"/>
  <c r="AP119" i="29"/>
  <c r="AO119" i="29"/>
  <c r="T119" i="29"/>
  <c r="AG119" i="29"/>
  <c r="AF119" i="29"/>
  <c r="K119" i="29"/>
  <c r="AE119" i="29"/>
  <c r="AD119" i="29"/>
  <c r="AC119" i="29"/>
  <c r="H119" i="29"/>
  <c r="AB119" i="29"/>
  <c r="G119" i="29"/>
  <c r="AA119" i="29"/>
  <c r="Z119" i="29"/>
  <c r="E119" i="29"/>
  <c r="Y119" i="29"/>
  <c r="X119" i="29"/>
  <c r="W119" i="29"/>
  <c r="AO118" i="29"/>
  <c r="AN118" i="29"/>
  <c r="AN119" i="29"/>
  <c r="S119" i="29"/>
  <c r="AM118" i="29"/>
  <c r="AM119" i="29"/>
  <c r="R119" i="29"/>
  <c r="AL118" i="29"/>
  <c r="AL119" i="29"/>
  <c r="Q119" i="29"/>
  <c r="AK118" i="29"/>
  <c r="AK119" i="29"/>
  <c r="P119" i="29"/>
  <c r="AJ118" i="29"/>
  <c r="AJ119" i="29"/>
  <c r="O119" i="29"/>
  <c r="AI118" i="29"/>
  <c r="AI119" i="29"/>
  <c r="N119" i="29"/>
  <c r="AH118" i="29"/>
  <c r="AH119" i="29"/>
  <c r="E118" i="29"/>
  <c r="AP117" i="29"/>
  <c r="AI117" i="29"/>
  <c r="AH117" i="29"/>
  <c r="M117" i="29"/>
  <c r="AG117" i="29"/>
  <c r="AF117" i="29"/>
  <c r="AE117" i="29"/>
  <c r="J117" i="29"/>
  <c r="AD117" i="29"/>
  <c r="I117" i="29"/>
  <c r="AC117" i="29"/>
  <c r="AB117" i="29"/>
  <c r="G117" i="29"/>
  <c r="AA117" i="29"/>
  <c r="Z117" i="29"/>
  <c r="Y117" i="29"/>
  <c r="X117" i="29"/>
  <c r="W117" i="29"/>
  <c r="B117" i="29"/>
  <c r="AO116" i="29"/>
  <c r="AO117" i="29"/>
  <c r="T117" i="29"/>
  <c r="AN116" i="29"/>
  <c r="AN117" i="29"/>
  <c r="S117" i="29"/>
  <c r="AM116" i="29"/>
  <c r="AM117" i="29"/>
  <c r="R117" i="29"/>
  <c r="AL116" i="29"/>
  <c r="AL117" i="29"/>
  <c r="Q117" i="29"/>
  <c r="AK116" i="29"/>
  <c r="P116" i="29"/>
  <c r="AJ116" i="29"/>
  <c r="O116" i="29"/>
  <c r="AI116" i="29"/>
  <c r="AH116" i="29"/>
  <c r="H116" i="29"/>
  <c r="G116" i="29"/>
  <c r="AP115" i="29"/>
  <c r="AN115" i="29"/>
  <c r="AG115" i="29"/>
  <c r="L115" i="29"/>
  <c r="AF115" i="29"/>
  <c r="AE115" i="29"/>
  <c r="AD115" i="29"/>
  <c r="AC115" i="29"/>
  <c r="AB115" i="29"/>
  <c r="AA115" i="29"/>
  <c r="Z115" i="29"/>
  <c r="Y115" i="29"/>
  <c r="X115" i="29"/>
  <c r="W115" i="29"/>
  <c r="AO114" i="29"/>
  <c r="AO115" i="29"/>
  <c r="T115" i="29"/>
  <c r="AN114" i="29"/>
  <c r="AM114" i="29"/>
  <c r="AM115" i="29"/>
  <c r="AL114" i="29"/>
  <c r="AL115" i="29"/>
  <c r="Q115" i="29"/>
  <c r="AK114" i="29"/>
  <c r="AK115" i="29"/>
  <c r="P115" i="29"/>
  <c r="AJ114" i="29"/>
  <c r="AJ115" i="29"/>
  <c r="O115" i="29"/>
  <c r="AI114" i="29"/>
  <c r="AI115" i="29"/>
  <c r="N115" i="29"/>
  <c r="AH114" i="29"/>
  <c r="AH115" i="29"/>
  <c r="M115" i="29"/>
  <c r="B114" i="29"/>
  <c r="AP113" i="29"/>
  <c r="AG113" i="29"/>
  <c r="L113" i="29"/>
  <c r="AF113" i="29"/>
  <c r="AE113" i="29"/>
  <c r="AD113" i="29"/>
  <c r="AC113" i="29"/>
  <c r="AB113" i="29"/>
  <c r="AA113" i="29"/>
  <c r="Z113" i="29"/>
  <c r="Y113" i="29"/>
  <c r="D113" i="29"/>
  <c r="X113" i="29"/>
  <c r="W113" i="29"/>
  <c r="I113" i="29"/>
  <c r="AO112" i="29"/>
  <c r="AO113" i="29"/>
  <c r="T113" i="29"/>
  <c r="AN112" i="29"/>
  <c r="AN113" i="29"/>
  <c r="AM112" i="29"/>
  <c r="AM113" i="29"/>
  <c r="R113" i="29"/>
  <c r="AL112" i="29"/>
  <c r="AL113" i="29"/>
  <c r="Q113" i="29"/>
  <c r="AK112" i="29"/>
  <c r="AJ112" i="29"/>
  <c r="AI112" i="29"/>
  <c r="AI113" i="29"/>
  <c r="N113" i="29"/>
  <c r="AH112" i="29"/>
  <c r="AH113" i="29"/>
  <c r="M113" i="29"/>
  <c r="C112" i="29"/>
  <c r="AP111" i="29"/>
  <c r="AG111" i="29"/>
  <c r="AF111" i="29"/>
  <c r="AE111" i="29"/>
  <c r="AD111" i="29"/>
  <c r="AC111" i="29"/>
  <c r="AB111" i="29"/>
  <c r="G111" i="29"/>
  <c r="AA111" i="29"/>
  <c r="Z111" i="29"/>
  <c r="Y111" i="29"/>
  <c r="X111" i="29"/>
  <c r="W111" i="29"/>
  <c r="I111" i="29"/>
  <c r="AN110" i="29"/>
  <c r="AN111" i="29"/>
  <c r="S111" i="29"/>
  <c r="AM110" i="29"/>
  <c r="AM111" i="29"/>
  <c r="AL110" i="29"/>
  <c r="AL111" i="29"/>
  <c r="AK110" i="29"/>
  <c r="AK111" i="29"/>
  <c r="P111" i="29"/>
  <c r="AJ110" i="29"/>
  <c r="AI110" i="29"/>
  <c r="N110" i="29"/>
  <c r="AH110" i="29"/>
  <c r="AH111" i="29"/>
  <c r="M111" i="29"/>
  <c r="AP109" i="29"/>
  <c r="AG109" i="29"/>
  <c r="L109" i="29"/>
  <c r="AF109" i="29"/>
  <c r="K109" i="29"/>
  <c r="AE109" i="29"/>
  <c r="AD109" i="29"/>
  <c r="AC109" i="29"/>
  <c r="AB109" i="29"/>
  <c r="AA109" i="29"/>
  <c r="Z109" i="29"/>
  <c r="Y109" i="29"/>
  <c r="D109" i="29"/>
  <c r="X109" i="29"/>
  <c r="C109" i="29"/>
  <c r="W109" i="29"/>
  <c r="AM108" i="29"/>
  <c r="AM109" i="29"/>
  <c r="R109" i="29"/>
  <c r="AL108" i="29"/>
  <c r="AL109" i="29"/>
  <c r="Q109" i="29"/>
  <c r="AK108" i="29"/>
  <c r="AK109" i="29"/>
  <c r="P109" i="29"/>
  <c r="AJ108" i="29"/>
  <c r="AJ109" i="29"/>
  <c r="O109" i="29"/>
  <c r="AI108" i="29"/>
  <c r="AH108" i="29"/>
  <c r="AH109" i="29"/>
  <c r="M109" i="29"/>
  <c r="D108" i="29"/>
  <c r="C108" i="29"/>
  <c r="AP107" i="29"/>
  <c r="AG107" i="29"/>
  <c r="AF107" i="29"/>
  <c r="AE107" i="29"/>
  <c r="J107" i="29"/>
  <c r="AD107" i="29"/>
  <c r="AC107" i="29"/>
  <c r="AB107" i="29"/>
  <c r="AA107" i="29"/>
  <c r="Z107" i="29"/>
  <c r="Y107" i="29"/>
  <c r="D107" i="29"/>
  <c r="X107" i="29"/>
  <c r="W107" i="29"/>
  <c r="B107" i="29"/>
  <c r="I107" i="29"/>
  <c r="AL106" i="29"/>
  <c r="AL107" i="29"/>
  <c r="Q107" i="29"/>
  <c r="AK106" i="29"/>
  <c r="AK107" i="29"/>
  <c r="P107" i="29"/>
  <c r="AJ106" i="29"/>
  <c r="O106" i="29"/>
  <c r="AI106" i="29"/>
  <c r="AI107" i="29"/>
  <c r="N107" i="29"/>
  <c r="AH106" i="29"/>
  <c r="N106" i="29"/>
  <c r="G106" i="29"/>
  <c r="F106" i="29"/>
  <c r="AP105" i="29"/>
  <c r="AI105" i="29"/>
  <c r="N105" i="29"/>
  <c r="AG105" i="29"/>
  <c r="L105" i="29"/>
  <c r="AF105" i="29"/>
  <c r="K105" i="29"/>
  <c r="AE105" i="29"/>
  <c r="J105" i="29"/>
  <c r="AD105" i="29"/>
  <c r="AC105" i="29"/>
  <c r="H105" i="29"/>
  <c r="AB105" i="29"/>
  <c r="G105" i="29"/>
  <c r="AA105" i="29"/>
  <c r="F105" i="29"/>
  <c r="Z105" i="29"/>
  <c r="E105" i="29"/>
  <c r="Y105" i="29"/>
  <c r="D105" i="29"/>
  <c r="X105" i="29"/>
  <c r="C105" i="29"/>
  <c r="W105" i="29"/>
  <c r="AK104" i="29"/>
  <c r="AK105" i="29"/>
  <c r="P105" i="29"/>
  <c r="AJ104" i="29"/>
  <c r="AJ105" i="29"/>
  <c r="O105" i="29"/>
  <c r="AI104" i="29"/>
  <c r="N104" i="29"/>
  <c r="AH104" i="29"/>
  <c r="AH105" i="29"/>
  <c r="M105" i="29"/>
  <c r="I104" i="29"/>
  <c r="H104" i="29"/>
  <c r="AP103" i="29"/>
  <c r="AI103" i="29"/>
  <c r="N103" i="29"/>
  <c r="AG103" i="29"/>
  <c r="L103" i="29"/>
  <c r="AF103" i="29"/>
  <c r="AE103" i="29"/>
  <c r="J103" i="29"/>
  <c r="AD103" i="29"/>
  <c r="I103" i="29"/>
  <c r="AC103" i="29"/>
  <c r="H103" i="29"/>
  <c r="AB103" i="29"/>
  <c r="G103" i="29"/>
  <c r="AA103" i="29"/>
  <c r="F103" i="29"/>
  <c r="Z103" i="29"/>
  <c r="E103" i="29"/>
  <c r="Y103" i="29"/>
  <c r="D103" i="29"/>
  <c r="X103" i="29"/>
  <c r="W103" i="29"/>
  <c r="AJ102" i="29"/>
  <c r="AJ103" i="29"/>
  <c r="O103" i="29"/>
  <c r="AI102" i="29"/>
  <c r="N102" i="29"/>
  <c r="AH102" i="29"/>
  <c r="M102" i="29"/>
  <c r="G102" i="29"/>
  <c r="F102" i="29"/>
  <c r="AP101" i="29"/>
  <c r="AG101" i="29"/>
  <c r="L101" i="29"/>
  <c r="AF101" i="29"/>
  <c r="AE101" i="29"/>
  <c r="AD101" i="29"/>
  <c r="I101" i="29"/>
  <c r="AC101" i="29"/>
  <c r="H101" i="29"/>
  <c r="AB101" i="29"/>
  <c r="AA101" i="29"/>
  <c r="F101" i="29"/>
  <c r="Z101" i="29"/>
  <c r="E101" i="29"/>
  <c r="Y101" i="29"/>
  <c r="D101" i="29"/>
  <c r="X101" i="29"/>
  <c r="W101" i="29"/>
  <c r="J101" i="29"/>
  <c r="B101" i="29"/>
  <c r="AI100" i="29"/>
  <c r="N100" i="29"/>
  <c r="AH100" i="29"/>
  <c r="AH101" i="29"/>
  <c r="M101" i="29"/>
  <c r="I100" i="29"/>
  <c r="H100" i="29"/>
  <c r="AP99" i="29"/>
  <c r="AG99" i="29"/>
  <c r="L99" i="29"/>
  <c r="AF99" i="29"/>
  <c r="AE99" i="29"/>
  <c r="AD99" i="29"/>
  <c r="AC99" i="29"/>
  <c r="H99" i="29"/>
  <c r="AB99" i="29"/>
  <c r="G99" i="29"/>
  <c r="AA99" i="29"/>
  <c r="F99" i="29"/>
  <c r="Z99" i="29"/>
  <c r="E99" i="29"/>
  <c r="Y99" i="29"/>
  <c r="D99" i="29"/>
  <c r="X99" i="29"/>
  <c r="W99" i="29"/>
  <c r="B99" i="29"/>
  <c r="J99" i="29"/>
  <c r="I99" i="29"/>
  <c r="AH98" i="29"/>
  <c r="M98" i="29"/>
  <c r="G98" i="29"/>
  <c r="F98" i="29"/>
  <c r="AP97" i="29"/>
  <c r="AG97" i="29"/>
  <c r="L97" i="29"/>
  <c r="AF97" i="29"/>
  <c r="K97" i="29"/>
  <c r="AE97" i="29"/>
  <c r="J97" i="29"/>
  <c r="AD97" i="29"/>
  <c r="I97" i="29"/>
  <c r="AC97" i="29"/>
  <c r="H97" i="29"/>
  <c r="AB97" i="29"/>
  <c r="AA97" i="29"/>
  <c r="Z97" i="29"/>
  <c r="Y97" i="29"/>
  <c r="D97" i="29"/>
  <c r="X97" i="29"/>
  <c r="C97" i="29"/>
  <c r="W97" i="29"/>
  <c r="B97" i="29"/>
  <c r="F97" i="29"/>
  <c r="E97" i="29"/>
  <c r="I96" i="29"/>
  <c r="H96" i="29"/>
  <c r="AF95" i="29"/>
  <c r="K95" i="29"/>
  <c r="AE95" i="29"/>
  <c r="J95" i="29"/>
  <c r="AD95" i="29"/>
  <c r="AC95" i="29"/>
  <c r="H95" i="29"/>
  <c r="AB95" i="29"/>
  <c r="G95" i="29"/>
  <c r="AA95" i="29"/>
  <c r="Z95" i="29"/>
  <c r="Y95" i="29"/>
  <c r="X95" i="29"/>
  <c r="C95" i="29"/>
  <c r="W95" i="29"/>
  <c r="B95" i="29"/>
  <c r="E95" i="29"/>
  <c r="D95" i="29"/>
  <c r="G94" i="29"/>
  <c r="F94" i="29"/>
  <c r="AE93" i="29"/>
  <c r="AD93" i="29"/>
  <c r="AC93" i="29"/>
  <c r="H93" i="29"/>
  <c r="AB93" i="29"/>
  <c r="G93" i="29"/>
  <c r="AA93" i="29"/>
  <c r="Z93" i="29"/>
  <c r="Y93" i="29"/>
  <c r="D93" i="29"/>
  <c r="X93" i="29"/>
  <c r="C93" i="29"/>
  <c r="W93" i="29"/>
  <c r="I93" i="29"/>
  <c r="J92" i="29"/>
  <c r="I92" i="29"/>
  <c r="B92" i="29"/>
  <c r="AD91" i="29"/>
  <c r="I91" i="29"/>
  <c r="AC91" i="29"/>
  <c r="AB91" i="29"/>
  <c r="AA91" i="29"/>
  <c r="Z91" i="29"/>
  <c r="Y91" i="29"/>
  <c r="X91" i="29"/>
  <c r="W91" i="29"/>
  <c r="B91" i="29"/>
  <c r="I90" i="29"/>
  <c r="B90" i="29"/>
  <c r="AC89" i="29"/>
  <c r="H89" i="29"/>
  <c r="AB89" i="29"/>
  <c r="AA89" i="29"/>
  <c r="F89" i="29"/>
  <c r="Z89" i="29"/>
  <c r="E89" i="29"/>
  <c r="Y89" i="29"/>
  <c r="X89" i="29"/>
  <c r="W89" i="29"/>
  <c r="B89" i="29"/>
  <c r="G89" i="29"/>
  <c r="G88" i="29"/>
  <c r="F88" i="29"/>
  <c r="AB87" i="29"/>
  <c r="AA87" i="29"/>
  <c r="F87" i="29"/>
  <c r="Z87" i="29"/>
  <c r="E87" i="29"/>
  <c r="Y87" i="29"/>
  <c r="D87" i="29"/>
  <c r="X87" i="29"/>
  <c r="C87" i="29"/>
  <c r="W87" i="29"/>
  <c r="B87" i="29"/>
  <c r="AA85" i="29"/>
  <c r="F85" i="29"/>
  <c r="Z85" i="29"/>
  <c r="E85" i="29"/>
  <c r="Y85" i="29"/>
  <c r="D85" i="29"/>
  <c r="X85" i="29"/>
  <c r="C85" i="29"/>
  <c r="W85" i="29"/>
  <c r="B85" i="29"/>
  <c r="Z83" i="29"/>
  <c r="E83" i="29"/>
  <c r="Y83" i="29"/>
  <c r="D83" i="29"/>
  <c r="X83" i="29"/>
  <c r="C83" i="29"/>
  <c r="W83" i="29"/>
  <c r="B83" i="29"/>
  <c r="D82" i="29"/>
  <c r="C82" i="29"/>
  <c r="Y81" i="29"/>
  <c r="D81" i="29"/>
  <c r="X81" i="29"/>
  <c r="W81" i="29"/>
  <c r="B81" i="29"/>
  <c r="D80" i="29"/>
  <c r="X79" i="29"/>
  <c r="C79" i="29"/>
  <c r="W79" i="29"/>
  <c r="C78" i="29"/>
  <c r="B78" i="29"/>
  <c r="W77" i="29"/>
  <c r="T124" i="29"/>
  <c r="T76" i="28"/>
  <c r="T203" i="28"/>
  <c r="S203" i="28"/>
  <c r="R203" i="28"/>
  <c r="AM133" i="28"/>
  <c r="R133" i="28"/>
  <c r="Q203" i="28"/>
  <c r="P203" i="28"/>
  <c r="O203" i="28"/>
  <c r="N203" i="28"/>
  <c r="M203" i="28"/>
  <c r="L203" i="28"/>
  <c r="K203" i="28"/>
  <c r="J203" i="28"/>
  <c r="AE133" i="28"/>
  <c r="J133" i="28"/>
  <c r="I203" i="28"/>
  <c r="H203" i="28"/>
  <c r="G203" i="28"/>
  <c r="F203" i="28"/>
  <c r="E203" i="28"/>
  <c r="D203" i="28"/>
  <c r="C203" i="28"/>
  <c r="B203" i="28"/>
  <c r="T201" i="28"/>
  <c r="S201" i="28"/>
  <c r="R201" i="28"/>
  <c r="Q201" i="28"/>
  <c r="P201" i="28"/>
  <c r="O201" i="28"/>
  <c r="AJ131" i="28"/>
  <c r="O131" i="28"/>
  <c r="N201" i="28"/>
  <c r="M201" i="28"/>
  <c r="L201" i="28"/>
  <c r="K201" i="28"/>
  <c r="J201" i="28"/>
  <c r="I201" i="28"/>
  <c r="AD131" i="28"/>
  <c r="I131" i="28"/>
  <c r="H201" i="28"/>
  <c r="G201" i="28"/>
  <c r="F201" i="28"/>
  <c r="AA131" i="28"/>
  <c r="F131" i="28"/>
  <c r="E201" i="28"/>
  <c r="D201" i="28"/>
  <c r="C201" i="28"/>
  <c r="B201" i="28"/>
  <c r="T199" i="28"/>
  <c r="S199" i="28"/>
  <c r="R199" i="28"/>
  <c r="Q199" i="28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T197" i="28"/>
  <c r="S197" i="28"/>
  <c r="R197" i="28"/>
  <c r="Q197" i="28"/>
  <c r="P197" i="28"/>
  <c r="O197" i="28"/>
  <c r="N197" i="28"/>
  <c r="M197" i="28"/>
  <c r="L197" i="28"/>
  <c r="AG127" i="28"/>
  <c r="L127" i="28"/>
  <c r="K197" i="28"/>
  <c r="AF127" i="28"/>
  <c r="K127" i="28"/>
  <c r="J197" i="28"/>
  <c r="I197" i="28"/>
  <c r="H197" i="28"/>
  <c r="G197" i="28"/>
  <c r="F197" i="28"/>
  <c r="E197" i="28"/>
  <c r="Z127" i="28"/>
  <c r="E127" i="28"/>
  <c r="D197" i="28"/>
  <c r="C197" i="28"/>
  <c r="B197" i="28"/>
  <c r="T195" i="28"/>
  <c r="S195" i="28"/>
  <c r="R195" i="28"/>
  <c r="Q195" i="28"/>
  <c r="P195" i="28"/>
  <c r="O195" i="28"/>
  <c r="N195" i="28"/>
  <c r="AI125" i="28"/>
  <c r="N125" i="28"/>
  <c r="M195" i="28"/>
  <c r="L195" i="28"/>
  <c r="K195" i="28"/>
  <c r="J195" i="28"/>
  <c r="I195" i="28"/>
  <c r="H195" i="28"/>
  <c r="AC125" i="28"/>
  <c r="H125" i="28"/>
  <c r="G195" i="28"/>
  <c r="F195" i="28"/>
  <c r="E195" i="28"/>
  <c r="D195" i="28"/>
  <c r="C195" i="28"/>
  <c r="B195" i="28"/>
  <c r="T193" i="28"/>
  <c r="S193" i="28"/>
  <c r="AN123" i="28"/>
  <c r="S123" i="28"/>
  <c r="R193" i="28"/>
  <c r="Q193" i="28"/>
  <c r="P193" i="28"/>
  <c r="O193" i="28"/>
  <c r="N193" i="28"/>
  <c r="M193" i="28"/>
  <c r="AH123" i="28"/>
  <c r="M123" i="28"/>
  <c r="L193" i="28"/>
  <c r="K193" i="28"/>
  <c r="J193" i="28"/>
  <c r="AE123" i="28"/>
  <c r="J123" i="28"/>
  <c r="I193" i="28"/>
  <c r="AD123" i="28"/>
  <c r="I123" i="28"/>
  <c r="H193" i="28"/>
  <c r="G193" i="28"/>
  <c r="F193" i="28"/>
  <c r="E193" i="28"/>
  <c r="D193" i="28"/>
  <c r="C193" i="28"/>
  <c r="X123" i="28"/>
  <c r="C123" i="28"/>
  <c r="B193" i="28"/>
  <c r="T191" i="28"/>
  <c r="S191" i="28"/>
  <c r="R191" i="28"/>
  <c r="Q191" i="28"/>
  <c r="P191" i="28"/>
  <c r="AK121" i="28"/>
  <c r="P121" i="28"/>
  <c r="O191" i="28"/>
  <c r="N191" i="28"/>
  <c r="M191" i="28"/>
  <c r="T189" i="28"/>
  <c r="S189" i="28"/>
  <c r="R189" i="28"/>
  <c r="Q189" i="28"/>
  <c r="P189" i="28"/>
  <c r="O189" i="28"/>
  <c r="N189" i="28"/>
  <c r="M189" i="28"/>
  <c r="T187" i="28"/>
  <c r="S187" i="28"/>
  <c r="R187" i="28"/>
  <c r="Q187" i="28"/>
  <c r="P187" i="28"/>
  <c r="O187" i="28"/>
  <c r="N187" i="28"/>
  <c r="M187" i="28"/>
  <c r="T185" i="28"/>
  <c r="S185" i="28"/>
  <c r="R185" i="28"/>
  <c r="Q185" i="28"/>
  <c r="AL115" i="28"/>
  <c r="Q115" i="28"/>
  <c r="P185" i="28"/>
  <c r="AK115" i="28"/>
  <c r="P115" i="28"/>
  <c r="O185" i="28"/>
  <c r="N185" i="28"/>
  <c r="M185" i="28"/>
  <c r="T183" i="28"/>
  <c r="S183" i="28"/>
  <c r="R183" i="28"/>
  <c r="Q183" i="28"/>
  <c r="P183" i="28"/>
  <c r="O183" i="28"/>
  <c r="N183" i="28"/>
  <c r="M183" i="28"/>
  <c r="S181" i="28"/>
  <c r="R181" i="28"/>
  <c r="Q181" i="28"/>
  <c r="P181" i="28"/>
  <c r="O181" i="28"/>
  <c r="N181" i="28"/>
  <c r="M181" i="28"/>
  <c r="R179" i="28"/>
  <c r="AM109" i="28"/>
  <c r="R109" i="28"/>
  <c r="Q179" i="28"/>
  <c r="P179" i="28"/>
  <c r="O179" i="28"/>
  <c r="N179" i="28"/>
  <c r="M179" i="28"/>
  <c r="Q177" i="28"/>
  <c r="P177" i="28"/>
  <c r="O177" i="28"/>
  <c r="N177" i="28"/>
  <c r="M177" i="28"/>
  <c r="P175" i="28"/>
  <c r="O175" i="28"/>
  <c r="N175" i="28"/>
  <c r="M175" i="28"/>
  <c r="AH105" i="28"/>
  <c r="M105" i="28"/>
  <c r="O173" i="28"/>
  <c r="N173" i="28"/>
  <c r="M173" i="28"/>
  <c r="N171" i="28"/>
  <c r="M171" i="28"/>
  <c r="M169" i="28"/>
  <c r="AO135" i="28"/>
  <c r="AN135" i="28"/>
  <c r="AM135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AP133" i="28"/>
  <c r="AH133" i="28"/>
  <c r="M133" i="28"/>
  <c r="AD133" i="28"/>
  <c r="I133" i="28"/>
  <c r="AA133" i="28"/>
  <c r="F133" i="28"/>
  <c r="AO132" i="28"/>
  <c r="AO133" i="28"/>
  <c r="T133" i="28"/>
  <c r="AN132" i="28"/>
  <c r="AN133" i="28"/>
  <c r="S133" i="28"/>
  <c r="AM132" i="28"/>
  <c r="AL132" i="28"/>
  <c r="AL133" i="28"/>
  <c r="Q133" i="28"/>
  <c r="AK132" i="28"/>
  <c r="P132" i="28"/>
  <c r="AK133" i="28"/>
  <c r="P133" i="28"/>
  <c r="AJ132" i="28"/>
  <c r="AJ133" i="28"/>
  <c r="O133" i="28"/>
  <c r="AI132" i="28"/>
  <c r="AI133" i="28"/>
  <c r="N133" i="28"/>
  <c r="AH132" i="28"/>
  <c r="AG132" i="28"/>
  <c r="L132" i="28"/>
  <c r="AG133" i="28"/>
  <c r="AF132" i="28"/>
  <c r="AF133" i="28"/>
  <c r="K133" i="28"/>
  <c r="AE132" i="28"/>
  <c r="AD132" i="28"/>
  <c r="AC132" i="28"/>
  <c r="AC133" i="28"/>
  <c r="H133" i="28"/>
  <c r="AB132" i="28"/>
  <c r="G132" i="28"/>
  <c r="AB133" i="28"/>
  <c r="G133" i="28"/>
  <c r="AA132" i="28"/>
  <c r="Z132" i="28"/>
  <c r="Z133" i="28"/>
  <c r="E133" i="28"/>
  <c r="Y132" i="28"/>
  <c r="Y133" i="28"/>
  <c r="D133" i="28"/>
  <c r="X132" i="28"/>
  <c r="C132" i="28"/>
  <c r="X133" i="28"/>
  <c r="C133" i="28"/>
  <c r="W132" i="28"/>
  <c r="B132" i="28"/>
  <c r="R132" i="28"/>
  <c r="Q132" i="28"/>
  <c r="N132" i="28"/>
  <c r="F132" i="28"/>
  <c r="E132" i="28"/>
  <c r="AP131" i="28"/>
  <c r="X131" i="28"/>
  <c r="C131" i="28"/>
  <c r="W131" i="28"/>
  <c r="B131" i="28"/>
  <c r="AO130" i="28"/>
  <c r="AO131" i="28"/>
  <c r="T131" i="28"/>
  <c r="AN130" i="28"/>
  <c r="AN131" i="28"/>
  <c r="S131" i="28"/>
  <c r="AM130" i="28"/>
  <c r="AM131" i="28"/>
  <c r="R131" i="28"/>
  <c r="AL130" i="28"/>
  <c r="AL131" i="28"/>
  <c r="Q131" i="28"/>
  <c r="AK130" i="28"/>
  <c r="AK131" i="28"/>
  <c r="P131" i="28"/>
  <c r="AJ130" i="28"/>
  <c r="O130" i="28"/>
  <c r="AI130" i="28"/>
  <c r="AI131" i="28"/>
  <c r="N131" i="28"/>
  <c r="AH130" i="28"/>
  <c r="M130" i="28"/>
  <c r="AH131" i="28"/>
  <c r="M131" i="28"/>
  <c r="AG130" i="28"/>
  <c r="AG131" i="28"/>
  <c r="L131" i="28"/>
  <c r="AF130" i="28"/>
  <c r="AF131" i="28"/>
  <c r="K131" i="28"/>
  <c r="AE130" i="28"/>
  <c r="AE131" i="28"/>
  <c r="J131" i="28"/>
  <c r="AD130" i="28"/>
  <c r="I130" i="28"/>
  <c r="AC130" i="28"/>
  <c r="AC131" i="28"/>
  <c r="H131" i="28"/>
  <c r="AB130" i="28"/>
  <c r="AB131" i="28"/>
  <c r="G131" i="28"/>
  <c r="AA130" i="28"/>
  <c r="Z130" i="28"/>
  <c r="Z131" i="28"/>
  <c r="E131" i="28"/>
  <c r="Y130" i="28"/>
  <c r="D130" i="28"/>
  <c r="Y131" i="28"/>
  <c r="D131" i="28"/>
  <c r="X130" i="28"/>
  <c r="W130" i="28"/>
  <c r="N130" i="28"/>
  <c r="L130" i="28"/>
  <c r="K130" i="28"/>
  <c r="C130" i="28"/>
  <c r="B130" i="28"/>
  <c r="AP129" i="28"/>
  <c r="AN129" i="28"/>
  <c r="S129" i="28"/>
  <c r="AK129" i="28"/>
  <c r="P129" i="28"/>
  <c r="AF129" i="28"/>
  <c r="AB129" i="28"/>
  <c r="G129" i="28"/>
  <c r="Y129" i="28"/>
  <c r="D129" i="28"/>
  <c r="AO128" i="28"/>
  <c r="AO129" i="28"/>
  <c r="T129" i="28"/>
  <c r="AN128" i="28"/>
  <c r="S128" i="28"/>
  <c r="AM128" i="28"/>
  <c r="AM129" i="28"/>
  <c r="R129" i="28"/>
  <c r="AL128" i="28"/>
  <c r="AL129" i="28"/>
  <c r="Q129" i="28"/>
  <c r="AK128" i="28"/>
  <c r="AJ128" i="28"/>
  <c r="AJ129" i="28"/>
  <c r="O129" i="28"/>
  <c r="AI128" i="28"/>
  <c r="N128" i="28"/>
  <c r="AI129" i="28"/>
  <c r="AH128" i="28"/>
  <c r="AH129" i="28"/>
  <c r="M129" i="28"/>
  <c r="AG128" i="28"/>
  <c r="AG129" i="28"/>
  <c r="L129" i="28"/>
  <c r="AF128" i="28"/>
  <c r="AE128" i="28"/>
  <c r="AE129" i="28"/>
  <c r="J129" i="28"/>
  <c r="AD128" i="28"/>
  <c r="AD129" i="28"/>
  <c r="I129" i="28"/>
  <c r="AC128" i="28"/>
  <c r="AC129" i="28"/>
  <c r="H129" i="28"/>
  <c r="AB128" i="28"/>
  <c r="AA128" i="28"/>
  <c r="AA129" i="28"/>
  <c r="Z128" i="28"/>
  <c r="Z129" i="28"/>
  <c r="E129" i="28"/>
  <c r="Y128" i="28"/>
  <c r="X128" i="28"/>
  <c r="X129" i="28"/>
  <c r="C129" i="28"/>
  <c r="W128" i="28"/>
  <c r="W129" i="28"/>
  <c r="B129" i="28"/>
  <c r="T128" i="28"/>
  <c r="L128" i="28"/>
  <c r="K128" i="28"/>
  <c r="AP127" i="28"/>
  <c r="AL127" i="28"/>
  <c r="Q127" i="28"/>
  <c r="AK127" i="28"/>
  <c r="P127" i="28"/>
  <c r="AD127" i="28"/>
  <c r="I127" i="28"/>
  <c r="AC127" i="28"/>
  <c r="H127" i="28"/>
  <c r="AO126" i="28"/>
  <c r="AO127" i="28"/>
  <c r="T127" i="28"/>
  <c r="AN126" i="28"/>
  <c r="AN127" i="28"/>
  <c r="S127" i="28"/>
  <c r="AM126" i="28"/>
  <c r="AM127" i="28"/>
  <c r="R127" i="28"/>
  <c r="AL126" i="28"/>
  <c r="AK126" i="28"/>
  <c r="AJ126" i="28"/>
  <c r="O126" i="28"/>
  <c r="AJ127" i="28"/>
  <c r="O127" i="28"/>
  <c r="AI126" i="28"/>
  <c r="AI127" i="28"/>
  <c r="N127" i="28"/>
  <c r="AH126" i="28"/>
  <c r="M126" i="28"/>
  <c r="AG126" i="28"/>
  <c r="AF126" i="28"/>
  <c r="AE126" i="28"/>
  <c r="AE127" i="28"/>
  <c r="J127" i="28"/>
  <c r="AD126" i="28"/>
  <c r="AC126" i="28"/>
  <c r="AB126" i="28"/>
  <c r="AB127" i="28"/>
  <c r="G127" i="28"/>
  <c r="AA126" i="28"/>
  <c r="F126" i="28"/>
  <c r="AA127" i="28"/>
  <c r="F127" i="28"/>
  <c r="Z126" i="28"/>
  <c r="E126" i="28"/>
  <c r="Y126" i="28"/>
  <c r="Y127" i="28"/>
  <c r="D127" i="28"/>
  <c r="X126" i="28"/>
  <c r="X127" i="28"/>
  <c r="C127" i="28"/>
  <c r="W126" i="28"/>
  <c r="W127" i="28"/>
  <c r="Q126" i="28"/>
  <c r="P126" i="28"/>
  <c r="L126" i="28"/>
  <c r="D126" i="28"/>
  <c r="AP125" i="28"/>
  <c r="AM125" i="28"/>
  <c r="R125" i="28"/>
  <c r="AE125" i="28"/>
  <c r="J125" i="28"/>
  <c r="AD125" i="28"/>
  <c r="I125" i="28"/>
  <c r="AO124" i="28"/>
  <c r="T124" i="28"/>
  <c r="AO125" i="28"/>
  <c r="T125" i="28"/>
  <c r="AN124" i="28"/>
  <c r="AN125" i="28"/>
  <c r="S125" i="28"/>
  <c r="AM124" i="28"/>
  <c r="AL124" i="28"/>
  <c r="AL125" i="28"/>
  <c r="Q125" i="28"/>
  <c r="AK124" i="28"/>
  <c r="AK125" i="28"/>
  <c r="P125" i="28"/>
  <c r="AJ124" i="28"/>
  <c r="AJ125" i="28"/>
  <c r="O125" i="28"/>
  <c r="AI124" i="28"/>
  <c r="AH124" i="28"/>
  <c r="AH125" i="28"/>
  <c r="M125" i="28"/>
  <c r="AG124" i="28"/>
  <c r="AG125" i="28"/>
  <c r="L125" i="28"/>
  <c r="AF124" i="28"/>
  <c r="K124" i="28"/>
  <c r="AF125" i="28"/>
  <c r="AE124" i="28"/>
  <c r="AD124" i="28"/>
  <c r="AC124" i="28"/>
  <c r="AB124" i="28"/>
  <c r="G124" i="28"/>
  <c r="AB125" i="28"/>
  <c r="G125" i="28"/>
  <c r="AA124" i="28"/>
  <c r="AA125" i="28"/>
  <c r="F125" i="28"/>
  <c r="Z124" i="28"/>
  <c r="Z125" i="28"/>
  <c r="E125" i="28"/>
  <c r="Y124" i="28"/>
  <c r="Y125" i="28"/>
  <c r="X124" i="28"/>
  <c r="X125" i="28"/>
  <c r="W124" i="28"/>
  <c r="W125" i="28"/>
  <c r="B125" i="28"/>
  <c r="S124" i="28"/>
  <c r="R124" i="28"/>
  <c r="Q124" i="28"/>
  <c r="N124" i="28"/>
  <c r="I124" i="28"/>
  <c r="E124" i="28"/>
  <c r="C124" i="28"/>
  <c r="B124" i="28"/>
  <c r="AP123" i="28"/>
  <c r="AO122" i="28"/>
  <c r="AO123" i="28"/>
  <c r="T123" i="28"/>
  <c r="AN122" i="28"/>
  <c r="AM122" i="28"/>
  <c r="AM123" i="28"/>
  <c r="R123" i="28"/>
  <c r="AL122" i="28"/>
  <c r="AL123" i="28"/>
  <c r="Q123" i="28"/>
  <c r="AK122" i="28"/>
  <c r="P122" i="28"/>
  <c r="AK123" i="28"/>
  <c r="P123" i="28"/>
  <c r="AJ122" i="28"/>
  <c r="AJ123" i="28"/>
  <c r="O123" i="28"/>
  <c r="AI122" i="28"/>
  <c r="AI123" i="28"/>
  <c r="N123" i="28"/>
  <c r="AH122" i="28"/>
  <c r="AG122" i="28"/>
  <c r="L122" i="28"/>
  <c r="AG123" i="28"/>
  <c r="L123" i="28"/>
  <c r="AF122" i="28"/>
  <c r="AF123" i="28"/>
  <c r="K123" i="28"/>
  <c r="AE122" i="28"/>
  <c r="AD122" i="28"/>
  <c r="AC122" i="28"/>
  <c r="AC123" i="28"/>
  <c r="AB122" i="28"/>
  <c r="AB123" i="28"/>
  <c r="G123" i="28"/>
  <c r="AA122" i="28"/>
  <c r="AA123" i="28"/>
  <c r="F123" i="28"/>
  <c r="Z122" i="28"/>
  <c r="Z123" i="28"/>
  <c r="E123" i="28"/>
  <c r="Y122" i="28"/>
  <c r="X122" i="28"/>
  <c r="W122" i="28"/>
  <c r="W123" i="28"/>
  <c r="B123" i="28"/>
  <c r="O122" i="28"/>
  <c r="N122" i="28"/>
  <c r="K122" i="28"/>
  <c r="J122" i="28"/>
  <c r="H122" i="28"/>
  <c r="AP121" i="28"/>
  <c r="AO121" i="28"/>
  <c r="T121" i="28"/>
  <c r="AN121" i="28"/>
  <c r="S121" i="28"/>
  <c r="AG121" i="28"/>
  <c r="AF121" i="28"/>
  <c r="K121" i="28"/>
  <c r="AE121" i="28"/>
  <c r="J121" i="28"/>
  <c r="AD121" i="28"/>
  <c r="I121" i="28"/>
  <c r="AC121" i="28"/>
  <c r="H121" i="28"/>
  <c r="AB121" i="28"/>
  <c r="AA121" i="28"/>
  <c r="Z121" i="28"/>
  <c r="Y121" i="28"/>
  <c r="D121" i="28"/>
  <c r="X121" i="28"/>
  <c r="C121" i="28"/>
  <c r="W121" i="28"/>
  <c r="G121" i="28"/>
  <c r="AO120" i="28"/>
  <c r="AN120" i="28"/>
  <c r="S120" i="28"/>
  <c r="AM120" i="28"/>
  <c r="R120" i="28"/>
  <c r="AM121" i="28"/>
  <c r="R121" i="28"/>
  <c r="AL120" i="28"/>
  <c r="AL121" i="28"/>
  <c r="Q121" i="28"/>
  <c r="AK120" i="28"/>
  <c r="AJ120" i="28"/>
  <c r="AJ121" i="28"/>
  <c r="O121" i="28"/>
  <c r="AI120" i="28"/>
  <c r="N120" i="28"/>
  <c r="AI121" i="28"/>
  <c r="N121" i="28"/>
  <c r="AH120" i="28"/>
  <c r="AH121" i="28"/>
  <c r="M121" i="28"/>
  <c r="T120" i="28"/>
  <c r="Q120" i="28"/>
  <c r="P120" i="28"/>
  <c r="L120" i="28"/>
  <c r="K120" i="28"/>
  <c r="J120" i="28"/>
  <c r="I120" i="28"/>
  <c r="H120" i="28"/>
  <c r="D120" i="28"/>
  <c r="C120" i="28"/>
  <c r="B120" i="28"/>
  <c r="AP119" i="28"/>
  <c r="AG119" i="28"/>
  <c r="L119" i="28"/>
  <c r="AF119" i="28"/>
  <c r="K119" i="28"/>
  <c r="AE119" i="28"/>
  <c r="J119" i="28"/>
  <c r="AD119" i="28"/>
  <c r="AC119" i="28"/>
  <c r="AB119" i="28"/>
  <c r="G119" i="28"/>
  <c r="AA119" i="28"/>
  <c r="Z119" i="28"/>
  <c r="E119" i="28"/>
  <c r="Y119" i="28"/>
  <c r="D119" i="28"/>
  <c r="X119" i="28"/>
  <c r="C119" i="28"/>
  <c r="W119" i="28"/>
  <c r="B119" i="28"/>
  <c r="AO118" i="28"/>
  <c r="AO119" i="28"/>
  <c r="T119" i="28"/>
  <c r="AN118" i="28"/>
  <c r="AN119" i="28"/>
  <c r="S119" i="28"/>
  <c r="AM118" i="28"/>
  <c r="AM119" i="28"/>
  <c r="R119" i="28"/>
  <c r="AL118" i="28"/>
  <c r="AL119" i="28"/>
  <c r="Q119" i="28"/>
  <c r="AK118" i="28"/>
  <c r="AK119" i="28"/>
  <c r="P119" i="28"/>
  <c r="AJ118" i="28"/>
  <c r="AJ119" i="28"/>
  <c r="O119" i="28"/>
  <c r="AI118" i="28"/>
  <c r="AI119" i="28"/>
  <c r="N119" i="28"/>
  <c r="AH118" i="28"/>
  <c r="M118" i="28"/>
  <c r="R118" i="28"/>
  <c r="Q118" i="28"/>
  <c r="L118" i="28"/>
  <c r="K118" i="28"/>
  <c r="J118" i="28"/>
  <c r="I118" i="28"/>
  <c r="E118" i="28"/>
  <c r="D118" i="28"/>
  <c r="C118" i="28"/>
  <c r="B118" i="28"/>
  <c r="AP117" i="28"/>
  <c r="AJ117" i="28"/>
  <c r="O117" i="28"/>
  <c r="AG117" i="28"/>
  <c r="L117" i="28"/>
  <c r="AF117" i="28"/>
  <c r="AE117" i="28"/>
  <c r="AD117" i="28"/>
  <c r="AC117" i="28"/>
  <c r="AB117" i="28"/>
  <c r="G117" i="28"/>
  <c r="AA117" i="28"/>
  <c r="F117" i="28"/>
  <c r="Z117" i="28"/>
  <c r="Y117" i="28"/>
  <c r="D117" i="28"/>
  <c r="X117" i="28"/>
  <c r="W117" i="28"/>
  <c r="B117" i="28"/>
  <c r="I117" i="28"/>
  <c r="E117" i="28"/>
  <c r="C117" i="28"/>
  <c r="AO116" i="28"/>
  <c r="AO117" i="28"/>
  <c r="T117" i="28"/>
  <c r="AN116" i="28"/>
  <c r="AN117" i="28"/>
  <c r="S117" i="28"/>
  <c r="AM116" i="28"/>
  <c r="AM117" i="28"/>
  <c r="AL116" i="28"/>
  <c r="Q116" i="28"/>
  <c r="AL117" i="28"/>
  <c r="Q117" i="28"/>
  <c r="AK116" i="28"/>
  <c r="AK117" i="28"/>
  <c r="P117" i="28"/>
  <c r="AJ116" i="28"/>
  <c r="AI116" i="28"/>
  <c r="AI117" i="28"/>
  <c r="N117" i="28"/>
  <c r="AH116" i="28"/>
  <c r="M116" i="28"/>
  <c r="AH117" i="28"/>
  <c r="M117" i="28"/>
  <c r="P116" i="28"/>
  <c r="O116" i="28"/>
  <c r="L116" i="28"/>
  <c r="K116" i="28"/>
  <c r="G116" i="28"/>
  <c r="F116" i="28"/>
  <c r="E116" i="28"/>
  <c r="D116" i="28"/>
  <c r="C116" i="28"/>
  <c r="AP115" i="28"/>
  <c r="AG115" i="28"/>
  <c r="L115" i="28"/>
  <c r="AF115" i="28"/>
  <c r="AE115" i="28"/>
  <c r="J115" i="28"/>
  <c r="AD115" i="28"/>
  <c r="I115" i="28"/>
  <c r="AC115" i="28"/>
  <c r="AB115" i="28"/>
  <c r="AA115" i="28"/>
  <c r="F115" i="28"/>
  <c r="Z115" i="28"/>
  <c r="Y115" i="28"/>
  <c r="X115" i="28"/>
  <c r="C115" i="28"/>
  <c r="W115" i="28"/>
  <c r="B115" i="28"/>
  <c r="E115" i="28"/>
  <c r="D115" i="28"/>
  <c r="AO114" i="28"/>
  <c r="AO115" i="28"/>
  <c r="T115" i="28"/>
  <c r="AN114" i="28"/>
  <c r="AN115" i="28"/>
  <c r="S115" i="28"/>
  <c r="AM114" i="28"/>
  <c r="R114" i="28"/>
  <c r="AL114" i="28"/>
  <c r="AK114" i="28"/>
  <c r="AJ114" i="28"/>
  <c r="AJ115" i="28"/>
  <c r="O115" i="28"/>
  <c r="AI114" i="28"/>
  <c r="AI115" i="28"/>
  <c r="N115" i="28"/>
  <c r="AH114" i="28"/>
  <c r="M114" i="28"/>
  <c r="T114" i="28"/>
  <c r="S114" i="28"/>
  <c r="L114" i="28"/>
  <c r="K114" i="28"/>
  <c r="J114" i="28"/>
  <c r="I114" i="28"/>
  <c r="H114" i="28"/>
  <c r="F114" i="28"/>
  <c r="E114" i="28"/>
  <c r="D114" i="28"/>
  <c r="C114" i="28"/>
  <c r="B114" i="28"/>
  <c r="AP113" i="28"/>
  <c r="AO113" i="28"/>
  <c r="T113" i="28"/>
  <c r="AG113" i="28"/>
  <c r="L113" i="28"/>
  <c r="AF113" i="28"/>
  <c r="K113" i="28"/>
  <c r="AE113" i="28"/>
  <c r="AD113" i="28"/>
  <c r="AC113" i="28"/>
  <c r="H113" i="28"/>
  <c r="AB113" i="28"/>
  <c r="AA113" i="28"/>
  <c r="F113" i="28"/>
  <c r="Z113" i="28"/>
  <c r="E113" i="28"/>
  <c r="Y113" i="28"/>
  <c r="D113" i="28"/>
  <c r="X113" i="28"/>
  <c r="C113" i="28"/>
  <c r="W113" i="28"/>
  <c r="J113" i="28"/>
  <c r="G113" i="28"/>
  <c r="B113" i="28"/>
  <c r="AO112" i="28"/>
  <c r="AN112" i="28"/>
  <c r="AN113" i="28"/>
  <c r="S113" i="28"/>
  <c r="AM112" i="28"/>
  <c r="R112" i="28"/>
  <c r="AM113" i="28"/>
  <c r="R113" i="28"/>
  <c r="AL112" i="28"/>
  <c r="AL113" i="28"/>
  <c r="Q113" i="28"/>
  <c r="AK112" i="28"/>
  <c r="AK113" i="28"/>
  <c r="P113" i="28"/>
  <c r="AJ112" i="28"/>
  <c r="AJ113" i="28"/>
  <c r="O113" i="28"/>
  <c r="AI112" i="28"/>
  <c r="AI113" i="28"/>
  <c r="N113" i="28"/>
  <c r="AH112" i="28"/>
  <c r="AH113" i="28"/>
  <c r="M113" i="28"/>
  <c r="T112" i="28"/>
  <c r="S112" i="28"/>
  <c r="P112" i="28"/>
  <c r="O112" i="28"/>
  <c r="N112" i="28"/>
  <c r="L112" i="28"/>
  <c r="K112" i="28"/>
  <c r="J112" i="28"/>
  <c r="I112" i="28"/>
  <c r="H112" i="28"/>
  <c r="G112" i="28"/>
  <c r="F112" i="28"/>
  <c r="E112" i="28"/>
  <c r="D112" i="28"/>
  <c r="C112" i="28"/>
  <c r="B112" i="28"/>
  <c r="AP111" i="28"/>
  <c r="AJ111" i="28"/>
  <c r="O111" i="28"/>
  <c r="AH111" i="28"/>
  <c r="M111" i="28"/>
  <c r="AG111" i="28"/>
  <c r="L111" i="28"/>
  <c r="AF111" i="28"/>
  <c r="AE111" i="28"/>
  <c r="AD111" i="28"/>
  <c r="I111" i="28"/>
  <c r="AC111" i="28"/>
  <c r="H111" i="28"/>
  <c r="AB111" i="28"/>
  <c r="AA111" i="28"/>
  <c r="F111" i="28"/>
  <c r="Z111" i="28"/>
  <c r="E111" i="28"/>
  <c r="Y111" i="28"/>
  <c r="D111" i="28"/>
  <c r="X111" i="28"/>
  <c r="C111" i="28"/>
  <c r="W111" i="28"/>
  <c r="B111" i="28"/>
  <c r="K111" i="28"/>
  <c r="J111" i="28"/>
  <c r="G111" i="28"/>
  <c r="AN110" i="28"/>
  <c r="AN111" i="28"/>
  <c r="S111" i="28"/>
  <c r="AM110" i="28"/>
  <c r="R110" i="28"/>
  <c r="AL110" i="28"/>
  <c r="Q110" i="28"/>
  <c r="AL111" i="28"/>
  <c r="Q111" i="28"/>
  <c r="AK110" i="28"/>
  <c r="AJ110" i="28"/>
  <c r="AI110" i="28"/>
  <c r="AI111" i="28"/>
  <c r="N111" i="28"/>
  <c r="AH110" i="28"/>
  <c r="M110" i="28"/>
  <c r="S110" i="28"/>
  <c r="O110" i="28"/>
  <c r="N110" i="28"/>
  <c r="L110" i="28"/>
  <c r="K110" i="28"/>
  <c r="J110" i="28"/>
  <c r="I110" i="28"/>
  <c r="H110" i="28"/>
  <c r="G110" i="28"/>
  <c r="F110" i="28"/>
  <c r="E110" i="28"/>
  <c r="D110" i="28"/>
  <c r="C110" i="28"/>
  <c r="B110" i="28"/>
  <c r="AP109" i="28"/>
  <c r="AL109" i="28"/>
  <c r="Q109" i="28"/>
  <c r="AG109" i="28"/>
  <c r="L109" i="28"/>
  <c r="AF109" i="28"/>
  <c r="K109" i="28"/>
  <c r="AE109" i="28"/>
  <c r="J109" i="28"/>
  <c r="AD109" i="28"/>
  <c r="I109" i="28"/>
  <c r="AC109" i="28"/>
  <c r="AB109" i="28"/>
  <c r="AA109" i="28"/>
  <c r="Z109" i="28"/>
  <c r="E109" i="28"/>
  <c r="Y109" i="28"/>
  <c r="D109" i="28"/>
  <c r="X109" i="28"/>
  <c r="W109" i="28"/>
  <c r="B109" i="28"/>
  <c r="H109" i="28"/>
  <c r="G109" i="28"/>
  <c r="F109" i="28"/>
  <c r="C109" i="28"/>
  <c r="AM108" i="28"/>
  <c r="AL108" i="28"/>
  <c r="AK108" i="28"/>
  <c r="P108" i="28"/>
  <c r="AK109" i="28"/>
  <c r="P109" i="28"/>
  <c r="AJ108" i="28"/>
  <c r="AJ109" i="28"/>
  <c r="O109" i="28"/>
  <c r="AI108" i="28"/>
  <c r="N108" i="28"/>
  <c r="AH108" i="28"/>
  <c r="M108" i="28"/>
  <c r="R108" i="28"/>
  <c r="Q108" i="28"/>
  <c r="L108" i="28"/>
  <c r="K108" i="28"/>
  <c r="J108" i="28"/>
  <c r="I108" i="28"/>
  <c r="H108" i="28"/>
  <c r="G108" i="28"/>
  <c r="F108" i="28"/>
  <c r="E108" i="28"/>
  <c r="D108" i="28"/>
  <c r="C108" i="28"/>
  <c r="B108" i="28"/>
  <c r="AP107" i="28"/>
  <c r="AG107" i="28"/>
  <c r="L107" i="28"/>
  <c r="AF107" i="28"/>
  <c r="K107" i="28"/>
  <c r="AE107" i="28"/>
  <c r="J107" i="28"/>
  <c r="AD107" i="28"/>
  <c r="AC107" i="28"/>
  <c r="AB107" i="28"/>
  <c r="AA107" i="28"/>
  <c r="F107" i="28"/>
  <c r="Z107" i="28"/>
  <c r="E107" i="28"/>
  <c r="Y107" i="28"/>
  <c r="X107" i="28"/>
  <c r="C107" i="28"/>
  <c r="W107" i="28"/>
  <c r="B107" i="28"/>
  <c r="I107" i="28"/>
  <c r="H107" i="28"/>
  <c r="G107" i="28"/>
  <c r="D107" i="28"/>
  <c r="AL106" i="28"/>
  <c r="AL107" i="28"/>
  <c r="Q107" i="28"/>
  <c r="AK106" i="28"/>
  <c r="AK107" i="28"/>
  <c r="P107" i="28"/>
  <c r="AJ106" i="28"/>
  <c r="AJ107" i="28"/>
  <c r="O107" i="28"/>
  <c r="AI106" i="28"/>
  <c r="AI107" i="28"/>
  <c r="N107" i="28"/>
  <c r="N106" i="28"/>
  <c r="AH106" i="28"/>
  <c r="AH107" i="28"/>
  <c r="M107" i="28"/>
  <c r="Q106" i="28"/>
  <c r="L106" i="28"/>
  <c r="K106" i="28"/>
  <c r="J106" i="28"/>
  <c r="I106" i="28"/>
  <c r="H106" i="28"/>
  <c r="G106" i="28"/>
  <c r="F106" i="28"/>
  <c r="E106" i="28"/>
  <c r="D106" i="28"/>
  <c r="C106" i="28"/>
  <c r="B106" i="28"/>
  <c r="AP105" i="28"/>
  <c r="AG105" i="28"/>
  <c r="L105" i="28"/>
  <c r="AF105" i="28"/>
  <c r="K105" i="28"/>
  <c r="AE105" i="28"/>
  <c r="J105" i="28"/>
  <c r="AD105" i="28"/>
  <c r="AC105" i="28"/>
  <c r="H105" i="28"/>
  <c r="AB105" i="28"/>
  <c r="G105" i="28"/>
  <c r="AA105" i="28"/>
  <c r="Z105" i="28"/>
  <c r="E105" i="28"/>
  <c r="Y105" i="28"/>
  <c r="D105" i="28"/>
  <c r="X105" i="28"/>
  <c r="C105" i="28"/>
  <c r="W105" i="28"/>
  <c r="B105" i="28"/>
  <c r="I105" i="28"/>
  <c r="F105" i="28"/>
  <c r="AK104" i="28"/>
  <c r="AK105" i="28"/>
  <c r="P105" i="28"/>
  <c r="P104" i="28"/>
  <c r="AJ104" i="28"/>
  <c r="O104" i="28"/>
  <c r="AI104" i="28"/>
  <c r="AI105" i="28"/>
  <c r="N105" i="28"/>
  <c r="AH104" i="28"/>
  <c r="L104" i="28"/>
  <c r="K104" i="28"/>
  <c r="J104" i="28"/>
  <c r="I104" i="28"/>
  <c r="H104" i="28"/>
  <c r="G104" i="28"/>
  <c r="F104" i="28"/>
  <c r="E104" i="28"/>
  <c r="D104" i="28"/>
  <c r="C104" i="28"/>
  <c r="B104" i="28"/>
  <c r="AP103" i="28"/>
  <c r="AG103" i="28"/>
  <c r="L103" i="28"/>
  <c r="AF103" i="28"/>
  <c r="K103" i="28"/>
  <c r="AE103" i="28"/>
  <c r="AD103" i="28"/>
  <c r="I103" i="28"/>
  <c r="AC103" i="28"/>
  <c r="H103" i="28"/>
  <c r="AB103" i="28"/>
  <c r="AA103" i="28"/>
  <c r="F103" i="28"/>
  <c r="Z103" i="28"/>
  <c r="E103" i="28"/>
  <c r="Y103" i="28"/>
  <c r="D103" i="28"/>
  <c r="X103" i="28"/>
  <c r="C103" i="28"/>
  <c r="W103" i="28"/>
  <c r="B103" i="28"/>
  <c r="J103" i="28"/>
  <c r="G103" i="28"/>
  <c r="AJ102" i="28"/>
  <c r="AJ103" i="28"/>
  <c r="O103" i="28"/>
  <c r="AI102" i="28"/>
  <c r="AI103" i="28"/>
  <c r="N103" i="28"/>
  <c r="AH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AP101" i="28"/>
  <c r="AG101" i="28"/>
  <c r="L101" i="28"/>
  <c r="AF101" i="28"/>
  <c r="AE101" i="28"/>
  <c r="AD101" i="28"/>
  <c r="I101" i="28"/>
  <c r="AC101" i="28"/>
  <c r="AB101" i="28"/>
  <c r="G101" i="28"/>
  <c r="AA101" i="28"/>
  <c r="F101" i="28"/>
  <c r="Z101" i="28"/>
  <c r="E101" i="28"/>
  <c r="Y101" i="28"/>
  <c r="X101" i="28"/>
  <c r="W101" i="28"/>
  <c r="K101" i="28"/>
  <c r="J101" i="28"/>
  <c r="H101" i="28"/>
  <c r="D101" i="28"/>
  <c r="C101" i="28"/>
  <c r="B101" i="28"/>
  <c r="AI100" i="28"/>
  <c r="AI101" i="28"/>
  <c r="N101" i="28"/>
  <c r="AH100" i="28"/>
  <c r="M100" i="28"/>
  <c r="N100" i="28"/>
  <c r="L100" i="28"/>
  <c r="K100" i="28"/>
  <c r="J100" i="28"/>
  <c r="I100" i="28"/>
  <c r="H100" i="28"/>
  <c r="G100" i="28"/>
  <c r="F100" i="28"/>
  <c r="E100" i="28"/>
  <c r="D100" i="28"/>
  <c r="C100" i="28"/>
  <c r="B100" i="28"/>
  <c r="AP99" i="28"/>
  <c r="AG99" i="28"/>
  <c r="L99" i="28"/>
  <c r="AF99" i="28"/>
  <c r="K99" i="28"/>
  <c r="AE99" i="28"/>
  <c r="AD99" i="28"/>
  <c r="I99" i="28"/>
  <c r="AC99" i="28"/>
  <c r="AB99" i="28"/>
  <c r="G99" i="28"/>
  <c r="AA99" i="28"/>
  <c r="F99" i="28"/>
  <c r="Z99" i="28"/>
  <c r="Y99" i="28"/>
  <c r="D99" i="28"/>
  <c r="X99" i="28"/>
  <c r="W99" i="28"/>
  <c r="J99" i="28"/>
  <c r="H99" i="28"/>
  <c r="E99" i="28"/>
  <c r="C99" i="28"/>
  <c r="B99" i="28"/>
  <c r="AH98" i="28"/>
  <c r="AH99" i="28"/>
  <c r="M99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AP97" i="28"/>
  <c r="AG97" i="28"/>
  <c r="L97" i="28"/>
  <c r="AF97" i="28"/>
  <c r="K97" i="28"/>
  <c r="AE97" i="28"/>
  <c r="J97" i="28"/>
  <c r="AD97" i="28"/>
  <c r="I97" i="28"/>
  <c r="AC97" i="28"/>
  <c r="H97" i="28"/>
  <c r="AB97" i="28"/>
  <c r="AA97" i="28"/>
  <c r="Z97" i="28"/>
  <c r="Y97" i="28"/>
  <c r="D97" i="28"/>
  <c r="X97" i="28"/>
  <c r="C97" i="28"/>
  <c r="W97" i="28"/>
  <c r="G97" i="28"/>
  <c r="F97" i="28"/>
  <c r="E97" i="28"/>
  <c r="B97" i="28"/>
  <c r="L96" i="28"/>
  <c r="K96" i="28"/>
  <c r="J96" i="28"/>
  <c r="I96" i="28"/>
  <c r="H96" i="28"/>
  <c r="G96" i="28"/>
  <c r="F96" i="28"/>
  <c r="E96" i="28"/>
  <c r="D96" i="28"/>
  <c r="C96" i="28"/>
  <c r="B96" i="28"/>
  <c r="AF95" i="28"/>
  <c r="K95" i="28"/>
  <c r="AE95" i="28"/>
  <c r="J95" i="28"/>
  <c r="AD95" i="28"/>
  <c r="I95" i="28"/>
  <c r="AC95" i="28"/>
  <c r="H95" i="28"/>
  <c r="AB95" i="28"/>
  <c r="G95" i="28"/>
  <c r="AA95" i="28"/>
  <c r="Z95" i="28"/>
  <c r="Y95" i="28"/>
  <c r="D95" i="28"/>
  <c r="X95" i="28"/>
  <c r="C95" i="28"/>
  <c r="W95" i="28"/>
  <c r="F95" i="28"/>
  <c r="E95" i="28"/>
  <c r="B95" i="28"/>
  <c r="K94" i="28"/>
  <c r="J94" i="28"/>
  <c r="I94" i="28"/>
  <c r="H94" i="28"/>
  <c r="G94" i="28"/>
  <c r="F94" i="28"/>
  <c r="E94" i="28"/>
  <c r="D94" i="28"/>
  <c r="C94" i="28"/>
  <c r="B94" i="28"/>
  <c r="AE93" i="28"/>
  <c r="AD93" i="28"/>
  <c r="AC93" i="28"/>
  <c r="H93" i="28"/>
  <c r="AB93" i="28"/>
  <c r="AA93" i="28"/>
  <c r="F93" i="28"/>
  <c r="Z93" i="28"/>
  <c r="Y93" i="28"/>
  <c r="D93" i="28"/>
  <c r="X93" i="28"/>
  <c r="W93" i="28"/>
  <c r="B93" i="28"/>
  <c r="J93" i="28"/>
  <c r="I93" i="28"/>
  <c r="G93" i="28"/>
  <c r="E93" i="28"/>
  <c r="C93" i="28"/>
  <c r="J92" i="28"/>
  <c r="I92" i="28"/>
  <c r="H92" i="28"/>
  <c r="G92" i="28"/>
  <c r="F92" i="28"/>
  <c r="E92" i="28"/>
  <c r="D92" i="28"/>
  <c r="C92" i="28"/>
  <c r="B92" i="28"/>
  <c r="AD91" i="28"/>
  <c r="AC91" i="28"/>
  <c r="H91" i="28"/>
  <c r="AB91" i="28"/>
  <c r="G91" i="28"/>
  <c r="AA91" i="28"/>
  <c r="Z91" i="28"/>
  <c r="E91" i="28"/>
  <c r="Y91" i="28"/>
  <c r="D91" i="28"/>
  <c r="X91" i="28"/>
  <c r="C91" i="28"/>
  <c r="W91" i="28"/>
  <c r="B91" i="28"/>
  <c r="I91" i="28"/>
  <c r="F91" i="28"/>
  <c r="I90" i="28"/>
  <c r="H90" i="28"/>
  <c r="G90" i="28"/>
  <c r="F90" i="28"/>
  <c r="E90" i="28"/>
  <c r="D90" i="28"/>
  <c r="C90" i="28"/>
  <c r="B90" i="28"/>
  <c r="AC89" i="28"/>
  <c r="H89" i="28"/>
  <c r="AB89" i="28"/>
  <c r="G89" i="28"/>
  <c r="AA89" i="28"/>
  <c r="F89" i="28"/>
  <c r="Z89" i="28"/>
  <c r="E89" i="28"/>
  <c r="Y89" i="28"/>
  <c r="X89" i="28"/>
  <c r="C89" i="28"/>
  <c r="W89" i="28"/>
  <c r="B89" i="28"/>
  <c r="D89" i="28"/>
  <c r="H88" i="28"/>
  <c r="G88" i="28"/>
  <c r="F88" i="28"/>
  <c r="E88" i="28"/>
  <c r="D88" i="28"/>
  <c r="C88" i="28"/>
  <c r="B88" i="28"/>
  <c r="AB87" i="28"/>
  <c r="G87" i="28"/>
  <c r="AA87" i="28"/>
  <c r="F87" i="28"/>
  <c r="Z87" i="28"/>
  <c r="E87" i="28"/>
  <c r="Y87" i="28"/>
  <c r="D87" i="28"/>
  <c r="X87" i="28"/>
  <c r="W87" i="28"/>
  <c r="B87" i="28"/>
  <c r="C87" i="28"/>
  <c r="G86" i="28"/>
  <c r="F86" i="28"/>
  <c r="E86" i="28"/>
  <c r="D86" i="28"/>
  <c r="C86" i="28"/>
  <c r="B86" i="28"/>
  <c r="AA85" i="28"/>
  <c r="F85" i="28"/>
  <c r="Z85" i="28"/>
  <c r="E85" i="28"/>
  <c r="Y85" i="28"/>
  <c r="D85" i="28"/>
  <c r="X85" i="28"/>
  <c r="W85" i="28"/>
  <c r="B85" i="28"/>
  <c r="C85" i="28"/>
  <c r="F84" i="28"/>
  <c r="E84" i="28"/>
  <c r="D84" i="28"/>
  <c r="C84" i="28"/>
  <c r="B84" i="28"/>
  <c r="Z83" i="28"/>
  <c r="E83" i="28"/>
  <c r="Y83" i="28"/>
  <c r="D83" i="28"/>
  <c r="X83" i="28"/>
  <c r="C83" i="28"/>
  <c r="W83" i="28"/>
  <c r="B83" i="28"/>
  <c r="E82" i="28"/>
  <c r="D82" i="28"/>
  <c r="C82" i="28"/>
  <c r="B82" i="28"/>
  <c r="Y81" i="28"/>
  <c r="D81" i="28"/>
  <c r="X81" i="28"/>
  <c r="C81" i="28"/>
  <c r="W81" i="28"/>
  <c r="B81" i="28"/>
  <c r="D80" i="28"/>
  <c r="C80" i="28"/>
  <c r="B80" i="28"/>
  <c r="X79" i="28"/>
  <c r="C79" i="28"/>
  <c r="W79" i="28"/>
  <c r="B79" i="28"/>
  <c r="C78" i="28"/>
  <c r="B78" i="28"/>
  <c r="W77" i="28"/>
  <c r="B77" i="28"/>
  <c r="B76" i="28"/>
  <c r="B112" i="44"/>
  <c r="B109" i="44"/>
  <c r="G126" i="44"/>
  <c r="P122" i="44"/>
  <c r="T128" i="44"/>
  <c r="J132" i="44"/>
  <c r="P130" i="44"/>
  <c r="R116" i="44"/>
  <c r="F124" i="44"/>
  <c r="B128" i="44"/>
  <c r="F130" i="44"/>
  <c r="L128" i="44"/>
  <c r="B132" i="44"/>
  <c r="S117" i="44"/>
  <c r="O115" i="44"/>
  <c r="T115" i="44"/>
  <c r="R113" i="44"/>
  <c r="P113" i="44"/>
  <c r="N113" i="44"/>
  <c r="S111" i="44"/>
  <c r="Q109" i="44"/>
  <c r="N109" i="44"/>
  <c r="P105" i="44"/>
  <c r="N105" i="44"/>
  <c r="N101" i="44"/>
  <c r="D122" i="44"/>
  <c r="L124" i="44"/>
  <c r="O130" i="44"/>
  <c r="O133" i="44"/>
  <c r="P124" i="44"/>
  <c r="L122" i="44"/>
  <c r="C125" i="44"/>
  <c r="F128" i="44"/>
  <c r="T122" i="44"/>
  <c r="G130" i="44"/>
  <c r="T131" i="44"/>
  <c r="P132" i="44"/>
  <c r="R115" i="44"/>
  <c r="S119" i="44"/>
  <c r="G133" i="44"/>
  <c r="P111" i="44"/>
  <c r="S115" i="44"/>
  <c r="J129" i="44"/>
  <c r="R129" i="44"/>
  <c r="S113" i="44"/>
  <c r="P109" i="44"/>
  <c r="R111" i="44"/>
  <c r="N119" i="44"/>
  <c r="O105" i="44"/>
  <c r="N121" i="44"/>
  <c r="I123" i="44"/>
  <c r="Q123" i="44"/>
  <c r="M99" i="44"/>
  <c r="Q113" i="44"/>
  <c r="Q115" i="44"/>
  <c r="S121" i="44"/>
  <c r="D125" i="44"/>
  <c r="P119" i="44"/>
  <c r="M109" i="44"/>
  <c r="I131" i="44"/>
  <c r="Q131" i="44"/>
  <c r="H129" i="44"/>
  <c r="P129" i="44"/>
  <c r="Q121" i="44"/>
  <c r="S118" i="44"/>
  <c r="F123" i="44"/>
  <c r="N123" i="44"/>
  <c r="I129" i="44"/>
  <c r="Q129" i="44"/>
  <c r="N107" i="44"/>
  <c r="T113" i="44"/>
  <c r="Q114" i="44"/>
  <c r="B123" i="44"/>
  <c r="J123" i="44"/>
  <c r="R123" i="44"/>
  <c r="O107" i="44"/>
  <c r="R109" i="44"/>
  <c r="T117" i="44"/>
  <c r="C123" i="44"/>
  <c r="K123" i="44"/>
  <c r="N125" i="44"/>
  <c r="M115" i="44"/>
  <c r="M117" i="44"/>
  <c r="T121" i="44"/>
  <c r="G125" i="44"/>
  <c r="O125" i="44"/>
  <c r="C133" i="44"/>
  <c r="K133" i="44"/>
  <c r="S133" i="44"/>
  <c r="R114" i="44"/>
  <c r="C127" i="44"/>
  <c r="K127" i="44"/>
  <c r="S127" i="44"/>
  <c r="E131" i="44"/>
  <c r="M131" i="44"/>
  <c r="H123" i="44"/>
  <c r="D127" i="44"/>
  <c r="L127" i="44"/>
  <c r="T132" i="44"/>
  <c r="I133" i="44"/>
  <c r="Q133" i="44"/>
  <c r="N111" i="44"/>
  <c r="D124" i="44"/>
  <c r="M114" i="44"/>
  <c r="Q122" i="44"/>
  <c r="R117" i="44"/>
  <c r="R119" i="44"/>
  <c r="K125" i="44"/>
  <c r="M130" i="44"/>
  <c r="G132" i="44"/>
  <c r="O111" i="44"/>
  <c r="S114" i="44"/>
  <c r="B131" i="44"/>
  <c r="J131" i="44"/>
  <c r="R131" i="44"/>
  <c r="O124" i="44"/>
  <c r="E129" i="44"/>
  <c r="M129" i="44"/>
  <c r="P127" i="44"/>
  <c r="J128" i="44"/>
  <c r="O109" i="44"/>
  <c r="R112" i="44"/>
  <c r="Q117" i="44"/>
  <c r="N124" i="44"/>
  <c r="C126" i="44"/>
  <c r="C131" i="44"/>
  <c r="K131" i="44"/>
  <c r="S131" i="44"/>
  <c r="P117" i="44"/>
  <c r="I130" i="44"/>
  <c r="H133" i="44"/>
  <c r="E123" i="44"/>
  <c r="M123" i="44"/>
  <c r="P123" i="44"/>
  <c r="B125" i="44"/>
  <c r="J125" i="44"/>
  <c r="R125" i="44"/>
  <c r="I127" i="44"/>
  <c r="R128" i="44"/>
  <c r="D132" i="44"/>
  <c r="F133" i="44"/>
  <c r="N133" i="44"/>
  <c r="M101" i="44"/>
  <c r="P115" i="44"/>
  <c r="H122" i="44"/>
  <c r="K126" i="44"/>
  <c r="G123" i="44"/>
  <c r="O123" i="44"/>
  <c r="L125" i="44"/>
  <c r="T125" i="44"/>
  <c r="G127" i="44"/>
  <c r="O127" i="44"/>
  <c r="K132" i="44"/>
  <c r="O119" i="44"/>
  <c r="N120" i="44"/>
  <c r="J122" i="44"/>
  <c r="K124" i="44"/>
  <c r="F127" i="44"/>
  <c r="N127" i="44"/>
  <c r="F129" i="44"/>
  <c r="N129" i="44"/>
  <c r="S116" i="44"/>
  <c r="Q108" i="44"/>
  <c r="R121" i="44"/>
  <c r="K122" i="44"/>
  <c r="E125" i="44"/>
  <c r="M125" i="44"/>
  <c r="O129" i="44"/>
  <c r="Q107" i="44"/>
  <c r="P112" i="44"/>
  <c r="I132" i="44"/>
  <c r="S125" i="44"/>
  <c r="S120" i="44"/>
  <c r="S123" i="44"/>
  <c r="E128" i="44"/>
  <c r="M105" i="44"/>
  <c r="N106" i="44"/>
  <c r="C122" i="44"/>
  <c r="R122" i="44"/>
  <c r="B127" i="44"/>
  <c r="J127" i="44"/>
  <c r="D131" i="44"/>
  <c r="L131" i="44"/>
  <c r="L132" i="44"/>
  <c r="Q106" i="44"/>
  <c r="M113" i="44"/>
  <c r="I125" i="44"/>
  <c r="Q125" i="44"/>
  <c r="I128" i="44"/>
  <c r="C129" i="44"/>
  <c r="S129" i="44"/>
  <c r="L130" i="44"/>
  <c r="O131" i="44"/>
  <c r="O113" i="44"/>
  <c r="O121" i="44"/>
  <c r="G124" i="44"/>
  <c r="Q132" i="44"/>
  <c r="P133" i="44"/>
  <c r="B129" i="44"/>
  <c r="M116" i="44"/>
  <c r="N117" i="44"/>
  <c r="M121" i="44"/>
  <c r="F125" i="44"/>
  <c r="J133" i="44"/>
  <c r="D123" i="44"/>
  <c r="L123" i="44"/>
  <c r="T123" i="44"/>
  <c r="H131" i="44"/>
  <c r="P131" i="44"/>
  <c r="N112" i="44"/>
  <c r="N115" i="44"/>
  <c r="N116" i="44"/>
  <c r="R120" i="44"/>
  <c r="I122" i="44"/>
  <c r="M124" i="44"/>
  <c r="B126" i="44"/>
  <c r="F131" i="44"/>
  <c r="N131" i="44"/>
  <c r="E133" i="44"/>
  <c r="M133" i="44"/>
  <c r="P121" i="44"/>
  <c r="D129" i="44"/>
  <c r="L129" i="44"/>
  <c r="T129" i="44"/>
  <c r="R127" i="44"/>
  <c r="E127" i="44"/>
  <c r="M127" i="44"/>
  <c r="D130" i="44"/>
  <c r="C132" i="44"/>
  <c r="P107" i="44"/>
  <c r="E124" i="44"/>
  <c r="E130" i="44"/>
  <c r="B122" i="44"/>
  <c r="S128" i="44"/>
  <c r="G131" i="44"/>
  <c r="S132" i="44"/>
  <c r="B133" i="44"/>
  <c r="R133" i="44"/>
  <c r="O106" i="44"/>
  <c r="M122" i="44"/>
  <c r="H125" i="44"/>
  <c r="P125" i="44"/>
  <c r="P106" i="44"/>
  <c r="O108" i="44"/>
  <c r="T120" i="44"/>
  <c r="M100" i="44"/>
  <c r="M104" i="44"/>
  <c r="M108" i="44"/>
  <c r="S112" i="44"/>
  <c r="T112" i="44"/>
  <c r="N100" i="44"/>
  <c r="N104" i="44"/>
  <c r="N108" i="44"/>
  <c r="M98" i="44"/>
  <c r="N103" i="44"/>
  <c r="O104" i="44"/>
  <c r="M106" i="44"/>
  <c r="O103" i="44"/>
  <c r="P104" i="44"/>
  <c r="P108" i="44"/>
  <c r="F122" i="44"/>
  <c r="N122" i="44"/>
  <c r="I124" i="44"/>
  <c r="Q124" i="44"/>
  <c r="D126" i="44"/>
  <c r="G128" i="44"/>
  <c r="O128" i="44"/>
  <c r="B130" i="44"/>
  <c r="J130" i="44"/>
  <c r="R130" i="44"/>
  <c r="E132" i="44"/>
  <c r="M132" i="44"/>
  <c r="O117" i="44"/>
  <c r="M119" i="44"/>
  <c r="G122" i="44"/>
  <c r="O122" i="44"/>
  <c r="B124" i="44"/>
  <c r="J124" i="44"/>
  <c r="R124" i="44"/>
  <c r="E126" i="44"/>
  <c r="H128" i="44"/>
  <c r="P128" i="44"/>
  <c r="C130" i="44"/>
  <c r="K130" i="44"/>
  <c r="S130" i="44"/>
  <c r="F132" i="44"/>
  <c r="N132" i="44"/>
  <c r="R108" i="44"/>
  <c r="B90" i="43"/>
  <c r="AJ103" i="43"/>
  <c r="O103" i="43"/>
  <c r="O102" i="43"/>
  <c r="AJ119" i="43"/>
  <c r="O119" i="43"/>
  <c r="AD131" i="43"/>
  <c r="I131" i="43"/>
  <c r="I130" i="43"/>
  <c r="AL131" i="43"/>
  <c r="Q131" i="43"/>
  <c r="Q130" i="43"/>
  <c r="D132" i="43"/>
  <c r="L132" i="43"/>
  <c r="AJ109" i="43"/>
  <c r="O109" i="43"/>
  <c r="O108" i="43"/>
  <c r="AK127" i="43"/>
  <c r="P127" i="43"/>
  <c r="P126" i="43"/>
  <c r="Z129" i="43"/>
  <c r="E129" i="43"/>
  <c r="E128" i="43"/>
  <c r="AD127" i="43"/>
  <c r="I127" i="43"/>
  <c r="I126" i="43"/>
  <c r="AJ117" i="43"/>
  <c r="O117" i="43"/>
  <c r="Y125" i="43"/>
  <c r="D125" i="43"/>
  <c r="D124" i="43"/>
  <c r="AG125" i="43"/>
  <c r="L125" i="43"/>
  <c r="L124" i="43"/>
  <c r="T124" i="43"/>
  <c r="Z133" i="43"/>
  <c r="E133" i="43"/>
  <c r="E132" i="43"/>
  <c r="M132" i="43"/>
  <c r="W87" i="43"/>
  <c r="B87" i="43"/>
  <c r="AK105" i="43"/>
  <c r="P105" i="43"/>
  <c r="P104" i="43"/>
  <c r="P116" i="43"/>
  <c r="AK117" i="43"/>
  <c r="P117" i="43"/>
  <c r="AC123" i="43"/>
  <c r="H123" i="43"/>
  <c r="H122" i="43"/>
  <c r="P122" i="43"/>
  <c r="Z125" i="43"/>
  <c r="E125" i="43"/>
  <c r="E124" i="43"/>
  <c r="AH125" i="43"/>
  <c r="M125" i="43"/>
  <c r="B112" i="43"/>
  <c r="W113" i="43"/>
  <c r="B113" i="43"/>
  <c r="B120" i="43"/>
  <c r="W121" i="43"/>
  <c r="B121" i="43"/>
  <c r="T120" i="43"/>
  <c r="AO121" i="43"/>
  <c r="T121" i="43"/>
  <c r="I122" i="43"/>
  <c r="AL123" i="43"/>
  <c r="Q123" i="43"/>
  <c r="Q122" i="43"/>
  <c r="AC127" i="43"/>
  <c r="H127" i="43"/>
  <c r="H126" i="43"/>
  <c r="AK131" i="43"/>
  <c r="P131" i="43"/>
  <c r="P130" i="43"/>
  <c r="AH107" i="43"/>
  <c r="M107" i="43"/>
  <c r="AJ115" i="43"/>
  <c r="O115" i="43"/>
  <c r="Q116" i="43"/>
  <c r="X129" i="43"/>
  <c r="C129" i="43"/>
  <c r="B110" i="43"/>
  <c r="W111" i="43"/>
  <c r="B111" i="43"/>
  <c r="R114" i="43"/>
  <c r="H130" i="43"/>
  <c r="Q107" i="43"/>
  <c r="AI107" i="43"/>
  <c r="N107" i="43"/>
  <c r="AB127" i="43"/>
  <c r="G127" i="43"/>
  <c r="AJ127" i="43"/>
  <c r="O127" i="43"/>
  <c r="Y129" i="43"/>
  <c r="D129" i="43"/>
  <c r="D128" i="43"/>
  <c r="AG129" i="43"/>
  <c r="L129" i="43"/>
  <c r="L128" i="43"/>
  <c r="AO129" i="43"/>
  <c r="T129" i="43"/>
  <c r="T128" i="43"/>
  <c r="M102" i="43"/>
  <c r="O104" i="43"/>
  <c r="AJ107" i="43"/>
  <c r="O107" i="43"/>
  <c r="AK113" i="43"/>
  <c r="P113" i="43"/>
  <c r="AI115" i="43"/>
  <c r="N115" i="43"/>
  <c r="AO117" i="43"/>
  <c r="T117" i="43"/>
  <c r="I132" i="43"/>
  <c r="Q132" i="43"/>
  <c r="N102" i="43"/>
  <c r="AK107" i="43"/>
  <c r="P107" i="43"/>
  <c r="Q108" i="43"/>
  <c r="AM113" i="43"/>
  <c r="R113" i="43"/>
  <c r="AK115" i="43"/>
  <c r="P115" i="43"/>
  <c r="AI117" i="43"/>
  <c r="N117" i="43"/>
  <c r="B108" i="43"/>
  <c r="R108" i="43"/>
  <c r="AN121" i="43"/>
  <c r="S121" i="43"/>
  <c r="AO131" i="41"/>
  <c r="T131" i="41"/>
  <c r="B78" i="41"/>
  <c r="AI101" i="41"/>
  <c r="N101" i="41"/>
  <c r="P124" i="41"/>
  <c r="AH131" i="41"/>
  <c r="M131" i="41"/>
  <c r="H124" i="41"/>
  <c r="AB123" i="41"/>
  <c r="G123" i="41"/>
  <c r="AJ123" i="41"/>
  <c r="O123" i="41"/>
  <c r="X125" i="41"/>
  <c r="C125" i="41"/>
  <c r="AF125" i="41"/>
  <c r="AN125" i="41"/>
  <c r="S125" i="41"/>
  <c r="O128" i="41"/>
  <c r="AL109" i="41"/>
  <c r="Q109" i="41"/>
  <c r="AK123" i="41"/>
  <c r="P123" i="41"/>
  <c r="AG125" i="41"/>
  <c r="L125" i="41"/>
  <c r="AO125" i="41"/>
  <c r="T125" i="41"/>
  <c r="AF133" i="41"/>
  <c r="K133" i="41"/>
  <c r="AN133" i="41"/>
  <c r="S133" i="41"/>
  <c r="AG131" i="41"/>
  <c r="L131" i="41"/>
  <c r="AH107" i="41"/>
  <c r="M107" i="41"/>
  <c r="AM109" i="41"/>
  <c r="R109" i="41"/>
  <c r="AM111" i="41"/>
  <c r="AN115" i="41"/>
  <c r="S115" i="41"/>
  <c r="AD123" i="41"/>
  <c r="I123" i="41"/>
  <c r="AL123" i="41"/>
  <c r="Q123" i="41"/>
  <c r="Y131" i="41"/>
  <c r="D131" i="41"/>
  <c r="AI107" i="41"/>
  <c r="N107" i="41"/>
  <c r="AO115" i="41"/>
  <c r="T115" i="41"/>
  <c r="E122" i="41"/>
  <c r="X127" i="41"/>
  <c r="C127" i="41"/>
  <c r="AD131" i="41"/>
  <c r="I131" i="41"/>
  <c r="W99" i="41"/>
  <c r="B99" i="41"/>
  <c r="N100" i="41"/>
  <c r="AI105" i="41"/>
  <c r="N105" i="41"/>
  <c r="AJ107" i="41"/>
  <c r="O107" i="41"/>
  <c r="AN117" i="41"/>
  <c r="AE131" i="41"/>
  <c r="J131" i="41"/>
  <c r="AA133" i="41"/>
  <c r="F133" i="41"/>
  <c r="AI133" i="41"/>
  <c r="N133" i="41"/>
  <c r="AH121" i="41"/>
  <c r="M121" i="41"/>
  <c r="B86" i="41"/>
  <c r="B130" i="41"/>
  <c r="AM127" i="41"/>
  <c r="R127" i="41"/>
  <c r="C109" i="41"/>
  <c r="C126" i="41"/>
  <c r="AL115" i="41"/>
  <c r="Q115" i="41"/>
  <c r="N106" i="41"/>
  <c r="AI113" i="41"/>
  <c r="N113" i="41"/>
  <c r="S114" i="41"/>
  <c r="Q110" i="41"/>
  <c r="J98" i="41"/>
  <c r="K114" i="41"/>
  <c r="K104" i="41"/>
  <c r="K107" i="41"/>
  <c r="AH113" i="41"/>
  <c r="M113" i="41"/>
  <c r="M116" i="41"/>
  <c r="P128" i="41"/>
  <c r="F122" i="41"/>
  <c r="F132" i="41"/>
  <c r="L132" i="41"/>
  <c r="Y127" i="41"/>
  <c r="D127" i="41"/>
  <c r="AG127" i="41"/>
  <c r="L127" i="41"/>
  <c r="AO127" i="41"/>
  <c r="T127" i="41"/>
  <c r="I124" i="41"/>
  <c r="J105" i="41"/>
  <c r="J104" i="41"/>
  <c r="O130" i="41"/>
  <c r="K94" i="41"/>
  <c r="K95" i="41"/>
  <c r="J97" i="41"/>
  <c r="J96" i="41"/>
  <c r="AL127" i="41"/>
  <c r="Q127" i="41"/>
  <c r="Q126" i="41"/>
  <c r="G130" i="41"/>
  <c r="L122" i="41"/>
  <c r="AG123" i="41"/>
  <c r="L123" i="41"/>
  <c r="T122" i="41"/>
  <c r="AO123" i="41"/>
  <c r="T123" i="41"/>
  <c r="J94" i="41"/>
  <c r="J95" i="41"/>
  <c r="AI115" i="41"/>
  <c r="N115" i="41"/>
  <c r="N114" i="41"/>
  <c r="J100" i="41"/>
  <c r="J101" i="41"/>
  <c r="K99" i="41"/>
  <c r="K103" i="41"/>
  <c r="K102" i="41"/>
  <c r="L113" i="41"/>
  <c r="L112" i="41"/>
  <c r="L99" i="41"/>
  <c r="L102" i="41"/>
  <c r="L109" i="41"/>
  <c r="L108" i="41"/>
  <c r="C78" i="41"/>
  <c r="D82" i="41"/>
  <c r="G88" i="41"/>
  <c r="B92" i="41"/>
  <c r="J92" i="41"/>
  <c r="F94" i="41"/>
  <c r="F96" i="41"/>
  <c r="I98" i="41"/>
  <c r="H100" i="41"/>
  <c r="C102" i="41"/>
  <c r="B104" i="41"/>
  <c r="E106" i="41"/>
  <c r="M106" i="41"/>
  <c r="E107" i="41"/>
  <c r="F108" i="41"/>
  <c r="B111" i="41"/>
  <c r="J111" i="41"/>
  <c r="H112" i="41"/>
  <c r="H113" i="41"/>
  <c r="R114" i="41"/>
  <c r="R115" i="41"/>
  <c r="T116" i="41"/>
  <c r="AL117" i="41"/>
  <c r="Q117" i="41"/>
  <c r="Q116" i="41"/>
  <c r="G118" i="41"/>
  <c r="L119" i="41"/>
  <c r="L118" i="41"/>
  <c r="AO119" i="41"/>
  <c r="T119" i="41"/>
  <c r="T118" i="41"/>
  <c r="J120" i="41"/>
  <c r="AO121" i="41"/>
  <c r="T121" i="41"/>
  <c r="B121" i="41"/>
  <c r="J121" i="41"/>
  <c r="G122" i="41"/>
  <c r="J124" i="41"/>
  <c r="AA125" i="41"/>
  <c r="F125" i="41"/>
  <c r="F124" i="41"/>
  <c r="AI125" i="41"/>
  <c r="N125" i="41"/>
  <c r="AB125" i="41"/>
  <c r="G125" i="41"/>
  <c r="D126" i="41"/>
  <c r="W127" i="41"/>
  <c r="B127" i="41"/>
  <c r="S130" i="41"/>
  <c r="AK131" i="41"/>
  <c r="P131" i="41"/>
  <c r="M132" i="41"/>
  <c r="Z125" i="41"/>
  <c r="E125" i="41"/>
  <c r="E124" i="41"/>
  <c r="J117" i="41"/>
  <c r="J116" i="41"/>
  <c r="AM117" i="41"/>
  <c r="R117" i="41"/>
  <c r="R116" i="41"/>
  <c r="AH119" i="41"/>
  <c r="M119" i="41"/>
  <c r="M118" i="41"/>
  <c r="X129" i="41"/>
  <c r="C129" i="41"/>
  <c r="C128" i="41"/>
  <c r="AF129" i="41"/>
  <c r="K129" i="41"/>
  <c r="K128" i="41"/>
  <c r="AN129" i="41"/>
  <c r="S129" i="41"/>
  <c r="S128" i="41"/>
  <c r="B84" i="41"/>
  <c r="C86" i="41"/>
  <c r="E87" i="41"/>
  <c r="D90" i="41"/>
  <c r="D91" i="41"/>
  <c r="D92" i="41"/>
  <c r="H94" i="41"/>
  <c r="H96" i="41"/>
  <c r="C98" i="41"/>
  <c r="B100" i="41"/>
  <c r="E102" i="41"/>
  <c r="M102" i="41"/>
  <c r="I103" i="41"/>
  <c r="D104" i="41"/>
  <c r="AJ105" i="41"/>
  <c r="O105" i="41"/>
  <c r="G106" i="41"/>
  <c r="O106" i="41"/>
  <c r="G107" i="41"/>
  <c r="M108" i="41"/>
  <c r="H110" i="41"/>
  <c r="M110" i="41"/>
  <c r="AH111" i="41"/>
  <c r="M111" i="41"/>
  <c r="D111" i="41"/>
  <c r="Q111" i="41"/>
  <c r="F113" i="41"/>
  <c r="B114" i="41"/>
  <c r="D116" i="41"/>
  <c r="K116" i="41"/>
  <c r="S116" i="41"/>
  <c r="K117" i="41"/>
  <c r="I118" i="41"/>
  <c r="N118" i="41"/>
  <c r="C119" i="41"/>
  <c r="L120" i="41"/>
  <c r="E121" i="41"/>
  <c r="Q124" i="41"/>
  <c r="K126" i="41"/>
  <c r="F128" i="41"/>
  <c r="Y129" i="41"/>
  <c r="D129" i="41"/>
  <c r="D128" i="41"/>
  <c r="AO129" i="41"/>
  <c r="T129" i="41"/>
  <c r="T128" i="41"/>
  <c r="C130" i="41"/>
  <c r="AD133" i="41"/>
  <c r="I133" i="41"/>
  <c r="I132" i="41"/>
  <c r="AL133" i="41"/>
  <c r="Q133" i="41"/>
  <c r="Q132" i="41"/>
  <c r="L106" i="41"/>
  <c r="AH125" i="41"/>
  <c r="M125" i="41"/>
  <c r="M124" i="41"/>
  <c r="B76" i="41"/>
  <c r="C84" i="41"/>
  <c r="F85" i="41"/>
  <c r="D86" i="41"/>
  <c r="B88" i="41"/>
  <c r="C89" i="41"/>
  <c r="E90" i="41"/>
  <c r="E92" i="41"/>
  <c r="I94" i="41"/>
  <c r="E95" i="41"/>
  <c r="I96" i="41"/>
  <c r="D98" i="41"/>
  <c r="C100" i="41"/>
  <c r="K100" i="41"/>
  <c r="L101" i="41"/>
  <c r="F102" i="41"/>
  <c r="N102" i="41"/>
  <c r="E104" i="41"/>
  <c r="M104" i="41"/>
  <c r="G105" i="41"/>
  <c r="H106" i="41"/>
  <c r="H107" i="41"/>
  <c r="N108" i="41"/>
  <c r="I109" i="41"/>
  <c r="I110" i="41"/>
  <c r="N110" i="41"/>
  <c r="AI111" i="41"/>
  <c r="N111" i="41"/>
  <c r="E111" i="41"/>
  <c r="R111" i="41"/>
  <c r="P112" i="41"/>
  <c r="G113" i="41"/>
  <c r="C114" i="41"/>
  <c r="H115" i="41"/>
  <c r="E116" i="41"/>
  <c r="C117" i="41"/>
  <c r="L117" i="41"/>
  <c r="O118" i="41"/>
  <c r="I119" i="41"/>
  <c r="P119" i="41"/>
  <c r="AJ121" i="41"/>
  <c r="O121" i="41"/>
  <c r="O120" i="41"/>
  <c r="F121" i="41"/>
  <c r="O122" i="41"/>
  <c r="R124" i="41"/>
  <c r="K125" i="41"/>
  <c r="AJ125" i="41"/>
  <c r="O125" i="41"/>
  <c r="L126" i="41"/>
  <c r="AE127" i="41"/>
  <c r="J127" i="41"/>
  <c r="G128" i="41"/>
  <c r="E128" i="41"/>
  <c r="M128" i="41"/>
  <c r="F129" i="41"/>
  <c r="W133" i="41"/>
  <c r="B133" i="41"/>
  <c r="B132" i="41"/>
  <c r="AE133" i="41"/>
  <c r="J133" i="41"/>
  <c r="J132" i="41"/>
  <c r="AM133" i="41"/>
  <c r="R133" i="41"/>
  <c r="R132" i="41"/>
  <c r="AJ115" i="41"/>
  <c r="O115" i="41"/>
  <c r="O114" i="41"/>
  <c r="G132" i="41"/>
  <c r="T130" i="41"/>
  <c r="L130" i="41"/>
  <c r="D130" i="41"/>
  <c r="Q128" i="41"/>
  <c r="I128" i="41"/>
  <c r="N126" i="41"/>
  <c r="F126" i="41"/>
  <c r="S124" i="41"/>
  <c r="K124" i="41"/>
  <c r="C124" i="41"/>
  <c r="P122" i="41"/>
  <c r="G121" i="41"/>
  <c r="M120" i="41"/>
  <c r="E120" i="41"/>
  <c r="D119" i="41"/>
  <c r="R118" i="41"/>
  <c r="J118" i="41"/>
  <c r="B118" i="41"/>
  <c r="I117" i="41"/>
  <c r="O116" i="41"/>
  <c r="G116" i="41"/>
  <c r="F115" i="41"/>
  <c r="T114" i="41"/>
  <c r="L114" i="41"/>
  <c r="D114" i="41"/>
  <c r="Q112" i="41"/>
  <c r="I112" i="41"/>
  <c r="F111" i="41"/>
  <c r="R110" i="41"/>
  <c r="J110" i="41"/>
  <c r="B110" i="41"/>
  <c r="E109" i="41"/>
  <c r="O108" i="41"/>
  <c r="G108" i="41"/>
  <c r="I120" i="41"/>
  <c r="F118" i="41"/>
  <c r="C116" i="41"/>
  <c r="H114" i="41"/>
  <c r="E112" i="41"/>
  <c r="F110" i="41"/>
  <c r="C108" i="41"/>
  <c r="H120" i="41"/>
  <c r="E118" i="41"/>
  <c r="B116" i="41"/>
  <c r="G114" i="41"/>
  <c r="D112" i="41"/>
  <c r="E110" i="41"/>
  <c r="H109" i="41"/>
  <c r="R108" i="41"/>
  <c r="J108" i="41"/>
  <c r="B108" i="41"/>
  <c r="G120" i="41"/>
  <c r="D118" i="41"/>
  <c r="I116" i="41"/>
  <c r="F114" i="41"/>
  <c r="C112" i="41"/>
  <c r="H111" i="41"/>
  <c r="L110" i="41"/>
  <c r="D110" i="41"/>
  <c r="G109" i="41"/>
  <c r="Q108" i="41"/>
  <c r="I108" i="41"/>
  <c r="P132" i="41"/>
  <c r="H132" i="41"/>
  <c r="M130" i="41"/>
  <c r="J128" i="41"/>
  <c r="B128" i="41"/>
  <c r="O126" i="41"/>
  <c r="G126" i="41"/>
  <c r="T124" i="41"/>
  <c r="L124" i="41"/>
  <c r="Q122" i="41"/>
  <c r="I122" i="41"/>
  <c r="H121" i="41"/>
  <c r="N120" i="41"/>
  <c r="F120" i="41"/>
  <c r="E119" i="41"/>
  <c r="K118" i="41"/>
  <c r="C118" i="41"/>
  <c r="H116" i="41"/>
  <c r="G115" i="41"/>
  <c r="M114" i="41"/>
  <c r="E114" i="41"/>
  <c r="D113" i="41"/>
  <c r="R112" i="41"/>
  <c r="J112" i="41"/>
  <c r="B112" i="41"/>
  <c r="G111" i="41"/>
  <c r="S110" i="41"/>
  <c r="K110" i="41"/>
  <c r="C110" i="41"/>
  <c r="F109" i="41"/>
  <c r="H108" i="41"/>
  <c r="D84" i="41"/>
  <c r="E86" i="41"/>
  <c r="G87" i="41"/>
  <c r="C88" i="41"/>
  <c r="D89" i="41"/>
  <c r="F90" i="41"/>
  <c r="F91" i="41"/>
  <c r="F92" i="41"/>
  <c r="B94" i="41"/>
  <c r="B96" i="41"/>
  <c r="E98" i="41"/>
  <c r="M98" i="41"/>
  <c r="E99" i="41"/>
  <c r="D100" i="41"/>
  <c r="G102" i="41"/>
  <c r="O102" i="41"/>
  <c r="C103" i="41"/>
  <c r="F104" i="41"/>
  <c r="N104" i="41"/>
  <c r="I106" i="41"/>
  <c r="Q106" i="41"/>
  <c r="I107" i="41"/>
  <c r="O110" i="41"/>
  <c r="I114" i="41"/>
  <c r="I115" i="41"/>
  <c r="F116" i="41"/>
  <c r="F117" i="41"/>
  <c r="D117" i="41"/>
  <c r="P118" i="41"/>
  <c r="S120" i="41"/>
  <c r="P120" i="41"/>
  <c r="L121" i="41"/>
  <c r="S121" i="41"/>
  <c r="W123" i="41"/>
  <c r="B123" i="41"/>
  <c r="B122" i="41"/>
  <c r="AE123" i="41"/>
  <c r="J123" i="41"/>
  <c r="J122" i="41"/>
  <c r="AM123" i="41"/>
  <c r="R123" i="41"/>
  <c r="R122" i="41"/>
  <c r="P125" i="41"/>
  <c r="M126" i="41"/>
  <c r="J130" i="41"/>
  <c r="C131" i="41"/>
  <c r="B131" i="41"/>
  <c r="D132" i="41"/>
  <c r="K132" i="41"/>
  <c r="S132" i="41"/>
  <c r="X133" i="41"/>
  <c r="C133" i="41"/>
  <c r="B80" i="41"/>
  <c r="E84" i="41"/>
  <c r="F86" i="41"/>
  <c r="D88" i="41"/>
  <c r="G90" i="41"/>
  <c r="G91" i="41"/>
  <c r="G92" i="41"/>
  <c r="C94" i="41"/>
  <c r="C96" i="41"/>
  <c r="K96" i="41"/>
  <c r="F98" i="41"/>
  <c r="E100" i="41"/>
  <c r="C101" i="41"/>
  <c r="K101" i="41"/>
  <c r="H102" i="41"/>
  <c r="G104" i="41"/>
  <c r="J106" i="41"/>
  <c r="K108" i="41"/>
  <c r="K109" i="41"/>
  <c r="K113" i="41"/>
  <c r="K112" i="41"/>
  <c r="AN113" i="41"/>
  <c r="S113" i="41"/>
  <c r="S112" i="41"/>
  <c r="J114" i="41"/>
  <c r="AH115" i="41"/>
  <c r="M115" i="41"/>
  <c r="C115" i="41"/>
  <c r="B115" i="41"/>
  <c r="J115" i="41"/>
  <c r="L116" i="41"/>
  <c r="G117" i="41"/>
  <c r="E117" i="41"/>
  <c r="S117" i="41"/>
  <c r="Q118" i="41"/>
  <c r="F119" i="41"/>
  <c r="B120" i="41"/>
  <c r="T120" i="41"/>
  <c r="Q120" i="41"/>
  <c r="X123" i="41"/>
  <c r="C123" i="41"/>
  <c r="C122" i="41"/>
  <c r="AF123" i="41"/>
  <c r="K123" i="41"/>
  <c r="K122" i="41"/>
  <c r="AN123" i="41"/>
  <c r="S123" i="41"/>
  <c r="S122" i="41"/>
  <c r="B124" i="41"/>
  <c r="Q125" i="41"/>
  <c r="AC127" i="41"/>
  <c r="H127" i="41"/>
  <c r="H126" i="41"/>
  <c r="AK127" i="41"/>
  <c r="P127" i="41"/>
  <c r="P126" i="41"/>
  <c r="M127" i="41"/>
  <c r="N128" i="41"/>
  <c r="AH129" i="41"/>
  <c r="M129" i="41"/>
  <c r="K130" i="41"/>
  <c r="AA131" i="41"/>
  <c r="F131" i="41"/>
  <c r="F130" i="41"/>
  <c r="AI131" i="41"/>
  <c r="N131" i="41"/>
  <c r="N130" i="41"/>
  <c r="AC131" i="41"/>
  <c r="H131" i="41"/>
  <c r="E132" i="41"/>
  <c r="C81" i="40"/>
  <c r="C88" i="40"/>
  <c r="F95" i="40"/>
  <c r="C110" i="40"/>
  <c r="F115" i="40"/>
  <c r="C116" i="40"/>
  <c r="C98" i="40"/>
  <c r="D105" i="40"/>
  <c r="F117" i="40"/>
  <c r="D83" i="40"/>
  <c r="E91" i="40"/>
  <c r="E105" i="40"/>
  <c r="F111" i="40"/>
  <c r="E83" i="40"/>
  <c r="F91" i="40"/>
  <c r="E99" i="40"/>
  <c r="F105" i="40"/>
  <c r="C112" i="40"/>
  <c r="D119" i="40"/>
  <c r="F87" i="40"/>
  <c r="C96" i="40"/>
  <c r="C84" i="40"/>
  <c r="C92" i="40"/>
  <c r="F99" i="40"/>
  <c r="C106" i="40"/>
  <c r="C114" i="40"/>
  <c r="D121" i="40"/>
  <c r="D103" i="40"/>
  <c r="C108" i="40"/>
  <c r="E121" i="40"/>
  <c r="E87" i="40"/>
  <c r="E95" i="40"/>
  <c r="F101" i="40"/>
  <c r="D109" i="40"/>
  <c r="E115" i="40"/>
  <c r="F121" i="40"/>
  <c r="C120" i="40"/>
  <c r="D81" i="40"/>
  <c r="D100" i="40"/>
  <c r="D106" i="40"/>
  <c r="D110" i="40"/>
  <c r="D116" i="40"/>
  <c r="E84" i="40"/>
  <c r="E88" i="40"/>
  <c r="E92" i="40"/>
  <c r="E96" i="40"/>
  <c r="E100" i="40"/>
  <c r="E102" i="40"/>
  <c r="E106" i="40"/>
  <c r="E112" i="40"/>
  <c r="E116" i="40"/>
  <c r="E118" i="40"/>
  <c r="F84" i="40"/>
  <c r="F88" i="40"/>
  <c r="F92" i="40"/>
  <c r="F96" i="40"/>
  <c r="F102" i="40"/>
  <c r="F108" i="40"/>
  <c r="F112" i="40"/>
  <c r="F118" i="40"/>
  <c r="C90" i="40"/>
  <c r="C78" i="40"/>
  <c r="C87" i="40"/>
  <c r="C95" i="40"/>
  <c r="C105" i="40"/>
  <c r="D95" i="39"/>
  <c r="J96" i="39"/>
  <c r="B106" i="39"/>
  <c r="I107" i="39"/>
  <c r="F113" i="39"/>
  <c r="O114" i="39"/>
  <c r="K97" i="39"/>
  <c r="H102" i="39"/>
  <c r="S117" i="39"/>
  <c r="B129" i="39"/>
  <c r="D131" i="39"/>
  <c r="I97" i="39"/>
  <c r="E100" i="39"/>
  <c r="Z127" i="39"/>
  <c r="E127" i="39"/>
  <c r="E126" i="39"/>
  <c r="AH127" i="39"/>
  <c r="M127" i="39"/>
  <c r="M126" i="39"/>
  <c r="C81" i="39"/>
  <c r="D84" i="39"/>
  <c r="F86" i="39"/>
  <c r="C88" i="39"/>
  <c r="F89" i="39"/>
  <c r="G92" i="39"/>
  <c r="J95" i="39"/>
  <c r="K96" i="39"/>
  <c r="E99" i="39"/>
  <c r="M100" i="39"/>
  <c r="H101" i="39"/>
  <c r="O102" i="39"/>
  <c r="G104" i="39"/>
  <c r="E105" i="39"/>
  <c r="I106" i="39"/>
  <c r="C110" i="39"/>
  <c r="P111" i="39"/>
  <c r="O112" i="39"/>
  <c r="B116" i="39"/>
  <c r="S120" i="39"/>
  <c r="J133" i="39"/>
  <c r="E120" i="39"/>
  <c r="B118" i="39"/>
  <c r="G116" i="39"/>
  <c r="D114" i="39"/>
  <c r="I112" i="39"/>
  <c r="B110" i="39"/>
  <c r="G108" i="39"/>
  <c r="D120" i="39"/>
  <c r="I118" i="39"/>
  <c r="F116" i="39"/>
  <c r="C114" i="39"/>
  <c r="H112" i="39"/>
  <c r="I110" i="39"/>
  <c r="D109" i="39"/>
  <c r="N108" i="39"/>
  <c r="F108" i="39"/>
  <c r="C120" i="39"/>
  <c r="H118" i="39"/>
  <c r="E116" i="39"/>
  <c r="B114" i="39"/>
  <c r="G112" i="39"/>
  <c r="D111" i="39"/>
  <c r="P110" i="39"/>
  <c r="H110" i="39"/>
  <c r="C109" i="39"/>
  <c r="M108" i="39"/>
  <c r="E108" i="39"/>
  <c r="T132" i="39"/>
  <c r="L132" i="39"/>
  <c r="D132" i="39"/>
  <c r="Q130" i="39"/>
  <c r="I130" i="39"/>
  <c r="N128" i="39"/>
  <c r="F128" i="39"/>
  <c r="S126" i="39"/>
  <c r="K126" i="39"/>
  <c r="C126" i="39"/>
  <c r="P124" i="39"/>
  <c r="H124" i="39"/>
  <c r="M122" i="39"/>
  <c r="E122" i="39"/>
  <c r="D121" i="39"/>
  <c r="B120" i="39"/>
  <c r="O118" i="39"/>
  <c r="G118" i="39"/>
  <c r="F117" i="39"/>
  <c r="L116" i="39"/>
  <c r="D116" i="39"/>
  <c r="C115" i="39"/>
  <c r="Q114" i="39"/>
  <c r="I114" i="39"/>
  <c r="H113" i="39"/>
  <c r="F112" i="39"/>
  <c r="C111" i="39"/>
  <c r="O110" i="39"/>
  <c r="G110" i="39"/>
  <c r="B109" i="39"/>
  <c r="L108" i="39"/>
  <c r="D108" i="39"/>
  <c r="C121" i="39"/>
  <c r="Q120" i="39"/>
  <c r="I120" i="39"/>
  <c r="N118" i="39"/>
  <c r="F118" i="39"/>
  <c r="E117" i="39"/>
  <c r="S116" i="39"/>
  <c r="K116" i="39"/>
  <c r="C116" i="39"/>
  <c r="B115" i="39"/>
  <c r="P114" i="39"/>
  <c r="H114" i="39"/>
  <c r="G113" i="39"/>
  <c r="M112" i="39"/>
  <c r="E112" i="39"/>
  <c r="B111" i="39"/>
  <c r="N110" i="39"/>
  <c r="F110" i="39"/>
  <c r="I109" i="39"/>
  <c r="K108" i="39"/>
  <c r="C108" i="39"/>
  <c r="Q132" i="39"/>
  <c r="N130" i="39"/>
  <c r="D128" i="39"/>
  <c r="G126" i="39"/>
  <c r="N124" i="39"/>
  <c r="I115" i="39"/>
  <c r="M114" i="39"/>
  <c r="D113" i="39"/>
  <c r="K112" i="39"/>
  <c r="H108" i="39"/>
  <c r="H106" i="39"/>
  <c r="G105" i="39"/>
  <c r="E104" i="39"/>
  <c r="B103" i="39"/>
  <c r="N102" i="39"/>
  <c r="F102" i="39"/>
  <c r="C100" i="39"/>
  <c r="L98" i="39"/>
  <c r="D98" i="39"/>
  <c r="C97" i="39"/>
  <c r="I96" i="39"/>
  <c r="I94" i="39"/>
  <c r="E92" i="39"/>
  <c r="E91" i="39"/>
  <c r="E90" i="39"/>
  <c r="C89" i="39"/>
  <c r="B88" i="39"/>
  <c r="F87" i="39"/>
  <c r="D86" i="39"/>
  <c r="C84" i="39"/>
  <c r="B76" i="39"/>
  <c r="P132" i="39"/>
  <c r="M130" i="39"/>
  <c r="M124" i="39"/>
  <c r="S122" i="39"/>
  <c r="P120" i="39"/>
  <c r="G119" i="39"/>
  <c r="M118" i="39"/>
  <c r="R116" i="39"/>
  <c r="H115" i="39"/>
  <c r="G114" i="39"/>
  <c r="B108" i="39"/>
  <c r="O106" i="39"/>
  <c r="G106" i="39"/>
  <c r="D104" i="39"/>
  <c r="E102" i="39"/>
  <c r="B100" i="39"/>
  <c r="C98" i="39"/>
  <c r="H96" i="39"/>
  <c r="H94" i="39"/>
  <c r="D92" i="39"/>
  <c r="D91" i="39"/>
  <c r="D90" i="39"/>
  <c r="C86" i="39"/>
  <c r="B84" i="39"/>
  <c r="C133" i="39"/>
  <c r="J132" i="39"/>
  <c r="G130" i="39"/>
  <c r="T128" i="39"/>
  <c r="B128" i="39"/>
  <c r="G125" i="39"/>
  <c r="R122" i="39"/>
  <c r="O120" i="39"/>
  <c r="F119" i="39"/>
  <c r="L118" i="39"/>
  <c r="Q116" i="39"/>
  <c r="G115" i="39"/>
  <c r="F114" i="39"/>
  <c r="T113" i="39"/>
  <c r="D112" i="39"/>
  <c r="M110" i="39"/>
  <c r="F107" i="39"/>
  <c r="N106" i="39"/>
  <c r="F106" i="39"/>
  <c r="C104" i="39"/>
  <c r="H103" i="39"/>
  <c r="D102" i="39"/>
  <c r="G101" i="39"/>
  <c r="I100" i="39"/>
  <c r="B98" i="39"/>
  <c r="G96" i="39"/>
  <c r="G94" i="39"/>
  <c r="I93" i="39"/>
  <c r="C92" i="39"/>
  <c r="C91" i="39"/>
  <c r="C90" i="39"/>
  <c r="H88" i="39"/>
  <c r="B86" i="39"/>
  <c r="E82" i="39"/>
  <c r="L133" i="39"/>
  <c r="K128" i="39"/>
  <c r="I132" i="39"/>
  <c r="S128" i="39"/>
  <c r="F124" i="39"/>
  <c r="Q122" i="39"/>
  <c r="I121" i="39"/>
  <c r="N120" i="39"/>
  <c r="E119" i="39"/>
  <c r="K118" i="39"/>
  <c r="D117" i="39"/>
  <c r="P116" i="39"/>
  <c r="E114" i="39"/>
  <c r="C112" i="39"/>
  <c r="L110" i="39"/>
  <c r="R108" i="39"/>
  <c r="E107" i="39"/>
  <c r="E106" i="39"/>
  <c r="D105" i="39"/>
  <c r="J104" i="39"/>
  <c r="B104" i="39"/>
  <c r="G103" i="39"/>
  <c r="C102" i="39"/>
  <c r="H100" i="39"/>
  <c r="I98" i="39"/>
  <c r="H97" i="39"/>
  <c r="F96" i="39"/>
  <c r="B95" i="39"/>
  <c r="F94" i="39"/>
  <c r="H93" i="39"/>
  <c r="J92" i="39"/>
  <c r="B92" i="39"/>
  <c r="B90" i="39"/>
  <c r="H89" i="39"/>
  <c r="G88" i="39"/>
  <c r="C87" i="39"/>
  <c r="D82" i="39"/>
  <c r="B81" i="39"/>
  <c r="C78" i="39"/>
  <c r="R128" i="39"/>
  <c r="P126" i="39"/>
  <c r="E124" i="39"/>
  <c r="K122" i="39"/>
  <c r="H120" i="39"/>
  <c r="E118" i="39"/>
  <c r="C117" i="39"/>
  <c r="J116" i="39"/>
  <c r="T112" i="39"/>
  <c r="B112" i="39"/>
  <c r="I111" i="39"/>
  <c r="D107" i="39"/>
  <c r="L106" i="39"/>
  <c r="D106" i="39"/>
  <c r="I104" i="39"/>
  <c r="B102" i="39"/>
  <c r="G100" i="39"/>
  <c r="H98" i="39"/>
  <c r="E96" i="39"/>
  <c r="E94" i="39"/>
  <c r="I92" i="39"/>
  <c r="I90" i="39"/>
  <c r="G89" i="39"/>
  <c r="F88" i="39"/>
  <c r="C82" i="39"/>
  <c r="D80" i="39"/>
  <c r="B78" i="39"/>
  <c r="B132" i="39"/>
  <c r="L128" i="39"/>
  <c r="O126" i="39"/>
  <c r="J122" i="39"/>
  <c r="B121" i="39"/>
  <c r="G120" i="39"/>
  <c r="D118" i="39"/>
  <c r="B117" i="39"/>
  <c r="I116" i="39"/>
  <c r="S112" i="39"/>
  <c r="E110" i="39"/>
  <c r="C107" i="39"/>
  <c r="K106" i="39"/>
  <c r="C106" i="39"/>
  <c r="H104" i="39"/>
  <c r="I102" i="39"/>
  <c r="F100" i="39"/>
  <c r="G99" i="39"/>
  <c r="G98" i="39"/>
  <c r="D96" i="39"/>
  <c r="D94" i="39"/>
  <c r="H92" i="39"/>
  <c r="H91" i="39"/>
  <c r="H90" i="39"/>
  <c r="E88" i="39"/>
  <c r="G86" i="39"/>
  <c r="F84" i="39"/>
  <c r="B82" i="39"/>
  <c r="C80" i="39"/>
  <c r="I122" i="39"/>
  <c r="D81" i="39"/>
  <c r="E84" i="39"/>
  <c r="G87" i="39"/>
  <c r="D88" i="39"/>
  <c r="G93" i="39"/>
  <c r="E98" i="39"/>
  <c r="F99" i="39"/>
  <c r="H99" i="39"/>
  <c r="AE103" i="39"/>
  <c r="J103" i="39"/>
  <c r="J102" i="39"/>
  <c r="N104" i="39"/>
  <c r="AK105" i="39"/>
  <c r="P105" i="39"/>
  <c r="P104" i="39"/>
  <c r="F105" i="39"/>
  <c r="I108" i="39"/>
  <c r="D110" i="39"/>
  <c r="L112" i="39"/>
  <c r="H116" i="39"/>
  <c r="F98" i="39"/>
  <c r="I99" i="39"/>
  <c r="K100" i="39"/>
  <c r="O104" i="39"/>
  <c r="H105" i="39"/>
  <c r="J108" i="39"/>
  <c r="R112" i="39"/>
  <c r="T124" i="39"/>
  <c r="AD125" i="39"/>
  <c r="I125" i="39"/>
  <c r="I124" i="39"/>
  <c r="I95" i="39"/>
  <c r="F97" i="39"/>
  <c r="M98" i="39"/>
  <c r="B99" i="39"/>
  <c r="L101" i="39"/>
  <c r="I105" i="39"/>
  <c r="G109" i="39"/>
  <c r="K110" i="39"/>
  <c r="AN111" i="39"/>
  <c r="S111" i="39"/>
  <c r="S110" i="39"/>
  <c r="C118" i="39"/>
  <c r="H126" i="39"/>
  <c r="G90" i="39"/>
  <c r="B93" i="39"/>
  <c r="B94" i="39"/>
  <c r="D97" i="39"/>
  <c r="D101" i="39"/>
  <c r="M102" i="39"/>
  <c r="K104" i="39"/>
  <c r="H109" i="39"/>
  <c r="G117" i="39"/>
  <c r="AL119" i="39"/>
  <c r="Q119" i="39"/>
  <c r="Q118" i="39"/>
  <c r="O130" i="39"/>
  <c r="C93" i="39"/>
  <c r="C94" i="39"/>
  <c r="C95" i="39"/>
  <c r="B96" i="39"/>
  <c r="E97" i="39"/>
  <c r="D100" i="39"/>
  <c r="N100" i="39"/>
  <c r="E101" i="39"/>
  <c r="B105" i="39"/>
  <c r="L107" i="39"/>
  <c r="H117" i="39"/>
  <c r="J118" i="39"/>
  <c r="AE119" i="39"/>
  <c r="J119" i="39"/>
  <c r="R118" i="39"/>
  <c r="AM119" i="39"/>
  <c r="R119" i="39"/>
  <c r="L129" i="39"/>
  <c r="F126" i="39"/>
  <c r="E128" i="39"/>
  <c r="AF105" i="39"/>
  <c r="K105" i="39"/>
  <c r="P108" i="39"/>
  <c r="O108" i="39"/>
  <c r="E111" i="39"/>
  <c r="P112" i="39"/>
  <c r="AM115" i="39"/>
  <c r="R115" i="39"/>
  <c r="R114" i="39"/>
  <c r="AH117" i="39"/>
  <c r="M117" i="39"/>
  <c r="M116" i="39"/>
  <c r="I117" i="39"/>
  <c r="B119" i="39"/>
  <c r="M120" i="39"/>
  <c r="C124" i="39"/>
  <c r="S124" i="39"/>
  <c r="AA127" i="39"/>
  <c r="F127" i="39"/>
  <c r="X131" i="39"/>
  <c r="C131" i="39"/>
  <c r="C130" i="39"/>
  <c r="AF131" i="39"/>
  <c r="K131" i="39"/>
  <c r="K130" i="39"/>
  <c r="AO121" i="39"/>
  <c r="T121" i="39"/>
  <c r="T120" i="39"/>
  <c r="D122" i="39"/>
  <c r="B130" i="39"/>
  <c r="Q108" i="39"/>
  <c r="F111" i="39"/>
  <c r="Q112" i="39"/>
  <c r="AN115" i="39"/>
  <c r="S115" i="39"/>
  <c r="S114" i="39"/>
  <c r="C119" i="39"/>
  <c r="AA123" i="39"/>
  <c r="F123" i="39"/>
  <c r="F122" i="39"/>
  <c r="AB129" i="39"/>
  <c r="G129" i="39"/>
  <c r="G128" i="39"/>
  <c r="O128" i="39"/>
  <c r="D130" i="39"/>
  <c r="T130" i="39"/>
  <c r="L122" i="39"/>
  <c r="L114" i="39"/>
  <c r="T114" i="39"/>
  <c r="O116" i="39"/>
  <c r="AJ117" i="39"/>
  <c r="O117" i="39"/>
  <c r="D119" i="39"/>
  <c r="L119" i="39"/>
  <c r="E121" i="39"/>
  <c r="AB123" i="39"/>
  <c r="G123" i="39"/>
  <c r="G122" i="39"/>
  <c r="AJ123" i="39"/>
  <c r="O123" i="39"/>
  <c r="AC129" i="39"/>
  <c r="H129" i="39"/>
  <c r="H128" i="39"/>
  <c r="Z133" i="39"/>
  <c r="E133" i="39"/>
  <c r="E132" i="39"/>
  <c r="T122" i="39"/>
  <c r="AM125" i="39"/>
  <c r="R125" i="39"/>
  <c r="N126" i="39"/>
  <c r="AE131" i="39"/>
  <c r="J131" i="39"/>
  <c r="J130" i="39"/>
  <c r="J109" i="39"/>
  <c r="R109" i="39"/>
  <c r="I113" i="39"/>
  <c r="AK121" i="39"/>
  <c r="P121" i="39"/>
  <c r="F121" i="39"/>
  <c r="P122" i="39"/>
  <c r="R126" i="39"/>
  <c r="AA133" i="39"/>
  <c r="F133" i="39"/>
  <c r="F132" i="39"/>
  <c r="AE125" i="39"/>
  <c r="J125" i="39"/>
  <c r="J124" i="39"/>
  <c r="AM131" i="39"/>
  <c r="R131" i="39"/>
  <c r="R130" i="39"/>
  <c r="AF101" i="39"/>
  <c r="K101" i="39"/>
  <c r="K109" i="39"/>
  <c r="AJ109" i="39"/>
  <c r="O109" i="39"/>
  <c r="E115" i="39"/>
  <c r="AO115" i="39"/>
  <c r="T115" i="39"/>
  <c r="G124" i="39"/>
  <c r="O124" i="39"/>
  <c r="O132" i="39"/>
  <c r="AG121" i="39"/>
  <c r="L121" i="39"/>
  <c r="L120" i="39"/>
  <c r="W125" i="39"/>
  <c r="B125" i="39"/>
  <c r="B124" i="39"/>
  <c r="M128" i="39"/>
  <c r="J110" i="39"/>
  <c r="AE111" i="39"/>
  <c r="J111" i="39"/>
  <c r="C113" i="39"/>
  <c r="F115" i="39"/>
  <c r="AK119" i="39"/>
  <c r="P119" i="39"/>
  <c r="P118" i="39"/>
  <c r="Y127" i="39"/>
  <c r="D127" i="39"/>
  <c r="D126" i="39"/>
  <c r="AG127" i="39"/>
  <c r="L127" i="39"/>
  <c r="L126" i="39"/>
  <c r="AO127" i="39"/>
  <c r="T127" i="39"/>
  <c r="T126" i="39"/>
  <c r="AI127" i="39"/>
  <c r="N127" i="39"/>
  <c r="H130" i="39"/>
  <c r="P130" i="39"/>
  <c r="C132" i="39"/>
  <c r="K132" i="39"/>
  <c r="D102" i="38"/>
  <c r="F103" i="38"/>
  <c r="C104" i="38"/>
  <c r="G105" i="38"/>
  <c r="G106" i="38"/>
  <c r="O107" i="38"/>
  <c r="M115" i="38"/>
  <c r="E102" i="38"/>
  <c r="G103" i="38"/>
  <c r="D104" i="38"/>
  <c r="N106" i="38"/>
  <c r="D111" i="38"/>
  <c r="T118" i="38"/>
  <c r="AG97" i="38"/>
  <c r="L97" i="38"/>
  <c r="L96" i="38"/>
  <c r="J92" i="38"/>
  <c r="AE93" i="38"/>
  <c r="J93" i="38"/>
  <c r="AG105" i="38"/>
  <c r="L105" i="38"/>
  <c r="L104" i="38"/>
  <c r="L100" i="38"/>
  <c r="AG101" i="38"/>
  <c r="L101" i="38"/>
  <c r="J114" i="38"/>
  <c r="B76" i="38"/>
  <c r="C84" i="38"/>
  <c r="D86" i="38"/>
  <c r="B88" i="38"/>
  <c r="E90" i="38"/>
  <c r="E91" i="38"/>
  <c r="E92" i="38"/>
  <c r="I94" i="38"/>
  <c r="AF95" i="38"/>
  <c r="K95" i="38"/>
  <c r="I96" i="38"/>
  <c r="D98" i="38"/>
  <c r="L98" i="38"/>
  <c r="C100" i="38"/>
  <c r="F102" i="38"/>
  <c r="E104" i="38"/>
  <c r="M104" i="38"/>
  <c r="H106" i="38"/>
  <c r="P106" i="38"/>
  <c r="H107" i="38"/>
  <c r="P108" i="38"/>
  <c r="J110" i="38"/>
  <c r="G111" i="38"/>
  <c r="E111" i="38"/>
  <c r="Q113" i="38"/>
  <c r="AF115" i="38"/>
  <c r="K115" i="38"/>
  <c r="K114" i="38"/>
  <c r="AN115" i="38"/>
  <c r="S115" i="38"/>
  <c r="S114" i="38"/>
  <c r="D115" i="38"/>
  <c r="T115" i="38"/>
  <c r="L117" i="38"/>
  <c r="C119" i="38"/>
  <c r="K119" i="38"/>
  <c r="R121" i="38"/>
  <c r="M124" i="38"/>
  <c r="G126" i="38"/>
  <c r="X129" i="38"/>
  <c r="C129" i="38"/>
  <c r="AF129" i="38"/>
  <c r="K129" i="38"/>
  <c r="AN129" i="38"/>
  <c r="S129" i="38"/>
  <c r="F130" i="38"/>
  <c r="AI133" i="38"/>
  <c r="N133" i="38"/>
  <c r="N132" i="38"/>
  <c r="AK119" i="38"/>
  <c r="P119" i="38"/>
  <c r="P118" i="38"/>
  <c r="O132" i="38"/>
  <c r="G132" i="38"/>
  <c r="L130" i="38"/>
  <c r="D130" i="38"/>
  <c r="Q128" i="38"/>
  <c r="N126" i="38"/>
  <c r="F126" i="38"/>
  <c r="S124" i="38"/>
  <c r="K124" i="38"/>
  <c r="C124" i="38"/>
  <c r="P122" i="38"/>
  <c r="H122" i="38"/>
  <c r="G121" i="38"/>
  <c r="M120" i="38"/>
  <c r="E120" i="38"/>
  <c r="J118" i="38"/>
  <c r="B118" i="38"/>
  <c r="I117" i="38"/>
  <c r="O116" i="38"/>
  <c r="G116" i="38"/>
  <c r="F115" i="38"/>
  <c r="T114" i="38"/>
  <c r="L114" i="38"/>
  <c r="D114" i="38"/>
  <c r="C113" i="38"/>
  <c r="Q112" i="38"/>
  <c r="I112" i="38"/>
  <c r="D120" i="38"/>
  <c r="I118" i="38"/>
  <c r="F116" i="38"/>
  <c r="C114" i="38"/>
  <c r="H112" i="38"/>
  <c r="I110" i="38"/>
  <c r="C120" i="38"/>
  <c r="H118" i="38"/>
  <c r="E116" i="38"/>
  <c r="B114" i="38"/>
  <c r="G112" i="38"/>
  <c r="H110" i="38"/>
  <c r="C109" i="38"/>
  <c r="E108" i="38"/>
  <c r="T132" i="38"/>
  <c r="L132" i="38"/>
  <c r="D132" i="38"/>
  <c r="Q130" i="38"/>
  <c r="I130" i="38"/>
  <c r="F128" i="38"/>
  <c r="S126" i="38"/>
  <c r="K126" i="38"/>
  <c r="B120" i="38"/>
  <c r="G118" i="38"/>
  <c r="D116" i="38"/>
  <c r="I114" i="38"/>
  <c r="F112" i="38"/>
  <c r="C111" i="38"/>
  <c r="G110" i="38"/>
  <c r="B109" i="38"/>
  <c r="D108" i="38"/>
  <c r="R126" i="38"/>
  <c r="J126" i="38"/>
  <c r="B126" i="38"/>
  <c r="I120" i="38"/>
  <c r="F118" i="38"/>
  <c r="C116" i="38"/>
  <c r="H114" i="38"/>
  <c r="G113" i="38"/>
  <c r="E112" i="38"/>
  <c r="F110" i="38"/>
  <c r="I109" i="38"/>
  <c r="K108" i="38"/>
  <c r="C108" i="38"/>
  <c r="B121" i="38"/>
  <c r="H120" i="38"/>
  <c r="G119" i="38"/>
  <c r="E118" i="38"/>
  <c r="D117" i="38"/>
  <c r="R116" i="38"/>
  <c r="J116" i="38"/>
  <c r="B116" i="38"/>
  <c r="I115" i="38"/>
  <c r="O114" i="38"/>
  <c r="G114" i="38"/>
  <c r="F113" i="38"/>
  <c r="T112" i="38"/>
  <c r="L112" i="38"/>
  <c r="D112" i="38"/>
  <c r="M110" i="38"/>
  <c r="E110" i="38"/>
  <c r="H109" i="38"/>
  <c r="R108" i="38"/>
  <c r="J108" i="38"/>
  <c r="B108" i="38"/>
  <c r="D83" i="38"/>
  <c r="D84" i="38"/>
  <c r="E86" i="38"/>
  <c r="C88" i="38"/>
  <c r="D89" i="38"/>
  <c r="F90" i="38"/>
  <c r="F91" i="38"/>
  <c r="F92" i="38"/>
  <c r="D93" i="38"/>
  <c r="B94" i="38"/>
  <c r="J94" i="38"/>
  <c r="B96" i="38"/>
  <c r="J96" i="38"/>
  <c r="D97" i="38"/>
  <c r="E98" i="38"/>
  <c r="M98" i="38"/>
  <c r="E99" i="38"/>
  <c r="D100" i="38"/>
  <c r="AH101" i="38"/>
  <c r="M101" i="38"/>
  <c r="G102" i="38"/>
  <c r="O102" i="38"/>
  <c r="F104" i="38"/>
  <c r="N104" i="38"/>
  <c r="H105" i="38"/>
  <c r="I106" i="38"/>
  <c r="Q106" i="38"/>
  <c r="K110" i="38"/>
  <c r="N110" i="38"/>
  <c r="H111" i="38"/>
  <c r="B112" i="38"/>
  <c r="E115" i="38"/>
  <c r="AH117" i="38"/>
  <c r="M117" i="38"/>
  <c r="M116" i="38"/>
  <c r="B117" i="38"/>
  <c r="AN121" i="38"/>
  <c r="S121" i="38"/>
  <c r="S120" i="38"/>
  <c r="I123" i="38"/>
  <c r="T124" i="38"/>
  <c r="I124" i="38"/>
  <c r="H126" i="38"/>
  <c r="Y129" i="38"/>
  <c r="D129" i="38"/>
  <c r="AG129" i="38"/>
  <c r="L129" i="38"/>
  <c r="AO129" i="38"/>
  <c r="T129" i="38"/>
  <c r="M130" i="38"/>
  <c r="AC131" i="38"/>
  <c r="H131" i="38"/>
  <c r="AK131" i="38"/>
  <c r="P131" i="38"/>
  <c r="I132" i="38"/>
  <c r="B80" i="38"/>
  <c r="E84" i="38"/>
  <c r="F86" i="38"/>
  <c r="D88" i="38"/>
  <c r="G90" i="38"/>
  <c r="G91" i="38"/>
  <c r="G92" i="38"/>
  <c r="C94" i="38"/>
  <c r="C96" i="38"/>
  <c r="K96" i="38"/>
  <c r="E97" i="38"/>
  <c r="F98" i="38"/>
  <c r="E100" i="38"/>
  <c r="H102" i="38"/>
  <c r="G104" i="38"/>
  <c r="B106" i="38"/>
  <c r="J106" i="38"/>
  <c r="B107" i="38"/>
  <c r="J109" i="38"/>
  <c r="L110" i="38"/>
  <c r="C112" i="38"/>
  <c r="D113" i="38"/>
  <c r="G115" i="38"/>
  <c r="H116" i="38"/>
  <c r="AI117" i="38"/>
  <c r="N117" i="38"/>
  <c r="N116" i="38"/>
  <c r="C117" i="38"/>
  <c r="E117" i="38"/>
  <c r="C118" i="38"/>
  <c r="L119" i="38"/>
  <c r="AG121" i="38"/>
  <c r="L121" i="38"/>
  <c r="L120" i="38"/>
  <c r="AO121" i="38"/>
  <c r="T121" i="38"/>
  <c r="T120" i="38"/>
  <c r="E121" i="38"/>
  <c r="B122" i="38"/>
  <c r="AH123" i="38"/>
  <c r="M123" i="38"/>
  <c r="P123" i="38"/>
  <c r="W125" i="38"/>
  <c r="B125" i="38"/>
  <c r="B124" i="38"/>
  <c r="AE125" i="38"/>
  <c r="J125" i="38"/>
  <c r="J124" i="38"/>
  <c r="R124" i="38"/>
  <c r="C128" i="38"/>
  <c r="J129" i="38"/>
  <c r="N130" i="38"/>
  <c r="P132" i="38"/>
  <c r="P133" i="38"/>
  <c r="R114" i="38"/>
  <c r="C80" i="38"/>
  <c r="B82" i="38"/>
  <c r="F84" i="38"/>
  <c r="G86" i="38"/>
  <c r="E88" i="38"/>
  <c r="F89" i="38"/>
  <c r="H90" i="38"/>
  <c r="H92" i="38"/>
  <c r="F93" i="38"/>
  <c r="D94" i="38"/>
  <c r="H95" i="38"/>
  <c r="D96" i="38"/>
  <c r="G98" i="38"/>
  <c r="F100" i="38"/>
  <c r="N100" i="38"/>
  <c r="D101" i="38"/>
  <c r="I102" i="38"/>
  <c r="H104" i="38"/>
  <c r="P104" i="38"/>
  <c r="B105" i="38"/>
  <c r="C106" i="38"/>
  <c r="K106" i="38"/>
  <c r="C107" i="38"/>
  <c r="F108" i="38"/>
  <c r="K109" i="38"/>
  <c r="E109" i="38"/>
  <c r="D109" i="38"/>
  <c r="AI109" i="38"/>
  <c r="N109" i="38"/>
  <c r="R110" i="38"/>
  <c r="J112" i="38"/>
  <c r="E113" i="38"/>
  <c r="E114" i="38"/>
  <c r="N115" i="38"/>
  <c r="H115" i="38"/>
  <c r="I116" i="38"/>
  <c r="F117" i="38"/>
  <c r="D118" i="38"/>
  <c r="H121" i="38"/>
  <c r="F121" i="38"/>
  <c r="I122" i="38"/>
  <c r="AA123" i="38"/>
  <c r="F123" i="38"/>
  <c r="F122" i="38"/>
  <c r="AI123" i="38"/>
  <c r="N123" i="38"/>
  <c r="N122" i="38"/>
  <c r="P126" i="38"/>
  <c r="J128" i="38"/>
  <c r="B130" i="38"/>
  <c r="J130" i="38"/>
  <c r="AM131" i="38"/>
  <c r="R131" i="38"/>
  <c r="R130" i="38"/>
  <c r="Q132" i="38"/>
  <c r="AO127" i="38"/>
  <c r="T127" i="38"/>
  <c r="T126" i="38"/>
  <c r="Z133" i="38"/>
  <c r="E133" i="38"/>
  <c r="B78" i="38"/>
  <c r="D80" i="38"/>
  <c r="C82" i="38"/>
  <c r="F88" i="38"/>
  <c r="I90" i="38"/>
  <c r="I91" i="38"/>
  <c r="I92" i="38"/>
  <c r="G93" i="38"/>
  <c r="E94" i="38"/>
  <c r="E96" i="38"/>
  <c r="H98" i="38"/>
  <c r="H99" i="38"/>
  <c r="G100" i="38"/>
  <c r="B102" i="38"/>
  <c r="I104" i="38"/>
  <c r="D106" i="38"/>
  <c r="D107" i="38"/>
  <c r="G108" i="38"/>
  <c r="L108" i="38"/>
  <c r="F109" i="38"/>
  <c r="S110" i="38"/>
  <c r="Q110" i="38"/>
  <c r="K112" i="38"/>
  <c r="O112" i="38"/>
  <c r="F114" i="38"/>
  <c r="AJ115" i="38"/>
  <c r="O115" i="38"/>
  <c r="K118" i="38"/>
  <c r="F119" i="38"/>
  <c r="F120" i="38"/>
  <c r="I121" i="38"/>
  <c r="AB123" i="38"/>
  <c r="G123" i="38"/>
  <c r="G122" i="38"/>
  <c r="AJ123" i="38"/>
  <c r="O123" i="38"/>
  <c r="O122" i="38"/>
  <c r="K128" i="38"/>
  <c r="G128" i="38"/>
  <c r="AJ129" i="38"/>
  <c r="O129" i="38"/>
  <c r="C130" i="38"/>
  <c r="AF131" i="38"/>
  <c r="K131" i="38"/>
  <c r="K130" i="38"/>
  <c r="S133" i="38"/>
  <c r="AG127" i="38"/>
  <c r="L127" i="38"/>
  <c r="L126" i="38"/>
  <c r="O108" i="38"/>
  <c r="AL119" i="38"/>
  <c r="Q119" i="38"/>
  <c r="Q118" i="38"/>
  <c r="AH127" i="38"/>
  <c r="M127" i="38"/>
  <c r="M126" i="38"/>
  <c r="AH133" i="38"/>
  <c r="M133" i="38"/>
  <c r="M132" i="38"/>
  <c r="C78" i="38"/>
  <c r="B81" i="38"/>
  <c r="D82" i="38"/>
  <c r="G88" i="38"/>
  <c r="B90" i="38"/>
  <c r="B91" i="38"/>
  <c r="B92" i="38"/>
  <c r="F94" i="38"/>
  <c r="F96" i="38"/>
  <c r="H97" i="38"/>
  <c r="I98" i="38"/>
  <c r="H100" i="38"/>
  <c r="C102" i="38"/>
  <c r="B104" i="38"/>
  <c r="E106" i="38"/>
  <c r="M106" i="38"/>
  <c r="E107" i="38"/>
  <c r="H108" i="38"/>
  <c r="B110" i="38"/>
  <c r="J111" i="38"/>
  <c r="R112" i="38"/>
  <c r="M114" i="38"/>
  <c r="Q116" i="38"/>
  <c r="L118" i="38"/>
  <c r="AJ119" i="38"/>
  <c r="O119" i="38"/>
  <c r="H119" i="38"/>
  <c r="G120" i="38"/>
  <c r="E125" i="38"/>
  <c r="C127" i="38"/>
  <c r="K127" i="38"/>
  <c r="R128" i="38"/>
  <c r="H128" i="38"/>
  <c r="AK129" i="38"/>
  <c r="P129" i="38"/>
  <c r="P128" i="38"/>
  <c r="M118" i="38"/>
  <c r="P120" i="38"/>
  <c r="C122" i="38"/>
  <c r="K122" i="38"/>
  <c r="S122" i="38"/>
  <c r="F124" i="38"/>
  <c r="N124" i="38"/>
  <c r="Q126" i="38"/>
  <c r="D128" i="38"/>
  <c r="L128" i="38"/>
  <c r="T128" i="38"/>
  <c r="O130" i="38"/>
  <c r="B132" i="38"/>
  <c r="J132" i="38"/>
  <c r="R132" i="38"/>
  <c r="M112" i="38"/>
  <c r="K116" i="38"/>
  <c r="S116" i="38"/>
  <c r="N118" i="38"/>
  <c r="Q120" i="38"/>
  <c r="L122" i="38"/>
  <c r="T122" i="38"/>
  <c r="G124" i="38"/>
  <c r="O124" i="38"/>
  <c r="E128" i="38"/>
  <c r="M128" i="38"/>
  <c r="H130" i="38"/>
  <c r="P130" i="38"/>
  <c r="C132" i="38"/>
  <c r="K132" i="38"/>
  <c r="S132" i="38"/>
  <c r="N112" i="38"/>
  <c r="Q114" i="38"/>
  <c r="L116" i="38"/>
  <c r="O118" i="38"/>
  <c r="R120" i="38"/>
  <c r="M122" i="38"/>
  <c r="P124" i="38"/>
  <c r="C126" i="38"/>
  <c r="P110" i="32"/>
  <c r="AC125" i="32"/>
  <c r="H125" i="32"/>
  <c r="H124" i="32"/>
  <c r="AI113" i="32"/>
  <c r="N113" i="32"/>
  <c r="N112" i="32"/>
  <c r="Q114" i="32"/>
  <c r="AI119" i="32"/>
  <c r="N119" i="32"/>
  <c r="AH123" i="32"/>
  <c r="M123" i="32"/>
  <c r="M122" i="32"/>
  <c r="Y133" i="32"/>
  <c r="D133" i="32"/>
  <c r="D132" i="32"/>
  <c r="AG133" i="32"/>
  <c r="L133" i="32"/>
  <c r="AO133" i="32"/>
  <c r="T133" i="32"/>
  <c r="T132" i="32"/>
  <c r="AN127" i="32"/>
  <c r="S127" i="32"/>
  <c r="S126" i="32"/>
  <c r="AF99" i="32"/>
  <c r="K99" i="32"/>
  <c r="AG117" i="32"/>
  <c r="L117" i="32"/>
  <c r="L116" i="32"/>
  <c r="AO117" i="32"/>
  <c r="T117" i="32"/>
  <c r="T116" i="32"/>
  <c r="AJ119" i="32"/>
  <c r="O119" i="32"/>
  <c r="O118" i="32"/>
  <c r="AK125" i="32"/>
  <c r="P125" i="32"/>
  <c r="P124" i="32"/>
  <c r="N108" i="32"/>
  <c r="AI109" i="32"/>
  <c r="N109" i="32"/>
  <c r="AE121" i="32"/>
  <c r="J121" i="32"/>
  <c r="J120" i="32"/>
  <c r="R121" i="32"/>
  <c r="R120" i="32"/>
  <c r="N128" i="32"/>
  <c r="AD131" i="32"/>
  <c r="I131" i="32"/>
  <c r="I130" i="32"/>
  <c r="AL131" i="32"/>
  <c r="Q131" i="32"/>
  <c r="Q130" i="32"/>
  <c r="X127" i="32"/>
  <c r="C127" i="32"/>
  <c r="C126" i="32"/>
  <c r="K126" i="32"/>
  <c r="AI105" i="32"/>
  <c r="N105" i="32"/>
  <c r="N104" i="32"/>
  <c r="N100" i="32"/>
  <c r="O104" i="32"/>
  <c r="AI111" i="32"/>
  <c r="N111" i="32"/>
  <c r="L112" i="32"/>
  <c r="T112" i="32"/>
  <c r="O114" i="32"/>
  <c r="J116" i="32"/>
  <c r="R116" i="32"/>
  <c r="P120" i="32"/>
  <c r="C122" i="32"/>
  <c r="K122" i="32"/>
  <c r="S122" i="32"/>
  <c r="F124" i="32"/>
  <c r="N124" i="32"/>
  <c r="I126" i="32"/>
  <c r="Q126" i="32"/>
  <c r="D128" i="32"/>
  <c r="L128" i="32"/>
  <c r="T128" i="32"/>
  <c r="N100" i="31"/>
  <c r="AI101" i="31"/>
  <c r="N101" i="31"/>
  <c r="N110" i="31"/>
  <c r="AI111" i="31"/>
  <c r="N111" i="31"/>
  <c r="O118" i="31"/>
  <c r="X127" i="31"/>
  <c r="C127" i="31"/>
  <c r="C126" i="31"/>
  <c r="AF127" i="31"/>
  <c r="K127" i="31"/>
  <c r="K126" i="31"/>
  <c r="AN127" i="31"/>
  <c r="S127" i="31"/>
  <c r="S126" i="31"/>
  <c r="M102" i="31"/>
  <c r="AH103" i="31"/>
  <c r="M103" i="31"/>
  <c r="AI105" i="31"/>
  <c r="N105" i="31"/>
  <c r="AL115" i="31"/>
  <c r="Q115" i="31"/>
  <c r="Q114" i="31"/>
  <c r="AG117" i="31"/>
  <c r="L117" i="31"/>
  <c r="L116" i="31"/>
  <c r="T116" i="31"/>
  <c r="Z123" i="31"/>
  <c r="E123" i="31"/>
  <c r="E122" i="31"/>
  <c r="N108" i="31"/>
  <c r="AI109" i="31"/>
  <c r="N109" i="31"/>
  <c r="AI113" i="31"/>
  <c r="N113" i="31"/>
  <c r="N112" i="31"/>
  <c r="AD131" i="31"/>
  <c r="I131" i="31"/>
  <c r="I130" i="31"/>
  <c r="AL131" i="31"/>
  <c r="Q131" i="31"/>
  <c r="Q130" i="31"/>
  <c r="K98" i="31"/>
  <c r="AF99" i="31"/>
  <c r="K99" i="31"/>
  <c r="N102" i="31"/>
  <c r="AE121" i="31"/>
  <c r="J121" i="31"/>
  <c r="J120" i="31"/>
  <c r="R120" i="31"/>
  <c r="F128" i="31"/>
  <c r="AI129" i="31"/>
  <c r="N129" i="31"/>
  <c r="N128" i="31"/>
  <c r="Y133" i="31"/>
  <c r="D133" i="31"/>
  <c r="D132" i="31"/>
  <c r="AG133" i="31"/>
  <c r="L133" i="31"/>
  <c r="L132" i="31"/>
  <c r="AO133" i="31"/>
  <c r="T133" i="31"/>
  <c r="T132" i="31"/>
  <c r="L104" i="31"/>
  <c r="AG105" i="31"/>
  <c r="L105" i="31"/>
  <c r="AC125" i="31"/>
  <c r="H125" i="31"/>
  <c r="H124" i="31"/>
  <c r="AK125" i="31"/>
  <c r="P125" i="31"/>
  <c r="P124" i="31"/>
  <c r="AH111" i="31"/>
  <c r="M111" i="31"/>
  <c r="O104" i="31"/>
  <c r="K112" i="31"/>
  <c r="S112" i="31"/>
  <c r="N114" i="31"/>
  <c r="Q116" i="31"/>
  <c r="L118" i="31"/>
  <c r="T118" i="31"/>
  <c r="O120" i="31"/>
  <c r="B122" i="31"/>
  <c r="J122" i="31"/>
  <c r="R122" i="31"/>
  <c r="E124" i="31"/>
  <c r="M124" i="31"/>
  <c r="H126" i="31"/>
  <c r="P126" i="31"/>
  <c r="C128" i="31"/>
  <c r="K128" i="31"/>
  <c r="S128" i="31"/>
  <c r="N130" i="31"/>
  <c r="I132" i="31"/>
  <c r="Q132" i="31"/>
  <c r="L112" i="31"/>
  <c r="T112" i="31"/>
  <c r="O114" i="31"/>
  <c r="J116" i="31"/>
  <c r="R116" i="31"/>
  <c r="M118" i="31"/>
  <c r="P120" i="31"/>
  <c r="C122" i="31"/>
  <c r="K122" i="31"/>
  <c r="S122" i="31"/>
  <c r="F124" i="31"/>
  <c r="N124" i="31"/>
  <c r="L128" i="31"/>
  <c r="T128" i="31"/>
  <c r="G130" i="31"/>
  <c r="O130" i="31"/>
  <c r="B132" i="31"/>
  <c r="J132" i="31"/>
  <c r="R132" i="31"/>
  <c r="K108" i="31"/>
  <c r="AE93" i="30"/>
  <c r="J93" i="30"/>
  <c r="K94" i="30"/>
  <c r="AG111" i="30"/>
  <c r="L111" i="30"/>
  <c r="J116" i="30"/>
  <c r="O124" i="30"/>
  <c r="AO129" i="30"/>
  <c r="T129" i="30"/>
  <c r="AE133" i="30"/>
  <c r="J133" i="30"/>
  <c r="AG123" i="30"/>
  <c r="L123" i="30"/>
  <c r="AO123" i="30"/>
  <c r="T123" i="30"/>
  <c r="AK131" i="30"/>
  <c r="P131" i="30"/>
  <c r="N130" i="30"/>
  <c r="I128" i="30"/>
  <c r="H126" i="30"/>
  <c r="H122" i="30"/>
  <c r="G124" i="30"/>
  <c r="AA125" i="30"/>
  <c r="F125" i="30"/>
  <c r="Y123" i="30"/>
  <c r="D123" i="30"/>
  <c r="X123" i="30"/>
  <c r="C123" i="30"/>
  <c r="S120" i="30"/>
  <c r="Q118" i="30"/>
  <c r="AI115" i="30"/>
  <c r="N115" i="30"/>
  <c r="P106" i="30"/>
  <c r="N106" i="30"/>
  <c r="AF123" i="30"/>
  <c r="K123" i="30"/>
  <c r="K124" i="30"/>
  <c r="D130" i="30"/>
  <c r="H132" i="30"/>
  <c r="T132" i="30"/>
  <c r="J122" i="30"/>
  <c r="G126" i="30"/>
  <c r="E128" i="30"/>
  <c r="Y129" i="30"/>
  <c r="D129" i="30"/>
  <c r="Q130" i="30"/>
  <c r="AB131" i="30"/>
  <c r="G131" i="30"/>
  <c r="F130" i="30"/>
  <c r="AI125" i="30"/>
  <c r="N125" i="30"/>
  <c r="S124" i="30"/>
  <c r="AI127" i="30"/>
  <c r="N127" i="30"/>
  <c r="R122" i="30"/>
  <c r="M128" i="30"/>
  <c r="P132" i="30"/>
  <c r="D132" i="30"/>
  <c r="S114" i="30"/>
  <c r="AM109" i="30"/>
  <c r="R109" i="30"/>
  <c r="AH111" i="30"/>
  <c r="M111" i="30"/>
  <c r="N112" i="30"/>
  <c r="AJ111" i="30"/>
  <c r="O111" i="30"/>
  <c r="T120" i="30"/>
  <c r="M98" i="30"/>
  <c r="AJ115" i="30"/>
  <c r="O115" i="30"/>
  <c r="AJ119" i="30"/>
  <c r="O119" i="30"/>
  <c r="N104" i="30"/>
  <c r="P110" i="30"/>
  <c r="AL107" i="30"/>
  <c r="Q107" i="30"/>
  <c r="AJ113" i="30"/>
  <c r="O113" i="30"/>
  <c r="W131" i="30"/>
  <c r="B131" i="30"/>
  <c r="B130" i="30"/>
  <c r="J130" i="30"/>
  <c r="AM131" i="30"/>
  <c r="R131" i="30"/>
  <c r="R130" i="30"/>
  <c r="AJ117" i="30"/>
  <c r="O117" i="30"/>
  <c r="N102" i="30"/>
  <c r="AI103" i="30"/>
  <c r="N103" i="30"/>
  <c r="AA123" i="30"/>
  <c r="F123" i="30"/>
  <c r="AI123" i="30"/>
  <c r="N123" i="30"/>
  <c r="N122" i="30"/>
  <c r="G128" i="30"/>
  <c r="AJ129" i="30"/>
  <c r="O129" i="30"/>
  <c r="O128" i="30"/>
  <c r="Z133" i="30"/>
  <c r="E133" i="30"/>
  <c r="E132" i="30"/>
  <c r="AH133" i="30"/>
  <c r="M133" i="30"/>
  <c r="M132" i="30"/>
  <c r="O102" i="30"/>
  <c r="AJ103" i="30"/>
  <c r="O103" i="30"/>
  <c r="R110" i="30"/>
  <c r="Y127" i="30"/>
  <c r="D127" i="30"/>
  <c r="D126" i="30"/>
  <c r="AG127" i="30"/>
  <c r="L127" i="30"/>
  <c r="L126" i="30"/>
  <c r="AO127" i="30"/>
  <c r="T127" i="30"/>
  <c r="T126" i="30"/>
  <c r="M106" i="30"/>
  <c r="AD125" i="30"/>
  <c r="I125" i="30"/>
  <c r="I124" i="30"/>
  <c r="Q124" i="30"/>
  <c r="AJ105" i="30"/>
  <c r="O105" i="30"/>
  <c r="O104" i="30"/>
  <c r="AH109" i="30"/>
  <c r="M109" i="30"/>
  <c r="M108" i="30"/>
  <c r="X129" i="30"/>
  <c r="C129" i="30"/>
  <c r="AF129" i="30"/>
  <c r="K129" i="30"/>
  <c r="M100" i="30"/>
  <c r="S110" i="30"/>
  <c r="B132" i="30"/>
  <c r="AJ107" i="30"/>
  <c r="O107" i="30"/>
  <c r="N108" i="30"/>
  <c r="M122" i="30"/>
  <c r="H124" i="30"/>
  <c r="C126" i="30"/>
  <c r="K126" i="30"/>
  <c r="F128" i="30"/>
  <c r="N128" i="30"/>
  <c r="P108" i="30"/>
  <c r="Q108" i="30"/>
  <c r="G122" i="30"/>
  <c r="O122" i="30"/>
  <c r="B124" i="30"/>
  <c r="R124" i="30"/>
  <c r="E126" i="30"/>
  <c r="M126" i="30"/>
  <c r="H128" i="30"/>
  <c r="P128" i="30"/>
  <c r="C130" i="30"/>
  <c r="K130" i="30"/>
  <c r="N132" i="30"/>
  <c r="B79" i="29"/>
  <c r="C81" i="29"/>
  <c r="E82" i="29"/>
  <c r="B86" i="29"/>
  <c r="H88" i="29"/>
  <c r="C90" i="29"/>
  <c r="C91" i="29"/>
  <c r="C92" i="29"/>
  <c r="B93" i="29"/>
  <c r="J93" i="29"/>
  <c r="H94" i="29"/>
  <c r="F95" i="29"/>
  <c r="B96" i="29"/>
  <c r="J96" i="29"/>
  <c r="G97" i="29"/>
  <c r="H98" i="29"/>
  <c r="C99" i="29"/>
  <c r="K99" i="29"/>
  <c r="B100" i="29"/>
  <c r="J100" i="29"/>
  <c r="C101" i="29"/>
  <c r="K101" i="29"/>
  <c r="H102" i="29"/>
  <c r="B104" i="29"/>
  <c r="J104" i="29"/>
  <c r="H106" i="29"/>
  <c r="P106" i="29"/>
  <c r="C107" i="29"/>
  <c r="K107" i="29"/>
  <c r="G108" i="29"/>
  <c r="Q111" i="29"/>
  <c r="D112" i="29"/>
  <c r="AK113" i="29"/>
  <c r="P113" i="29"/>
  <c r="I114" i="29"/>
  <c r="F118" i="29"/>
  <c r="I121" i="29"/>
  <c r="L124" i="29"/>
  <c r="P126" i="29"/>
  <c r="R127" i="29"/>
  <c r="R128" i="29"/>
  <c r="AC129" i="29"/>
  <c r="H129" i="29"/>
  <c r="H128" i="29"/>
  <c r="AK129" i="29"/>
  <c r="P129" i="29"/>
  <c r="P128" i="29"/>
  <c r="W131" i="29"/>
  <c r="B131" i="29"/>
  <c r="B130" i="29"/>
  <c r="AE131" i="29"/>
  <c r="J131" i="29"/>
  <c r="J130" i="29"/>
  <c r="AM131" i="29"/>
  <c r="R131" i="29"/>
  <c r="R130" i="29"/>
  <c r="Q132" i="29"/>
  <c r="B84" i="29"/>
  <c r="C86" i="29"/>
  <c r="D90" i="29"/>
  <c r="D91" i="29"/>
  <c r="D92" i="29"/>
  <c r="I94" i="29"/>
  <c r="C96" i="29"/>
  <c r="K96" i="29"/>
  <c r="I98" i="29"/>
  <c r="C100" i="29"/>
  <c r="K100" i="29"/>
  <c r="I102" i="29"/>
  <c r="C104" i="29"/>
  <c r="K104" i="29"/>
  <c r="I106" i="29"/>
  <c r="Q106" i="29"/>
  <c r="L107" i="29"/>
  <c r="K108" i="29"/>
  <c r="F109" i="29"/>
  <c r="B110" i="29"/>
  <c r="B111" i="29"/>
  <c r="K112" i="29"/>
  <c r="J114" i="29"/>
  <c r="R115" i="29"/>
  <c r="C115" i="29"/>
  <c r="K115" i="29"/>
  <c r="M118" i="29"/>
  <c r="C120" i="29"/>
  <c r="M124" i="29"/>
  <c r="S128" i="29"/>
  <c r="C130" i="29"/>
  <c r="AF131" i="29"/>
  <c r="K131" i="29"/>
  <c r="K130" i="29"/>
  <c r="AN131" i="29"/>
  <c r="S131" i="29"/>
  <c r="S130" i="29"/>
  <c r="B76" i="29"/>
  <c r="C84" i="29"/>
  <c r="D86" i="29"/>
  <c r="B88" i="29"/>
  <c r="C89" i="29"/>
  <c r="E90" i="29"/>
  <c r="E91" i="29"/>
  <c r="E92" i="29"/>
  <c r="B94" i="29"/>
  <c r="J94" i="29"/>
  <c r="D96" i="29"/>
  <c r="L96" i="29"/>
  <c r="B98" i="29"/>
  <c r="J98" i="29"/>
  <c r="D100" i="29"/>
  <c r="L100" i="29"/>
  <c r="B102" i="29"/>
  <c r="J102" i="29"/>
  <c r="D104" i="29"/>
  <c r="L104" i="29"/>
  <c r="I105" i="29"/>
  <c r="B106" i="29"/>
  <c r="J106" i="29"/>
  <c r="E107" i="29"/>
  <c r="L108" i="29"/>
  <c r="E109" i="29"/>
  <c r="I110" i="29"/>
  <c r="L112" i="29"/>
  <c r="D115" i="29"/>
  <c r="D117" i="29"/>
  <c r="N118" i="29"/>
  <c r="D120" i="29"/>
  <c r="AK121" i="29"/>
  <c r="P121" i="29"/>
  <c r="AD125" i="29"/>
  <c r="I125" i="29"/>
  <c r="I124" i="29"/>
  <c r="C125" i="29"/>
  <c r="S125" i="29"/>
  <c r="O132" i="29"/>
  <c r="G132" i="29"/>
  <c r="T130" i="29"/>
  <c r="D130" i="29"/>
  <c r="Q128" i="29"/>
  <c r="I128" i="29"/>
  <c r="N126" i="29"/>
  <c r="F126" i="29"/>
  <c r="S124" i="29"/>
  <c r="K124" i="29"/>
  <c r="C124" i="29"/>
  <c r="P122" i="29"/>
  <c r="G121" i="29"/>
  <c r="R120" i="29"/>
  <c r="J120" i="29"/>
  <c r="B120" i="29"/>
  <c r="I119" i="29"/>
  <c r="T118" i="29"/>
  <c r="L118" i="29"/>
  <c r="D118" i="29"/>
  <c r="K117" i="29"/>
  <c r="C117" i="29"/>
  <c r="N116" i="29"/>
  <c r="F116" i="29"/>
  <c r="E115" i="29"/>
  <c r="P114" i="29"/>
  <c r="H114" i="29"/>
  <c r="G113" i="29"/>
  <c r="J112" i="29"/>
  <c r="B112" i="29"/>
  <c r="P110" i="29"/>
  <c r="H110" i="29"/>
  <c r="R108" i="29"/>
  <c r="J108" i="29"/>
  <c r="B108" i="29"/>
  <c r="Q120" i="29"/>
  <c r="I120" i="29"/>
  <c r="S118" i="29"/>
  <c r="K118" i="29"/>
  <c r="C118" i="29"/>
  <c r="M116" i="29"/>
  <c r="E116" i="29"/>
  <c r="O114" i="29"/>
  <c r="G114" i="29"/>
  <c r="Q112" i="29"/>
  <c r="I112" i="29"/>
  <c r="O110" i="29"/>
  <c r="G110" i="29"/>
  <c r="J109" i="29"/>
  <c r="B109" i="29"/>
  <c r="I108" i="29"/>
  <c r="P120" i="29"/>
  <c r="H120" i="29"/>
  <c r="J118" i="29"/>
  <c r="B118" i="29"/>
  <c r="L116" i="29"/>
  <c r="D116" i="29"/>
  <c r="F114" i="29"/>
  <c r="P112" i="29"/>
  <c r="H112" i="29"/>
  <c r="E111" i="29"/>
  <c r="F110" i="29"/>
  <c r="I109" i="29"/>
  <c r="H108" i="29"/>
  <c r="T132" i="29"/>
  <c r="L132" i="29"/>
  <c r="D132" i="29"/>
  <c r="I130" i="29"/>
  <c r="N128" i="29"/>
  <c r="F128" i="29"/>
  <c r="S126" i="29"/>
  <c r="K126" i="29"/>
  <c r="C126" i="29"/>
  <c r="P124" i="29"/>
  <c r="H124" i="29"/>
  <c r="M122" i="29"/>
  <c r="E122" i="29"/>
  <c r="L121" i="29"/>
  <c r="D121" i="29"/>
  <c r="G120" i="29"/>
  <c r="F119" i="29"/>
  <c r="Q118" i="29"/>
  <c r="I118" i="29"/>
  <c r="H117" i="29"/>
  <c r="S116" i="29"/>
  <c r="K116" i="29"/>
  <c r="C116" i="29"/>
  <c r="J115" i="29"/>
  <c r="B115" i="29"/>
  <c r="M114" i="29"/>
  <c r="E114" i="29"/>
  <c r="O112" i="29"/>
  <c r="G112" i="29"/>
  <c r="L111" i="29"/>
  <c r="D111" i="29"/>
  <c r="M110" i="29"/>
  <c r="E110" i="29"/>
  <c r="H109" i="29"/>
  <c r="O108" i="29"/>
  <c r="S132" i="29"/>
  <c r="K132" i="29"/>
  <c r="P130" i="29"/>
  <c r="H130" i="29"/>
  <c r="M128" i="29"/>
  <c r="E128" i="29"/>
  <c r="R126" i="29"/>
  <c r="J126" i="29"/>
  <c r="B126" i="29"/>
  <c r="O124" i="29"/>
  <c r="G124" i="29"/>
  <c r="L122" i="29"/>
  <c r="D122" i="29"/>
  <c r="K121" i="29"/>
  <c r="C121" i="29"/>
  <c r="N120" i="29"/>
  <c r="F120" i="29"/>
  <c r="P118" i="29"/>
  <c r="H118" i="29"/>
  <c r="R116" i="29"/>
  <c r="J116" i="29"/>
  <c r="B116" i="29"/>
  <c r="I115" i="29"/>
  <c r="T114" i="29"/>
  <c r="L114" i="29"/>
  <c r="D114" i="29"/>
  <c r="K113" i="29"/>
  <c r="C113" i="29"/>
  <c r="N112" i="29"/>
  <c r="F112" i="29"/>
  <c r="K111" i="29"/>
  <c r="C111" i="29"/>
  <c r="L110" i="29"/>
  <c r="D110" i="29"/>
  <c r="G109" i="29"/>
  <c r="F108" i="29"/>
  <c r="M120" i="29"/>
  <c r="E120" i="29"/>
  <c r="O118" i="29"/>
  <c r="G118" i="29"/>
  <c r="Q116" i="29"/>
  <c r="I116" i="29"/>
  <c r="H115" i="29"/>
  <c r="S114" i="29"/>
  <c r="K114" i="29"/>
  <c r="C114" i="29"/>
  <c r="J113" i="29"/>
  <c r="B113" i="29"/>
  <c r="M112" i="29"/>
  <c r="E112" i="29"/>
  <c r="J111" i="29"/>
  <c r="K110" i="29"/>
  <c r="C110" i="29"/>
  <c r="E108" i="29"/>
  <c r="D84" i="29"/>
  <c r="E86" i="29"/>
  <c r="G87" i="29"/>
  <c r="C88" i="29"/>
  <c r="D89" i="29"/>
  <c r="F90" i="29"/>
  <c r="F91" i="29"/>
  <c r="F92" i="29"/>
  <c r="E93" i="29"/>
  <c r="C94" i="29"/>
  <c r="K94" i="29"/>
  <c r="I95" i="29"/>
  <c r="E96" i="29"/>
  <c r="C98" i="29"/>
  <c r="K98" i="29"/>
  <c r="E100" i="29"/>
  <c r="M100" i="29"/>
  <c r="C102" i="29"/>
  <c r="K102" i="29"/>
  <c r="B103" i="29"/>
  <c r="E104" i="29"/>
  <c r="M104" i="29"/>
  <c r="B105" i="29"/>
  <c r="C106" i="29"/>
  <c r="K106" i="29"/>
  <c r="F107" i="29"/>
  <c r="J110" i="29"/>
  <c r="R111" i="29"/>
  <c r="S112" i="29"/>
  <c r="S113" i="29"/>
  <c r="R114" i="29"/>
  <c r="S115" i="29"/>
  <c r="E117" i="29"/>
  <c r="F117" i="29"/>
  <c r="N117" i="29"/>
  <c r="M119" i="29"/>
  <c r="B119" i="29"/>
  <c r="D119" i="29"/>
  <c r="L119" i="29"/>
  <c r="K120" i="29"/>
  <c r="B121" i="29"/>
  <c r="J121" i="29"/>
  <c r="B122" i="29"/>
  <c r="P123" i="29"/>
  <c r="W125" i="29"/>
  <c r="B125" i="29"/>
  <c r="B124" i="29"/>
  <c r="AE125" i="29"/>
  <c r="J125" i="29"/>
  <c r="J124" i="29"/>
  <c r="AM125" i="29"/>
  <c r="R125" i="29"/>
  <c r="R124" i="29"/>
  <c r="Y127" i="29"/>
  <c r="D127" i="29"/>
  <c r="D126" i="29"/>
  <c r="AG127" i="29"/>
  <c r="L127" i="29"/>
  <c r="L126" i="29"/>
  <c r="AO127" i="29"/>
  <c r="T127" i="29"/>
  <c r="T126" i="29"/>
  <c r="X129" i="29"/>
  <c r="C129" i="29"/>
  <c r="AF129" i="29"/>
  <c r="K129" i="29"/>
  <c r="AN129" i="29"/>
  <c r="S129" i="29"/>
  <c r="AH99" i="29"/>
  <c r="M99" i="29"/>
  <c r="B77" i="29"/>
  <c r="B80" i="29"/>
  <c r="E84" i="29"/>
  <c r="F86" i="29"/>
  <c r="D88" i="29"/>
  <c r="G90" i="29"/>
  <c r="G91" i="29"/>
  <c r="G92" i="29"/>
  <c r="F93" i="29"/>
  <c r="D94" i="29"/>
  <c r="F96" i="29"/>
  <c r="D98" i="29"/>
  <c r="L98" i="29"/>
  <c r="F100" i="29"/>
  <c r="G101" i="29"/>
  <c r="D102" i="29"/>
  <c r="L102" i="29"/>
  <c r="C103" i="29"/>
  <c r="K103" i="29"/>
  <c r="AH103" i="29"/>
  <c r="M103" i="29"/>
  <c r="F104" i="29"/>
  <c r="D106" i="29"/>
  <c r="L106" i="29"/>
  <c r="G107" i="29"/>
  <c r="AI109" i="29"/>
  <c r="N109" i="29"/>
  <c r="N108" i="29"/>
  <c r="Q110" i="29"/>
  <c r="T112" i="29"/>
  <c r="E113" i="29"/>
  <c r="F115" i="29"/>
  <c r="L117" i="29"/>
  <c r="C119" i="29"/>
  <c r="L120" i="29"/>
  <c r="I122" i="29"/>
  <c r="AA123" i="29"/>
  <c r="F123" i="29"/>
  <c r="F122" i="29"/>
  <c r="AH127" i="29"/>
  <c r="M127" i="29"/>
  <c r="M126" i="29"/>
  <c r="B128" i="29"/>
  <c r="Y129" i="29"/>
  <c r="D129" i="29"/>
  <c r="AG129" i="29"/>
  <c r="L129" i="29"/>
  <c r="AO129" i="29"/>
  <c r="T129" i="29"/>
  <c r="E130" i="29"/>
  <c r="Z133" i="29"/>
  <c r="E133" i="29"/>
  <c r="E132" i="29"/>
  <c r="AH133" i="29"/>
  <c r="M133" i="29"/>
  <c r="M132" i="29"/>
  <c r="B133" i="29"/>
  <c r="C80" i="29"/>
  <c r="B82" i="29"/>
  <c r="F84" i="29"/>
  <c r="G86" i="29"/>
  <c r="E88" i="29"/>
  <c r="H90" i="29"/>
  <c r="H91" i="29"/>
  <c r="H92" i="29"/>
  <c r="E94" i="29"/>
  <c r="G96" i="29"/>
  <c r="E98" i="29"/>
  <c r="G100" i="29"/>
  <c r="E102" i="29"/>
  <c r="G104" i="29"/>
  <c r="E106" i="29"/>
  <c r="M106" i="29"/>
  <c r="H107" i="29"/>
  <c r="R110" i="29"/>
  <c r="H111" i="29"/>
  <c r="F111" i="29"/>
  <c r="H113" i="29"/>
  <c r="F113" i="29"/>
  <c r="G115" i="29"/>
  <c r="AK117" i="29"/>
  <c r="P117" i="29"/>
  <c r="J119" i="29"/>
  <c r="S120" i="29"/>
  <c r="J122" i="29"/>
  <c r="AB123" i="29"/>
  <c r="G123" i="29"/>
  <c r="G122" i="29"/>
  <c r="AJ123" i="29"/>
  <c r="O123" i="29"/>
  <c r="O122" i="29"/>
  <c r="G126" i="29"/>
  <c r="C128" i="29"/>
  <c r="F130" i="29"/>
  <c r="H132" i="29"/>
  <c r="AA133" i="29"/>
  <c r="F133" i="29"/>
  <c r="F132" i="29"/>
  <c r="AI133" i="29"/>
  <c r="N133" i="29"/>
  <c r="N132" i="29"/>
  <c r="C122" i="29"/>
  <c r="K122" i="29"/>
  <c r="S122" i="29"/>
  <c r="F124" i="29"/>
  <c r="N124" i="29"/>
  <c r="Q126" i="29"/>
  <c r="D128" i="29"/>
  <c r="L128" i="29"/>
  <c r="T128" i="29"/>
  <c r="G130" i="29"/>
  <c r="O130" i="29"/>
  <c r="B132" i="29"/>
  <c r="J132" i="29"/>
  <c r="R132" i="29"/>
  <c r="P108" i="29"/>
  <c r="Q108" i="29"/>
  <c r="Q112" i="28"/>
  <c r="I113" i="28"/>
  <c r="G114" i="28"/>
  <c r="O114" i="28"/>
  <c r="G115" i="28"/>
  <c r="H116" i="28"/>
  <c r="R116" i="28"/>
  <c r="J117" i="28"/>
  <c r="F118" i="28"/>
  <c r="N118" i="28"/>
  <c r="H119" i="28"/>
  <c r="E120" i="28"/>
  <c r="M120" i="28"/>
  <c r="B121" i="28"/>
  <c r="C122" i="28"/>
  <c r="J124" i="28"/>
  <c r="C125" i="28"/>
  <c r="K125" i="28"/>
  <c r="C128" i="28"/>
  <c r="P128" i="28"/>
  <c r="F129" i="28"/>
  <c r="N129" i="28"/>
  <c r="K129" i="28"/>
  <c r="F130" i="28"/>
  <c r="I132" i="28"/>
  <c r="Q114" i="28"/>
  <c r="H115" i="28"/>
  <c r="I116" i="28"/>
  <c r="S116" i="28"/>
  <c r="K117" i="28"/>
  <c r="G118" i="28"/>
  <c r="O118" i="28"/>
  <c r="I119" i="28"/>
  <c r="F119" i="28"/>
  <c r="F120" i="28"/>
  <c r="E121" i="28"/>
  <c r="L121" i="28"/>
  <c r="R122" i="28"/>
  <c r="H123" i="28"/>
  <c r="D125" i="28"/>
  <c r="H126" i="28"/>
  <c r="B127" i="28"/>
  <c r="D128" i="28"/>
  <c r="Q128" i="28"/>
  <c r="G130" i="28"/>
  <c r="T130" i="28"/>
  <c r="J132" i="28"/>
  <c r="L133" i="28"/>
  <c r="K115" i="28"/>
  <c r="B116" i="28"/>
  <c r="J116" i="28"/>
  <c r="T116" i="28"/>
  <c r="R117" i="28"/>
  <c r="H117" i="28"/>
  <c r="H118" i="28"/>
  <c r="G120" i="28"/>
  <c r="O120" i="28"/>
  <c r="F121" i="28"/>
  <c r="G122" i="28"/>
  <c r="S122" i="28"/>
  <c r="M124" i="28"/>
  <c r="I126" i="28"/>
  <c r="G128" i="28"/>
  <c r="J130" i="28"/>
  <c r="M132" i="28"/>
  <c r="S118" i="28"/>
  <c r="M104" i="28"/>
  <c r="AK111" i="28"/>
  <c r="P111" i="28"/>
  <c r="P110" i="28"/>
  <c r="Y123" i="28"/>
  <c r="D123" i="28"/>
  <c r="D122" i="28"/>
  <c r="I122" i="28"/>
  <c r="Q122" i="28"/>
  <c r="D124" i="28"/>
  <c r="L124" i="28"/>
  <c r="G126" i="28"/>
  <c r="B128" i="28"/>
  <c r="J128" i="28"/>
  <c r="R128" i="28"/>
  <c r="E130" i="28"/>
  <c r="H132" i="28"/>
  <c r="AH103" i="28"/>
  <c r="M103" i="28"/>
  <c r="N104" i="28"/>
  <c r="B126" i="28"/>
  <c r="R126" i="28"/>
  <c r="M128" i="28"/>
  <c r="P130" i="28"/>
  <c r="S132" i="28"/>
  <c r="O108" i="28"/>
  <c r="E122" i="28"/>
  <c r="M122" i="28"/>
  <c r="H124" i="28"/>
  <c r="P124" i="28"/>
  <c r="C126" i="28"/>
  <c r="K126" i="28"/>
  <c r="F128" i="28"/>
  <c r="D132" i="28"/>
  <c r="P114" i="28"/>
  <c r="N116" i="28"/>
  <c r="Q10" i="19"/>
  <c r="Q11" i="19"/>
  <c r="Q12" i="19"/>
  <c r="Q13" i="19"/>
  <c r="Q14" i="19"/>
  <c r="Q15" i="19"/>
  <c r="Q16" i="19"/>
  <c r="P10" i="19"/>
  <c r="P11" i="19"/>
  <c r="P12" i="19"/>
  <c r="P13" i="19"/>
  <c r="P14" i="19"/>
  <c r="P15" i="19"/>
  <c r="P16" i="19"/>
  <c r="O10" i="19"/>
  <c r="O11" i="19"/>
  <c r="O12" i="19"/>
  <c r="O13" i="19"/>
  <c r="O14" i="19"/>
  <c r="O15" i="19"/>
  <c r="O16" i="19"/>
  <c r="O9" i="19"/>
  <c r="M10" i="19"/>
  <c r="M11" i="19"/>
  <c r="M12" i="19"/>
  <c r="M13" i="19"/>
  <c r="M14" i="19"/>
  <c r="M15" i="19"/>
  <c r="M16" i="19"/>
  <c r="L10" i="19"/>
  <c r="L11" i="19"/>
  <c r="L12" i="19"/>
  <c r="L13" i="19"/>
  <c r="L14" i="19"/>
  <c r="L15" i="19"/>
  <c r="L16" i="19"/>
  <c r="L9" i="19"/>
  <c r="I10" i="19"/>
  <c r="I11" i="19"/>
  <c r="I12" i="19"/>
  <c r="I13" i="19"/>
  <c r="I14" i="19"/>
  <c r="I15" i="19"/>
  <c r="I16" i="19"/>
  <c r="I9" i="19"/>
  <c r="P9" i="19"/>
  <c r="Q9" i="19"/>
  <c r="BK45" i="16"/>
  <c r="BK44" i="16"/>
  <c r="BK43" i="16"/>
  <c r="BK42" i="16"/>
  <c r="BK41" i="16"/>
  <c r="BK40" i="16"/>
  <c r="BK39" i="16"/>
  <c r="BK38" i="16"/>
  <c r="BK37" i="16"/>
  <c r="BK36" i="16"/>
  <c r="BK35" i="16"/>
  <c r="BK34" i="16"/>
  <c r="BK33" i="16"/>
  <c r="BK32" i="16"/>
  <c r="BK31" i="16"/>
  <c r="BK30" i="16"/>
  <c r="BK29" i="16"/>
  <c r="BK28" i="16"/>
  <c r="BK27" i="16"/>
  <c r="BK26" i="16"/>
  <c r="CF26" i="16"/>
  <c r="BJ45" i="16"/>
  <c r="BJ44" i="16"/>
  <c r="BJ43" i="16"/>
  <c r="BJ42" i="16"/>
  <c r="BJ41" i="16"/>
  <c r="BJ40" i="16"/>
  <c r="BJ39" i="16"/>
  <c r="BJ38" i="16"/>
  <c r="BJ37" i="16"/>
  <c r="BJ36" i="16"/>
  <c r="BJ35" i="16"/>
  <c r="BJ34" i="16"/>
  <c r="BJ33" i="16"/>
  <c r="BJ32" i="16"/>
  <c r="BJ31" i="16"/>
  <c r="BJ30" i="16"/>
  <c r="BJ29" i="16"/>
  <c r="BJ28" i="16"/>
  <c r="BJ27" i="16"/>
  <c r="BJ26" i="16"/>
  <c r="BJ25" i="16"/>
  <c r="CE25" i="16"/>
  <c r="BI45" i="16"/>
  <c r="BI44" i="16"/>
  <c r="BI43" i="16"/>
  <c r="BI42" i="16"/>
  <c r="BI41" i="16"/>
  <c r="BI40" i="16"/>
  <c r="BI39" i="16"/>
  <c r="BI38" i="16"/>
  <c r="BI37" i="16"/>
  <c r="BI36" i="16"/>
  <c r="BI35" i="16"/>
  <c r="BI34" i="16"/>
  <c r="BI33" i="16"/>
  <c r="BI32" i="16"/>
  <c r="BI31" i="16"/>
  <c r="BI30" i="16"/>
  <c r="BI29" i="16"/>
  <c r="BI28" i="16"/>
  <c r="BI27" i="16"/>
  <c r="BI26" i="16"/>
  <c r="BI25" i="16"/>
  <c r="BI24" i="16"/>
  <c r="CD24" i="16"/>
  <c r="BH45" i="16"/>
  <c r="BH44" i="16"/>
  <c r="BH43" i="16"/>
  <c r="BH42" i="16"/>
  <c r="BH41" i="16"/>
  <c r="BH40" i="16"/>
  <c r="BH39" i="16"/>
  <c r="BH38" i="16"/>
  <c r="BH37" i="16"/>
  <c r="BH36" i="16"/>
  <c r="BH35" i="16"/>
  <c r="BH34" i="16"/>
  <c r="BH33" i="16"/>
  <c r="BH32" i="16"/>
  <c r="BH31" i="16"/>
  <c r="BH30" i="16"/>
  <c r="BH29" i="16"/>
  <c r="BH28" i="16"/>
  <c r="BH27" i="16"/>
  <c r="BH26" i="16"/>
  <c r="BH25" i="16"/>
  <c r="BH24" i="16"/>
  <c r="BH23" i="16"/>
  <c r="CC23" i="16"/>
  <c r="BG45" i="16"/>
  <c r="BG44" i="16"/>
  <c r="BG43" i="16"/>
  <c r="BG42" i="16"/>
  <c r="BG41" i="16"/>
  <c r="BG40" i="16"/>
  <c r="BG39" i="16"/>
  <c r="BG38" i="16"/>
  <c r="BG37" i="16"/>
  <c r="BG36" i="16"/>
  <c r="BG35" i="16"/>
  <c r="BG34" i="16"/>
  <c r="BG33" i="16"/>
  <c r="BG32" i="16"/>
  <c r="BG31" i="16"/>
  <c r="BG30" i="16"/>
  <c r="BG29" i="16"/>
  <c r="BG28" i="16"/>
  <c r="BG27" i="16"/>
  <c r="BG26" i="16"/>
  <c r="BG25" i="16"/>
  <c r="BG24" i="16"/>
  <c r="BG23" i="16"/>
  <c r="BG22" i="16"/>
  <c r="CB22" i="16"/>
  <c r="BF45" i="16"/>
  <c r="BF44" i="16"/>
  <c r="BF43" i="16"/>
  <c r="BF42" i="16"/>
  <c r="BF41" i="16"/>
  <c r="BF40" i="16"/>
  <c r="BF39" i="16"/>
  <c r="BF38" i="16"/>
  <c r="BF37" i="16"/>
  <c r="BF36" i="16"/>
  <c r="BF35" i="16"/>
  <c r="BF34" i="16"/>
  <c r="BF33" i="16"/>
  <c r="BF32" i="16"/>
  <c r="BF31" i="16"/>
  <c r="BF30" i="16"/>
  <c r="BF29" i="16"/>
  <c r="BF28" i="16"/>
  <c r="BF27" i="16"/>
  <c r="BF26" i="16"/>
  <c r="BF25" i="16"/>
  <c r="BF24" i="16"/>
  <c r="BF23" i="16"/>
  <c r="BF22" i="16"/>
  <c r="BF21" i="16"/>
  <c r="CA21" i="16"/>
  <c r="BE45" i="16"/>
  <c r="BE44" i="16"/>
  <c r="BE43" i="16"/>
  <c r="BE42" i="16"/>
  <c r="BE41" i="16"/>
  <c r="BE40" i="16"/>
  <c r="BE39" i="16"/>
  <c r="BE38" i="16"/>
  <c r="BE37" i="16"/>
  <c r="BE36" i="16"/>
  <c r="BE35" i="16"/>
  <c r="BE34" i="16"/>
  <c r="BE33" i="16"/>
  <c r="BE32" i="16"/>
  <c r="BE31" i="16"/>
  <c r="BE30" i="16"/>
  <c r="BE29" i="16"/>
  <c r="BE28" i="16"/>
  <c r="BE27" i="16"/>
  <c r="BE26" i="16"/>
  <c r="BE25" i="16"/>
  <c r="BE24" i="16"/>
  <c r="BE23" i="16"/>
  <c r="BE22" i="16"/>
  <c r="BE21" i="16"/>
  <c r="BE20" i="16"/>
  <c r="BZ20" i="16"/>
  <c r="BD45" i="16"/>
  <c r="BD44" i="16"/>
  <c r="BD43" i="16"/>
  <c r="BD42" i="16"/>
  <c r="BD41" i="16"/>
  <c r="BD40" i="16"/>
  <c r="BD39" i="16"/>
  <c r="BD38" i="16"/>
  <c r="BD37" i="16"/>
  <c r="BD36" i="16"/>
  <c r="BD35" i="16"/>
  <c r="BD34" i="16"/>
  <c r="BD33" i="16"/>
  <c r="BD32" i="16"/>
  <c r="BD31" i="16"/>
  <c r="BD30" i="16"/>
  <c r="BD29" i="16"/>
  <c r="BD28" i="16"/>
  <c r="BD27" i="16"/>
  <c r="BD26" i="16"/>
  <c r="BD25" i="16"/>
  <c r="BD24" i="16"/>
  <c r="BD23" i="16"/>
  <c r="BD22" i="16"/>
  <c r="BD21" i="16"/>
  <c r="BD20" i="16"/>
  <c r="BD19" i="16"/>
  <c r="BY19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X18" i="16"/>
  <c r="BB45" i="16"/>
  <c r="BB44" i="16"/>
  <c r="BB43" i="16"/>
  <c r="BB42" i="16"/>
  <c r="BB41" i="16"/>
  <c r="BB40" i="16"/>
  <c r="BB39" i="16"/>
  <c r="BB38" i="16"/>
  <c r="BB37" i="16"/>
  <c r="BB36" i="16"/>
  <c r="BB35" i="16"/>
  <c r="BB34" i="16"/>
  <c r="BB33" i="16"/>
  <c r="BB32" i="16"/>
  <c r="BB31" i="16"/>
  <c r="BB30" i="16"/>
  <c r="BB29" i="16"/>
  <c r="BB28" i="16"/>
  <c r="BB27" i="16"/>
  <c r="BB26" i="16"/>
  <c r="BB25" i="16"/>
  <c r="BB24" i="16"/>
  <c r="BB23" i="16"/>
  <c r="BB22" i="16"/>
  <c r="BB21" i="16"/>
  <c r="BB20" i="16"/>
  <c r="BB19" i="16"/>
  <c r="BB18" i="16"/>
  <c r="BB17" i="16"/>
  <c r="BW17" i="16"/>
  <c r="BA45" i="16"/>
  <c r="BA44" i="16"/>
  <c r="BA43" i="16"/>
  <c r="BA42" i="16"/>
  <c r="BA41" i="16"/>
  <c r="BA40" i="16"/>
  <c r="BA39" i="16"/>
  <c r="BA38" i="16"/>
  <c r="BA37" i="16"/>
  <c r="BA36" i="16"/>
  <c r="BA35" i="16"/>
  <c r="BA34" i="16"/>
  <c r="BA33" i="16"/>
  <c r="BA32" i="16"/>
  <c r="BA31" i="16"/>
  <c r="BA30" i="16"/>
  <c r="BA29" i="16"/>
  <c r="BA28" i="16"/>
  <c r="BA27" i="16"/>
  <c r="BA26" i="16"/>
  <c r="BA25" i="16"/>
  <c r="BA24" i="16"/>
  <c r="BA23" i="16"/>
  <c r="BA22" i="16"/>
  <c r="BA21" i="16"/>
  <c r="BA20" i="16"/>
  <c r="BA19" i="16"/>
  <c r="BA18" i="16"/>
  <c r="BA17" i="16"/>
  <c r="BA16" i="16"/>
  <c r="BV16" i="16"/>
  <c r="AZ45" i="16"/>
  <c r="AZ44" i="16"/>
  <c r="AZ43" i="16"/>
  <c r="AZ42" i="16"/>
  <c r="AZ41" i="16"/>
  <c r="AZ40" i="16"/>
  <c r="AZ39" i="16"/>
  <c r="AZ38" i="16"/>
  <c r="AZ37" i="16"/>
  <c r="AZ36" i="16"/>
  <c r="AZ35" i="16"/>
  <c r="AZ34" i="16"/>
  <c r="AZ33" i="16"/>
  <c r="AZ32" i="16"/>
  <c r="AZ31" i="16"/>
  <c r="AZ30" i="16"/>
  <c r="AZ29" i="16"/>
  <c r="AZ28" i="16"/>
  <c r="AZ27" i="16"/>
  <c r="AZ26" i="16"/>
  <c r="AZ25" i="16"/>
  <c r="AZ24" i="16"/>
  <c r="AZ23" i="16"/>
  <c r="AZ22" i="16"/>
  <c r="AZ21" i="16"/>
  <c r="AZ20" i="16"/>
  <c r="AZ19" i="16"/>
  <c r="AZ18" i="16"/>
  <c r="AZ17" i="16"/>
  <c r="AZ16" i="16"/>
  <c r="AZ15" i="16"/>
  <c r="BU15" i="16"/>
  <c r="AY45" i="16"/>
  <c r="AY44" i="16"/>
  <c r="AY43" i="16"/>
  <c r="AY42" i="16"/>
  <c r="AY41" i="16"/>
  <c r="AY40" i="16"/>
  <c r="AY39" i="16"/>
  <c r="AY38" i="16"/>
  <c r="AY37" i="16"/>
  <c r="AY36" i="16"/>
  <c r="AY35" i="16"/>
  <c r="AY34" i="16"/>
  <c r="AY33" i="16"/>
  <c r="AY32" i="16"/>
  <c r="AY31" i="16"/>
  <c r="AY30" i="16"/>
  <c r="AY29" i="16"/>
  <c r="AY28" i="16"/>
  <c r="AY27" i="16"/>
  <c r="AY26" i="16"/>
  <c r="AY25" i="16"/>
  <c r="AY24" i="16"/>
  <c r="AY23" i="16"/>
  <c r="AY22" i="16"/>
  <c r="AY21" i="16"/>
  <c r="AY20" i="16"/>
  <c r="AY19" i="16"/>
  <c r="AY18" i="16"/>
  <c r="AY17" i="16"/>
  <c r="AY16" i="16"/>
  <c r="AY15" i="16"/>
  <c r="AY14" i="16"/>
  <c r="BT14" i="16"/>
  <c r="AX45" i="16"/>
  <c r="AX44" i="16"/>
  <c r="AX43" i="16"/>
  <c r="AX42" i="16"/>
  <c r="AX41" i="16"/>
  <c r="AX40" i="16"/>
  <c r="AX39" i="16"/>
  <c r="AX38" i="16"/>
  <c r="AX37" i="16"/>
  <c r="AX36" i="16"/>
  <c r="AX35" i="16"/>
  <c r="AX34" i="16"/>
  <c r="AX33" i="16"/>
  <c r="AX32" i="16"/>
  <c r="AX31" i="16"/>
  <c r="AX30" i="16"/>
  <c r="AX29" i="16"/>
  <c r="AX28" i="16"/>
  <c r="AX27" i="16"/>
  <c r="AX26" i="16"/>
  <c r="AX25" i="16"/>
  <c r="AX24" i="16"/>
  <c r="AX23" i="16"/>
  <c r="AX22" i="16"/>
  <c r="AX21" i="16"/>
  <c r="AX20" i="16"/>
  <c r="AX19" i="16"/>
  <c r="AX18" i="16"/>
  <c r="AX17" i="16"/>
  <c r="AX16" i="16"/>
  <c r="AX15" i="16"/>
  <c r="AX14" i="16"/>
  <c r="AX13" i="16"/>
  <c r="BS13" i="16"/>
  <c r="AW45" i="16"/>
  <c r="AW44" i="16"/>
  <c r="AW43" i="16"/>
  <c r="AW42" i="16"/>
  <c r="AW41" i="16"/>
  <c r="AW40" i="16"/>
  <c r="AW39" i="16"/>
  <c r="AW38" i="16"/>
  <c r="AW37" i="16"/>
  <c r="AW36" i="16"/>
  <c r="AW35" i="16"/>
  <c r="AW34" i="16"/>
  <c r="AW33" i="16"/>
  <c r="AW32" i="16"/>
  <c r="AW31" i="16"/>
  <c r="AW30" i="16"/>
  <c r="AW29" i="16"/>
  <c r="AW28" i="16"/>
  <c r="AW27" i="16"/>
  <c r="AW26" i="16"/>
  <c r="AW25" i="16"/>
  <c r="AW24" i="16"/>
  <c r="AW23" i="16"/>
  <c r="AW22" i="16"/>
  <c r="AW21" i="16"/>
  <c r="AW20" i="16"/>
  <c r="AW19" i="16"/>
  <c r="AW18" i="16"/>
  <c r="AW17" i="16"/>
  <c r="AW16" i="16"/>
  <c r="AW15" i="16"/>
  <c r="AW14" i="16"/>
  <c r="AW13" i="16"/>
  <c r="AW12" i="16"/>
  <c r="BR12" i="16"/>
  <c r="AV45" i="16"/>
  <c r="AV44" i="16"/>
  <c r="AV43" i="16"/>
  <c r="AV42" i="16"/>
  <c r="AV41" i="16"/>
  <c r="AV40" i="16"/>
  <c r="AV39" i="16"/>
  <c r="AV38" i="16"/>
  <c r="AV37" i="16"/>
  <c r="AV36" i="16"/>
  <c r="AV35" i="16"/>
  <c r="AV34" i="16"/>
  <c r="AV33" i="16"/>
  <c r="AV32" i="16"/>
  <c r="AV31" i="16"/>
  <c r="AV30" i="16"/>
  <c r="AV29" i="16"/>
  <c r="AV28" i="16"/>
  <c r="AV27" i="16"/>
  <c r="AV26" i="16"/>
  <c r="AV25" i="16"/>
  <c r="AV24" i="16"/>
  <c r="AV23" i="16"/>
  <c r="AV22" i="16"/>
  <c r="AV21" i="16"/>
  <c r="AV20" i="16"/>
  <c r="AV19" i="16"/>
  <c r="AV18" i="16"/>
  <c r="AV17" i="16"/>
  <c r="AV16" i="16"/>
  <c r="AV15" i="16"/>
  <c r="AV14" i="16"/>
  <c r="AV13" i="16"/>
  <c r="AV12" i="16"/>
  <c r="AU45" i="16"/>
  <c r="AU44" i="16"/>
  <c r="AU43" i="16"/>
  <c r="AU42" i="16"/>
  <c r="AU41" i="16"/>
  <c r="AU40" i="16"/>
  <c r="AU39" i="16"/>
  <c r="AU38" i="16"/>
  <c r="AU37" i="16"/>
  <c r="AU36" i="16"/>
  <c r="AU35" i="16"/>
  <c r="AU34" i="16"/>
  <c r="AU33" i="16"/>
  <c r="AU32" i="16"/>
  <c r="AU31" i="16"/>
  <c r="AU30" i="16"/>
  <c r="AU29" i="16"/>
  <c r="AU28" i="16"/>
  <c r="AU27" i="16"/>
  <c r="AU26" i="16"/>
  <c r="AU25" i="16"/>
  <c r="AU24" i="16"/>
  <c r="AU23" i="16"/>
  <c r="AU22" i="16"/>
  <c r="AU21" i="16"/>
  <c r="AU20" i="16"/>
  <c r="AU19" i="16"/>
  <c r="AU18" i="16"/>
  <c r="AU17" i="16"/>
  <c r="AU16" i="16"/>
  <c r="AU15" i="16"/>
  <c r="AU14" i="16"/>
  <c r="AU13" i="16"/>
  <c r="AU12" i="16"/>
  <c r="BP12" i="16"/>
  <c r="AT45" i="16"/>
  <c r="AT44" i="16"/>
  <c r="AT43" i="16"/>
  <c r="AT42" i="16"/>
  <c r="AT41" i="16"/>
  <c r="AT40" i="16"/>
  <c r="AT39" i="16"/>
  <c r="AT38" i="16"/>
  <c r="AT37" i="16"/>
  <c r="AT36" i="16"/>
  <c r="AT35" i="16"/>
  <c r="AT34" i="16"/>
  <c r="AT33" i="16"/>
  <c r="AT32" i="16"/>
  <c r="AT31" i="16"/>
  <c r="AT30" i="16"/>
  <c r="AT29" i="16"/>
  <c r="AT28" i="16"/>
  <c r="AT27" i="16"/>
  <c r="AT26" i="16"/>
  <c r="AT25" i="16"/>
  <c r="AT24" i="16"/>
  <c r="AT23" i="16"/>
  <c r="AT22" i="16"/>
  <c r="AT21" i="16"/>
  <c r="AT20" i="16"/>
  <c r="AT19" i="16"/>
  <c r="AT18" i="16"/>
  <c r="AT17" i="16"/>
  <c r="AT16" i="16"/>
  <c r="AT15" i="16"/>
  <c r="AT14" i="16"/>
  <c r="AT13" i="16"/>
  <c r="AT12" i="16"/>
  <c r="BO12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69" i="16"/>
  <c r="AH69" i="16"/>
  <c r="AH70" i="16"/>
  <c r="AB9" i="18"/>
  <c r="AB10" i="18"/>
  <c r="AC10" i="18"/>
  <c r="AB11" i="18"/>
  <c r="AC11" i="18"/>
  <c r="AD11" i="18"/>
  <c r="AB12" i="18"/>
  <c r="AC12" i="18"/>
  <c r="AD12" i="18"/>
  <c r="AE12" i="18"/>
  <c r="AB13" i="18"/>
  <c r="AC13" i="18"/>
  <c r="AD13" i="18"/>
  <c r="AE13" i="18"/>
  <c r="AF13" i="18"/>
  <c r="AB14" i="18"/>
  <c r="AC14" i="18"/>
  <c r="AD14" i="18"/>
  <c r="AE14" i="18"/>
  <c r="AF14" i="18"/>
  <c r="AG14" i="18"/>
  <c r="AB15" i="18"/>
  <c r="AC15" i="18"/>
  <c r="AD15" i="18"/>
  <c r="AE15" i="18"/>
  <c r="AF15" i="18"/>
  <c r="AG15" i="18"/>
  <c r="AH15" i="18"/>
  <c r="AB16" i="18"/>
  <c r="AC16" i="18"/>
  <c r="AD16" i="18"/>
  <c r="AE16" i="18"/>
  <c r="AF16" i="18"/>
  <c r="AG16" i="18"/>
  <c r="AH16" i="18"/>
  <c r="AI16" i="18"/>
  <c r="AB17" i="18"/>
  <c r="AC17" i="18"/>
  <c r="AD17" i="18"/>
  <c r="AE17" i="18"/>
  <c r="AF17" i="18"/>
  <c r="AG17" i="18"/>
  <c r="AH17" i="18"/>
  <c r="AI17" i="18"/>
  <c r="AJ17" i="18"/>
  <c r="AB18" i="18"/>
  <c r="AC18" i="18"/>
  <c r="AD18" i="18"/>
  <c r="AE18" i="18"/>
  <c r="AF18" i="18"/>
  <c r="AG18" i="18"/>
  <c r="AH18" i="18"/>
  <c r="AI18" i="18"/>
  <c r="AJ18" i="18"/>
  <c r="AB19" i="18"/>
  <c r="AC19" i="18"/>
  <c r="AD19" i="18"/>
  <c r="AE19" i="18"/>
  <c r="AF19" i="18"/>
  <c r="AG19" i="18"/>
  <c r="AH19" i="18"/>
  <c r="AI19" i="18"/>
  <c r="AJ19" i="18"/>
  <c r="AB20" i="18"/>
  <c r="AC20" i="18"/>
  <c r="AD20" i="18"/>
  <c r="AE20" i="18"/>
  <c r="AF20" i="18"/>
  <c r="AG20" i="18"/>
  <c r="AH20" i="18"/>
  <c r="AI20" i="18"/>
  <c r="AJ20" i="18"/>
  <c r="AB21" i="18"/>
  <c r="AC21" i="18"/>
  <c r="AD21" i="18"/>
  <c r="AE21" i="18"/>
  <c r="AF21" i="18"/>
  <c r="AG21" i="18"/>
  <c r="AH21" i="18"/>
  <c r="AI21" i="18"/>
  <c r="AJ21" i="18"/>
  <c r="AB22" i="18"/>
  <c r="AC22" i="18"/>
  <c r="AD22" i="18"/>
  <c r="AE22" i="18"/>
  <c r="AF22" i="18"/>
  <c r="AG22" i="18"/>
  <c r="AH22" i="18"/>
  <c r="AI22" i="18"/>
  <c r="AJ22" i="18"/>
  <c r="AB23" i="18"/>
  <c r="AC23" i="18"/>
  <c r="AD23" i="18"/>
  <c r="AE23" i="18"/>
  <c r="AF23" i="18"/>
  <c r="AG23" i="18"/>
  <c r="AH23" i="18"/>
  <c r="AI23" i="18"/>
  <c r="AJ23" i="18"/>
  <c r="AB24" i="18"/>
  <c r="AC24" i="18"/>
  <c r="AD24" i="18"/>
  <c r="AE24" i="18"/>
  <c r="AF24" i="18"/>
  <c r="AG24" i="18"/>
  <c r="AH24" i="18"/>
  <c r="AI24" i="18"/>
  <c r="AJ24" i="18"/>
  <c r="AB25" i="18"/>
  <c r="AC25" i="18"/>
  <c r="AD25" i="18"/>
  <c r="AE25" i="18"/>
  <c r="AF25" i="18"/>
  <c r="AG25" i="18"/>
  <c r="AH25" i="18"/>
  <c r="AI25" i="18"/>
  <c r="AJ25" i="18"/>
  <c r="AB26" i="18"/>
  <c r="AC26" i="18"/>
  <c r="AD26" i="18"/>
  <c r="AE26" i="18"/>
  <c r="AF26" i="18"/>
  <c r="AG26" i="18"/>
  <c r="AH26" i="18"/>
  <c r="AI26" i="18"/>
  <c r="AJ26" i="18"/>
  <c r="AB27" i="18"/>
  <c r="AC27" i="18"/>
  <c r="AD27" i="18"/>
  <c r="AE27" i="18"/>
  <c r="AF27" i="18"/>
  <c r="AG27" i="18"/>
  <c r="AH27" i="18"/>
  <c r="AI27" i="18"/>
  <c r="AJ27" i="18"/>
  <c r="AB28" i="18"/>
  <c r="AC28" i="18"/>
  <c r="AD28" i="18"/>
  <c r="AE28" i="18"/>
  <c r="AF28" i="18"/>
  <c r="AG28" i="18"/>
  <c r="AH28" i="18"/>
  <c r="AI28" i="18"/>
  <c r="AJ28" i="18"/>
  <c r="AB29" i="18"/>
  <c r="AC29" i="18"/>
  <c r="AD29" i="18"/>
  <c r="AE29" i="18"/>
  <c r="AF29" i="18"/>
  <c r="AG29" i="18"/>
  <c r="AH29" i="18"/>
  <c r="AI29" i="18"/>
  <c r="AJ29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8" i="18"/>
  <c r="Z23" i="17"/>
  <c r="AN23" i="17"/>
  <c r="Z24" i="17"/>
  <c r="AN24" i="17"/>
  <c r="Z25" i="17"/>
  <c r="AN25" i="17"/>
  <c r="BB25" i="17"/>
  <c r="Z26" i="17"/>
  <c r="AN26" i="17"/>
  <c r="Z27" i="17"/>
  <c r="AN27" i="17"/>
  <c r="Z28" i="17"/>
  <c r="AN28" i="17"/>
  <c r="AO28" i="17"/>
  <c r="BC28" i="17"/>
  <c r="BB28" i="17"/>
  <c r="Z29" i="17"/>
  <c r="AN29" i="17"/>
  <c r="BB29" i="17"/>
  <c r="Z30" i="17"/>
  <c r="AN30" i="17"/>
  <c r="Z31" i="17"/>
  <c r="AN31" i="17"/>
  <c r="BB31" i="17"/>
  <c r="Z32" i="17"/>
  <c r="AN32" i="17"/>
  <c r="Z33" i="17"/>
  <c r="AN33" i="17"/>
  <c r="Z34" i="17"/>
  <c r="AN34" i="17"/>
  <c r="BB34" i="17"/>
  <c r="Z35" i="17"/>
  <c r="AN35" i="17"/>
  <c r="BB35" i="17"/>
  <c r="Y22" i="17"/>
  <c r="AM22" i="17"/>
  <c r="BA22" i="17"/>
  <c r="Y23" i="17"/>
  <c r="AM23" i="17"/>
  <c r="BA23" i="17"/>
  <c r="Y24" i="17"/>
  <c r="AM24" i="17"/>
  <c r="BA24" i="17"/>
  <c r="Y25" i="17"/>
  <c r="AM25" i="17"/>
  <c r="BA25" i="17"/>
  <c r="Y26" i="17"/>
  <c r="AM26" i="17"/>
  <c r="BA26" i="17"/>
  <c r="Y27" i="17"/>
  <c r="AM27" i="17"/>
  <c r="BA27" i="17"/>
  <c r="Y28" i="17"/>
  <c r="AM28" i="17"/>
  <c r="BA28" i="17"/>
  <c r="Y29" i="17"/>
  <c r="AM29" i="17"/>
  <c r="BA29" i="17"/>
  <c r="Y30" i="17"/>
  <c r="AM30" i="17"/>
  <c r="BA30" i="17"/>
  <c r="Y31" i="17"/>
  <c r="AM31" i="17"/>
  <c r="BA31" i="17"/>
  <c r="Y32" i="17"/>
  <c r="AM32" i="17"/>
  <c r="BA32" i="17"/>
  <c r="Y33" i="17"/>
  <c r="AM33" i="17"/>
  <c r="BA33" i="17"/>
  <c r="Y34" i="17"/>
  <c r="AM34" i="17"/>
  <c r="BA34" i="17"/>
  <c r="Y35" i="17"/>
  <c r="AM35" i="17"/>
  <c r="BA35" i="17"/>
  <c r="X22" i="17"/>
  <c r="AL22" i="17"/>
  <c r="AZ22" i="17"/>
  <c r="X23" i="17"/>
  <c r="AL23" i="17"/>
  <c r="AZ23" i="17"/>
  <c r="X24" i="17"/>
  <c r="AL24" i="17"/>
  <c r="AZ24" i="17"/>
  <c r="X25" i="17"/>
  <c r="AL25" i="17"/>
  <c r="AZ25" i="17"/>
  <c r="X26" i="17"/>
  <c r="AL26" i="17"/>
  <c r="AZ26" i="17"/>
  <c r="X27" i="17"/>
  <c r="AL27" i="17"/>
  <c r="AZ27" i="17"/>
  <c r="X28" i="17"/>
  <c r="AL28" i="17"/>
  <c r="AZ28" i="17"/>
  <c r="X29" i="17"/>
  <c r="AL29" i="17"/>
  <c r="AZ29" i="17"/>
  <c r="X30" i="17"/>
  <c r="AL30" i="17"/>
  <c r="AZ30" i="17"/>
  <c r="X31" i="17"/>
  <c r="AL31" i="17"/>
  <c r="AZ31" i="17"/>
  <c r="X32" i="17"/>
  <c r="AL32" i="17"/>
  <c r="AZ32" i="17"/>
  <c r="X33" i="17"/>
  <c r="AL33" i="17"/>
  <c r="AZ33" i="17"/>
  <c r="X34" i="17"/>
  <c r="AL34" i="17"/>
  <c r="AZ34" i="17"/>
  <c r="X35" i="17"/>
  <c r="AL35" i="17"/>
  <c r="AZ35" i="17"/>
  <c r="X21" i="17"/>
  <c r="AL21" i="17"/>
  <c r="AZ21" i="17"/>
  <c r="AK35" i="17"/>
  <c r="AY35" i="17"/>
  <c r="AK34" i="17"/>
  <c r="AY34" i="17"/>
  <c r="AK33" i="17"/>
  <c r="AY33" i="17"/>
  <c r="AK32" i="17"/>
  <c r="AY32" i="17"/>
  <c r="AK31" i="17"/>
  <c r="AY31" i="17"/>
  <c r="AK30" i="17"/>
  <c r="AY30" i="17"/>
  <c r="AK29" i="17"/>
  <c r="AY29" i="17"/>
  <c r="AK28" i="17"/>
  <c r="AY28" i="17"/>
  <c r="AK27" i="17"/>
  <c r="AY27" i="17"/>
  <c r="AK26" i="17"/>
  <c r="AY26" i="17"/>
  <c r="AK25" i="17"/>
  <c r="AY25" i="17"/>
  <c r="AK24" i="17"/>
  <c r="AY24" i="17"/>
  <c r="AK23" i="17"/>
  <c r="AY23" i="17"/>
  <c r="AK22" i="17"/>
  <c r="AY22" i="17"/>
  <c r="AK21" i="17"/>
  <c r="AY21" i="17"/>
  <c r="AK20" i="17"/>
  <c r="AY20" i="17"/>
  <c r="AJ35" i="17"/>
  <c r="AX35" i="17"/>
  <c r="AJ34" i="17"/>
  <c r="AX34" i="17"/>
  <c r="AJ33" i="17"/>
  <c r="AX33" i="17"/>
  <c r="AJ32" i="17"/>
  <c r="AX32" i="17"/>
  <c r="AJ31" i="17"/>
  <c r="AX31" i="17"/>
  <c r="AJ30" i="17"/>
  <c r="AX30" i="17"/>
  <c r="AJ29" i="17"/>
  <c r="AX29" i="17"/>
  <c r="AJ28" i="17"/>
  <c r="AX28" i="17"/>
  <c r="AJ27" i="17"/>
  <c r="AX27" i="17"/>
  <c r="AJ26" i="17"/>
  <c r="AX26" i="17"/>
  <c r="AJ25" i="17"/>
  <c r="AX25" i="17"/>
  <c r="AJ24" i="17"/>
  <c r="AX24" i="17"/>
  <c r="AJ23" i="17"/>
  <c r="AX23" i="17"/>
  <c r="AJ22" i="17"/>
  <c r="AX22" i="17"/>
  <c r="AJ21" i="17"/>
  <c r="AX21" i="17"/>
  <c r="AJ20" i="17"/>
  <c r="AX20" i="17"/>
  <c r="AJ19" i="17"/>
  <c r="AX19" i="17"/>
  <c r="AI35" i="17"/>
  <c r="AI36" i="17"/>
  <c r="AW36" i="17"/>
  <c r="AI34" i="17"/>
  <c r="AW34" i="17"/>
  <c r="AI33" i="17"/>
  <c r="AW33" i="17"/>
  <c r="AI32" i="17"/>
  <c r="AW32" i="17"/>
  <c r="AI31" i="17"/>
  <c r="AW31" i="17"/>
  <c r="AI30" i="17"/>
  <c r="AW30" i="17"/>
  <c r="AI29" i="17"/>
  <c r="AW29" i="17"/>
  <c r="AI28" i="17"/>
  <c r="AW28" i="17"/>
  <c r="AI27" i="17"/>
  <c r="AW27" i="17"/>
  <c r="AI26" i="17"/>
  <c r="AW26" i="17"/>
  <c r="AI25" i="17"/>
  <c r="AW25" i="17"/>
  <c r="AI24" i="17"/>
  <c r="AW24" i="17"/>
  <c r="AI23" i="17"/>
  <c r="AW23" i="17"/>
  <c r="AI22" i="17"/>
  <c r="AW22" i="17"/>
  <c r="AI21" i="17"/>
  <c r="AW21" i="17"/>
  <c r="AI20" i="17"/>
  <c r="AW20" i="17"/>
  <c r="AI19" i="17"/>
  <c r="AW19" i="17"/>
  <c r="AI18" i="17"/>
  <c r="AW18" i="17"/>
  <c r="AH35" i="17"/>
  <c r="AV35" i="17"/>
  <c r="AH34" i="17"/>
  <c r="AV34" i="17"/>
  <c r="AH33" i="17"/>
  <c r="AV33" i="17"/>
  <c r="AH32" i="17"/>
  <c r="AV32" i="17"/>
  <c r="AH31" i="17"/>
  <c r="AV31" i="17"/>
  <c r="AH30" i="17"/>
  <c r="AV30" i="17"/>
  <c r="AH29" i="17"/>
  <c r="AV29" i="17"/>
  <c r="AH28" i="17"/>
  <c r="AV28" i="17"/>
  <c r="AH27" i="17"/>
  <c r="AV27" i="17"/>
  <c r="AH26" i="17"/>
  <c r="AV26" i="17"/>
  <c r="AH25" i="17"/>
  <c r="AV25" i="17"/>
  <c r="AH24" i="17"/>
  <c r="AV24" i="17"/>
  <c r="AH23" i="17"/>
  <c r="AV23" i="17"/>
  <c r="AH22" i="17"/>
  <c r="AV22" i="17"/>
  <c r="AH21" i="17"/>
  <c r="AV21" i="17"/>
  <c r="AH20" i="17"/>
  <c r="AV20" i="17"/>
  <c r="AH19" i="17"/>
  <c r="AV19" i="17"/>
  <c r="AH18" i="17"/>
  <c r="AV18" i="17"/>
  <c r="AH17" i="17"/>
  <c r="AV17" i="17"/>
  <c r="AG35" i="17"/>
  <c r="AG36" i="17"/>
  <c r="AU36" i="17"/>
  <c r="AU35" i="17"/>
  <c r="AG34" i="17"/>
  <c r="AU34" i="17"/>
  <c r="AG33" i="17"/>
  <c r="AU33" i="17"/>
  <c r="AG32" i="17"/>
  <c r="AU32" i="17"/>
  <c r="AG31" i="17"/>
  <c r="AU31" i="17"/>
  <c r="AG30" i="17"/>
  <c r="AU30" i="17"/>
  <c r="AG29" i="17"/>
  <c r="AU29" i="17"/>
  <c r="AG28" i="17"/>
  <c r="AU28" i="17"/>
  <c r="AG27" i="17"/>
  <c r="AU27" i="17"/>
  <c r="AG26" i="17"/>
  <c r="AU26" i="17"/>
  <c r="AG25" i="17"/>
  <c r="AU25" i="17"/>
  <c r="AG24" i="17"/>
  <c r="AU24" i="17"/>
  <c r="AG23" i="17"/>
  <c r="AU23" i="17"/>
  <c r="AG22" i="17"/>
  <c r="AU22" i="17"/>
  <c r="AG21" i="17"/>
  <c r="AU21" i="17"/>
  <c r="AG20" i="17"/>
  <c r="AU20" i="17"/>
  <c r="AG19" i="17"/>
  <c r="AU19" i="17"/>
  <c r="AG18" i="17"/>
  <c r="AU18" i="17"/>
  <c r="AG17" i="17"/>
  <c r="AU17" i="17"/>
  <c r="AG16" i="17"/>
  <c r="AU16" i="17"/>
  <c r="AF35" i="17"/>
  <c r="AT35" i="17"/>
  <c r="AF34" i="17"/>
  <c r="AT34" i="17"/>
  <c r="AF33" i="17"/>
  <c r="AT33" i="17"/>
  <c r="AF32" i="17"/>
  <c r="AT32" i="17"/>
  <c r="AF31" i="17"/>
  <c r="AT31" i="17"/>
  <c r="AF30" i="17"/>
  <c r="AT30" i="17"/>
  <c r="AF29" i="17"/>
  <c r="AT29" i="17"/>
  <c r="AF28" i="17"/>
  <c r="AT28" i="17"/>
  <c r="AF27" i="17"/>
  <c r="AT27" i="17"/>
  <c r="AF26" i="17"/>
  <c r="AT26" i="17"/>
  <c r="AF25" i="17"/>
  <c r="AT25" i="17"/>
  <c r="AF24" i="17"/>
  <c r="AT24" i="17"/>
  <c r="AF23" i="17"/>
  <c r="AT23" i="17"/>
  <c r="AF22" i="17"/>
  <c r="AT22" i="17"/>
  <c r="AF21" i="17"/>
  <c r="AT21" i="17"/>
  <c r="AF20" i="17"/>
  <c r="AT20" i="17"/>
  <c r="AF19" i="17"/>
  <c r="AT19" i="17"/>
  <c r="AF18" i="17"/>
  <c r="AT18" i="17"/>
  <c r="AF17" i="17"/>
  <c r="AT17" i="17"/>
  <c r="AF16" i="17"/>
  <c r="AT16" i="17"/>
  <c r="AF15" i="17"/>
  <c r="AT15" i="17"/>
  <c r="AE35" i="17"/>
  <c r="AS35" i="17"/>
  <c r="AE34" i="17"/>
  <c r="AS34" i="17"/>
  <c r="AE33" i="17"/>
  <c r="AS33" i="17"/>
  <c r="AE32" i="17"/>
  <c r="AS32" i="17"/>
  <c r="AE31" i="17"/>
  <c r="AS31" i="17"/>
  <c r="AE30" i="17"/>
  <c r="AS30" i="17"/>
  <c r="AE29" i="17"/>
  <c r="AS29" i="17"/>
  <c r="AE28" i="17"/>
  <c r="AS28" i="17"/>
  <c r="AE27" i="17"/>
  <c r="AS27" i="17"/>
  <c r="AE26" i="17"/>
  <c r="AS26" i="17"/>
  <c r="AE25" i="17"/>
  <c r="AS25" i="17"/>
  <c r="AE24" i="17"/>
  <c r="AS24" i="17"/>
  <c r="AE23" i="17"/>
  <c r="AS23" i="17"/>
  <c r="AE22" i="17"/>
  <c r="AS22" i="17"/>
  <c r="AE21" i="17"/>
  <c r="AS21" i="17"/>
  <c r="AE20" i="17"/>
  <c r="AS20" i="17"/>
  <c r="AE19" i="17"/>
  <c r="AS19" i="17"/>
  <c r="AE18" i="17"/>
  <c r="AS18" i="17"/>
  <c r="AE17" i="17"/>
  <c r="AS17" i="17"/>
  <c r="AE16" i="17"/>
  <c r="AS16" i="17"/>
  <c r="AE15" i="17"/>
  <c r="AS15" i="17"/>
  <c r="AE14" i="17"/>
  <c r="AS14" i="17"/>
  <c r="AD15" i="17"/>
  <c r="AR15" i="17"/>
  <c r="AD16" i="17"/>
  <c r="AR16" i="17"/>
  <c r="AD17" i="17"/>
  <c r="AR17" i="17"/>
  <c r="AD18" i="17"/>
  <c r="AR18" i="17"/>
  <c r="AD19" i="17"/>
  <c r="AR19" i="17"/>
  <c r="AD20" i="17"/>
  <c r="AR20" i="17"/>
  <c r="AD21" i="17"/>
  <c r="AR21" i="17"/>
  <c r="AD22" i="17"/>
  <c r="AR22" i="17"/>
  <c r="AD23" i="17"/>
  <c r="AR23" i="17"/>
  <c r="AD24" i="17"/>
  <c r="AR24" i="17"/>
  <c r="AD25" i="17"/>
  <c r="AR25" i="17"/>
  <c r="AD26" i="17"/>
  <c r="AR26" i="17"/>
  <c r="AD27" i="17"/>
  <c r="AR27" i="17"/>
  <c r="AD28" i="17"/>
  <c r="AR28" i="17"/>
  <c r="AD29" i="17"/>
  <c r="AR29" i="17"/>
  <c r="AD30" i="17"/>
  <c r="AR30" i="17"/>
  <c r="AD31" i="17"/>
  <c r="AR31" i="17"/>
  <c r="AD32" i="17"/>
  <c r="AR32" i="17"/>
  <c r="AD33" i="17"/>
  <c r="AR33" i="17"/>
  <c r="AD34" i="17"/>
  <c r="AR34" i="17"/>
  <c r="AD35" i="17"/>
  <c r="AD36" i="17"/>
  <c r="AR36" i="17"/>
  <c r="AD14" i="17"/>
  <c r="AR14" i="17"/>
  <c r="Q33" i="15"/>
  <c r="R33" i="15"/>
  <c r="S33" i="15"/>
  <c r="R32" i="15"/>
  <c r="R34" i="15"/>
  <c r="S34" i="15"/>
  <c r="T34" i="15"/>
  <c r="R35" i="15"/>
  <c r="S35" i="15"/>
  <c r="T35" i="15"/>
  <c r="U35" i="15"/>
  <c r="R36" i="15"/>
  <c r="S36" i="15"/>
  <c r="T36" i="15"/>
  <c r="U36" i="15"/>
  <c r="V36" i="15"/>
  <c r="R37" i="15"/>
  <c r="S37" i="15"/>
  <c r="T37" i="15"/>
  <c r="U37" i="15"/>
  <c r="V37" i="15"/>
  <c r="W37" i="15"/>
  <c r="R38" i="15"/>
  <c r="S38" i="15"/>
  <c r="T38" i="15"/>
  <c r="U38" i="15"/>
  <c r="V38" i="15"/>
  <c r="W38" i="15"/>
  <c r="X38" i="15"/>
  <c r="R39" i="15"/>
  <c r="S39" i="15"/>
  <c r="T39" i="15"/>
  <c r="U39" i="15"/>
  <c r="V39" i="15"/>
  <c r="W39" i="15"/>
  <c r="X39" i="15"/>
  <c r="Y39" i="15"/>
  <c r="R40" i="15"/>
  <c r="S40" i="15"/>
  <c r="T40" i="15"/>
  <c r="U40" i="15"/>
  <c r="V40" i="15"/>
  <c r="W40" i="15"/>
  <c r="X40" i="15"/>
  <c r="Y40" i="15"/>
  <c r="Z40" i="15"/>
  <c r="R41" i="15"/>
  <c r="S41" i="15"/>
  <c r="T41" i="15"/>
  <c r="U41" i="15"/>
  <c r="V41" i="15"/>
  <c r="W41" i="15"/>
  <c r="X41" i="15"/>
  <c r="Y41" i="15"/>
  <c r="Z41" i="15"/>
  <c r="R42" i="15"/>
  <c r="S42" i="15"/>
  <c r="T42" i="15"/>
  <c r="U42" i="15"/>
  <c r="V42" i="15"/>
  <c r="W42" i="15"/>
  <c r="X42" i="15"/>
  <c r="Y42" i="15"/>
  <c r="Z42" i="15"/>
  <c r="R43" i="15"/>
  <c r="S43" i="15"/>
  <c r="T43" i="15"/>
  <c r="U43" i="15"/>
  <c r="V43" i="15"/>
  <c r="W43" i="15"/>
  <c r="X43" i="15"/>
  <c r="Y43" i="15"/>
  <c r="Z43" i="15"/>
  <c r="R44" i="15"/>
  <c r="S44" i="15"/>
  <c r="T44" i="15"/>
  <c r="U44" i="15"/>
  <c r="V44" i="15"/>
  <c r="W44" i="15"/>
  <c r="X44" i="15"/>
  <c r="Y44" i="15"/>
  <c r="Z44" i="15"/>
  <c r="R45" i="15"/>
  <c r="S45" i="15"/>
  <c r="T45" i="15"/>
  <c r="U45" i="15"/>
  <c r="V45" i="15"/>
  <c r="W45" i="15"/>
  <c r="X45" i="15"/>
  <c r="Y45" i="15"/>
  <c r="Z45" i="15"/>
  <c r="R46" i="15"/>
  <c r="S46" i="15"/>
  <c r="T46" i="15"/>
  <c r="U46" i="15"/>
  <c r="V46" i="15"/>
  <c r="W46" i="15"/>
  <c r="X46" i="15"/>
  <c r="Y46" i="15"/>
  <c r="Z46" i="15"/>
  <c r="R47" i="15"/>
  <c r="S47" i="15"/>
  <c r="T47" i="15"/>
  <c r="U47" i="15"/>
  <c r="V47" i="15"/>
  <c r="W47" i="15"/>
  <c r="X47" i="15"/>
  <c r="Y47" i="15"/>
  <c r="Z47" i="15"/>
  <c r="R48" i="15"/>
  <c r="S48" i="15"/>
  <c r="T48" i="15"/>
  <c r="U48" i="15"/>
  <c r="V48" i="15"/>
  <c r="W48" i="15"/>
  <c r="X48" i="15"/>
  <c r="Y48" i="15"/>
  <c r="Z48" i="15"/>
  <c r="R49" i="15"/>
  <c r="S49" i="15"/>
  <c r="T49" i="15"/>
  <c r="U49" i="15"/>
  <c r="V49" i="15"/>
  <c r="W49" i="15"/>
  <c r="X49" i="15"/>
  <c r="Y49" i="15"/>
  <c r="Z49" i="15"/>
  <c r="R50" i="15"/>
  <c r="S50" i="15"/>
  <c r="T50" i="15"/>
  <c r="U50" i="15"/>
  <c r="V50" i="15"/>
  <c r="W50" i="15"/>
  <c r="X50" i="15"/>
  <c r="Y50" i="15"/>
  <c r="Z50" i="15"/>
  <c r="R51" i="15"/>
  <c r="S51" i="15"/>
  <c r="T51" i="15"/>
  <c r="U51" i="15"/>
  <c r="V51" i="15"/>
  <c r="W51" i="15"/>
  <c r="X51" i="15"/>
  <c r="Y51" i="15"/>
  <c r="Z51" i="15"/>
  <c r="R52" i="15"/>
  <c r="S52" i="15"/>
  <c r="T52" i="15"/>
  <c r="U52" i="15"/>
  <c r="V52" i="15"/>
  <c r="W52" i="15"/>
  <c r="X52" i="15"/>
  <c r="Y52" i="15"/>
  <c r="Z52" i="15"/>
  <c r="Q32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31" i="15"/>
  <c r="G10" i="13"/>
  <c r="I10" i="13"/>
  <c r="J10" i="13"/>
  <c r="M10" i="13"/>
  <c r="G11" i="13"/>
  <c r="I11" i="13"/>
  <c r="J11" i="13"/>
  <c r="M11" i="13"/>
  <c r="G12" i="13"/>
  <c r="I12" i="13"/>
  <c r="J12" i="13"/>
  <c r="M12" i="13"/>
  <c r="G13" i="13"/>
  <c r="I13" i="13"/>
  <c r="J13" i="13"/>
  <c r="M13" i="13"/>
  <c r="G14" i="13"/>
  <c r="I14" i="13"/>
  <c r="J14" i="13"/>
  <c r="M14" i="13"/>
  <c r="G15" i="13"/>
  <c r="I15" i="13"/>
  <c r="J15" i="13"/>
  <c r="M15" i="13"/>
  <c r="G16" i="13"/>
  <c r="I16" i="13"/>
  <c r="J16" i="13"/>
  <c r="M16" i="13"/>
  <c r="G17" i="13"/>
  <c r="I17" i="13"/>
  <c r="J17" i="13"/>
  <c r="M17" i="13"/>
  <c r="G18" i="13"/>
  <c r="I18" i="13"/>
  <c r="J18" i="13"/>
  <c r="M18" i="13"/>
  <c r="G9" i="13"/>
  <c r="I9" i="13"/>
  <c r="J9" i="13"/>
  <c r="M9" i="13"/>
  <c r="N4" i="11"/>
  <c r="M5" i="11"/>
  <c r="M6" i="11"/>
  <c r="O3" i="11"/>
  <c r="P3" i="11"/>
  <c r="O5" i="11"/>
  <c r="N5" i="11"/>
  <c r="P7" i="11"/>
  <c r="P6" i="11"/>
  <c r="Q3" i="11"/>
  <c r="O6" i="11"/>
  <c r="N6" i="11"/>
  <c r="M7" i="11"/>
  <c r="O7" i="11"/>
  <c r="N7" i="11"/>
  <c r="M8" i="11"/>
  <c r="R3" i="11"/>
  <c r="Q7" i="11"/>
  <c r="R8" i="11"/>
  <c r="R9" i="11"/>
  <c r="S3" i="11"/>
  <c r="M9" i="11"/>
  <c r="N8" i="11"/>
  <c r="O8" i="11"/>
  <c r="P8" i="11"/>
  <c r="Q8" i="11"/>
  <c r="N9" i="11"/>
  <c r="M10" i="11"/>
  <c r="P9" i="11"/>
  <c r="O9" i="11"/>
  <c r="Q9" i="11"/>
  <c r="T3" i="11"/>
  <c r="S9" i="11"/>
  <c r="S10" i="11"/>
  <c r="T11" i="11"/>
  <c r="T10" i="11"/>
  <c r="U3" i="11"/>
  <c r="M11" i="11"/>
  <c r="N10" i="11"/>
  <c r="O10" i="11"/>
  <c r="P10" i="11"/>
  <c r="Q10" i="11"/>
  <c r="R10" i="11"/>
  <c r="U11" i="11"/>
  <c r="V3" i="11"/>
  <c r="N11" i="11"/>
  <c r="M12" i="11"/>
  <c r="O11" i="11"/>
  <c r="P11" i="11"/>
  <c r="Q11" i="11"/>
  <c r="R11" i="11"/>
  <c r="S11" i="11"/>
  <c r="M13" i="11"/>
  <c r="N12" i="11"/>
  <c r="O12" i="11"/>
  <c r="P12" i="11"/>
  <c r="Q12" i="11"/>
  <c r="R12" i="11"/>
  <c r="S12" i="11"/>
  <c r="T12" i="11"/>
  <c r="W3" i="11"/>
  <c r="V12" i="11"/>
  <c r="V13" i="11"/>
  <c r="U12" i="11"/>
  <c r="W13" i="11"/>
  <c r="M14" i="11"/>
  <c r="N13" i="11"/>
  <c r="O13" i="11"/>
  <c r="P13" i="11"/>
  <c r="Q13" i="11"/>
  <c r="R13" i="11"/>
  <c r="S13" i="11"/>
  <c r="T13" i="11"/>
  <c r="U13" i="11"/>
  <c r="O14" i="11"/>
  <c r="M15" i="11"/>
  <c r="N14" i="11"/>
  <c r="P14" i="11"/>
  <c r="Q14" i="11"/>
  <c r="R14" i="11"/>
  <c r="S14" i="11"/>
  <c r="T14" i="11"/>
  <c r="U14" i="11"/>
  <c r="V14" i="11"/>
  <c r="W14" i="11"/>
  <c r="O15" i="11"/>
  <c r="M16" i="11"/>
  <c r="N15" i="11"/>
  <c r="P15" i="11"/>
  <c r="Q15" i="11"/>
  <c r="R15" i="11"/>
  <c r="S15" i="11"/>
  <c r="T15" i="11"/>
  <c r="U15" i="11"/>
  <c r="V15" i="11"/>
  <c r="W15" i="11"/>
  <c r="M17" i="11"/>
  <c r="O16" i="11"/>
  <c r="N16" i="11"/>
  <c r="P16" i="11"/>
  <c r="Q16" i="11"/>
  <c r="R16" i="11"/>
  <c r="S16" i="11"/>
  <c r="T16" i="11"/>
  <c r="U16" i="11"/>
  <c r="V16" i="11"/>
  <c r="W16" i="11"/>
  <c r="N17" i="11"/>
  <c r="O17" i="11"/>
  <c r="M18" i="11"/>
  <c r="P17" i="11"/>
  <c r="Q17" i="11"/>
  <c r="R17" i="11"/>
  <c r="S17" i="11"/>
  <c r="T17" i="11"/>
  <c r="U17" i="11"/>
  <c r="V17" i="11"/>
  <c r="W17" i="11"/>
  <c r="O18" i="11"/>
  <c r="M19" i="11"/>
  <c r="N18" i="11"/>
  <c r="P18" i="11"/>
  <c r="Q18" i="11"/>
  <c r="R18" i="11"/>
  <c r="S18" i="11"/>
  <c r="T18" i="11"/>
  <c r="U18" i="11"/>
  <c r="V18" i="11"/>
  <c r="W18" i="11"/>
  <c r="M20" i="11"/>
  <c r="N19" i="11"/>
  <c r="O19" i="11"/>
  <c r="P19" i="11"/>
  <c r="Q19" i="11"/>
  <c r="R19" i="11"/>
  <c r="S19" i="11"/>
  <c r="T19" i="11"/>
  <c r="U19" i="11"/>
  <c r="V19" i="11"/>
  <c r="W19" i="11"/>
  <c r="M21" i="11"/>
  <c r="N20" i="11"/>
  <c r="O20" i="11"/>
  <c r="P20" i="11"/>
  <c r="Q20" i="11"/>
  <c r="R20" i="11"/>
  <c r="S20" i="11"/>
  <c r="T20" i="11"/>
  <c r="U20" i="11"/>
  <c r="V20" i="11"/>
  <c r="W20" i="11"/>
  <c r="O21" i="11"/>
  <c r="N21" i="11"/>
  <c r="M22" i="11"/>
  <c r="P21" i="11"/>
  <c r="Q21" i="11"/>
  <c r="R21" i="11"/>
  <c r="S21" i="11"/>
  <c r="T21" i="11"/>
  <c r="U21" i="11"/>
  <c r="V21" i="11"/>
  <c r="W21" i="11"/>
  <c r="M23" i="11"/>
  <c r="N22" i="11"/>
  <c r="O22" i="11"/>
  <c r="P22" i="11"/>
  <c r="Q22" i="11"/>
  <c r="R22" i="11"/>
  <c r="S22" i="11"/>
  <c r="T22" i="11"/>
  <c r="U22" i="11"/>
  <c r="V22" i="11"/>
  <c r="W22" i="11"/>
  <c r="M24" i="11"/>
  <c r="O23" i="11"/>
  <c r="N23" i="11"/>
  <c r="P23" i="11"/>
  <c r="Q23" i="11"/>
  <c r="R23" i="11"/>
  <c r="S23" i="11"/>
  <c r="T23" i="11"/>
  <c r="U23" i="11"/>
  <c r="V23" i="11"/>
  <c r="W23" i="11"/>
  <c r="M25" i="11"/>
  <c r="O24" i="11"/>
  <c r="N24" i="11"/>
  <c r="P24" i="11"/>
  <c r="Q24" i="11"/>
  <c r="R24" i="11"/>
  <c r="S24" i="11"/>
  <c r="T24" i="11"/>
  <c r="U24" i="11"/>
  <c r="V24" i="11"/>
  <c r="W24" i="11"/>
  <c r="N25" i="11"/>
  <c r="O25" i="11"/>
  <c r="P25" i="11"/>
  <c r="Q25" i="11"/>
  <c r="R25" i="11"/>
  <c r="S25" i="11"/>
  <c r="T25" i="11"/>
  <c r="U25" i="11"/>
  <c r="V25" i="11"/>
  <c r="W25" i="11"/>
  <c r="BR13" i="16"/>
  <c r="BO13" i="16"/>
  <c r="BZ21" i="16"/>
  <c r="BT15" i="16"/>
  <c r="BW18" i="16"/>
  <c r="BS14" i="16"/>
  <c r="BU16" i="16"/>
  <c r="BV17" i="16"/>
  <c r="CA22" i="16"/>
  <c r="CF27" i="16"/>
  <c r="BY20" i="16"/>
  <c r="CE26" i="16"/>
  <c r="BP13" i="16"/>
  <c r="CB23" i="16"/>
  <c r="CC24" i="16"/>
  <c r="CD25" i="16"/>
  <c r="BX19" i="16"/>
  <c r="AH71" i="16"/>
  <c r="AH72" i="16"/>
  <c r="AH73" i="16"/>
  <c r="AH74" i="16"/>
  <c r="AH75" i="16"/>
  <c r="AH76" i="16"/>
  <c r="AH77" i="16"/>
  <c r="AH78" i="16"/>
  <c r="AH79" i="16"/>
  <c r="AH80" i="16"/>
  <c r="AH81" i="16"/>
  <c r="AH82" i="16"/>
  <c r="AH83" i="16"/>
  <c r="AH84" i="16"/>
  <c r="AH85" i="16"/>
  <c r="AH86" i="16"/>
  <c r="AH87" i="16"/>
  <c r="AH88" i="16"/>
  <c r="AH89" i="16"/>
  <c r="AH90" i="16"/>
  <c r="AH91" i="16"/>
  <c r="AH92" i="16"/>
  <c r="AH93" i="16"/>
  <c r="AH94" i="16"/>
  <c r="AH95" i="16"/>
  <c r="AH96" i="16"/>
  <c r="AH97" i="16"/>
  <c r="AH98" i="16"/>
  <c r="AH99" i="16"/>
  <c r="AH100" i="16"/>
  <c r="AH101" i="16"/>
  <c r="AH102" i="16"/>
  <c r="AH103" i="16"/>
  <c r="AH104" i="16"/>
  <c r="AH105" i="16"/>
  <c r="AH106" i="16"/>
  <c r="AH107" i="16"/>
  <c r="AH108" i="16"/>
  <c r="AH109" i="16"/>
  <c r="AH110" i="16"/>
  <c r="AH111" i="16"/>
  <c r="AH112" i="16"/>
  <c r="AH113" i="16"/>
  <c r="AH114" i="16"/>
  <c r="AH115" i="16"/>
  <c r="AH116" i="16"/>
  <c r="AH117" i="16"/>
  <c r="BY21" i="16"/>
  <c r="BU17" i="16"/>
  <c r="BZ22" i="16"/>
  <c r="BO14" i="16"/>
  <c r="CB24" i="16"/>
  <c r="CF28" i="16"/>
  <c r="BS15" i="16"/>
  <c r="BR14" i="16"/>
  <c r="BX20" i="16"/>
  <c r="BP14" i="16"/>
  <c r="CA23" i="16"/>
  <c r="BW19" i="16"/>
  <c r="CD26" i="16"/>
  <c r="CE27" i="16"/>
  <c r="BV18" i="16"/>
  <c r="BT16" i="16"/>
  <c r="CC25" i="16"/>
  <c r="BP15" i="16"/>
  <c r="CC26" i="16"/>
  <c r="BX21" i="16"/>
  <c r="BY22" i="16"/>
  <c r="BR15" i="16"/>
  <c r="BO15" i="16"/>
  <c r="BT17" i="16"/>
  <c r="BW20" i="16"/>
  <c r="CE28" i="16"/>
  <c r="CF29" i="16"/>
  <c r="BU18" i="16"/>
  <c r="CD27" i="16"/>
  <c r="CB25" i="16"/>
  <c r="BV19" i="16"/>
  <c r="CA24" i="16"/>
  <c r="BS16" i="16"/>
  <c r="BZ23" i="16"/>
  <c r="CF30" i="16"/>
  <c r="BO16" i="16"/>
  <c r="BZ24" i="16"/>
  <c r="CB26" i="16"/>
  <c r="CE29" i="16"/>
  <c r="BR16" i="16"/>
  <c r="BP16" i="16"/>
  <c r="BS17" i="16"/>
  <c r="CD28" i="16"/>
  <c r="BW21" i="16"/>
  <c r="BY23" i="16"/>
  <c r="BV20" i="16"/>
  <c r="CC27" i="16"/>
  <c r="CA25" i="16"/>
  <c r="BU19" i="16"/>
  <c r="BT18" i="16"/>
  <c r="BX22" i="16"/>
  <c r="BX23" i="16"/>
  <c r="BV21" i="16"/>
  <c r="BS18" i="16"/>
  <c r="CB27" i="16"/>
  <c r="CE30" i="16"/>
  <c r="BU20" i="16"/>
  <c r="BZ25" i="16"/>
  <c r="CC28" i="16"/>
  <c r="CF31" i="16"/>
  <c r="BT19" i="16"/>
  <c r="BY24" i="16"/>
  <c r="CA26" i="16"/>
  <c r="BW22" i="16"/>
  <c r="BR17" i="16"/>
  <c r="BO17" i="16"/>
  <c r="CD29" i="16"/>
  <c r="BP17" i="16"/>
  <c r="CD30" i="16"/>
  <c r="CA27" i="16"/>
  <c r="CC29" i="16"/>
  <c r="CB28" i="16"/>
  <c r="BY25" i="16"/>
  <c r="BZ26" i="16"/>
  <c r="BT20" i="16"/>
  <c r="BV22" i="16"/>
  <c r="BO18" i="16"/>
  <c r="BS19" i="16"/>
  <c r="BR18" i="16"/>
  <c r="BU21" i="16"/>
  <c r="BP18" i="16"/>
  <c r="BW23" i="16"/>
  <c r="CF32" i="16"/>
  <c r="CE31" i="16"/>
  <c r="BX24" i="16"/>
  <c r="BU22" i="16"/>
  <c r="BT21" i="16"/>
  <c r="BW24" i="16"/>
  <c r="BS20" i="16"/>
  <c r="BZ27" i="16"/>
  <c r="CA28" i="16"/>
  <c r="BV23" i="16"/>
  <c r="BR19" i="16"/>
  <c r="CE32" i="16"/>
  <c r="CB29" i="16"/>
  <c r="CF33" i="16"/>
  <c r="CC30" i="16"/>
  <c r="BX25" i="16"/>
  <c r="BP19" i="16"/>
  <c r="BO19" i="16"/>
  <c r="BY26" i="16"/>
  <c r="CD31" i="16"/>
  <c r="BY27" i="16"/>
  <c r="BV24" i="16"/>
  <c r="BP20" i="16"/>
  <c r="CB30" i="16"/>
  <c r="CA29" i="16"/>
  <c r="BT22" i="16"/>
  <c r="CC31" i="16"/>
  <c r="BS21" i="16"/>
  <c r="CF34" i="16"/>
  <c r="BR20" i="16"/>
  <c r="BO20" i="16"/>
  <c r="BW25" i="16"/>
  <c r="CD32" i="16"/>
  <c r="BX26" i="16"/>
  <c r="CE33" i="16"/>
  <c r="BZ28" i="16"/>
  <c r="BU23" i="16"/>
  <c r="BZ29" i="16"/>
  <c r="CB31" i="16"/>
  <c r="BO21" i="16"/>
  <c r="BP21" i="16"/>
  <c r="BX27" i="16"/>
  <c r="BR21" i="16"/>
  <c r="BT23" i="16"/>
  <c r="BV25" i="16"/>
  <c r="BS22" i="16"/>
  <c r="CC32" i="16"/>
  <c r="BW26" i="16"/>
  <c r="CE34" i="16"/>
  <c r="BU24" i="16"/>
  <c r="CD33" i="16"/>
  <c r="CF35" i="16"/>
  <c r="CA30" i="16"/>
  <c r="BY28" i="16"/>
  <c r="CA31" i="16"/>
  <c r="BV26" i="16"/>
  <c r="CF36" i="16"/>
  <c r="BT24" i="16"/>
  <c r="CC33" i="16"/>
  <c r="BR22" i="16"/>
  <c r="CB32" i="16"/>
  <c r="BP22" i="16"/>
  <c r="BW27" i="16"/>
  <c r="CE35" i="16"/>
  <c r="BO22" i="16"/>
  <c r="CD34" i="16"/>
  <c r="BY29" i="16"/>
  <c r="BU25" i="16"/>
  <c r="BS23" i="16"/>
  <c r="BX28" i="16"/>
  <c r="BZ30" i="16"/>
  <c r="BP23" i="16"/>
  <c r="CB33" i="16"/>
  <c r="BU26" i="16"/>
  <c r="CE36" i="16"/>
  <c r="BR23" i="16"/>
  <c r="BV27" i="16"/>
  <c r="CD35" i="16"/>
  <c r="BT25" i="16"/>
  <c r="BS24" i="16"/>
  <c r="CF37" i="16"/>
  <c r="BX29" i="16"/>
  <c r="BO23" i="16"/>
  <c r="BZ31" i="16"/>
  <c r="BY30" i="16"/>
  <c r="BW28" i="16"/>
  <c r="CC34" i="16"/>
  <c r="CA32" i="16"/>
  <c r="CC35" i="16"/>
  <c r="BT26" i="16"/>
  <c r="BW29" i="16"/>
  <c r="CD36" i="16"/>
  <c r="BY31" i="16"/>
  <c r="CF38" i="16"/>
  <c r="BV28" i="16"/>
  <c r="CB34" i="16"/>
  <c r="BO24" i="16"/>
  <c r="BX30" i="16"/>
  <c r="CE37" i="16"/>
  <c r="BU27" i="16"/>
  <c r="CA33" i="16"/>
  <c r="BZ32" i="16"/>
  <c r="BS25" i="16"/>
  <c r="BR24" i="16"/>
  <c r="BP24" i="16"/>
  <c r="BW30" i="16"/>
  <c r="CD37" i="16"/>
  <c r="BU28" i="16"/>
  <c r="CE38" i="16"/>
  <c r="BV29" i="16"/>
  <c r="BZ33" i="16"/>
  <c r="BX31" i="16"/>
  <c r="CF39" i="16"/>
  <c r="BT27" i="16"/>
  <c r="BS26" i="16"/>
  <c r="BR25" i="16"/>
  <c r="CB35" i="16"/>
  <c r="BP25" i="16"/>
  <c r="CA34" i="16"/>
  <c r="BO25" i="16"/>
  <c r="BY32" i="16"/>
  <c r="CC36" i="16"/>
  <c r="BY33" i="16"/>
  <c r="BU29" i="16"/>
  <c r="CE39" i="16"/>
  <c r="BO26" i="16"/>
  <c r="CA35" i="16"/>
  <c r="BS27" i="16"/>
  <c r="BZ34" i="16"/>
  <c r="CD38" i="16"/>
  <c r="CF40" i="16"/>
  <c r="BX32" i="16"/>
  <c r="CB36" i="16"/>
  <c r="BR26" i="16"/>
  <c r="CC37" i="16"/>
  <c r="BP26" i="16"/>
  <c r="BT28" i="16"/>
  <c r="BV30" i="16"/>
  <c r="BW31" i="16"/>
  <c r="BZ35" i="16"/>
  <c r="BV31" i="16"/>
  <c r="CE40" i="16"/>
  <c r="BS28" i="16"/>
  <c r="BU30" i="16"/>
  <c r="CD39" i="16"/>
  <c r="BO27" i="16"/>
  <c r="BT29" i="16"/>
  <c r="BR27" i="16"/>
  <c r="CB37" i="16"/>
  <c r="BP27" i="16"/>
  <c r="BX33" i="16"/>
  <c r="BW32" i="16"/>
  <c r="CC38" i="16"/>
  <c r="CF41" i="16"/>
  <c r="CA36" i="16"/>
  <c r="BY34" i="16"/>
  <c r="BT30" i="16"/>
  <c r="CF42" i="16"/>
  <c r="CE41" i="16"/>
  <c r="BS29" i="16"/>
  <c r="BX34" i="16"/>
  <c r="CB38" i="16"/>
  <c r="CD40" i="16"/>
  <c r="BV32" i="16"/>
  <c r="CA37" i="16"/>
  <c r="BP28" i="16"/>
  <c r="BO28" i="16"/>
  <c r="CC39" i="16"/>
  <c r="BY35" i="16"/>
  <c r="BW33" i="16"/>
  <c r="BR28" i="16"/>
  <c r="BU31" i="16"/>
  <c r="BZ36" i="16"/>
  <c r="BO29" i="16"/>
  <c r="CD41" i="16"/>
  <c r="CE42" i="16"/>
  <c r="BV33" i="16"/>
  <c r="CF43" i="16"/>
  <c r="CC40" i="16"/>
  <c r="BS30" i="16"/>
  <c r="BR29" i="16"/>
  <c r="BU32" i="16"/>
  <c r="BW34" i="16"/>
  <c r="BP29" i="16"/>
  <c r="CB39" i="16"/>
  <c r="BZ37" i="16"/>
  <c r="BY36" i="16"/>
  <c r="CA38" i="16"/>
  <c r="BX35" i="16"/>
  <c r="BT31" i="16"/>
  <c r="BV34" i="16"/>
  <c r="CE43" i="16"/>
  <c r="CD42" i="16"/>
  <c r="CB40" i="16"/>
  <c r="BR30" i="16"/>
  <c r="BP30" i="16"/>
  <c r="BX36" i="16"/>
  <c r="CA39" i="16"/>
  <c r="BS31" i="16"/>
  <c r="BY37" i="16"/>
  <c r="BW35" i="16"/>
  <c r="CC41" i="16"/>
  <c r="BT32" i="16"/>
  <c r="BZ38" i="16"/>
  <c r="BU33" i="16"/>
  <c r="CF44" i="16"/>
  <c r="BO30" i="16"/>
  <c r="CB41" i="16"/>
  <c r="CA40" i="16"/>
  <c r="CD43" i="16"/>
  <c r="CF45" i="16"/>
  <c r="BU34" i="16"/>
  <c r="BY38" i="16"/>
  <c r="BP31" i="16"/>
  <c r="CE44" i="16"/>
  <c r="BW36" i="16"/>
  <c r="CC42" i="16"/>
  <c r="BX37" i="16"/>
  <c r="BZ39" i="16"/>
  <c r="BO31" i="16"/>
  <c r="BT33" i="16"/>
  <c r="BS32" i="16"/>
  <c r="BR31" i="16"/>
  <c r="BV35" i="16"/>
  <c r="BR32" i="16"/>
  <c r="BP32" i="16"/>
  <c r="CE45" i="16"/>
  <c r="BS33" i="16"/>
  <c r="BT34" i="16"/>
  <c r="CC43" i="16"/>
  <c r="BY39" i="16"/>
  <c r="CA41" i="16"/>
  <c r="BX38" i="16"/>
  <c r="CD44" i="16"/>
  <c r="BZ40" i="16"/>
  <c r="BV36" i="16"/>
  <c r="BO32" i="16"/>
  <c r="BW37" i="16"/>
  <c r="BU35" i="16"/>
  <c r="CB42" i="16"/>
  <c r="BV37" i="16"/>
  <c r="BS34" i="16"/>
  <c r="BZ41" i="16"/>
  <c r="CD45" i="16"/>
  <c r="CC44" i="16"/>
  <c r="BP33" i="16"/>
  <c r="CB43" i="16"/>
  <c r="CA42" i="16"/>
  <c r="BY40" i="16"/>
  <c r="BU36" i="16"/>
  <c r="BW38" i="16"/>
  <c r="BO33" i="16"/>
  <c r="BX39" i="16"/>
  <c r="BT35" i="16"/>
  <c r="BR33" i="16"/>
  <c r="BO34" i="16"/>
  <c r="BZ42" i="16"/>
  <c r="CA43" i="16"/>
  <c r="BR34" i="16"/>
  <c r="BU37" i="16"/>
  <c r="BP34" i="16"/>
  <c r="BS35" i="16"/>
  <c r="BW39" i="16"/>
  <c r="CB44" i="16"/>
  <c r="BT36" i="16"/>
  <c r="BX40" i="16"/>
  <c r="BY41" i="16"/>
  <c r="CC45" i="16"/>
  <c r="BV38" i="16"/>
  <c r="CA44" i="16"/>
  <c r="BW40" i="16"/>
  <c r="BS36" i="16"/>
  <c r="BT37" i="16"/>
  <c r="BP35" i="16"/>
  <c r="BZ43" i="16"/>
  <c r="BV39" i="16"/>
  <c r="BY42" i="16"/>
  <c r="BR35" i="16"/>
  <c r="BX41" i="16"/>
  <c r="CB45" i="16"/>
  <c r="BU38" i="16"/>
  <c r="BO35" i="16"/>
  <c r="BT38" i="16"/>
  <c r="BU39" i="16"/>
  <c r="BS37" i="16"/>
  <c r="BX42" i="16"/>
  <c r="BW41" i="16"/>
  <c r="BY43" i="16"/>
  <c r="BV40" i="16"/>
  <c r="BZ44" i="16"/>
  <c r="BO36" i="16"/>
  <c r="BR36" i="16"/>
  <c r="BP36" i="16"/>
  <c r="CA45" i="16"/>
  <c r="BX43" i="16"/>
  <c r="BV41" i="16"/>
  <c r="BR37" i="16"/>
  <c r="BU40" i="16"/>
  <c r="BS38" i="16"/>
  <c r="BZ45" i="16"/>
  <c r="BP37" i="16"/>
  <c r="BY44" i="16"/>
  <c r="BO37" i="16"/>
  <c r="BW42" i="16"/>
  <c r="BT39" i="16"/>
  <c r="BU41" i="16"/>
  <c r="BT40" i="16"/>
  <c r="BR38" i="16"/>
  <c r="BW43" i="16"/>
  <c r="BV42" i="16"/>
  <c r="BY45" i="16"/>
  <c r="BP38" i="16"/>
  <c r="BO38" i="16"/>
  <c r="BS39" i="16"/>
  <c r="BX44" i="16"/>
  <c r="BO39" i="16"/>
  <c r="BW44" i="16"/>
  <c r="BP39" i="16"/>
  <c r="BX45" i="16"/>
  <c r="BT41" i="16"/>
  <c r="BR39" i="16"/>
  <c r="BS40" i="16"/>
  <c r="BV43" i="16"/>
  <c r="BU42" i="16"/>
  <c r="BV44" i="16"/>
  <c r="BP40" i="16"/>
  <c r="BR40" i="16"/>
  <c r="BS41" i="16"/>
  <c r="BW45" i="16"/>
  <c r="BU43" i="16"/>
  <c r="BT42" i="16"/>
  <c r="BO40" i="16"/>
  <c r="BO41" i="16"/>
  <c r="BS42" i="16"/>
  <c r="BT43" i="16"/>
  <c r="BU44" i="16"/>
  <c r="BR41" i="16"/>
  <c r="BP41" i="16"/>
  <c r="BV45" i="16"/>
  <c r="BU45" i="16"/>
  <c r="BP42" i="16"/>
  <c r="BT44" i="16"/>
  <c r="BS43" i="16"/>
  <c r="BR42" i="16"/>
  <c r="BO42" i="16"/>
  <c r="BS44" i="16"/>
  <c r="BO43" i="16"/>
  <c r="BP43" i="16"/>
  <c r="BT45" i="16"/>
  <c r="BR43" i="16"/>
  <c r="BP44" i="16"/>
  <c r="BO44" i="16"/>
  <c r="BR44" i="16"/>
  <c r="BS45" i="16"/>
  <c r="BR45" i="16"/>
  <c r="BO45" i="16"/>
  <c r="BP45" i="16"/>
  <c r="AR35" i="17"/>
  <c r="AW35" i="17"/>
  <c r="AJ36" i="17"/>
  <c r="AX36" i="17"/>
  <c r="BB33" i="17"/>
  <c r="AO33" i="17"/>
  <c r="BC33" i="17"/>
  <c r="BB32" i="17"/>
  <c r="AO32" i="17"/>
  <c r="BC32" i="17"/>
  <c r="AO31" i="17"/>
  <c r="BC31" i="17"/>
  <c r="AH36" i="17"/>
  <c r="AV36" i="17"/>
  <c r="AO29" i="17"/>
  <c r="BC29" i="17"/>
  <c r="AN36" i="17"/>
  <c r="BB36" i="17"/>
  <c r="AF36" i="17"/>
  <c r="AT36" i="17"/>
  <c r="AO35" i="17"/>
  <c r="BC35" i="17"/>
  <c r="AM36" i="17"/>
  <c r="BA36" i="17"/>
  <c r="AE36" i="17"/>
  <c r="AS36" i="17"/>
  <c r="AO34" i="17"/>
  <c r="BC34" i="17"/>
  <c r="AL36" i="17"/>
  <c r="AZ36" i="17"/>
  <c r="AK36" i="17"/>
  <c r="AY36" i="17"/>
  <c r="BB30" i="17"/>
  <c r="AO30" i="17"/>
  <c r="BC30" i="17"/>
  <c r="BB23" i="17"/>
  <c r="AO23" i="17"/>
  <c r="BC23" i="17"/>
  <c r="AO27" i="17"/>
  <c r="BC27" i="17"/>
  <c r="BB27" i="17"/>
  <c r="BB26" i="17"/>
  <c r="AO26" i="17"/>
  <c r="BC26" i="17"/>
  <c r="AO24" i="17"/>
  <c r="BC24" i="17"/>
  <c r="BB24" i="17"/>
  <c r="AO25" i="17"/>
  <c r="BC25" i="17"/>
  <c r="M9" i="19"/>
  <c r="P108" i="41"/>
  <c r="D124" i="41"/>
  <c r="E130" i="41"/>
  <c r="H122" i="41"/>
  <c r="Y123" i="41"/>
  <c r="D123" i="41"/>
  <c r="I126" i="41"/>
  <c r="M100" i="41"/>
  <c r="S118" i="41"/>
  <c r="P106" i="41"/>
  <c r="B90" i="41"/>
  <c r="Q130" i="41"/>
  <c r="H128" i="41"/>
  <c r="R128" i="41"/>
  <c r="B106" i="41"/>
  <c r="L128" i="41"/>
  <c r="O112" i="41"/>
  <c r="T112" i="41"/>
  <c r="AK117" i="41"/>
  <c r="P117" i="41"/>
  <c r="AK111" i="41"/>
  <c r="P111" i="41"/>
  <c r="AN127" i="41"/>
  <c r="S127" i="41"/>
  <c r="T132" i="41"/>
  <c r="P114" i="41"/>
  <c r="E126" i="41"/>
  <c r="AK105" i="41"/>
  <c r="P105" i="41"/>
  <c r="O132" i="41"/>
  <c r="R120" i="41"/>
  <c r="N122" i="41"/>
  <c r="J122" i="43"/>
  <c r="AE123" i="43"/>
  <c r="J123" i="43"/>
  <c r="Q128" i="43"/>
  <c r="AL129" i="43"/>
  <c r="Q129" i="43"/>
  <c r="AB133" i="43"/>
  <c r="G133" i="43"/>
  <c r="T112" i="43"/>
  <c r="B84" i="43"/>
  <c r="W85" i="43"/>
  <c r="B85" i="43"/>
  <c r="B100" i="43"/>
  <c r="X123" i="43"/>
  <c r="C123" i="43"/>
  <c r="AF123" i="43"/>
  <c r="K123" i="43"/>
  <c r="K122" i="43"/>
  <c r="AL127" i="43"/>
  <c r="Q127" i="43"/>
  <c r="Q126" i="43"/>
  <c r="AM129" i="43"/>
  <c r="R129" i="43"/>
  <c r="AK133" i="43"/>
  <c r="P133" i="43"/>
  <c r="AO133" i="43"/>
  <c r="T133" i="43"/>
  <c r="T132" i="43"/>
  <c r="AK109" i="43"/>
  <c r="P109" i="43"/>
  <c r="P108" i="43"/>
  <c r="AH111" i="43"/>
  <c r="M111" i="43"/>
  <c r="M110" i="43"/>
  <c r="B114" i="43"/>
  <c r="W117" i="43"/>
  <c r="B117" i="43"/>
  <c r="B116" i="43"/>
  <c r="Y123" i="43"/>
  <c r="D123" i="43"/>
  <c r="D122" i="43"/>
  <c r="AC125" i="43"/>
  <c r="H125" i="43"/>
  <c r="H124" i="43"/>
  <c r="AJ125" i="43"/>
  <c r="O125" i="43"/>
  <c r="E126" i="43"/>
  <c r="AE131" i="43"/>
  <c r="J131" i="43"/>
  <c r="J130" i="43"/>
  <c r="AE133" i="43"/>
  <c r="J133" i="43"/>
  <c r="N110" i="43"/>
  <c r="AI111" i="43"/>
  <c r="N111" i="43"/>
  <c r="AO123" i="43"/>
  <c r="T123" i="43"/>
  <c r="T122" i="43"/>
  <c r="W125" i="43"/>
  <c r="B125" i="43"/>
  <c r="AB129" i="43"/>
  <c r="G129" i="43"/>
  <c r="G128" i="43"/>
  <c r="AH129" i="43"/>
  <c r="M129" i="43"/>
  <c r="M128" i="43"/>
  <c r="AF131" i="43"/>
  <c r="K131" i="43"/>
  <c r="K130" i="43"/>
  <c r="AH119" i="43"/>
  <c r="M119" i="43"/>
  <c r="M118" i="43"/>
  <c r="AA127" i="43"/>
  <c r="F127" i="43"/>
  <c r="AM133" i="43"/>
  <c r="R133" i="43"/>
  <c r="AH99" i="43"/>
  <c r="M99" i="43"/>
  <c r="W105" i="43"/>
  <c r="B105" i="43"/>
  <c r="B104" i="43"/>
  <c r="N118" i="43"/>
  <c r="AI119" i="43"/>
  <c r="N119" i="43"/>
  <c r="O122" i="43"/>
  <c r="AM125" i="43"/>
  <c r="R125" i="43"/>
  <c r="R124" i="43"/>
  <c r="AN133" i="43"/>
  <c r="S133" i="43"/>
  <c r="Q110" i="43"/>
  <c r="Q120" i="43"/>
  <c r="G130" i="43"/>
  <c r="AH109" i="43"/>
  <c r="M109" i="43"/>
  <c r="R120" i="43"/>
  <c r="P124" i="43"/>
  <c r="J126" i="43"/>
  <c r="M114" i="43"/>
  <c r="Q118" i="43"/>
  <c r="J128" i="43"/>
  <c r="I128" i="43"/>
  <c r="AL125" i="43"/>
  <c r="Q125" i="43"/>
  <c r="AN115" i="43"/>
  <c r="S115" i="43"/>
  <c r="AI123" i="43"/>
  <c r="N123" i="43"/>
  <c r="AG105" i="39"/>
  <c r="L105" i="39"/>
  <c r="N132" i="39"/>
  <c r="Q128" i="39"/>
  <c r="L130" i="39"/>
  <c r="K114" i="39"/>
  <c r="L102" i="39"/>
  <c r="M104" i="39"/>
  <c r="R120" i="39"/>
  <c r="J106" i="39"/>
  <c r="Z131" i="39"/>
  <c r="E131" i="39"/>
  <c r="X129" i="39"/>
  <c r="C129" i="39"/>
  <c r="J120" i="39"/>
  <c r="S132" i="39"/>
  <c r="AB133" i="39"/>
  <c r="G133" i="39"/>
  <c r="I128" i="39"/>
  <c r="N122" i="39"/>
  <c r="S130" i="39"/>
  <c r="T116" i="39"/>
  <c r="AF95" i="39"/>
  <c r="K95" i="39"/>
  <c r="AA131" i="39"/>
  <c r="F131" i="39"/>
  <c r="AC133" i="39"/>
  <c r="H133" i="39"/>
  <c r="AF125" i="39"/>
  <c r="K125" i="39"/>
  <c r="AE115" i="39"/>
  <c r="J115" i="39"/>
  <c r="AL125" i="39"/>
  <c r="Q125" i="39"/>
  <c r="AM111" i="39"/>
  <c r="R111" i="39"/>
  <c r="AL111" i="39"/>
  <c r="Q111" i="39"/>
  <c r="M132" i="39"/>
  <c r="P128" i="39"/>
  <c r="N116" i="39"/>
  <c r="AF99" i="39"/>
  <c r="K99" i="39"/>
  <c r="T118" i="39"/>
  <c r="L124" i="39"/>
  <c r="J112" i="39"/>
  <c r="I126" i="39"/>
  <c r="N112" i="39"/>
  <c r="K120" i="39"/>
  <c r="AN119" i="39"/>
  <c r="S119" i="39"/>
  <c r="Y125" i="39"/>
  <c r="D125" i="39"/>
  <c r="W123" i="39"/>
  <c r="B123" i="39"/>
  <c r="AL107" i="39"/>
  <c r="Q107" i="39"/>
  <c r="K102" i="39"/>
  <c r="P106" i="39"/>
  <c r="W127" i="39"/>
  <c r="B127" i="39"/>
  <c r="J98" i="39"/>
  <c r="AK117" i="38"/>
  <c r="P117" i="38"/>
  <c r="D122" i="38"/>
  <c r="I126" i="38"/>
  <c r="D124" i="38"/>
  <c r="P112" i="38"/>
  <c r="N102" i="38"/>
  <c r="K98" i="38"/>
  <c r="K100" i="38"/>
  <c r="K102" i="38"/>
  <c r="AM119" i="38"/>
  <c r="R119" i="38"/>
  <c r="R122" i="38"/>
  <c r="AL123" i="38"/>
  <c r="Q123" i="38"/>
  <c r="AD129" i="38"/>
  <c r="I129" i="38"/>
  <c r="AC133" i="38"/>
  <c r="H133" i="38"/>
  <c r="M108" i="38"/>
  <c r="AL125" i="38"/>
  <c r="Q125" i="38"/>
  <c r="K120" i="38"/>
  <c r="N128" i="38"/>
  <c r="D126" i="38"/>
  <c r="O104" i="38"/>
  <c r="AN119" i="38"/>
  <c r="S119" i="38"/>
  <c r="S112" i="38"/>
  <c r="J120" i="38"/>
  <c r="S130" i="38"/>
  <c r="AJ111" i="38"/>
  <c r="O111" i="38"/>
  <c r="F132" i="38"/>
  <c r="J122" i="38"/>
  <c r="AK111" i="38"/>
  <c r="P111" i="38"/>
  <c r="O126" i="38"/>
  <c r="Z123" i="38"/>
  <c r="E123" i="38"/>
  <c r="P114" i="38"/>
  <c r="C100" i="40"/>
  <c r="D96" i="40"/>
  <c r="D95" i="40"/>
  <c r="D92" i="40"/>
  <c r="D87" i="40"/>
  <c r="E109" i="40"/>
  <c r="D88" i="40"/>
  <c r="D84" i="40"/>
  <c r="D112" i="40"/>
  <c r="D91" i="40"/>
  <c r="C83" i="40"/>
  <c r="Q126" i="31"/>
  <c r="K96" i="31"/>
  <c r="AH117" i="31"/>
  <c r="M117" i="31"/>
  <c r="M116" i="31"/>
  <c r="F126" i="31"/>
  <c r="AM113" i="31"/>
  <c r="R113" i="31"/>
  <c r="R112" i="31"/>
  <c r="AG125" i="31"/>
  <c r="L125" i="31"/>
  <c r="D128" i="31"/>
  <c r="M122" i="31"/>
  <c r="J92" i="31"/>
  <c r="AE93" i="31"/>
  <c r="J93" i="31"/>
  <c r="AG107" i="31"/>
  <c r="L107" i="31"/>
  <c r="L106" i="31"/>
  <c r="AM119" i="31"/>
  <c r="R119" i="31"/>
  <c r="R118" i="31"/>
  <c r="AO125" i="31"/>
  <c r="T125" i="31"/>
  <c r="F130" i="31"/>
  <c r="L98" i="31"/>
  <c r="AO113" i="31"/>
  <c r="T113" i="31"/>
  <c r="AJ123" i="31"/>
  <c r="O123" i="31"/>
  <c r="X133" i="31"/>
  <c r="C133" i="31"/>
  <c r="C132" i="31"/>
  <c r="AK133" i="31"/>
  <c r="P133" i="31"/>
  <c r="K94" i="31"/>
  <c r="AF95" i="31"/>
  <c r="K95" i="31"/>
  <c r="Y123" i="31"/>
  <c r="D123" i="31"/>
  <c r="D122" i="31"/>
  <c r="AE101" i="31"/>
  <c r="J101" i="31"/>
  <c r="J100" i="31"/>
  <c r="AK107" i="31"/>
  <c r="P107" i="31"/>
  <c r="P106" i="31"/>
  <c r="AB133" i="31"/>
  <c r="G133" i="31"/>
  <c r="G132" i="31"/>
  <c r="AB123" i="31"/>
  <c r="G123" i="31"/>
  <c r="AI107" i="31"/>
  <c r="N107" i="31"/>
  <c r="AO115" i="31"/>
  <c r="T115" i="31"/>
  <c r="T114" i="31"/>
  <c r="AO121" i="31"/>
  <c r="T121" i="31"/>
  <c r="AD127" i="31"/>
  <c r="I127" i="31"/>
  <c r="AH99" i="31"/>
  <c r="M99" i="31"/>
  <c r="AL109" i="31"/>
  <c r="Q109" i="31"/>
  <c r="Q110" i="31"/>
  <c r="AL111" i="31"/>
  <c r="Q111" i="31"/>
  <c r="M120" i="31"/>
  <c r="AH121" i="31"/>
  <c r="M121" i="31"/>
  <c r="Y125" i="31"/>
  <c r="D125" i="31"/>
  <c r="D124" i="31"/>
  <c r="AL125" i="31"/>
  <c r="Q125" i="31"/>
  <c r="Q124" i="31"/>
  <c r="AE131" i="31"/>
  <c r="J131" i="31"/>
  <c r="J130" i="31"/>
  <c r="AJ109" i="31"/>
  <c r="O109" i="31"/>
  <c r="P112" i="31"/>
  <c r="N116" i="31"/>
  <c r="S120" i="31"/>
  <c r="Q122" i="31"/>
  <c r="O124" i="31"/>
  <c r="R124" i="31"/>
  <c r="AH127" i="31"/>
  <c r="M127" i="31"/>
  <c r="H128" i="31"/>
  <c r="AE129" i="31"/>
  <c r="J129" i="31"/>
  <c r="D130" i="31"/>
  <c r="R130" i="31"/>
  <c r="M108" i="31"/>
  <c r="AI127" i="31"/>
  <c r="N127" i="31"/>
  <c r="J96" i="31"/>
  <c r="M104" i="31"/>
  <c r="L108" i="31"/>
  <c r="K110" i="31"/>
  <c r="F122" i="31"/>
  <c r="C124" i="31"/>
  <c r="W125" i="31"/>
  <c r="B125" i="31"/>
  <c r="AF115" i="31"/>
  <c r="K115" i="31"/>
  <c r="AK117" i="31"/>
  <c r="P117" i="31"/>
  <c r="H122" i="31"/>
  <c r="AF131" i="31"/>
  <c r="K131" i="31"/>
  <c r="Q108" i="31"/>
  <c r="G122" i="31"/>
  <c r="L102" i="31"/>
  <c r="AD127" i="30"/>
  <c r="I127" i="30"/>
  <c r="AJ131" i="30"/>
  <c r="O131" i="30"/>
  <c r="P124" i="30"/>
  <c r="AA127" i="30"/>
  <c r="F127" i="30"/>
  <c r="M124" i="30"/>
  <c r="W123" i="30"/>
  <c r="B123" i="30"/>
  <c r="O126" i="30"/>
  <c r="T130" i="30"/>
  <c r="O132" i="30"/>
  <c r="AI101" i="30"/>
  <c r="N101" i="30"/>
  <c r="L130" i="30"/>
  <c r="J102" i="30"/>
  <c r="AH103" i="30"/>
  <c r="M103" i="30"/>
  <c r="P112" i="30"/>
  <c r="T124" i="30"/>
  <c r="K114" i="30"/>
  <c r="AM133" i="30"/>
  <c r="R133" i="30"/>
  <c r="AG129" i="30"/>
  <c r="L129" i="30"/>
  <c r="O120" i="30"/>
  <c r="R126" i="30"/>
  <c r="E122" i="30"/>
  <c r="AN129" i="30"/>
  <c r="S129" i="30"/>
  <c r="AH105" i="30"/>
  <c r="M105" i="30"/>
  <c r="E130" i="30"/>
  <c r="AF117" i="30"/>
  <c r="K117" i="30"/>
  <c r="H130" i="30"/>
  <c r="M112" i="30"/>
  <c r="F132" i="30"/>
  <c r="S112" i="30"/>
  <c r="R116" i="30"/>
  <c r="R120" i="30"/>
  <c r="S122" i="30"/>
  <c r="AJ109" i="30"/>
  <c r="O109" i="30"/>
  <c r="J100" i="32"/>
  <c r="AE101" i="32"/>
  <c r="J101" i="32"/>
  <c r="M118" i="32"/>
  <c r="AK107" i="32"/>
  <c r="P107" i="32"/>
  <c r="P106" i="32"/>
  <c r="G130" i="32"/>
  <c r="AJ103" i="32"/>
  <c r="O103" i="32"/>
  <c r="O102" i="32"/>
  <c r="AN131" i="32"/>
  <c r="S131" i="32"/>
  <c r="S130" i="32"/>
  <c r="Z123" i="32"/>
  <c r="E123" i="32"/>
  <c r="E122" i="32"/>
  <c r="W131" i="32"/>
  <c r="B131" i="32"/>
  <c r="AJ133" i="32"/>
  <c r="O133" i="32"/>
  <c r="AJ107" i="32"/>
  <c r="O107" i="32"/>
  <c r="O106" i="32"/>
  <c r="AK117" i="32"/>
  <c r="P117" i="32"/>
  <c r="P116" i="32"/>
  <c r="AG123" i="32"/>
  <c r="L123" i="32"/>
  <c r="L122" i="32"/>
  <c r="Y127" i="32"/>
  <c r="D127" i="32"/>
  <c r="D126" i="32"/>
  <c r="AL127" i="32"/>
  <c r="Q127" i="32"/>
  <c r="Z129" i="32"/>
  <c r="E129" i="32"/>
  <c r="X131" i="32"/>
  <c r="C131" i="32"/>
  <c r="C130" i="32"/>
  <c r="AF103" i="32"/>
  <c r="K103" i="32"/>
  <c r="K102" i="32"/>
  <c r="AL117" i="32"/>
  <c r="Q117" i="32"/>
  <c r="AI123" i="32"/>
  <c r="N123" i="32"/>
  <c r="AF125" i="32"/>
  <c r="K125" i="32"/>
  <c r="B128" i="32"/>
  <c r="AE131" i="32"/>
  <c r="J131" i="32"/>
  <c r="AG99" i="32"/>
  <c r="L99" i="32"/>
  <c r="L98" i="32"/>
  <c r="AE111" i="32"/>
  <c r="J111" i="32"/>
  <c r="J110" i="32"/>
  <c r="AF121" i="32"/>
  <c r="K121" i="32"/>
  <c r="K120" i="32"/>
  <c r="T122" i="32"/>
  <c r="AG125" i="32"/>
  <c r="L125" i="32"/>
  <c r="C128" i="32"/>
  <c r="K130" i="32"/>
  <c r="AF131" i="32"/>
  <c r="K131" i="32"/>
  <c r="AA133" i="32"/>
  <c r="F133" i="32"/>
  <c r="F132" i="32"/>
  <c r="AJ109" i="32"/>
  <c r="O109" i="32"/>
  <c r="O108" i="32"/>
  <c r="AM119" i="32"/>
  <c r="R119" i="32"/>
  <c r="R118" i="32"/>
  <c r="W123" i="32"/>
  <c r="B123" i="32"/>
  <c r="B122" i="32"/>
  <c r="AB125" i="32"/>
  <c r="G125" i="32"/>
  <c r="R124" i="32"/>
  <c r="AM125" i="32"/>
  <c r="R125" i="32"/>
  <c r="AI127" i="32"/>
  <c r="N127" i="32"/>
  <c r="N126" i="32"/>
  <c r="AM133" i="32"/>
  <c r="R133" i="32"/>
  <c r="R132" i="32"/>
  <c r="AG105" i="32"/>
  <c r="L105" i="32"/>
  <c r="P104" i="32"/>
  <c r="AM109" i="32"/>
  <c r="R109" i="32"/>
  <c r="AJ113" i="32"/>
  <c r="O113" i="32"/>
  <c r="O112" i="32"/>
  <c r="AL121" i="32"/>
  <c r="Q121" i="32"/>
  <c r="X125" i="32"/>
  <c r="C125" i="32"/>
  <c r="AN125" i="32"/>
  <c r="S125" i="32"/>
  <c r="S124" i="32"/>
  <c r="AC127" i="32"/>
  <c r="H127" i="32"/>
  <c r="H126" i="32"/>
  <c r="AM131" i="32"/>
  <c r="R131" i="32"/>
  <c r="W133" i="32"/>
  <c r="B133" i="32"/>
  <c r="AC133" i="32"/>
  <c r="H133" i="32"/>
  <c r="J94" i="32"/>
  <c r="AE99" i="32"/>
  <c r="J99" i="32"/>
  <c r="N102" i="32"/>
  <c r="AE103" i="32"/>
  <c r="J103" i="32"/>
  <c r="J104" i="32"/>
  <c r="L118" i="32"/>
  <c r="E128" i="32"/>
  <c r="H130" i="32"/>
  <c r="R130" i="32"/>
  <c r="AO131" i="32"/>
  <c r="T131" i="32"/>
  <c r="O132" i="32"/>
  <c r="L96" i="32"/>
  <c r="N106" i="32"/>
  <c r="K110" i="32"/>
  <c r="Q120" i="32"/>
  <c r="J126" i="32"/>
  <c r="J130" i="32"/>
  <c r="L110" i="32"/>
  <c r="K114" i="32"/>
  <c r="P118" i="32"/>
  <c r="AL119" i="32"/>
  <c r="Q119" i="32"/>
  <c r="M126" i="32"/>
  <c r="B130" i="32"/>
  <c r="H132" i="32"/>
  <c r="Q132" i="32"/>
  <c r="AH101" i="32"/>
  <c r="M101" i="32"/>
  <c r="D122" i="32"/>
  <c r="J124" i="32"/>
  <c r="AG131" i="29"/>
  <c r="L131" i="29"/>
  <c r="O104" i="29"/>
  <c r="E126" i="29"/>
  <c r="T122" i="29"/>
  <c r="Q130" i="29"/>
  <c r="Q114" i="29"/>
  <c r="AJ117" i="29"/>
  <c r="O117" i="29"/>
  <c r="S110" i="29"/>
  <c r="O128" i="29"/>
  <c r="R118" i="29"/>
  <c r="Q124" i="29"/>
  <c r="P104" i="29"/>
  <c r="AJ107" i="29"/>
  <c r="O107" i="29"/>
  <c r="I126" i="29"/>
  <c r="C132" i="29"/>
  <c r="AC123" i="29"/>
  <c r="H123" i="29"/>
  <c r="O120" i="29"/>
  <c r="N114" i="29"/>
  <c r="R112" i="29"/>
  <c r="O102" i="29"/>
  <c r="AM123" i="29"/>
  <c r="R123" i="29"/>
  <c r="O126" i="29"/>
  <c r="N122" i="29"/>
  <c r="G128" i="29"/>
  <c r="M108" i="29"/>
  <c r="AI111" i="29"/>
  <c r="N111" i="29"/>
  <c r="T116" i="29"/>
  <c r="T120" i="29"/>
  <c r="S126" i="28"/>
  <c r="O102" i="28"/>
  <c r="T132" i="28"/>
  <c r="M106" i="28"/>
  <c r="O124" i="28"/>
  <c r="AJ105" i="28"/>
  <c r="O105" i="28"/>
  <c r="O106" i="28"/>
  <c r="AM115" i="28"/>
  <c r="R115" i="28"/>
  <c r="AH119" i="28"/>
  <c r="M119" i="28"/>
  <c r="F124" i="28"/>
  <c r="H128" i="28"/>
  <c r="W133" i="28"/>
  <c r="B133" i="28"/>
  <c r="J126" i="28"/>
  <c r="AH115" i="28"/>
  <c r="M115" i="28"/>
  <c r="T118" i="28"/>
  <c r="S130" i="28"/>
  <c r="T126" i="28"/>
  <c r="N102" i="28"/>
  <c r="P106" i="28"/>
  <c r="AM111" i="28"/>
  <c r="R111" i="28"/>
  <c r="B122" i="28"/>
  <c r="AH127" i="28"/>
  <c r="M127" i="28"/>
  <c r="I128" i="28"/>
  <c r="R130" i="28"/>
  <c r="F122" i="28"/>
  <c r="AH101" i="28"/>
  <c r="M101" i="28"/>
  <c r="Q130" i="28"/>
  <c r="H130" i="28"/>
  <c r="T122" i="28"/>
  <c r="P118" i="28"/>
  <c r="AH109" i="28"/>
  <c r="M109" i="28"/>
  <c r="N114" i="28"/>
  <c r="O132" i="28"/>
  <c r="AI109" i="28"/>
  <c r="N109" i="28"/>
  <c r="N126" i="28"/>
  <c r="K132" i="28"/>
  <c r="E128" i="28"/>
  <c r="M112" i="28"/>
  <c r="O128" i="28"/>
  <c r="AI103" i="47"/>
  <c r="N103" i="47"/>
  <c r="AJ133" i="47"/>
  <c r="O133" i="47"/>
  <c r="AH107" i="47"/>
  <c r="M107" i="47"/>
  <c r="AI107" i="47"/>
  <c r="N107" i="47"/>
  <c r="AJ107" i="47"/>
  <c r="O107" i="47"/>
  <c r="AK107" i="47"/>
  <c r="P107" i="47"/>
  <c r="AJ103" i="47"/>
  <c r="O103" i="47"/>
  <c r="AJ117" i="47"/>
  <c r="O117" i="47"/>
  <c r="I124" i="50"/>
  <c r="F130" i="50"/>
  <c r="F110" i="50"/>
  <c r="E110" i="50"/>
  <c r="K120" i="50"/>
  <c r="D116" i="50"/>
  <c r="Y111" i="50"/>
  <c r="D111" i="50"/>
  <c r="C132" i="50"/>
  <c r="C128" i="50"/>
  <c r="Z121" i="50"/>
  <c r="E121" i="50"/>
  <c r="AB121" i="50"/>
  <c r="G121" i="50"/>
  <c r="AC121" i="50"/>
  <c r="H121" i="50"/>
  <c r="T120" i="50"/>
  <c r="AM123" i="50"/>
  <c r="R123" i="50"/>
  <c r="AN123" i="50"/>
  <c r="S123" i="50"/>
  <c r="AK127" i="50"/>
  <c r="P127" i="50"/>
  <c r="O130" i="50"/>
  <c r="S126" i="50"/>
  <c r="S128" i="50"/>
  <c r="AF129" i="50"/>
  <c r="K129" i="50"/>
  <c r="P130" i="50"/>
  <c r="M124" i="50"/>
  <c r="AJ129" i="50"/>
  <c r="O129" i="50"/>
  <c r="AM131" i="50"/>
  <c r="R131" i="50"/>
  <c r="P124" i="50"/>
  <c r="J126" i="50"/>
  <c r="AE133" i="50"/>
  <c r="J133" i="50"/>
  <c r="AE131" i="50"/>
  <c r="J131" i="50"/>
  <c r="AM121" i="50"/>
  <c r="R121" i="50"/>
  <c r="P120" i="50"/>
  <c r="O118" i="50"/>
  <c r="N112" i="50"/>
  <c r="N110" i="50"/>
  <c r="R110" i="50"/>
  <c r="Q108" i="50"/>
  <c r="P106" i="50"/>
  <c r="N104" i="50"/>
  <c r="AD133" i="50"/>
  <c r="I133" i="50"/>
  <c r="AD127" i="50"/>
  <c r="I127" i="50"/>
  <c r="H124" i="50"/>
  <c r="H130" i="50"/>
  <c r="AB129" i="50"/>
  <c r="G129" i="50"/>
  <c r="G124" i="50"/>
  <c r="AB131" i="50"/>
  <c r="G131" i="50"/>
  <c r="F122" i="50"/>
  <c r="F124" i="50"/>
  <c r="E128" i="50"/>
  <c r="E122" i="50"/>
  <c r="Y127" i="50"/>
  <c r="D127" i="50"/>
  <c r="S120" i="50"/>
  <c r="M120" i="50"/>
  <c r="N118" i="50"/>
  <c r="AK113" i="50"/>
  <c r="P113" i="50"/>
  <c r="O110" i="50"/>
  <c r="S110" i="50"/>
  <c r="AK111" i="50"/>
  <c r="P111" i="50"/>
  <c r="M108" i="50"/>
  <c r="R108" i="50"/>
  <c r="Q106" i="50"/>
  <c r="AH103" i="50"/>
  <c r="M103" i="50"/>
  <c r="AH101" i="50"/>
  <c r="M101" i="50"/>
  <c r="I122" i="50"/>
  <c r="Q122" i="50"/>
  <c r="AC123" i="50"/>
  <c r="H123" i="50"/>
  <c r="AK123" i="50"/>
  <c r="P123" i="50"/>
  <c r="D124" i="50"/>
  <c r="L124" i="50"/>
  <c r="T124" i="50"/>
  <c r="X125" i="50"/>
  <c r="C125" i="50"/>
  <c r="AF125" i="50"/>
  <c r="K125" i="50"/>
  <c r="AN125" i="50"/>
  <c r="S125" i="50"/>
  <c r="G126" i="50"/>
  <c r="O126" i="50"/>
  <c r="AA127" i="50"/>
  <c r="F127" i="50"/>
  <c r="AI127" i="50"/>
  <c r="N127" i="50"/>
  <c r="B128" i="50"/>
  <c r="J128" i="50"/>
  <c r="R128" i="50"/>
  <c r="AD129" i="50"/>
  <c r="I129" i="50"/>
  <c r="AL129" i="50"/>
  <c r="Q129" i="50"/>
  <c r="E130" i="50"/>
  <c r="Y131" i="50"/>
  <c r="D131" i="50"/>
  <c r="AG131" i="50"/>
  <c r="L131" i="50"/>
  <c r="AO131" i="50"/>
  <c r="T131" i="50"/>
  <c r="H132" i="50"/>
  <c r="P132" i="50"/>
  <c r="AB133" i="50"/>
  <c r="G133" i="50"/>
  <c r="AJ133" i="50"/>
  <c r="O133" i="50"/>
  <c r="AH107" i="50"/>
  <c r="M107" i="50"/>
  <c r="AK119" i="50"/>
  <c r="P119" i="50"/>
  <c r="AI121" i="50"/>
  <c r="N121" i="50"/>
  <c r="AI107" i="50"/>
  <c r="N107" i="50"/>
  <c r="M98" i="50"/>
  <c r="AI103" i="50"/>
  <c r="N103" i="50"/>
  <c r="O104" i="50"/>
  <c r="O108" i="50"/>
  <c r="M110" i="50"/>
  <c r="F128" i="50"/>
  <c r="I130" i="50"/>
  <c r="Q130" i="50"/>
  <c r="D132" i="50"/>
  <c r="L132" i="50"/>
  <c r="T132" i="50"/>
  <c r="AJ107" i="50"/>
  <c r="O107" i="50"/>
  <c r="AJ103" i="50"/>
  <c r="O103" i="50"/>
  <c r="P104" i="50"/>
  <c r="P108" i="50"/>
  <c r="E132" i="50"/>
  <c r="G122" i="50"/>
  <c r="O122" i="50"/>
  <c r="B124" i="50"/>
  <c r="J124" i="50"/>
  <c r="R124" i="50"/>
  <c r="E126" i="50"/>
  <c r="M126" i="50"/>
  <c r="H128" i="50"/>
  <c r="P128" i="50"/>
  <c r="C130" i="50"/>
  <c r="K130" i="50"/>
  <c r="S130" i="50"/>
  <c r="J98" i="55"/>
  <c r="K100" i="55"/>
  <c r="AH101" i="55"/>
  <c r="M101" i="55"/>
  <c r="AI103" i="55"/>
  <c r="N103" i="55"/>
  <c r="O104" i="55"/>
  <c r="AH109" i="55"/>
  <c r="M109" i="55"/>
  <c r="Z113" i="55"/>
  <c r="E113" i="55"/>
  <c r="E112" i="55"/>
  <c r="AH113" i="55"/>
  <c r="M113" i="55"/>
  <c r="M112" i="55"/>
  <c r="AI123" i="55"/>
  <c r="N123" i="55"/>
  <c r="N122" i="55"/>
  <c r="AD125" i="55"/>
  <c r="I125" i="55"/>
  <c r="I124" i="55"/>
  <c r="AL125" i="55"/>
  <c r="Q125" i="55"/>
  <c r="Q124" i="55"/>
  <c r="AB129" i="55"/>
  <c r="G129" i="55"/>
  <c r="G128" i="55"/>
  <c r="AJ129" i="55"/>
  <c r="O129" i="55"/>
  <c r="O128" i="55"/>
  <c r="G110" i="55"/>
  <c r="AB111" i="55"/>
  <c r="G111" i="55"/>
  <c r="O110" i="55"/>
  <c r="AJ111" i="55"/>
  <c r="O111" i="55"/>
  <c r="AJ115" i="55"/>
  <c r="O115" i="55"/>
  <c r="AM115" i="55"/>
  <c r="R115" i="55"/>
  <c r="AF121" i="55"/>
  <c r="K121" i="55"/>
  <c r="Z133" i="55"/>
  <c r="E133" i="55"/>
  <c r="E132" i="55"/>
  <c r="AH133" i="55"/>
  <c r="M133" i="55"/>
  <c r="M132" i="55"/>
  <c r="AG105" i="55"/>
  <c r="L105" i="55"/>
  <c r="Q110" i="55"/>
  <c r="H112" i="55"/>
  <c r="AJ113" i="55"/>
  <c r="O113" i="55"/>
  <c r="AC115" i="55"/>
  <c r="H115" i="55"/>
  <c r="H114" i="55"/>
  <c r="AK115" i="55"/>
  <c r="P115" i="55"/>
  <c r="P114" i="55"/>
  <c r="Z117" i="55"/>
  <c r="E117" i="55"/>
  <c r="W115" i="55"/>
  <c r="B115" i="55"/>
  <c r="X117" i="55"/>
  <c r="C117" i="55"/>
  <c r="C116" i="55"/>
  <c r="AF117" i="55"/>
  <c r="K117" i="55"/>
  <c r="K116" i="55"/>
  <c r="AN117" i="55"/>
  <c r="S117" i="55"/>
  <c r="S116" i="55"/>
  <c r="B110" i="55"/>
  <c r="W111" i="55"/>
  <c r="B111" i="55"/>
  <c r="J110" i="55"/>
  <c r="AE111" i="55"/>
  <c r="J111" i="55"/>
  <c r="R110" i="55"/>
  <c r="AM111" i="55"/>
  <c r="R111" i="55"/>
  <c r="AA119" i="55"/>
  <c r="F119" i="55"/>
  <c r="F118" i="55"/>
  <c r="AI119" i="55"/>
  <c r="N119" i="55"/>
  <c r="N118" i="55"/>
  <c r="AJ121" i="55"/>
  <c r="O121" i="55"/>
  <c r="X129" i="55"/>
  <c r="C129" i="55"/>
  <c r="AF129" i="55"/>
  <c r="K129" i="55"/>
  <c r="AN129" i="55"/>
  <c r="S129" i="55"/>
  <c r="AC131" i="55"/>
  <c r="H131" i="55"/>
  <c r="AK131" i="55"/>
  <c r="P131" i="55"/>
  <c r="AH117" i="55"/>
  <c r="M117" i="55"/>
  <c r="AJ119" i="55"/>
  <c r="O119" i="55"/>
  <c r="Y127" i="55"/>
  <c r="D127" i="55"/>
  <c r="D126" i="55"/>
  <c r="AG127" i="55"/>
  <c r="L127" i="55"/>
  <c r="L126" i="55"/>
  <c r="AO127" i="55"/>
  <c r="T127" i="55"/>
  <c r="T126" i="55"/>
  <c r="P108" i="55"/>
  <c r="I110" i="55"/>
  <c r="AE115" i="55"/>
  <c r="J115" i="55"/>
  <c r="AD121" i="55"/>
  <c r="I121" i="55"/>
  <c r="I120" i="55"/>
  <c r="AL121" i="55"/>
  <c r="Q121" i="55"/>
  <c r="Q120" i="55"/>
  <c r="Y123" i="55"/>
  <c r="D123" i="55"/>
  <c r="D122" i="55"/>
  <c r="AG123" i="55"/>
  <c r="L123" i="55"/>
  <c r="L122" i="55"/>
  <c r="AO123" i="55"/>
  <c r="T123" i="55"/>
  <c r="T122" i="55"/>
  <c r="W131" i="55"/>
  <c r="B131" i="55"/>
  <c r="B130" i="55"/>
  <c r="AE131" i="55"/>
  <c r="J131" i="55"/>
  <c r="J130" i="55"/>
  <c r="AM131" i="55"/>
  <c r="R131" i="55"/>
  <c r="R130" i="55"/>
  <c r="I126" i="55"/>
  <c r="Q126" i="55"/>
  <c r="D128" i="55"/>
  <c r="L128" i="55"/>
  <c r="T128" i="55"/>
  <c r="G130" i="55"/>
  <c r="O130" i="55"/>
  <c r="B132" i="55"/>
  <c r="J132" i="55"/>
  <c r="R132" i="55"/>
  <c r="AC111" i="55"/>
  <c r="H111" i="55"/>
  <c r="AK111" i="55"/>
  <c r="P111" i="55"/>
  <c r="G124" i="55"/>
  <c r="O124" i="55"/>
  <c r="B126" i="55"/>
  <c r="J126" i="55"/>
  <c r="R126" i="55"/>
  <c r="E128" i="55"/>
  <c r="M128" i="55"/>
  <c r="H130" i="55"/>
  <c r="P130" i="55"/>
  <c r="C132" i="55"/>
  <c r="K132" i="55"/>
  <c r="S132" i="55"/>
  <c r="X115" i="54"/>
  <c r="C115" i="54"/>
  <c r="C114" i="54"/>
  <c r="AF115" i="54"/>
  <c r="K115" i="54"/>
  <c r="K114" i="54"/>
  <c r="AN115" i="54"/>
  <c r="S115" i="54"/>
  <c r="S114" i="54"/>
  <c r="AC119" i="54"/>
  <c r="H119" i="54"/>
  <c r="H118" i="54"/>
  <c r="AK119" i="54"/>
  <c r="P119" i="54"/>
  <c r="P118" i="54"/>
  <c r="X121" i="54"/>
  <c r="C121" i="54"/>
  <c r="C120" i="54"/>
  <c r="AF121" i="54"/>
  <c r="K121" i="54"/>
  <c r="K120" i="54"/>
  <c r="AN121" i="54"/>
  <c r="S121" i="54"/>
  <c r="S120" i="54"/>
  <c r="AB123" i="54"/>
  <c r="G123" i="54"/>
  <c r="G122" i="54"/>
  <c r="AJ123" i="54"/>
  <c r="O123" i="54"/>
  <c r="O122" i="54"/>
  <c r="AB113" i="54"/>
  <c r="G113" i="54"/>
  <c r="G112" i="54"/>
  <c r="AJ113" i="54"/>
  <c r="O113" i="54"/>
  <c r="O112" i="54"/>
  <c r="AD119" i="54"/>
  <c r="I119" i="54"/>
  <c r="I118" i="54"/>
  <c r="AL119" i="54"/>
  <c r="Q119" i="54"/>
  <c r="Q118" i="54"/>
  <c r="Y121" i="54"/>
  <c r="D121" i="54"/>
  <c r="D120" i="54"/>
  <c r="AG121" i="54"/>
  <c r="L121" i="54"/>
  <c r="L120" i="54"/>
  <c r="AO121" i="54"/>
  <c r="T121" i="54"/>
  <c r="T120" i="54"/>
  <c r="AD125" i="54"/>
  <c r="I125" i="54"/>
  <c r="I124" i="54"/>
  <c r="AL125" i="54"/>
  <c r="Q125" i="54"/>
  <c r="Q124" i="54"/>
  <c r="X129" i="54"/>
  <c r="C129" i="54"/>
  <c r="AF129" i="54"/>
  <c r="K129" i="54"/>
  <c r="AN129" i="54"/>
  <c r="S129" i="54"/>
  <c r="Z133" i="54"/>
  <c r="E133" i="54"/>
  <c r="E132" i="54"/>
  <c r="AH133" i="54"/>
  <c r="M133" i="54"/>
  <c r="M132" i="54"/>
  <c r="AE99" i="54"/>
  <c r="J99" i="54"/>
  <c r="K102" i="54"/>
  <c r="J104" i="54"/>
  <c r="AL109" i="54"/>
  <c r="Q109" i="54"/>
  <c r="AH111" i="54"/>
  <c r="M111" i="54"/>
  <c r="AC113" i="54"/>
  <c r="H113" i="54"/>
  <c r="H112" i="54"/>
  <c r="AK113" i="54"/>
  <c r="P113" i="54"/>
  <c r="P112" i="54"/>
  <c r="W125" i="54"/>
  <c r="B125" i="54"/>
  <c r="B124" i="54"/>
  <c r="AE125" i="54"/>
  <c r="J125" i="54"/>
  <c r="J124" i="54"/>
  <c r="AM125" i="54"/>
  <c r="R125" i="54"/>
  <c r="R124" i="54"/>
  <c r="AD131" i="54"/>
  <c r="I131" i="54"/>
  <c r="AL131" i="54"/>
  <c r="Q131" i="54"/>
  <c r="AA133" i="54"/>
  <c r="F133" i="54"/>
  <c r="F132" i="54"/>
  <c r="AI133" i="54"/>
  <c r="N133" i="54"/>
  <c r="N132" i="54"/>
  <c r="AE95" i="54"/>
  <c r="J95" i="54"/>
  <c r="L102" i="54"/>
  <c r="AI105" i="54"/>
  <c r="N105" i="54"/>
  <c r="R110" i="54"/>
  <c r="W131" i="54"/>
  <c r="B131" i="54"/>
  <c r="B130" i="54"/>
  <c r="AE131" i="54"/>
  <c r="J131" i="54"/>
  <c r="J130" i="54"/>
  <c r="AM131" i="54"/>
  <c r="R131" i="54"/>
  <c r="R130" i="54"/>
  <c r="AE101" i="54"/>
  <c r="J101" i="54"/>
  <c r="N108" i="54"/>
  <c r="J110" i="54"/>
  <c r="I110" i="54"/>
  <c r="AD111" i="54"/>
  <c r="I111" i="54"/>
  <c r="Q110" i="54"/>
  <c r="AL111" i="54"/>
  <c r="Q111" i="54"/>
  <c r="AJ121" i="54"/>
  <c r="O121" i="54"/>
  <c r="Y127" i="54"/>
  <c r="D127" i="54"/>
  <c r="D126" i="54"/>
  <c r="AG127" i="54"/>
  <c r="L127" i="54"/>
  <c r="L126" i="54"/>
  <c r="AO127" i="54"/>
  <c r="T127" i="54"/>
  <c r="T126" i="54"/>
  <c r="X131" i="54"/>
  <c r="C131" i="54"/>
  <c r="C130" i="54"/>
  <c r="AF131" i="54"/>
  <c r="K131" i="54"/>
  <c r="K130" i="54"/>
  <c r="AN131" i="54"/>
  <c r="S131" i="54"/>
  <c r="S130" i="54"/>
  <c r="K96" i="54"/>
  <c r="AK115" i="54"/>
  <c r="P115" i="54"/>
  <c r="Z117" i="54"/>
  <c r="E117" i="54"/>
  <c r="E116" i="54"/>
  <c r="AH117" i="54"/>
  <c r="M117" i="54"/>
  <c r="M116" i="54"/>
  <c r="Z127" i="54"/>
  <c r="E127" i="54"/>
  <c r="E126" i="54"/>
  <c r="AH127" i="54"/>
  <c r="M127" i="54"/>
  <c r="M126" i="54"/>
  <c r="AB129" i="54"/>
  <c r="G129" i="54"/>
  <c r="G128" i="54"/>
  <c r="AJ129" i="54"/>
  <c r="O129" i="54"/>
  <c r="O128" i="54"/>
  <c r="AA117" i="54"/>
  <c r="F117" i="54"/>
  <c r="F116" i="54"/>
  <c r="AI117" i="54"/>
  <c r="N117" i="54"/>
  <c r="N116" i="54"/>
  <c r="Z123" i="54"/>
  <c r="E123" i="54"/>
  <c r="AH123" i="54"/>
  <c r="M123" i="54"/>
  <c r="AC129" i="54"/>
  <c r="H129" i="54"/>
  <c r="H128" i="54"/>
  <c r="AK129" i="54"/>
  <c r="P129" i="54"/>
  <c r="P128" i="54"/>
  <c r="W115" i="54"/>
  <c r="B115" i="54"/>
  <c r="B114" i="54"/>
  <c r="AE115" i="54"/>
  <c r="J115" i="54"/>
  <c r="J114" i="54"/>
  <c r="AM115" i="54"/>
  <c r="R115" i="54"/>
  <c r="R114" i="54"/>
  <c r="AJ119" i="54"/>
  <c r="O119" i="54"/>
  <c r="AA123" i="54"/>
  <c r="F123" i="54"/>
  <c r="F122" i="54"/>
  <c r="AI123" i="54"/>
  <c r="N123" i="54"/>
  <c r="N122" i="54"/>
  <c r="B132" i="54"/>
  <c r="J132" i="54"/>
  <c r="R132" i="54"/>
  <c r="W127" i="53"/>
  <c r="B127" i="53"/>
  <c r="B128" i="53"/>
  <c r="W117" i="53"/>
  <c r="B117" i="53"/>
  <c r="W119" i="53"/>
  <c r="B119" i="53"/>
  <c r="B112" i="53"/>
  <c r="B122" i="53"/>
  <c r="C122" i="53"/>
  <c r="X125" i="53"/>
  <c r="C125" i="53"/>
  <c r="C132" i="53"/>
  <c r="S122" i="53"/>
  <c r="R126" i="53"/>
  <c r="R128" i="53"/>
  <c r="K116" i="53"/>
  <c r="M112" i="53"/>
  <c r="N118" i="53"/>
  <c r="K132" i="53"/>
  <c r="N112" i="53"/>
  <c r="AN117" i="53"/>
  <c r="S117" i="53"/>
  <c r="AI121" i="53"/>
  <c r="N121" i="53"/>
  <c r="K122" i="53"/>
  <c r="AG131" i="53"/>
  <c r="L131" i="53"/>
  <c r="L132" i="53"/>
  <c r="R112" i="53"/>
  <c r="AO131" i="53"/>
  <c r="T131" i="53"/>
  <c r="Q132" i="53"/>
  <c r="L110" i="53"/>
  <c r="AI127" i="53"/>
  <c r="N127" i="53"/>
  <c r="J122" i="53"/>
  <c r="J128" i="53"/>
  <c r="J132" i="53"/>
  <c r="J112" i="53"/>
  <c r="J126" i="53"/>
  <c r="J116" i="53"/>
  <c r="AE119" i="53"/>
  <c r="J119" i="53"/>
  <c r="AG109" i="53"/>
  <c r="L109" i="53"/>
  <c r="K108" i="53"/>
  <c r="AG105" i="53"/>
  <c r="L105" i="53"/>
  <c r="O102" i="53"/>
  <c r="J100" i="53"/>
  <c r="AF101" i="53"/>
  <c r="K101" i="53"/>
  <c r="AE95" i="53"/>
  <c r="J95" i="53"/>
  <c r="C118" i="53"/>
  <c r="B120" i="53"/>
  <c r="C116" i="53"/>
  <c r="B132" i="53"/>
  <c r="C126" i="53"/>
  <c r="AH121" i="53"/>
  <c r="M121" i="53"/>
  <c r="AF125" i="53"/>
  <c r="K125" i="53"/>
  <c r="S126" i="53"/>
  <c r="P132" i="53"/>
  <c r="AL111" i="53"/>
  <c r="Q111" i="53"/>
  <c r="AL113" i="53"/>
  <c r="Q113" i="53"/>
  <c r="T116" i="53"/>
  <c r="K118" i="53"/>
  <c r="AJ111" i="53"/>
  <c r="O111" i="53"/>
  <c r="AN119" i="53"/>
  <c r="S119" i="53"/>
  <c r="AJ133" i="53"/>
  <c r="O133" i="53"/>
  <c r="AO113" i="53"/>
  <c r="T113" i="53"/>
  <c r="R120" i="53"/>
  <c r="AK123" i="53"/>
  <c r="P123" i="53"/>
  <c r="K126" i="53"/>
  <c r="L112" i="53"/>
  <c r="T132" i="53"/>
  <c r="P126" i="53"/>
  <c r="Q116" i="53"/>
  <c r="J120" i="53"/>
  <c r="R122" i="53"/>
  <c r="AI111" i="53"/>
  <c r="N111" i="53"/>
  <c r="AJ115" i="53"/>
  <c r="O115" i="53"/>
  <c r="AJ117" i="53"/>
  <c r="O117" i="53"/>
  <c r="AG123" i="53"/>
  <c r="L123" i="53"/>
  <c r="AO123" i="53"/>
  <c r="T123" i="53"/>
  <c r="AK131" i="53"/>
  <c r="P131" i="53"/>
  <c r="I114" i="53"/>
  <c r="I120" i="53"/>
  <c r="AD127" i="53"/>
  <c r="I127" i="53"/>
  <c r="AD129" i="53"/>
  <c r="I129" i="53"/>
  <c r="AC131" i="53"/>
  <c r="H131" i="53"/>
  <c r="AB117" i="53"/>
  <c r="G117" i="53"/>
  <c r="AB133" i="53"/>
  <c r="G133" i="53"/>
  <c r="AB127" i="53"/>
  <c r="G127" i="53"/>
  <c r="AB115" i="53"/>
  <c r="G115" i="53"/>
  <c r="G120" i="53"/>
  <c r="G110" i="53"/>
  <c r="G118" i="53"/>
  <c r="G124" i="53"/>
  <c r="F120" i="53"/>
  <c r="AA127" i="53"/>
  <c r="F127" i="53"/>
  <c r="E130" i="53"/>
  <c r="Z121" i="53"/>
  <c r="E121" i="53"/>
  <c r="E124" i="53"/>
  <c r="Y113" i="53"/>
  <c r="D113" i="53"/>
  <c r="Y129" i="53"/>
  <c r="D129" i="53"/>
  <c r="Y115" i="53"/>
  <c r="D115" i="53"/>
  <c r="D110" i="53"/>
  <c r="Y131" i="53"/>
  <c r="D131" i="53"/>
  <c r="Y123" i="53"/>
  <c r="D123" i="53"/>
  <c r="N104" i="53"/>
  <c r="J98" i="53"/>
  <c r="AH101" i="53"/>
  <c r="M101" i="53"/>
  <c r="O104" i="53"/>
  <c r="AE105" i="53"/>
  <c r="J105" i="53"/>
  <c r="Q108" i="53"/>
  <c r="AI109" i="53"/>
  <c r="N109" i="53"/>
  <c r="E110" i="53"/>
  <c r="AJ121" i="53"/>
  <c r="O121" i="53"/>
  <c r="K98" i="53"/>
  <c r="L100" i="53"/>
  <c r="J108" i="53"/>
  <c r="R108" i="53"/>
  <c r="C112" i="53"/>
  <c r="Z117" i="53"/>
  <c r="E117" i="53"/>
  <c r="E116" i="53"/>
  <c r="AH117" i="53"/>
  <c r="M117" i="53"/>
  <c r="M116" i="53"/>
  <c r="X129" i="53"/>
  <c r="C129" i="53"/>
  <c r="AF129" i="53"/>
  <c r="K129" i="53"/>
  <c r="AN129" i="53"/>
  <c r="S129" i="53"/>
  <c r="AD131" i="53"/>
  <c r="I131" i="53"/>
  <c r="AL131" i="53"/>
  <c r="Q131" i="53"/>
  <c r="Z133" i="53"/>
  <c r="E133" i="53"/>
  <c r="E132" i="53"/>
  <c r="AH133" i="53"/>
  <c r="M133" i="53"/>
  <c r="M132" i="53"/>
  <c r="AL107" i="53"/>
  <c r="Q107" i="53"/>
  <c r="L98" i="53"/>
  <c r="AD111" i="53"/>
  <c r="I111" i="53"/>
  <c r="AB113" i="53"/>
  <c r="G113" i="53"/>
  <c r="G112" i="53"/>
  <c r="AJ113" i="53"/>
  <c r="O113" i="53"/>
  <c r="O112" i="53"/>
  <c r="W115" i="53"/>
  <c r="B115" i="53"/>
  <c r="B114" i="53"/>
  <c r="AE115" i="53"/>
  <c r="J115" i="53"/>
  <c r="J114" i="53"/>
  <c r="AM115" i="53"/>
  <c r="R115" i="53"/>
  <c r="R114" i="53"/>
  <c r="AA117" i="53"/>
  <c r="F117" i="53"/>
  <c r="F116" i="53"/>
  <c r="AI117" i="53"/>
  <c r="N117" i="53"/>
  <c r="N116" i="53"/>
  <c r="Z123" i="53"/>
  <c r="E123" i="53"/>
  <c r="AH123" i="53"/>
  <c r="M123" i="53"/>
  <c r="AD125" i="53"/>
  <c r="I125" i="53"/>
  <c r="I124" i="53"/>
  <c r="AL125" i="53"/>
  <c r="Q125" i="53"/>
  <c r="Q124" i="53"/>
  <c r="W131" i="53"/>
  <c r="B131" i="53"/>
  <c r="B130" i="53"/>
  <c r="AE131" i="53"/>
  <c r="J131" i="53"/>
  <c r="J130" i="53"/>
  <c r="AM131" i="53"/>
  <c r="R131" i="53"/>
  <c r="R130" i="53"/>
  <c r="AA133" i="53"/>
  <c r="F133" i="53"/>
  <c r="F132" i="53"/>
  <c r="AI133" i="53"/>
  <c r="N133" i="53"/>
  <c r="N132" i="53"/>
  <c r="B110" i="53"/>
  <c r="W111" i="53"/>
  <c r="B111" i="53"/>
  <c r="J110" i="53"/>
  <c r="AE111" i="53"/>
  <c r="J111" i="53"/>
  <c r="R110" i="53"/>
  <c r="AM111" i="53"/>
  <c r="R111" i="53"/>
  <c r="AC113" i="53"/>
  <c r="H113" i="53"/>
  <c r="H112" i="53"/>
  <c r="AK113" i="53"/>
  <c r="P113" i="53"/>
  <c r="P112" i="53"/>
  <c r="X115" i="53"/>
  <c r="C115" i="53"/>
  <c r="C114" i="53"/>
  <c r="AF115" i="53"/>
  <c r="K115" i="53"/>
  <c r="K114" i="53"/>
  <c r="AN115" i="53"/>
  <c r="S115" i="53"/>
  <c r="S114" i="53"/>
  <c r="AJ119" i="53"/>
  <c r="O119" i="53"/>
  <c r="AA123" i="53"/>
  <c r="F123" i="53"/>
  <c r="F122" i="53"/>
  <c r="AI123" i="53"/>
  <c r="N123" i="53"/>
  <c r="N122" i="53"/>
  <c r="W125" i="53"/>
  <c r="B125" i="53"/>
  <c r="B124" i="53"/>
  <c r="AE125" i="53"/>
  <c r="J125" i="53"/>
  <c r="J124" i="53"/>
  <c r="AM125" i="53"/>
  <c r="R125" i="53"/>
  <c r="R124" i="53"/>
  <c r="Y127" i="53"/>
  <c r="D127" i="53"/>
  <c r="D126" i="53"/>
  <c r="AG127" i="53"/>
  <c r="L127" i="53"/>
  <c r="L126" i="53"/>
  <c r="AO127" i="53"/>
  <c r="T127" i="53"/>
  <c r="T126" i="53"/>
  <c r="X131" i="53"/>
  <c r="C131" i="53"/>
  <c r="C130" i="53"/>
  <c r="AF131" i="53"/>
  <c r="K131" i="53"/>
  <c r="K130" i="53"/>
  <c r="AN131" i="53"/>
  <c r="S131" i="53"/>
  <c r="S130" i="53"/>
  <c r="AC129" i="53"/>
  <c r="H129" i="53"/>
  <c r="H128" i="53"/>
  <c r="AC119" i="53"/>
  <c r="H119" i="53"/>
  <c r="H118" i="53"/>
  <c r="AK119" i="53"/>
  <c r="P119" i="53"/>
  <c r="P118" i="53"/>
  <c r="X121" i="53"/>
  <c r="C121" i="53"/>
  <c r="C120" i="53"/>
  <c r="AF121" i="53"/>
  <c r="K121" i="53"/>
  <c r="K120" i="53"/>
  <c r="AN121" i="53"/>
  <c r="S121" i="53"/>
  <c r="S120" i="53"/>
  <c r="AB123" i="53"/>
  <c r="G123" i="53"/>
  <c r="G122" i="53"/>
  <c r="AJ123" i="53"/>
  <c r="O123" i="53"/>
  <c r="O122" i="53"/>
  <c r="Z127" i="53"/>
  <c r="E127" i="53"/>
  <c r="E126" i="53"/>
  <c r="AH127" i="53"/>
  <c r="M127" i="53"/>
  <c r="M126" i="53"/>
  <c r="AK129" i="53"/>
  <c r="P129" i="53"/>
  <c r="P128" i="53"/>
  <c r="AD119" i="53"/>
  <c r="I119" i="53"/>
  <c r="I118" i="53"/>
  <c r="AL119" i="53"/>
  <c r="Q119" i="53"/>
  <c r="Q118" i="53"/>
  <c r="Y121" i="53"/>
  <c r="D121" i="53"/>
  <c r="D120" i="53"/>
  <c r="AG121" i="53"/>
  <c r="L121" i="53"/>
  <c r="L120" i="53"/>
  <c r="AO121" i="53"/>
  <c r="T121" i="53"/>
  <c r="T120" i="53"/>
  <c r="AB129" i="53"/>
  <c r="G129" i="53"/>
  <c r="G128" i="53"/>
  <c r="AJ129" i="53"/>
  <c r="O129" i="53"/>
  <c r="O128" i="53"/>
  <c r="AH101" i="52"/>
  <c r="M101" i="52"/>
  <c r="O104" i="52"/>
  <c r="AE105" i="52"/>
  <c r="J105" i="52"/>
  <c r="Q108" i="52"/>
  <c r="AI109" i="52"/>
  <c r="N109" i="52"/>
  <c r="D110" i="52"/>
  <c r="AC111" i="52"/>
  <c r="H111" i="52"/>
  <c r="AC119" i="52"/>
  <c r="H119" i="52"/>
  <c r="H118" i="52"/>
  <c r="AK119" i="52"/>
  <c r="P119" i="52"/>
  <c r="P118" i="52"/>
  <c r="AA133" i="52"/>
  <c r="F133" i="52"/>
  <c r="F132" i="52"/>
  <c r="AI133" i="52"/>
  <c r="N133" i="52"/>
  <c r="N132" i="52"/>
  <c r="AE115" i="52"/>
  <c r="J115" i="52"/>
  <c r="J114" i="52"/>
  <c r="AF115" i="52"/>
  <c r="K115" i="52"/>
  <c r="K114" i="52"/>
  <c r="L100" i="52"/>
  <c r="AF105" i="52"/>
  <c r="K105" i="52"/>
  <c r="J108" i="52"/>
  <c r="R108" i="52"/>
  <c r="P110" i="52"/>
  <c r="AJ111" i="52"/>
  <c r="O111" i="52"/>
  <c r="AD111" i="52"/>
  <c r="I111" i="52"/>
  <c r="AB113" i="52"/>
  <c r="G113" i="52"/>
  <c r="G112" i="52"/>
  <c r="AJ113" i="52"/>
  <c r="O113" i="52"/>
  <c r="O112" i="52"/>
  <c r="AD119" i="52"/>
  <c r="I119" i="52"/>
  <c r="I118" i="52"/>
  <c r="AL119" i="52"/>
  <c r="Q119" i="52"/>
  <c r="Q118" i="52"/>
  <c r="X121" i="52"/>
  <c r="C121" i="52"/>
  <c r="C120" i="52"/>
  <c r="AF121" i="52"/>
  <c r="K121" i="52"/>
  <c r="K120" i="52"/>
  <c r="AN121" i="52"/>
  <c r="S121" i="52"/>
  <c r="S120" i="52"/>
  <c r="AB129" i="52"/>
  <c r="G129" i="52"/>
  <c r="G128" i="52"/>
  <c r="AJ129" i="52"/>
  <c r="O129" i="52"/>
  <c r="O128" i="52"/>
  <c r="W131" i="52"/>
  <c r="B131" i="52"/>
  <c r="B130" i="52"/>
  <c r="AE131" i="52"/>
  <c r="J131" i="52"/>
  <c r="J130" i="52"/>
  <c r="AM131" i="52"/>
  <c r="R131" i="52"/>
  <c r="R130" i="52"/>
  <c r="AM115" i="52"/>
  <c r="R115" i="52"/>
  <c r="R114" i="52"/>
  <c r="AA117" i="52"/>
  <c r="F117" i="52"/>
  <c r="F116" i="52"/>
  <c r="X115" i="52"/>
  <c r="C115" i="52"/>
  <c r="C114" i="52"/>
  <c r="L98" i="52"/>
  <c r="AC113" i="52"/>
  <c r="H113" i="52"/>
  <c r="H112" i="52"/>
  <c r="AK113" i="52"/>
  <c r="P113" i="52"/>
  <c r="P112" i="52"/>
  <c r="Y121" i="52"/>
  <c r="D121" i="52"/>
  <c r="D120" i="52"/>
  <c r="AG121" i="52"/>
  <c r="L121" i="52"/>
  <c r="L120" i="52"/>
  <c r="AO121" i="52"/>
  <c r="T121" i="52"/>
  <c r="T120" i="52"/>
  <c r="AA123" i="52"/>
  <c r="F123" i="52"/>
  <c r="F122" i="52"/>
  <c r="AI123" i="52"/>
  <c r="N123" i="52"/>
  <c r="N122" i="52"/>
  <c r="AD125" i="52"/>
  <c r="I125" i="52"/>
  <c r="I124" i="52"/>
  <c r="AL125" i="52"/>
  <c r="Q125" i="52"/>
  <c r="Q124" i="52"/>
  <c r="AC129" i="52"/>
  <c r="H129" i="52"/>
  <c r="H128" i="52"/>
  <c r="AK129" i="52"/>
  <c r="P129" i="52"/>
  <c r="P128" i="52"/>
  <c r="X131" i="52"/>
  <c r="C131" i="52"/>
  <c r="C130" i="52"/>
  <c r="AF131" i="52"/>
  <c r="K131" i="52"/>
  <c r="K130" i="52"/>
  <c r="AN131" i="52"/>
  <c r="S131" i="52"/>
  <c r="S130" i="52"/>
  <c r="P106" i="52"/>
  <c r="AI117" i="52"/>
  <c r="N117" i="52"/>
  <c r="N116" i="52"/>
  <c r="N104" i="52"/>
  <c r="AH133" i="52"/>
  <c r="M133" i="52"/>
  <c r="M132" i="52"/>
  <c r="AH111" i="52"/>
  <c r="M111" i="52"/>
  <c r="AB123" i="52"/>
  <c r="G123" i="52"/>
  <c r="G122" i="52"/>
  <c r="AJ123" i="52"/>
  <c r="O123" i="52"/>
  <c r="O122" i="52"/>
  <c r="W125" i="52"/>
  <c r="B125" i="52"/>
  <c r="B124" i="52"/>
  <c r="AE125" i="52"/>
  <c r="J125" i="52"/>
  <c r="J124" i="52"/>
  <c r="AM125" i="52"/>
  <c r="R125" i="52"/>
  <c r="R124" i="52"/>
  <c r="W115" i="52"/>
  <c r="B115" i="52"/>
  <c r="B114" i="52"/>
  <c r="AH127" i="52"/>
  <c r="M127" i="52"/>
  <c r="M126" i="52"/>
  <c r="AN115" i="52"/>
  <c r="S115" i="52"/>
  <c r="S114" i="52"/>
  <c r="Z133" i="52"/>
  <c r="E133" i="52"/>
  <c r="E132" i="52"/>
  <c r="AE113" i="52"/>
  <c r="J113" i="52"/>
  <c r="E114" i="52"/>
  <c r="Z127" i="52"/>
  <c r="E127" i="52"/>
  <c r="E126" i="52"/>
  <c r="J96" i="52"/>
  <c r="F114" i="52"/>
  <c r="Z117" i="52"/>
  <c r="E117" i="52"/>
  <c r="E116" i="52"/>
  <c r="AH117" i="52"/>
  <c r="M117" i="52"/>
  <c r="M116" i="52"/>
  <c r="AJ121" i="52"/>
  <c r="O121" i="52"/>
  <c r="Y127" i="52"/>
  <c r="D127" i="52"/>
  <c r="D126" i="52"/>
  <c r="AG127" i="52"/>
  <c r="L127" i="52"/>
  <c r="L126" i="52"/>
  <c r="AO127" i="52"/>
  <c r="T127" i="52"/>
  <c r="T126" i="52"/>
  <c r="X129" i="52"/>
  <c r="C129" i="52"/>
  <c r="AF129" i="52"/>
  <c r="K129" i="52"/>
  <c r="AN129" i="52"/>
  <c r="S129" i="52"/>
  <c r="B132" i="52"/>
  <c r="J132" i="52"/>
  <c r="R132" i="52"/>
  <c r="W125" i="51"/>
  <c r="B125" i="51"/>
  <c r="B124" i="51"/>
  <c r="AF131" i="51"/>
  <c r="K131" i="51"/>
  <c r="K130" i="51"/>
  <c r="AF99" i="51"/>
  <c r="K99" i="51"/>
  <c r="L102" i="51"/>
  <c r="K104" i="51"/>
  <c r="M108" i="51"/>
  <c r="AE109" i="51"/>
  <c r="J109" i="51"/>
  <c r="AM109" i="51"/>
  <c r="R109" i="51"/>
  <c r="Z127" i="51"/>
  <c r="E127" i="51"/>
  <c r="E126" i="51"/>
  <c r="AH127" i="51"/>
  <c r="M127" i="51"/>
  <c r="M126" i="51"/>
  <c r="AB129" i="51"/>
  <c r="G129" i="51"/>
  <c r="G128" i="51"/>
  <c r="AJ129" i="51"/>
  <c r="O129" i="51"/>
  <c r="O128" i="51"/>
  <c r="AC111" i="51"/>
  <c r="H111" i="51"/>
  <c r="AI117" i="51"/>
  <c r="N117" i="51"/>
  <c r="N116" i="51"/>
  <c r="AO121" i="51"/>
  <c r="T121" i="51"/>
  <c r="T120" i="51"/>
  <c r="AM125" i="51"/>
  <c r="R125" i="51"/>
  <c r="R124" i="51"/>
  <c r="AN131" i="51"/>
  <c r="S131" i="51"/>
  <c r="S130" i="51"/>
  <c r="M102" i="51"/>
  <c r="AJ105" i="51"/>
  <c r="O105" i="51"/>
  <c r="AB113" i="51"/>
  <c r="G113" i="51"/>
  <c r="G112" i="51"/>
  <c r="AJ113" i="51"/>
  <c r="O113" i="51"/>
  <c r="O112" i="51"/>
  <c r="AJ121" i="51"/>
  <c r="O121" i="51"/>
  <c r="AC129" i="51"/>
  <c r="H129" i="51"/>
  <c r="H128" i="51"/>
  <c r="AK129" i="51"/>
  <c r="P129" i="51"/>
  <c r="P128" i="51"/>
  <c r="AF101" i="51"/>
  <c r="K101" i="51"/>
  <c r="AC113" i="51"/>
  <c r="H113" i="51"/>
  <c r="H112" i="51"/>
  <c r="AK113" i="51"/>
  <c r="P113" i="51"/>
  <c r="P112" i="51"/>
  <c r="AJ119" i="51"/>
  <c r="O119" i="51"/>
  <c r="AG107" i="51"/>
  <c r="L107" i="51"/>
  <c r="AG121" i="51"/>
  <c r="L121" i="51"/>
  <c r="L120" i="51"/>
  <c r="AA123" i="51"/>
  <c r="F123" i="51"/>
  <c r="F122" i="51"/>
  <c r="AD125" i="51"/>
  <c r="I125" i="51"/>
  <c r="I124" i="51"/>
  <c r="AL125" i="51"/>
  <c r="Q125" i="51"/>
  <c r="Q124" i="51"/>
  <c r="AE131" i="51"/>
  <c r="J131" i="51"/>
  <c r="J130" i="51"/>
  <c r="AO127" i="51"/>
  <c r="T127" i="51"/>
  <c r="T126" i="51"/>
  <c r="AG101" i="51"/>
  <c r="L101" i="51"/>
  <c r="O102" i="51"/>
  <c r="AL111" i="51"/>
  <c r="Q111" i="51"/>
  <c r="AC119" i="51"/>
  <c r="H119" i="51"/>
  <c r="H118" i="51"/>
  <c r="AK119" i="51"/>
  <c r="P119" i="51"/>
  <c r="P118" i="51"/>
  <c r="AA117" i="51"/>
  <c r="F117" i="51"/>
  <c r="F116" i="51"/>
  <c r="Y121" i="51"/>
  <c r="D121" i="51"/>
  <c r="D120" i="51"/>
  <c r="AI123" i="51"/>
  <c r="N123" i="51"/>
  <c r="N122" i="51"/>
  <c r="W131" i="51"/>
  <c r="B131" i="51"/>
  <c r="B130" i="51"/>
  <c r="AM131" i="51"/>
  <c r="R131" i="51"/>
  <c r="R130" i="51"/>
  <c r="AJ123" i="51"/>
  <c r="O123" i="51"/>
  <c r="O122" i="51"/>
  <c r="AE125" i="51"/>
  <c r="J125" i="51"/>
  <c r="J124" i="51"/>
  <c r="Y127" i="51"/>
  <c r="D127" i="51"/>
  <c r="D126" i="51"/>
  <c r="X131" i="51"/>
  <c r="C131" i="51"/>
  <c r="C130" i="51"/>
  <c r="AE105" i="51"/>
  <c r="J105" i="51"/>
  <c r="D110" i="51"/>
  <c r="Z111" i="51"/>
  <c r="E111" i="51"/>
  <c r="W115" i="51"/>
  <c r="B115" i="51"/>
  <c r="B114" i="51"/>
  <c r="AE115" i="51"/>
  <c r="J115" i="51"/>
  <c r="J114" i="51"/>
  <c r="AM115" i="51"/>
  <c r="R115" i="51"/>
  <c r="R114" i="51"/>
  <c r="AD119" i="51"/>
  <c r="I119" i="51"/>
  <c r="I118" i="51"/>
  <c r="AL119" i="51"/>
  <c r="Q119" i="51"/>
  <c r="Q118" i="51"/>
  <c r="X129" i="51"/>
  <c r="C129" i="51"/>
  <c r="AF129" i="51"/>
  <c r="K129" i="51"/>
  <c r="AN129" i="51"/>
  <c r="S129" i="51"/>
  <c r="Z133" i="51"/>
  <c r="E133" i="51"/>
  <c r="E132" i="51"/>
  <c r="AH133" i="51"/>
  <c r="M133" i="51"/>
  <c r="M132" i="51"/>
  <c r="AD111" i="51"/>
  <c r="I111" i="51"/>
  <c r="AB123" i="51"/>
  <c r="G123" i="51"/>
  <c r="G122" i="51"/>
  <c r="AG127" i="51"/>
  <c r="L127" i="51"/>
  <c r="L126" i="51"/>
  <c r="AJ111" i="51"/>
  <c r="O111" i="51"/>
  <c r="X115" i="51"/>
  <c r="C115" i="51"/>
  <c r="C114" i="51"/>
  <c r="AF115" i="51"/>
  <c r="K115" i="51"/>
  <c r="K114" i="51"/>
  <c r="AN115" i="51"/>
  <c r="S115" i="51"/>
  <c r="S114" i="51"/>
  <c r="Z117" i="51"/>
  <c r="E117" i="51"/>
  <c r="E116" i="51"/>
  <c r="AH117" i="51"/>
  <c r="M117" i="51"/>
  <c r="M116" i="51"/>
  <c r="X121" i="51"/>
  <c r="C121" i="51"/>
  <c r="C120" i="51"/>
  <c r="AF121" i="51"/>
  <c r="K121" i="51"/>
  <c r="K120" i="51"/>
  <c r="AN121" i="51"/>
  <c r="S121" i="51"/>
  <c r="S120" i="51"/>
  <c r="Z123" i="51"/>
  <c r="E123" i="51"/>
  <c r="AH123" i="51"/>
  <c r="M123" i="51"/>
  <c r="AD131" i="51"/>
  <c r="I131" i="51"/>
  <c r="AL131" i="51"/>
  <c r="Q131" i="51"/>
  <c r="AA133" i="51"/>
  <c r="F133" i="51"/>
  <c r="F132" i="51"/>
  <c r="AI133" i="51"/>
  <c r="N133" i="51"/>
  <c r="N132" i="51"/>
  <c r="B132" i="51"/>
  <c r="J132" i="51"/>
  <c r="R132" i="51"/>
  <c r="W113" i="50"/>
  <c r="B113" i="50"/>
  <c r="B120" i="50"/>
  <c r="B132" i="50"/>
  <c r="W111" i="50"/>
  <c r="B111" i="50"/>
  <c r="B122" i="50"/>
  <c r="B126" i="50"/>
  <c r="X115" i="50"/>
  <c r="C115" i="50"/>
  <c r="C118" i="50"/>
  <c r="X113" i="50"/>
  <c r="C113" i="50"/>
  <c r="B114" i="50"/>
  <c r="AH133" i="50"/>
  <c r="M133" i="50"/>
  <c r="R132" i="50"/>
  <c r="M130" i="50"/>
  <c r="L128" i="50"/>
  <c r="M128" i="50"/>
  <c r="AI129" i="50"/>
  <c r="N129" i="50"/>
  <c r="O124" i="50"/>
  <c r="M122" i="50"/>
  <c r="AH119" i="50"/>
  <c r="M119" i="50"/>
  <c r="AH115" i="50"/>
  <c r="M115" i="50"/>
  <c r="AG113" i="50"/>
  <c r="L113" i="50"/>
  <c r="L110" i="50"/>
  <c r="M104" i="50"/>
  <c r="J94" i="50"/>
  <c r="Q109" i="60"/>
  <c r="H127" i="60"/>
  <c r="H129" i="60"/>
  <c r="I127" i="60"/>
  <c r="G131" i="60"/>
  <c r="M99" i="60"/>
  <c r="M103" i="60"/>
  <c r="O107" i="60"/>
  <c r="O103" i="60"/>
  <c r="Q107" i="60"/>
  <c r="G123" i="60"/>
  <c r="S123" i="60"/>
  <c r="E125" i="60"/>
  <c r="R125" i="60"/>
  <c r="C127" i="60"/>
  <c r="P127" i="60"/>
  <c r="C129" i="60"/>
  <c r="P129" i="60"/>
  <c r="Q127" i="60"/>
  <c r="M105" i="60"/>
  <c r="P111" i="60"/>
  <c r="B127" i="60"/>
  <c r="J127" i="60"/>
  <c r="N103" i="60"/>
  <c r="G125" i="60"/>
  <c r="O125" i="60"/>
  <c r="M129" i="60"/>
  <c r="R111" i="60"/>
  <c r="C133" i="60"/>
  <c r="K133" i="60"/>
  <c r="S133" i="60"/>
  <c r="D123" i="60"/>
  <c r="L123" i="60"/>
  <c r="T123" i="60"/>
  <c r="H131" i="60"/>
  <c r="P131" i="60"/>
  <c r="M109" i="60"/>
  <c r="E129" i="60"/>
  <c r="S111" i="60"/>
  <c r="N101" i="60"/>
  <c r="N109" i="60"/>
  <c r="O109" i="60"/>
  <c r="P105" i="60"/>
  <c r="P109" i="60"/>
  <c r="R109" i="60"/>
  <c r="L112" i="66"/>
  <c r="P113" i="66"/>
  <c r="AD164" i="66"/>
  <c r="AL176" i="66"/>
  <c r="AC182" i="66"/>
  <c r="AK196" i="66"/>
  <c r="P127" i="66"/>
  <c r="AD200" i="66"/>
  <c r="I130" i="66"/>
  <c r="H109" i="66"/>
  <c r="D110" i="66"/>
  <c r="T127" i="66"/>
  <c r="K129" i="66"/>
  <c r="AD174" i="66"/>
  <c r="I104" i="66"/>
  <c r="AD182" i="66"/>
  <c r="I112" i="66"/>
  <c r="AK190" i="66"/>
  <c r="P120" i="66"/>
  <c r="Q107" i="66"/>
  <c r="Q106" i="66"/>
  <c r="D97" i="66"/>
  <c r="H107" i="66"/>
  <c r="I126" i="66"/>
  <c r="AC180" i="66"/>
  <c r="AO188" i="66"/>
  <c r="P106" i="66"/>
  <c r="I107" i="66"/>
  <c r="Q111" i="66"/>
  <c r="P111" i="66"/>
  <c r="Q113" i="66"/>
  <c r="AC166" i="66"/>
  <c r="AC168" i="66"/>
  <c r="H98" i="66"/>
  <c r="AD180" i="66"/>
  <c r="I110" i="66"/>
  <c r="AL196" i="66"/>
  <c r="Q127" i="66"/>
  <c r="AC174" i="66"/>
  <c r="H104" i="66"/>
  <c r="J115" i="66"/>
  <c r="H117" i="66"/>
  <c r="T131" i="66"/>
  <c r="AD166" i="66"/>
  <c r="I96" i="66"/>
  <c r="AC178" i="66"/>
  <c r="H108" i="66"/>
  <c r="B128" i="66"/>
  <c r="B129" i="66"/>
  <c r="B114" i="66"/>
  <c r="W150" i="66"/>
  <c r="B80" i="66"/>
  <c r="W164" i="66"/>
  <c r="W192" i="66"/>
  <c r="B122" i="66"/>
  <c r="B99" i="66"/>
  <c r="W148" i="66"/>
  <c r="B78" i="66"/>
  <c r="W178" i="66"/>
  <c r="B108" i="66"/>
  <c r="W170" i="66"/>
  <c r="B94" i="66"/>
  <c r="O103" i="66"/>
  <c r="O102" i="66"/>
  <c r="H105" i="66"/>
  <c r="C98" i="66"/>
  <c r="C99" i="66"/>
  <c r="D89" i="66"/>
  <c r="D88" i="66"/>
  <c r="P117" i="66"/>
  <c r="P116" i="66"/>
  <c r="P115" i="66"/>
  <c r="O120" i="66"/>
  <c r="X172" i="66"/>
  <c r="C80" i="66"/>
  <c r="K109" i="66"/>
  <c r="J119" i="66"/>
  <c r="S119" i="66"/>
  <c r="P121" i="66"/>
  <c r="R131" i="66"/>
  <c r="Y172" i="66"/>
  <c r="D103" i="66"/>
  <c r="AF188" i="66"/>
  <c r="K118" i="66"/>
  <c r="D80" i="66"/>
  <c r="C83" i="66"/>
  <c r="G101" i="66"/>
  <c r="J104" i="66"/>
  <c r="P108" i="66"/>
  <c r="B111" i="66"/>
  <c r="S112" i="66"/>
  <c r="R114" i="66"/>
  <c r="C120" i="66"/>
  <c r="R129" i="66"/>
  <c r="G131" i="66"/>
  <c r="AE168" i="66"/>
  <c r="J98" i="66"/>
  <c r="AE170" i="66"/>
  <c r="J100" i="66"/>
  <c r="AB172" i="66"/>
  <c r="G102" i="66"/>
  <c r="AF174" i="66"/>
  <c r="K104" i="66"/>
  <c r="X178" i="66"/>
  <c r="X184" i="66"/>
  <c r="AK184" i="66"/>
  <c r="P114" i="66"/>
  <c r="AD186" i="66"/>
  <c r="I116" i="66"/>
  <c r="AM186" i="66"/>
  <c r="R116" i="66"/>
  <c r="AG188" i="66"/>
  <c r="AB190" i="66"/>
  <c r="G120" i="66"/>
  <c r="AN190" i="66"/>
  <c r="S120" i="66"/>
  <c r="AG200" i="66"/>
  <c r="D83" i="66"/>
  <c r="G95" i="66"/>
  <c r="I97" i="66"/>
  <c r="I98" i="66"/>
  <c r="I113" i="66"/>
  <c r="S114" i="66"/>
  <c r="D116" i="66"/>
  <c r="S116" i="66"/>
  <c r="T123" i="66"/>
  <c r="S129" i="66"/>
  <c r="W158" i="66"/>
  <c r="B88" i="66"/>
  <c r="AG170" i="66"/>
  <c r="L100" i="66"/>
  <c r="AD172" i="66"/>
  <c r="I102" i="66"/>
  <c r="W174" i="66"/>
  <c r="B104" i="66"/>
  <c r="AG174" i="66"/>
  <c r="L104" i="66"/>
  <c r="AF186" i="66"/>
  <c r="W188" i="66"/>
  <c r="AJ188" i="66"/>
  <c r="O119" i="66"/>
  <c r="AC190" i="66"/>
  <c r="AO190" i="66"/>
  <c r="T120" i="66"/>
  <c r="C95" i="66"/>
  <c r="K97" i="66"/>
  <c r="I101" i="66"/>
  <c r="R108" i="66"/>
  <c r="K110" i="66"/>
  <c r="O111" i="66"/>
  <c r="T115" i="66"/>
  <c r="K115" i="66"/>
  <c r="G116" i="66"/>
  <c r="D121" i="66"/>
  <c r="L127" i="66"/>
  <c r="Q129" i="66"/>
  <c r="Q130" i="66"/>
  <c r="K131" i="66"/>
  <c r="AG168" i="66"/>
  <c r="AC170" i="66"/>
  <c r="AE172" i="66"/>
  <c r="X174" i="66"/>
  <c r="C104" i="66"/>
  <c r="AJ174" i="66"/>
  <c r="O105" i="66"/>
  <c r="AD178" i="66"/>
  <c r="AB184" i="66"/>
  <c r="G114" i="66"/>
  <c r="AN184" i="66"/>
  <c r="AG186" i="66"/>
  <c r="X188" i="66"/>
  <c r="C118" i="66"/>
  <c r="AK188" i="66"/>
  <c r="P118" i="66"/>
  <c r="AD190" i="66"/>
  <c r="I120" i="66"/>
  <c r="AC194" i="66"/>
  <c r="H124" i="66"/>
  <c r="X200" i="66"/>
  <c r="C130" i="66"/>
  <c r="AK200" i="66"/>
  <c r="P130" i="66"/>
  <c r="AA172" i="66"/>
  <c r="F103" i="66"/>
  <c r="I105" i="66"/>
  <c r="O107" i="66"/>
  <c r="L107" i="66"/>
  <c r="L108" i="66"/>
  <c r="L110" i="66"/>
  <c r="O121" i="66"/>
  <c r="G122" i="66"/>
  <c r="G123" i="66"/>
  <c r="C125" i="66"/>
  <c r="K125" i="66"/>
  <c r="B131" i="66"/>
  <c r="J131" i="66"/>
  <c r="AF172" i="66"/>
  <c r="Y174" i="66"/>
  <c r="D104" i="66"/>
  <c r="AK174" i="66"/>
  <c r="AE178" i="66"/>
  <c r="J108" i="66"/>
  <c r="AC184" i="66"/>
  <c r="AJ186" i="66"/>
  <c r="O116" i="66"/>
  <c r="Y188" i="66"/>
  <c r="AM188" i="66"/>
  <c r="AF190" i="66"/>
  <c r="AD194" i="66"/>
  <c r="I125" i="66"/>
  <c r="Y200" i="66"/>
  <c r="D130" i="66"/>
  <c r="D101" i="66"/>
  <c r="Q121" i="66"/>
  <c r="J123" i="66"/>
  <c r="G129" i="66"/>
  <c r="AG172" i="66"/>
  <c r="AB174" i="66"/>
  <c r="X186" i="66"/>
  <c r="AB188" i="66"/>
  <c r="G118" i="66"/>
  <c r="AN188" i="66"/>
  <c r="S118" i="66"/>
  <c r="AG190" i="66"/>
  <c r="AC172" i="66"/>
  <c r="H102" i="66"/>
  <c r="B101" i="66"/>
  <c r="K105" i="66"/>
  <c r="O115" i="66"/>
  <c r="W172" i="66"/>
  <c r="B102" i="66"/>
  <c r="AC188" i="66"/>
  <c r="B77" i="66"/>
  <c r="B76" i="66"/>
  <c r="F102" i="66"/>
  <c r="E87" i="66"/>
  <c r="F99" i="66"/>
  <c r="AL125" i="66"/>
  <c r="Q125" i="66"/>
  <c r="Q124" i="66"/>
  <c r="AH129" i="66"/>
  <c r="AC160" i="66"/>
  <c r="AB160" i="66"/>
  <c r="Z160" i="66"/>
  <c r="X160" i="66"/>
  <c r="AA160" i="66"/>
  <c r="Y160" i="66"/>
  <c r="W160" i="66"/>
  <c r="AH192" i="66"/>
  <c r="M122" i="66"/>
  <c r="AH188" i="66"/>
  <c r="M119" i="66"/>
  <c r="AH184" i="66"/>
  <c r="M114" i="66"/>
  <c r="AH174" i="66"/>
  <c r="M105" i="66"/>
  <c r="AH168" i="66"/>
  <c r="M98" i="66"/>
  <c r="AH194" i="66"/>
  <c r="M125" i="66"/>
  <c r="AH196" i="66"/>
  <c r="M126" i="66"/>
  <c r="AH172" i="66"/>
  <c r="AH198" i="66"/>
  <c r="M128" i="66"/>
  <c r="AH200" i="66"/>
  <c r="M130" i="66"/>
  <c r="AH190" i="66"/>
  <c r="M120" i="66"/>
  <c r="AH186" i="66"/>
  <c r="M116" i="66"/>
  <c r="AH182" i="66"/>
  <c r="AH176" i="66"/>
  <c r="M106" i="66"/>
  <c r="AH178" i="66"/>
  <c r="M108" i="66"/>
  <c r="AH180" i="66"/>
  <c r="M110" i="66"/>
  <c r="AH101" i="66"/>
  <c r="M112" i="66"/>
  <c r="X133" i="66"/>
  <c r="AN133" i="66"/>
  <c r="AF133" i="66"/>
  <c r="AA168" i="66"/>
  <c r="F98" i="66"/>
  <c r="AA196" i="66"/>
  <c r="AA200" i="66"/>
  <c r="AA190" i="66"/>
  <c r="AA176" i="66"/>
  <c r="F106" i="66"/>
  <c r="AA182" i="66"/>
  <c r="AA180" i="66"/>
  <c r="F110" i="66"/>
  <c r="AA170" i="66"/>
  <c r="AA186" i="66"/>
  <c r="AA158" i="66"/>
  <c r="AA178" i="66"/>
  <c r="AA164" i="66"/>
  <c r="F94" i="66"/>
  <c r="I92" i="66"/>
  <c r="W103" i="66"/>
  <c r="AM109" i="66"/>
  <c r="R109" i="66"/>
  <c r="AJ123" i="66"/>
  <c r="O123" i="66"/>
  <c r="O122" i="66"/>
  <c r="AC125" i="66"/>
  <c r="G130" i="66"/>
  <c r="T133" i="66"/>
  <c r="AI196" i="66"/>
  <c r="AI200" i="66"/>
  <c r="N130" i="66"/>
  <c r="AI190" i="66"/>
  <c r="N120" i="66"/>
  <c r="AI172" i="66"/>
  <c r="AI180" i="66"/>
  <c r="N110" i="66"/>
  <c r="AI176" i="66"/>
  <c r="N106" i="66"/>
  <c r="AI182" i="66"/>
  <c r="N112" i="66"/>
  <c r="AI170" i="66"/>
  <c r="N100" i="66"/>
  <c r="O106" i="66"/>
  <c r="AH113" i="66"/>
  <c r="AN115" i="66"/>
  <c r="T116" i="66"/>
  <c r="AA154" i="66"/>
  <c r="F84" i="66"/>
  <c r="AA166" i="66"/>
  <c r="F96" i="66"/>
  <c r="AI178" i="66"/>
  <c r="Z192" i="66"/>
  <c r="Z188" i="66"/>
  <c r="Z184" i="66"/>
  <c r="Z174" i="66"/>
  <c r="Z168" i="66"/>
  <c r="Z194" i="66"/>
  <c r="Z196" i="66"/>
  <c r="Z172" i="66"/>
  <c r="Z170" i="66"/>
  <c r="E100" i="66"/>
  <c r="Z198" i="66"/>
  <c r="E128" i="66"/>
  <c r="Z200" i="66"/>
  <c r="E130" i="66"/>
  <c r="Z190" i="66"/>
  <c r="E120" i="66"/>
  <c r="Z186" i="66"/>
  <c r="E116" i="66"/>
  <c r="Z182" i="66"/>
  <c r="Z176" i="66"/>
  <c r="Z166" i="66"/>
  <c r="E96" i="66"/>
  <c r="Z180" i="66"/>
  <c r="W95" i="66"/>
  <c r="B95" i="66"/>
  <c r="M99" i="66"/>
  <c r="AH111" i="66"/>
  <c r="I123" i="66"/>
  <c r="AE127" i="66"/>
  <c r="J127" i="66"/>
  <c r="J126" i="66"/>
  <c r="AM127" i="66"/>
  <c r="R127" i="66"/>
  <c r="R126" i="66"/>
  <c r="AB156" i="66"/>
  <c r="G86" i="66"/>
  <c r="AA156" i="66"/>
  <c r="Y156" i="66"/>
  <c r="D86" i="66"/>
  <c r="W156" i="66"/>
  <c r="Z156" i="66"/>
  <c r="E86" i="66"/>
  <c r="X156" i="66"/>
  <c r="AN202" i="66"/>
  <c r="S132" i="66"/>
  <c r="AF202" i="66"/>
  <c r="K132" i="66"/>
  <c r="X202" i="66"/>
  <c r="C132" i="66"/>
  <c r="AM202" i="66"/>
  <c r="R132" i="66"/>
  <c r="AE202" i="66"/>
  <c r="W202" i="66"/>
  <c r="B132" i="66"/>
  <c r="AL202" i="66"/>
  <c r="AD202" i="66"/>
  <c r="I132" i="66"/>
  <c r="AK202" i="66"/>
  <c r="P132" i="66"/>
  <c r="AC202" i="66"/>
  <c r="H132" i="66"/>
  <c r="AJ202" i="66"/>
  <c r="O132" i="66"/>
  <c r="AB202" i="66"/>
  <c r="G132" i="66"/>
  <c r="AI202" i="66"/>
  <c r="AA202" i="66"/>
  <c r="F132" i="66"/>
  <c r="AH202" i="66"/>
  <c r="M132" i="66"/>
  <c r="AG202" i="66"/>
  <c r="L132" i="66"/>
  <c r="Z202" i="66"/>
  <c r="E133" i="66"/>
  <c r="Y202" i="66"/>
  <c r="D132" i="66"/>
  <c r="W97" i="66"/>
  <c r="B100" i="66"/>
  <c r="AA123" i="66"/>
  <c r="B133" i="66"/>
  <c r="AI184" i="66"/>
  <c r="N115" i="66"/>
  <c r="AI186" i="66"/>
  <c r="N116" i="66"/>
  <c r="AH109" i="66"/>
  <c r="R120" i="66"/>
  <c r="AM121" i="66"/>
  <c r="R121" i="66"/>
  <c r="S123" i="66"/>
  <c r="I124" i="66"/>
  <c r="O130" i="66"/>
  <c r="AJ131" i="66"/>
  <c r="O131" i="66"/>
  <c r="Z178" i="66"/>
  <c r="E108" i="66"/>
  <c r="O110" i="66"/>
  <c r="AM113" i="66"/>
  <c r="AL117" i="66"/>
  <c r="Q117" i="66"/>
  <c r="T118" i="66"/>
  <c r="AO119" i="66"/>
  <c r="T119" i="66"/>
  <c r="AH121" i="66"/>
  <c r="AK125" i="66"/>
  <c r="P125" i="66"/>
  <c r="P124" i="66"/>
  <c r="AG129" i="66"/>
  <c r="AO129" i="66"/>
  <c r="Z129" i="66"/>
  <c r="AD160" i="66"/>
  <c r="AI174" i="66"/>
  <c r="N105" i="66"/>
  <c r="C122" i="66"/>
  <c r="K122" i="66"/>
  <c r="H123" i="66"/>
  <c r="P123" i="66"/>
  <c r="K124" i="66"/>
  <c r="AC131" i="66"/>
  <c r="H131" i="66"/>
  <c r="AK131" i="66"/>
  <c r="P131" i="66"/>
  <c r="O133" i="66"/>
  <c r="W152" i="66"/>
  <c r="B83" i="66"/>
  <c r="Z152" i="66"/>
  <c r="E82" i="66"/>
  <c r="X162" i="66"/>
  <c r="Z127" i="66"/>
  <c r="AH127" i="66"/>
  <c r="AL131" i="66"/>
  <c r="Q131" i="66"/>
  <c r="X154" i="66"/>
  <c r="Z162" i="66"/>
  <c r="C124" i="66"/>
  <c r="E126" i="66"/>
  <c r="P126" i="66"/>
  <c r="Y131" i="66"/>
  <c r="AC158" i="66"/>
  <c r="H88" i="66"/>
  <c r="AB158" i="66"/>
  <c r="G88" i="66"/>
  <c r="Z158" i="66"/>
  <c r="E88" i="66"/>
  <c r="X158" i="66"/>
  <c r="C88" i="66"/>
  <c r="AC162" i="66"/>
  <c r="H92" i="66"/>
  <c r="E124" i="66"/>
  <c r="M124" i="66"/>
  <c r="Z125" i="66"/>
  <c r="O125" i="66"/>
  <c r="AC133" i="66"/>
  <c r="AK133" i="66"/>
  <c r="Z154" i="66"/>
  <c r="E84" i="66"/>
  <c r="Y154" i="66"/>
  <c r="W154" i="66"/>
  <c r="B84" i="66"/>
  <c r="AI188" i="66"/>
  <c r="AD133" i="66"/>
  <c r="AL133" i="66"/>
  <c r="Q133" i="66"/>
  <c r="Q132" i="66"/>
  <c r="AB162" i="66"/>
  <c r="G92" i="66"/>
  <c r="AA162" i="66"/>
  <c r="Y162" i="66"/>
  <c r="D92" i="66"/>
  <c r="AE162" i="66"/>
  <c r="J92" i="66"/>
  <c r="W162" i="66"/>
  <c r="B93" i="66"/>
  <c r="Z164" i="66"/>
  <c r="E94" i="66"/>
  <c r="AD131" i="66"/>
  <c r="AI192" i="66"/>
  <c r="AC164" i="66"/>
  <c r="X170" i="66"/>
  <c r="C100" i="66"/>
  <c r="AF170" i="66"/>
  <c r="K100" i="66"/>
  <c r="AB178" i="66"/>
  <c r="G108" i="66"/>
  <c r="AJ178" i="66"/>
  <c r="AD184" i="66"/>
  <c r="AL184" i="66"/>
  <c r="AD188" i="66"/>
  <c r="I118" i="66"/>
  <c r="AL188" i="66"/>
  <c r="Q119" i="66"/>
  <c r="AD192" i="66"/>
  <c r="I122" i="66"/>
  <c r="AL192" i="66"/>
  <c r="Q122" i="66"/>
  <c r="W194" i="66"/>
  <c r="B124" i="66"/>
  <c r="AE194" i="66"/>
  <c r="J124" i="66"/>
  <c r="AM194" i="66"/>
  <c r="X196" i="66"/>
  <c r="C126" i="66"/>
  <c r="AF196" i="66"/>
  <c r="K126" i="66"/>
  <c r="AN196" i="66"/>
  <c r="S126" i="66"/>
  <c r="Y198" i="66"/>
  <c r="D128" i="66"/>
  <c r="AG198" i="66"/>
  <c r="L128" i="66"/>
  <c r="AO198" i="66"/>
  <c r="T128" i="66"/>
  <c r="AN194" i="66"/>
  <c r="S124" i="66"/>
  <c r="AE164" i="66"/>
  <c r="J94" i="66"/>
  <c r="AH170" i="66"/>
  <c r="M100" i="66"/>
  <c r="AL178" i="66"/>
  <c r="Q108" i="66"/>
  <c r="AN192" i="66"/>
  <c r="S122" i="66"/>
  <c r="Y194" i="66"/>
  <c r="D124" i="66"/>
  <c r="AG194" i="66"/>
  <c r="L124" i="66"/>
  <c r="AO194" i="66"/>
  <c r="T124" i="66"/>
  <c r="AA198" i="66"/>
  <c r="F128" i="66"/>
  <c r="AI198" i="66"/>
  <c r="N128" i="66"/>
  <c r="AJ198" i="66"/>
  <c r="O128" i="66"/>
  <c r="AA194" i="66"/>
  <c r="F124" i="66"/>
  <c r="AI194" i="66"/>
  <c r="N124" i="66"/>
  <c r="AB196" i="66"/>
  <c r="G126" i="66"/>
  <c r="AJ196" i="66"/>
  <c r="O126" i="66"/>
  <c r="AC198" i="66"/>
  <c r="H128" i="66"/>
  <c r="AK198" i="66"/>
  <c r="P128" i="66"/>
  <c r="W166" i="66"/>
  <c r="B96" i="66"/>
  <c r="AA174" i="66"/>
  <c r="W176" i="66"/>
  <c r="B106" i="66"/>
  <c r="AE176" i="66"/>
  <c r="Y178" i="66"/>
  <c r="W182" i="66"/>
  <c r="B112" i="66"/>
  <c r="AE182" i="66"/>
  <c r="J112" i="66"/>
  <c r="AM182" i="66"/>
  <c r="R112" i="66"/>
  <c r="AA184" i="66"/>
  <c r="W186" i="66"/>
  <c r="B116" i="66"/>
  <c r="AE186" i="66"/>
  <c r="AA188" i="66"/>
  <c r="F118" i="66"/>
  <c r="W190" i="66"/>
  <c r="AE190" i="66"/>
  <c r="AA192" i="66"/>
  <c r="F122" i="66"/>
  <c r="AB194" i="66"/>
  <c r="G124" i="66"/>
  <c r="AC196" i="66"/>
  <c r="H126" i="66"/>
  <c r="AD198" i="66"/>
  <c r="I128" i="66"/>
  <c r="G116" i="65"/>
  <c r="G117" i="65"/>
  <c r="Q130" i="65"/>
  <c r="Q131" i="65"/>
  <c r="J116" i="65"/>
  <c r="J117" i="65"/>
  <c r="H94" i="65"/>
  <c r="P114" i="65"/>
  <c r="L116" i="65"/>
  <c r="R116" i="65"/>
  <c r="I127" i="65"/>
  <c r="AC162" i="65"/>
  <c r="AB168" i="65"/>
  <c r="G98" i="65"/>
  <c r="AE170" i="65"/>
  <c r="J100" i="65"/>
  <c r="AD174" i="65"/>
  <c r="I104" i="65"/>
  <c r="AE176" i="65"/>
  <c r="Y182" i="65"/>
  <c r="D112" i="65"/>
  <c r="AO186" i="65"/>
  <c r="Y192" i="65"/>
  <c r="AO192" i="65"/>
  <c r="T122" i="65"/>
  <c r="AL198" i="65"/>
  <c r="Q128" i="65"/>
  <c r="AC200" i="65"/>
  <c r="H130" i="65"/>
  <c r="AO200" i="65"/>
  <c r="Y164" i="65"/>
  <c r="D95" i="65"/>
  <c r="AE180" i="65"/>
  <c r="J110" i="65"/>
  <c r="AM196" i="65"/>
  <c r="R126" i="65"/>
  <c r="D106" i="65"/>
  <c r="D97" i="65"/>
  <c r="M109" i="65"/>
  <c r="I100" i="65"/>
  <c r="H117" i="65"/>
  <c r="G93" i="65"/>
  <c r="J101" i="65"/>
  <c r="R112" i="65"/>
  <c r="O129" i="65"/>
  <c r="D83" i="65"/>
  <c r="O117" i="65"/>
  <c r="R131" i="65"/>
  <c r="O131" i="65"/>
  <c r="Y152" i="65"/>
  <c r="D82" i="65"/>
  <c r="AB170" i="65"/>
  <c r="G100" i="65"/>
  <c r="AK182" i="65"/>
  <c r="P113" i="65"/>
  <c r="AG184" i="65"/>
  <c r="O115" i="65"/>
  <c r="AL186" i="65"/>
  <c r="Q117" i="65"/>
  <c r="AM190" i="65"/>
  <c r="AJ192" i="65"/>
  <c r="O122" i="65"/>
  <c r="AK200" i="65"/>
  <c r="P130" i="65"/>
  <c r="AB174" i="65"/>
  <c r="AK190" i="65"/>
  <c r="P121" i="65"/>
  <c r="C123" i="65"/>
  <c r="S123" i="65"/>
  <c r="AJ184" i="65"/>
  <c r="O114" i="65"/>
  <c r="AK192" i="65"/>
  <c r="P122" i="65"/>
  <c r="W160" i="65"/>
  <c r="W166" i="65"/>
  <c r="B96" i="65"/>
  <c r="W170" i="65"/>
  <c r="W158" i="65"/>
  <c r="W146" i="65"/>
  <c r="B76" i="65"/>
  <c r="W162" i="65"/>
  <c r="B92" i="65"/>
  <c r="W186" i="65"/>
  <c r="B116" i="65"/>
  <c r="W196" i="65"/>
  <c r="B127" i="65"/>
  <c r="B77" i="65"/>
  <c r="B100" i="65"/>
  <c r="W150" i="65"/>
  <c r="B97" i="65"/>
  <c r="G104" i="65"/>
  <c r="G105" i="65"/>
  <c r="J93" i="65"/>
  <c r="J92" i="65"/>
  <c r="I108" i="65"/>
  <c r="I109" i="65"/>
  <c r="D81" i="65"/>
  <c r="D80" i="65"/>
  <c r="K96" i="65"/>
  <c r="K97" i="65"/>
  <c r="B79" i="65"/>
  <c r="S114" i="65"/>
  <c r="I117" i="65"/>
  <c r="O119" i="65"/>
  <c r="S131" i="65"/>
  <c r="AD172" i="65"/>
  <c r="I102" i="65"/>
  <c r="AK188" i="65"/>
  <c r="P118" i="65"/>
  <c r="R127" i="65"/>
  <c r="R128" i="65"/>
  <c r="AC172" i="65"/>
  <c r="H105" i="65"/>
  <c r="C106" i="65"/>
  <c r="B108" i="65"/>
  <c r="R109" i="65"/>
  <c r="B111" i="65"/>
  <c r="J111" i="65"/>
  <c r="P112" i="65"/>
  <c r="T113" i="65"/>
  <c r="T114" i="65"/>
  <c r="S115" i="65"/>
  <c r="L129" i="65"/>
  <c r="X162" i="65"/>
  <c r="C92" i="65"/>
  <c r="AF164" i="65"/>
  <c r="AE172" i="65"/>
  <c r="J102" i="65"/>
  <c r="AJ174" i="65"/>
  <c r="O105" i="65"/>
  <c r="AG178" i="65"/>
  <c r="X182" i="65"/>
  <c r="AJ182" i="65"/>
  <c r="O112" i="65"/>
  <c r="X188" i="65"/>
  <c r="C118" i="65"/>
  <c r="AN188" i="65"/>
  <c r="S118" i="65"/>
  <c r="AD190" i="65"/>
  <c r="AN190" i="65"/>
  <c r="S120" i="65"/>
  <c r="Y194" i="65"/>
  <c r="D124" i="65"/>
  <c r="AE198" i="65"/>
  <c r="J128" i="65"/>
  <c r="B88" i="65"/>
  <c r="I90" i="65"/>
  <c r="I113" i="65"/>
  <c r="D115" i="65"/>
  <c r="G121" i="65"/>
  <c r="AJ172" i="65"/>
  <c r="AK174" i="65"/>
  <c r="P104" i="65"/>
  <c r="Y188" i="65"/>
  <c r="D118" i="65"/>
  <c r="AO188" i="65"/>
  <c r="AE190" i="65"/>
  <c r="J120" i="65"/>
  <c r="AO190" i="65"/>
  <c r="T120" i="65"/>
  <c r="B80" i="65"/>
  <c r="L97" i="65"/>
  <c r="K109" i="65"/>
  <c r="B113" i="65"/>
  <c r="S117" i="65"/>
  <c r="H121" i="65"/>
  <c r="O125" i="65"/>
  <c r="AB188" i="65"/>
  <c r="G118" i="65"/>
  <c r="AI188" i="65"/>
  <c r="N118" i="65"/>
  <c r="AF190" i="65"/>
  <c r="B93" i="65"/>
  <c r="G95" i="65"/>
  <c r="J109" i="65"/>
  <c r="T116" i="65"/>
  <c r="T118" i="65"/>
  <c r="Q120" i="65"/>
  <c r="H123" i="65"/>
  <c r="AC188" i="65"/>
  <c r="H119" i="65"/>
  <c r="W190" i="65"/>
  <c r="B120" i="65"/>
  <c r="AG190" i="65"/>
  <c r="B103" i="65"/>
  <c r="H100" i="65"/>
  <c r="D113" i="65"/>
  <c r="L113" i="65"/>
  <c r="C115" i="65"/>
  <c r="K115" i="65"/>
  <c r="P117" i="65"/>
  <c r="C119" i="65"/>
  <c r="R120" i="65"/>
  <c r="P127" i="65"/>
  <c r="K129" i="65"/>
  <c r="H131" i="65"/>
  <c r="AE166" i="65"/>
  <c r="J96" i="65"/>
  <c r="Y178" i="65"/>
  <c r="AK178" i="65"/>
  <c r="P108" i="65"/>
  <c r="Y180" i="65"/>
  <c r="AD182" i="65"/>
  <c r="I112" i="65"/>
  <c r="AN182" i="65"/>
  <c r="S112" i="65"/>
  <c r="AF188" i="65"/>
  <c r="K118" i="65"/>
  <c r="X190" i="65"/>
  <c r="AJ190" i="65"/>
  <c r="O120" i="65"/>
  <c r="AL194" i="65"/>
  <c r="AL196" i="65"/>
  <c r="Y198" i="65"/>
  <c r="D128" i="65"/>
  <c r="AK198" i="65"/>
  <c r="B107" i="65"/>
  <c r="Q109" i="65"/>
  <c r="D119" i="65"/>
  <c r="L119" i="65"/>
  <c r="S121" i="65"/>
  <c r="J121" i="65"/>
  <c r="B123" i="65"/>
  <c r="G131" i="65"/>
  <c r="AE182" i="65"/>
  <c r="J112" i="65"/>
  <c r="Y190" i="65"/>
  <c r="AB198" i="65"/>
  <c r="G128" i="65"/>
  <c r="AI178" i="65"/>
  <c r="N108" i="65"/>
  <c r="Y194" i="64"/>
  <c r="AB194" i="64"/>
  <c r="AO194" i="64"/>
  <c r="W162" i="64"/>
  <c r="Y178" i="64"/>
  <c r="AB178" i="64"/>
  <c r="G109" i="64"/>
  <c r="AC194" i="64"/>
  <c r="H124" i="64"/>
  <c r="AF194" i="64"/>
  <c r="K124" i="64"/>
  <c r="AG194" i="64"/>
  <c r="L124" i="64"/>
  <c r="AK194" i="64"/>
  <c r="W194" i="64"/>
  <c r="B124" i="64"/>
  <c r="AD194" i="64"/>
  <c r="AG178" i="64"/>
  <c r="Y162" i="64"/>
  <c r="D93" i="64"/>
  <c r="AB162" i="64"/>
  <c r="G92" i="64"/>
  <c r="AC178" i="64"/>
  <c r="H109" i="64"/>
  <c r="AF178" i="64"/>
  <c r="K109" i="64"/>
  <c r="AK178" i="64"/>
  <c r="P109" i="64"/>
  <c r="X178" i="64"/>
  <c r="X194" i="64"/>
  <c r="C124" i="64"/>
  <c r="AD178" i="64"/>
  <c r="AL194" i="64"/>
  <c r="X162" i="64"/>
  <c r="C93" i="64"/>
  <c r="AJ194" i="64"/>
  <c r="AN194" i="64"/>
  <c r="S124" i="64"/>
  <c r="H115" i="64"/>
  <c r="AE166" i="64"/>
  <c r="J97" i="64"/>
  <c r="AE186" i="64"/>
  <c r="J116" i="64"/>
  <c r="AM198" i="64"/>
  <c r="R129" i="64"/>
  <c r="AE162" i="64"/>
  <c r="AE168" i="64"/>
  <c r="J98" i="64"/>
  <c r="AE192" i="64"/>
  <c r="AM180" i="64"/>
  <c r="R111" i="64"/>
  <c r="AM200" i="64"/>
  <c r="AO198" i="64"/>
  <c r="T129" i="64"/>
  <c r="AG172" i="64"/>
  <c r="AE170" i="64"/>
  <c r="AE194" i="64"/>
  <c r="J124" i="64"/>
  <c r="AM182" i="64"/>
  <c r="R113" i="64"/>
  <c r="AM202" i="64"/>
  <c r="R132" i="64"/>
  <c r="AO200" i="64"/>
  <c r="T131" i="64"/>
  <c r="D127" i="64"/>
  <c r="AM190" i="64"/>
  <c r="R121" i="64"/>
  <c r="AE176" i="64"/>
  <c r="AE196" i="64"/>
  <c r="AM184" i="64"/>
  <c r="AO202" i="64"/>
  <c r="T133" i="64"/>
  <c r="AE178" i="64"/>
  <c r="AE198" i="64"/>
  <c r="AM186" i="64"/>
  <c r="R116" i="64"/>
  <c r="AO184" i="64"/>
  <c r="T115" i="64"/>
  <c r="I91" i="64"/>
  <c r="AM178" i="64"/>
  <c r="AE180" i="64"/>
  <c r="AE200" i="64"/>
  <c r="J130" i="64"/>
  <c r="AM192" i="64"/>
  <c r="AO186" i="64"/>
  <c r="T116" i="64"/>
  <c r="AE182" i="64"/>
  <c r="J113" i="64"/>
  <c r="AE202" i="64"/>
  <c r="J132" i="64"/>
  <c r="AM194" i="64"/>
  <c r="R124" i="64"/>
  <c r="G106" i="64"/>
  <c r="AE164" i="64"/>
  <c r="P107" i="64"/>
  <c r="Z170" i="64"/>
  <c r="AI170" i="64"/>
  <c r="Z176" i="64"/>
  <c r="Z196" i="64"/>
  <c r="E126" i="64"/>
  <c r="AA168" i="64"/>
  <c r="F99" i="64"/>
  <c r="AA192" i="64"/>
  <c r="AH184" i="64"/>
  <c r="AH200" i="64"/>
  <c r="M131" i="64"/>
  <c r="AI186" i="64"/>
  <c r="AI202" i="64"/>
  <c r="N133" i="64"/>
  <c r="I92" i="64"/>
  <c r="G108" i="64"/>
  <c r="Q128" i="64"/>
  <c r="Z194" i="64"/>
  <c r="E125" i="64"/>
  <c r="Z152" i="64"/>
  <c r="Z154" i="64"/>
  <c r="Z178" i="64"/>
  <c r="Z198" i="64"/>
  <c r="E129" i="64"/>
  <c r="AA170" i="64"/>
  <c r="F100" i="64"/>
  <c r="AA194" i="64"/>
  <c r="F125" i="64"/>
  <c r="AH186" i="64"/>
  <c r="M117" i="64"/>
  <c r="AH202" i="64"/>
  <c r="M133" i="64"/>
  <c r="AI188" i="64"/>
  <c r="C80" i="64"/>
  <c r="O109" i="64"/>
  <c r="C122" i="64"/>
  <c r="D130" i="64"/>
  <c r="AH182" i="64"/>
  <c r="M113" i="64"/>
  <c r="AA154" i="64"/>
  <c r="Z160" i="64"/>
  <c r="E91" i="64"/>
  <c r="Z180" i="64"/>
  <c r="E111" i="64"/>
  <c r="Z200" i="64"/>
  <c r="E131" i="64"/>
  <c r="AA176" i="64"/>
  <c r="AA196" i="64"/>
  <c r="F126" i="64"/>
  <c r="AH170" i="64"/>
  <c r="M101" i="64"/>
  <c r="AH188" i="64"/>
  <c r="M118" i="64"/>
  <c r="AI174" i="64"/>
  <c r="N105" i="64"/>
  <c r="AI190" i="64"/>
  <c r="N120" i="64"/>
  <c r="I96" i="64"/>
  <c r="L111" i="64"/>
  <c r="P123" i="64"/>
  <c r="K130" i="64"/>
  <c r="Z162" i="64"/>
  <c r="E93" i="64"/>
  <c r="Z182" i="64"/>
  <c r="E113" i="64"/>
  <c r="Z202" i="64"/>
  <c r="AA178" i="64"/>
  <c r="F108" i="64"/>
  <c r="AA198" i="64"/>
  <c r="F128" i="64"/>
  <c r="AH174" i="64"/>
  <c r="M105" i="64"/>
  <c r="AH190" i="64"/>
  <c r="M120" i="64"/>
  <c r="AI176" i="64"/>
  <c r="N106" i="64"/>
  <c r="AI192" i="64"/>
  <c r="N123" i="64"/>
  <c r="L98" i="64"/>
  <c r="S111" i="64"/>
  <c r="C125" i="64"/>
  <c r="AA156" i="64"/>
  <c r="Z164" i="64"/>
  <c r="E95" i="64"/>
  <c r="Z184" i="64"/>
  <c r="E115" i="64"/>
  <c r="AA160" i="64"/>
  <c r="F91" i="64"/>
  <c r="AA180" i="64"/>
  <c r="F111" i="64"/>
  <c r="AA200" i="64"/>
  <c r="F130" i="64"/>
  <c r="AH176" i="64"/>
  <c r="M107" i="64"/>
  <c r="AH192" i="64"/>
  <c r="AI178" i="64"/>
  <c r="N108" i="64"/>
  <c r="AI194" i="64"/>
  <c r="N125" i="64"/>
  <c r="G101" i="64"/>
  <c r="N113" i="64"/>
  <c r="J125" i="64"/>
  <c r="K133" i="64"/>
  <c r="AA158" i="64"/>
  <c r="F89" i="64"/>
  <c r="AH168" i="64"/>
  <c r="AH198" i="64"/>
  <c r="Z166" i="64"/>
  <c r="E97" i="64"/>
  <c r="AA162" i="64"/>
  <c r="AA182" i="64"/>
  <c r="F112" i="64"/>
  <c r="AH178" i="64"/>
  <c r="M109" i="64"/>
  <c r="AI180" i="64"/>
  <c r="N111" i="64"/>
  <c r="P126" i="64"/>
  <c r="R133" i="64"/>
  <c r="W148" i="64"/>
  <c r="B79" i="64"/>
  <c r="W168" i="64"/>
  <c r="B98" i="64"/>
  <c r="B91" i="64"/>
  <c r="B83" i="64"/>
  <c r="B96" i="64"/>
  <c r="F88" i="64"/>
  <c r="I104" i="64"/>
  <c r="I105" i="64"/>
  <c r="F86" i="64"/>
  <c r="F87" i="64"/>
  <c r="L102" i="64"/>
  <c r="L103" i="64"/>
  <c r="O119" i="64"/>
  <c r="O118" i="64"/>
  <c r="C104" i="64"/>
  <c r="C105" i="64"/>
  <c r="C121" i="64"/>
  <c r="C120" i="64"/>
  <c r="M99" i="64"/>
  <c r="M98" i="64"/>
  <c r="G115" i="64"/>
  <c r="G114" i="64"/>
  <c r="G131" i="64"/>
  <c r="G130" i="64"/>
  <c r="AC172" i="64"/>
  <c r="AC188" i="64"/>
  <c r="I109" i="64"/>
  <c r="I108" i="64"/>
  <c r="I125" i="64"/>
  <c r="I124" i="64"/>
  <c r="J100" i="64"/>
  <c r="J101" i="64"/>
  <c r="K127" i="64"/>
  <c r="K126" i="64"/>
  <c r="L107" i="64"/>
  <c r="L106" i="64"/>
  <c r="M121" i="64"/>
  <c r="O123" i="64"/>
  <c r="O122" i="64"/>
  <c r="P111" i="64"/>
  <c r="P110" i="64"/>
  <c r="Q117" i="64"/>
  <c r="Q116" i="64"/>
  <c r="Q133" i="64"/>
  <c r="Q132" i="64"/>
  <c r="AN188" i="64"/>
  <c r="D80" i="64"/>
  <c r="G99" i="64"/>
  <c r="B95" i="64"/>
  <c r="B94" i="64"/>
  <c r="B111" i="64"/>
  <c r="B110" i="64"/>
  <c r="B127" i="64"/>
  <c r="B126" i="64"/>
  <c r="X156" i="64"/>
  <c r="X172" i="64"/>
  <c r="C119" i="64"/>
  <c r="C118" i="64"/>
  <c r="L97" i="64"/>
  <c r="L96" i="64"/>
  <c r="T113" i="64"/>
  <c r="T112" i="64"/>
  <c r="D97" i="64"/>
  <c r="D96" i="64"/>
  <c r="D113" i="64"/>
  <c r="D112" i="64"/>
  <c r="D129" i="64"/>
  <c r="D128" i="64"/>
  <c r="H100" i="64"/>
  <c r="H101" i="64"/>
  <c r="H117" i="64"/>
  <c r="H116" i="64"/>
  <c r="H133" i="64"/>
  <c r="H132" i="64"/>
  <c r="I107" i="64"/>
  <c r="I106" i="64"/>
  <c r="J114" i="64"/>
  <c r="J115" i="64"/>
  <c r="J131" i="64"/>
  <c r="L104" i="64"/>
  <c r="L105" i="64"/>
  <c r="L121" i="64"/>
  <c r="L120" i="64"/>
  <c r="AH172" i="64"/>
  <c r="AI172" i="64"/>
  <c r="N118" i="64"/>
  <c r="N119" i="64"/>
  <c r="P125" i="64"/>
  <c r="P124" i="64"/>
  <c r="R122" i="64"/>
  <c r="R123" i="64"/>
  <c r="O105" i="64"/>
  <c r="G113" i="64"/>
  <c r="O121" i="64"/>
  <c r="I123" i="64"/>
  <c r="Q131" i="64"/>
  <c r="B114" i="64"/>
  <c r="B115" i="64"/>
  <c r="B130" i="64"/>
  <c r="B131" i="64"/>
  <c r="C107" i="64"/>
  <c r="C106" i="64"/>
  <c r="D116" i="64"/>
  <c r="D117" i="64"/>
  <c r="D132" i="64"/>
  <c r="D133" i="64"/>
  <c r="E99" i="64"/>
  <c r="E98" i="64"/>
  <c r="E114" i="64"/>
  <c r="F115" i="64"/>
  <c r="F114" i="64"/>
  <c r="G117" i="64"/>
  <c r="G116" i="64"/>
  <c r="G133" i="64"/>
  <c r="G132" i="64"/>
  <c r="AC174" i="64"/>
  <c r="AC190" i="64"/>
  <c r="I95" i="64"/>
  <c r="I94" i="64"/>
  <c r="I111" i="64"/>
  <c r="I110" i="64"/>
  <c r="I127" i="64"/>
  <c r="I126" i="64"/>
  <c r="AE172" i="64"/>
  <c r="AE188" i="64"/>
  <c r="K97" i="64"/>
  <c r="K96" i="64"/>
  <c r="K113" i="64"/>
  <c r="K112" i="64"/>
  <c r="K129" i="64"/>
  <c r="K128" i="64"/>
  <c r="L109" i="64"/>
  <c r="L108" i="64"/>
  <c r="L125" i="64"/>
  <c r="M123" i="64"/>
  <c r="M122" i="64"/>
  <c r="N122" i="64"/>
  <c r="O125" i="64"/>
  <c r="O124" i="64"/>
  <c r="P112" i="64"/>
  <c r="P113" i="64"/>
  <c r="P128" i="64"/>
  <c r="P129" i="64"/>
  <c r="AL188" i="64"/>
  <c r="R127" i="64"/>
  <c r="R126" i="64"/>
  <c r="AN190" i="64"/>
  <c r="T132" i="64"/>
  <c r="B81" i="64"/>
  <c r="C83" i="64"/>
  <c r="B85" i="64"/>
  <c r="C90" i="64"/>
  <c r="J96" i="64"/>
  <c r="H99" i="64"/>
  <c r="H106" i="64"/>
  <c r="H108" i="64"/>
  <c r="B112" i="64"/>
  <c r="O113" i="64"/>
  <c r="I115" i="64"/>
  <c r="C117" i="64"/>
  <c r="D122" i="64"/>
  <c r="Q123" i="64"/>
  <c r="K125" i="64"/>
  <c r="R128" i="64"/>
  <c r="L130" i="64"/>
  <c r="F132" i="64"/>
  <c r="S133" i="64"/>
  <c r="B100" i="64"/>
  <c r="B101" i="64"/>
  <c r="C109" i="64"/>
  <c r="C108" i="64"/>
  <c r="AB156" i="64"/>
  <c r="AJ172" i="64"/>
  <c r="Y156" i="64"/>
  <c r="Y172" i="64"/>
  <c r="Y188" i="64"/>
  <c r="E101" i="64"/>
  <c r="E100" i="64"/>
  <c r="AB172" i="64"/>
  <c r="AB188" i="64"/>
  <c r="AE174" i="64"/>
  <c r="AE190" i="64"/>
  <c r="M108" i="64"/>
  <c r="O111" i="64"/>
  <c r="O110" i="64"/>
  <c r="AL190" i="64"/>
  <c r="AO188" i="64"/>
  <c r="B78" i="64"/>
  <c r="D83" i="64"/>
  <c r="C85" i="64"/>
  <c r="C89" i="64"/>
  <c r="D90" i="64"/>
  <c r="D92" i="64"/>
  <c r="F97" i="64"/>
  <c r="C100" i="64"/>
  <c r="O106" i="64"/>
  <c r="M110" i="64"/>
  <c r="I112" i="64"/>
  <c r="C114" i="64"/>
  <c r="P115" i="64"/>
  <c r="J117" i="64"/>
  <c r="K122" i="64"/>
  <c r="E124" i="64"/>
  <c r="R125" i="64"/>
  <c r="L127" i="64"/>
  <c r="F129" i="64"/>
  <c r="S130" i="64"/>
  <c r="M132" i="64"/>
  <c r="W156" i="64"/>
  <c r="W172" i="64"/>
  <c r="W188" i="64"/>
  <c r="C127" i="64"/>
  <c r="C126" i="64"/>
  <c r="AC158" i="64"/>
  <c r="AK174" i="64"/>
  <c r="Y158" i="64"/>
  <c r="Y174" i="64"/>
  <c r="Y190" i="64"/>
  <c r="Z156" i="64"/>
  <c r="Z172" i="64"/>
  <c r="Z188" i="64"/>
  <c r="AA172" i="64"/>
  <c r="AA188" i="64"/>
  <c r="AB158" i="64"/>
  <c r="AB174" i="64"/>
  <c r="AB190" i="64"/>
  <c r="H125" i="64"/>
  <c r="I98" i="64"/>
  <c r="I99" i="64"/>
  <c r="J107" i="64"/>
  <c r="J106" i="64"/>
  <c r="J122" i="64"/>
  <c r="J123" i="64"/>
  <c r="L113" i="64"/>
  <c r="L112" i="64"/>
  <c r="L129" i="64"/>
  <c r="L128" i="64"/>
  <c r="N126" i="64"/>
  <c r="N127" i="64"/>
  <c r="P117" i="64"/>
  <c r="P116" i="64"/>
  <c r="P133" i="64"/>
  <c r="P132" i="64"/>
  <c r="R114" i="64"/>
  <c r="R115" i="64"/>
  <c r="R130" i="64"/>
  <c r="R131" i="64"/>
  <c r="AO190" i="64"/>
  <c r="C78" i="64"/>
  <c r="D85" i="64"/>
  <c r="E90" i="64"/>
  <c r="E92" i="64"/>
  <c r="F94" i="64"/>
  <c r="G97" i="64"/>
  <c r="D100" i="64"/>
  <c r="P108" i="64"/>
  <c r="J112" i="64"/>
  <c r="D114" i="64"/>
  <c r="Q115" i="64"/>
  <c r="K117" i="64"/>
  <c r="L122" i="64"/>
  <c r="M127" i="64"/>
  <c r="G129" i="64"/>
  <c r="W158" i="64"/>
  <c r="W174" i="64"/>
  <c r="W190" i="64"/>
  <c r="C97" i="64"/>
  <c r="C96" i="64"/>
  <c r="C113" i="64"/>
  <c r="C112" i="64"/>
  <c r="C129" i="64"/>
  <c r="C128" i="64"/>
  <c r="Q107" i="64"/>
  <c r="Q106" i="64"/>
  <c r="D107" i="64"/>
  <c r="D106" i="64"/>
  <c r="Z158" i="64"/>
  <c r="Z174" i="64"/>
  <c r="Z190" i="64"/>
  <c r="AA174" i="64"/>
  <c r="AA190" i="64"/>
  <c r="G123" i="64"/>
  <c r="G122" i="64"/>
  <c r="H95" i="64"/>
  <c r="H94" i="64"/>
  <c r="H111" i="64"/>
  <c r="H110" i="64"/>
  <c r="I100" i="64"/>
  <c r="I101" i="64"/>
  <c r="I117" i="64"/>
  <c r="I116" i="64"/>
  <c r="I133" i="64"/>
  <c r="I132" i="64"/>
  <c r="J109" i="64"/>
  <c r="J108" i="64"/>
  <c r="AF172" i="64"/>
  <c r="AF188" i="64"/>
  <c r="M129" i="64"/>
  <c r="M128" i="64"/>
  <c r="O115" i="64"/>
  <c r="O114" i="64"/>
  <c r="O131" i="64"/>
  <c r="O130" i="64"/>
  <c r="AK188" i="64"/>
  <c r="Q109" i="64"/>
  <c r="Q108" i="64"/>
  <c r="Q125" i="64"/>
  <c r="Q124" i="64"/>
  <c r="S127" i="64"/>
  <c r="S126" i="64"/>
  <c r="C95" i="64"/>
  <c r="C98" i="64"/>
  <c r="K100" i="64"/>
  <c r="F109" i="64"/>
  <c r="C111" i="64"/>
  <c r="Q112" i="64"/>
  <c r="K114" i="64"/>
  <c r="E116" i="64"/>
  <c r="R117" i="64"/>
  <c r="S122" i="64"/>
  <c r="M124" i="64"/>
  <c r="G126" i="64"/>
  <c r="T127" i="64"/>
  <c r="N129" i="64"/>
  <c r="H131" i="64"/>
  <c r="B133" i="64"/>
  <c r="B107" i="64"/>
  <c r="B106" i="64"/>
  <c r="B122" i="64"/>
  <c r="B123" i="64"/>
  <c r="J93" i="64"/>
  <c r="J92" i="64"/>
  <c r="R109" i="64"/>
  <c r="R108" i="64"/>
  <c r="D109" i="64"/>
  <c r="D108" i="64"/>
  <c r="D124" i="64"/>
  <c r="D125" i="64"/>
  <c r="E107" i="64"/>
  <c r="E106" i="64"/>
  <c r="E123" i="64"/>
  <c r="E122" i="64"/>
  <c r="F107" i="64"/>
  <c r="F106" i="64"/>
  <c r="F123" i="64"/>
  <c r="F122" i="64"/>
  <c r="G125" i="64"/>
  <c r="G124" i="64"/>
  <c r="H96" i="64"/>
  <c r="H97" i="64"/>
  <c r="H112" i="64"/>
  <c r="H113" i="64"/>
  <c r="H128" i="64"/>
  <c r="H129" i="64"/>
  <c r="AD172" i="64"/>
  <c r="AD188" i="64"/>
  <c r="J95" i="64"/>
  <c r="J94" i="64"/>
  <c r="J111" i="64"/>
  <c r="J110" i="64"/>
  <c r="J127" i="64"/>
  <c r="J126" i="64"/>
  <c r="AF174" i="64"/>
  <c r="AF190" i="64"/>
  <c r="L116" i="64"/>
  <c r="L117" i="64"/>
  <c r="L132" i="64"/>
  <c r="L133" i="64"/>
  <c r="M115" i="64"/>
  <c r="M114" i="64"/>
  <c r="N115" i="64"/>
  <c r="N114" i="64"/>
  <c r="N131" i="64"/>
  <c r="N130" i="64"/>
  <c r="O117" i="64"/>
  <c r="O116" i="64"/>
  <c r="O133" i="64"/>
  <c r="O132" i="64"/>
  <c r="AK190" i="64"/>
  <c r="Q111" i="64"/>
  <c r="Q110" i="64"/>
  <c r="Q127" i="64"/>
  <c r="Q126" i="64"/>
  <c r="AM188" i="64"/>
  <c r="S113" i="64"/>
  <c r="S112" i="64"/>
  <c r="S129" i="64"/>
  <c r="S128" i="64"/>
  <c r="T124" i="64"/>
  <c r="T125" i="64"/>
  <c r="G90" i="64"/>
  <c r="D95" i="64"/>
  <c r="D98" i="64"/>
  <c r="L100" i="64"/>
  <c r="D111" i="64"/>
  <c r="R112" i="64"/>
  <c r="L114" i="64"/>
  <c r="F116" i="64"/>
  <c r="S117" i="64"/>
  <c r="T122" i="64"/>
  <c r="H126" i="64"/>
  <c r="B128" i="64"/>
  <c r="O129" i="64"/>
  <c r="I131" i="64"/>
  <c r="C133" i="64"/>
  <c r="B109" i="64"/>
  <c r="B108" i="64"/>
  <c r="E109" i="64"/>
  <c r="E108" i="64"/>
  <c r="G95" i="64"/>
  <c r="G94" i="64"/>
  <c r="G111" i="64"/>
  <c r="G110" i="64"/>
  <c r="AD190" i="64"/>
  <c r="K107" i="64"/>
  <c r="K106" i="64"/>
  <c r="AG188" i="64"/>
  <c r="H90" i="64"/>
  <c r="H92" i="64"/>
  <c r="K95" i="64"/>
  <c r="K98" i="64"/>
  <c r="F101" i="64"/>
  <c r="N109" i="64"/>
  <c r="K111" i="64"/>
  <c r="S114" i="64"/>
  <c r="N121" i="64"/>
  <c r="H123" i="64"/>
  <c r="B125" i="64"/>
  <c r="O126" i="64"/>
  <c r="I128" i="64"/>
  <c r="C130" i="64"/>
  <c r="P131" i="64"/>
  <c r="B77" i="64"/>
  <c r="Z164" i="65"/>
  <c r="E94" i="65"/>
  <c r="Z192" i="65"/>
  <c r="Z188" i="65"/>
  <c r="Z184" i="65"/>
  <c r="Z194" i="65"/>
  <c r="E124" i="65"/>
  <c r="Z196" i="65"/>
  <c r="E126" i="65"/>
  <c r="Z170" i="65"/>
  <c r="E100" i="65"/>
  <c r="Z198" i="65"/>
  <c r="E128" i="65"/>
  <c r="Z200" i="65"/>
  <c r="E130" i="65"/>
  <c r="Z190" i="65"/>
  <c r="Z186" i="65"/>
  <c r="E116" i="65"/>
  <c r="Z182" i="65"/>
  <c r="E112" i="65"/>
  <c r="Z166" i="65"/>
  <c r="E96" i="65"/>
  <c r="Z152" i="65"/>
  <c r="E82" i="65"/>
  <c r="Z180" i="65"/>
  <c r="E110" i="65"/>
  <c r="Z178" i="65"/>
  <c r="E108" i="65"/>
  <c r="W87" i="65"/>
  <c r="R118" i="65"/>
  <c r="F121" i="65"/>
  <c r="E129" i="65"/>
  <c r="D87" i="65"/>
  <c r="E113" i="65"/>
  <c r="W109" i="65"/>
  <c r="B109" i="65"/>
  <c r="AC125" i="65"/>
  <c r="H125" i="65"/>
  <c r="H124" i="65"/>
  <c r="AK125" i="65"/>
  <c r="P125" i="65"/>
  <c r="P124" i="65"/>
  <c r="Z154" i="65"/>
  <c r="E84" i="65"/>
  <c r="Y154" i="65"/>
  <c r="D84" i="65"/>
  <c r="X154" i="65"/>
  <c r="W154" i="65"/>
  <c r="B85" i="65"/>
  <c r="AH192" i="65"/>
  <c r="AH188" i="65"/>
  <c r="M118" i="65"/>
  <c r="AH184" i="65"/>
  <c r="M114" i="65"/>
  <c r="AH194" i="65"/>
  <c r="M124" i="65"/>
  <c r="AH196" i="65"/>
  <c r="AH198" i="65"/>
  <c r="AH200" i="65"/>
  <c r="AH190" i="65"/>
  <c r="M121" i="65"/>
  <c r="AH186" i="65"/>
  <c r="M116" i="65"/>
  <c r="AH182" i="65"/>
  <c r="M113" i="65"/>
  <c r="L107" i="65"/>
  <c r="D117" i="65"/>
  <c r="AD125" i="65"/>
  <c r="I125" i="65"/>
  <c r="I124" i="65"/>
  <c r="AL125" i="65"/>
  <c r="Q125" i="65"/>
  <c r="Q124" i="65"/>
  <c r="AB156" i="65"/>
  <c r="G86" i="65"/>
  <c r="AA156" i="65"/>
  <c r="Z156" i="65"/>
  <c r="Y156" i="65"/>
  <c r="D86" i="65"/>
  <c r="X156" i="65"/>
  <c r="C86" i="65"/>
  <c r="W156" i="65"/>
  <c r="B86" i="65"/>
  <c r="AH180" i="65"/>
  <c r="M110" i="65"/>
  <c r="AI184" i="65"/>
  <c r="N115" i="65"/>
  <c r="AI174" i="65"/>
  <c r="N104" i="65"/>
  <c r="AI198" i="65"/>
  <c r="AI190" i="65"/>
  <c r="N121" i="65"/>
  <c r="AI186" i="65"/>
  <c r="N116" i="65"/>
  <c r="W81" i="65"/>
  <c r="M100" i="65"/>
  <c r="W105" i="65"/>
  <c r="M108" i="65"/>
  <c r="AI113" i="65"/>
  <c r="AO115" i="65"/>
  <c r="T115" i="65"/>
  <c r="W117" i="65"/>
  <c r="AM117" i="65"/>
  <c r="R117" i="65"/>
  <c r="AK119" i="65"/>
  <c r="P119" i="65"/>
  <c r="M120" i="65"/>
  <c r="Y123" i="65"/>
  <c r="D123" i="65"/>
  <c r="D122" i="65"/>
  <c r="AG123" i="65"/>
  <c r="L123" i="65"/>
  <c r="L122" i="65"/>
  <c r="AO123" i="65"/>
  <c r="T123" i="65"/>
  <c r="R129" i="65"/>
  <c r="G133" i="65"/>
  <c r="AI180" i="65"/>
  <c r="N110" i="65"/>
  <c r="AI182" i="65"/>
  <c r="N112" i="65"/>
  <c r="AA188" i="65"/>
  <c r="F118" i="65"/>
  <c r="AA184" i="65"/>
  <c r="AA174" i="65"/>
  <c r="F104" i="65"/>
  <c r="AA168" i="65"/>
  <c r="AA196" i="65"/>
  <c r="F126" i="65"/>
  <c r="AA170" i="65"/>
  <c r="F100" i="65"/>
  <c r="AA198" i="65"/>
  <c r="F128" i="65"/>
  <c r="AA190" i="65"/>
  <c r="F120" i="65"/>
  <c r="AA186" i="65"/>
  <c r="F116" i="65"/>
  <c r="AA182" i="65"/>
  <c r="Z123" i="65"/>
  <c r="E122" i="65"/>
  <c r="AH123" i="65"/>
  <c r="M122" i="65"/>
  <c r="O123" i="65"/>
  <c r="AC133" i="65"/>
  <c r="AK133" i="65"/>
  <c r="AC158" i="65"/>
  <c r="AB158" i="65"/>
  <c r="G88" i="65"/>
  <c r="AA158" i="65"/>
  <c r="F88" i="65"/>
  <c r="Z158" i="65"/>
  <c r="Y158" i="65"/>
  <c r="D88" i="65"/>
  <c r="X158" i="65"/>
  <c r="AA178" i="65"/>
  <c r="F108" i="65"/>
  <c r="W89" i="65"/>
  <c r="B89" i="65"/>
  <c r="W101" i="65"/>
  <c r="B101" i="65"/>
  <c r="AJ107" i="65"/>
  <c r="AO117" i="65"/>
  <c r="T117" i="65"/>
  <c r="W119" i="65"/>
  <c r="AM119" i="65"/>
  <c r="Y125" i="65"/>
  <c r="AG125" i="65"/>
  <c r="AO125" i="65"/>
  <c r="K131" i="65"/>
  <c r="AD133" i="65"/>
  <c r="AL133" i="65"/>
  <c r="AH168" i="65"/>
  <c r="M98" i="65"/>
  <c r="AI192" i="65"/>
  <c r="N122" i="65"/>
  <c r="AN202" i="65"/>
  <c r="S132" i="65"/>
  <c r="AF202" i="65"/>
  <c r="K132" i="65"/>
  <c r="X202" i="65"/>
  <c r="C132" i="65"/>
  <c r="AM202" i="65"/>
  <c r="R132" i="65"/>
  <c r="AE202" i="65"/>
  <c r="J132" i="65"/>
  <c r="W202" i="65"/>
  <c r="B132" i="65"/>
  <c r="AL202" i="65"/>
  <c r="Q132" i="65"/>
  <c r="AD202" i="65"/>
  <c r="I132" i="65"/>
  <c r="AK202" i="65"/>
  <c r="P132" i="65"/>
  <c r="AC202" i="65"/>
  <c r="H132" i="65"/>
  <c r="AJ202" i="65"/>
  <c r="O132" i="65"/>
  <c r="AB202" i="65"/>
  <c r="G132" i="65"/>
  <c r="AI202" i="65"/>
  <c r="N132" i="65"/>
  <c r="AA202" i="65"/>
  <c r="F132" i="65"/>
  <c r="B82" i="65"/>
  <c r="AK107" i="65"/>
  <c r="Z125" i="65"/>
  <c r="E125" i="65"/>
  <c r="AH125" i="65"/>
  <c r="M125" i="65"/>
  <c r="Y127" i="65"/>
  <c r="AG127" i="65"/>
  <c r="AO127" i="65"/>
  <c r="AC129" i="65"/>
  <c r="H129" i="65"/>
  <c r="H128" i="65"/>
  <c r="AK129" i="65"/>
  <c r="P129" i="65"/>
  <c r="P128" i="65"/>
  <c r="Y131" i="65"/>
  <c r="D131" i="65"/>
  <c r="D130" i="65"/>
  <c r="AG131" i="65"/>
  <c r="L131" i="65"/>
  <c r="L130" i="65"/>
  <c r="AO131" i="65"/>
  <c r="T130" i="65"/>
  <c r="AA162" i="65"/>
  <c r="F92" i="65"/>
  <c r="Z202" i="65"/>
  <c r="E132" i="65"/>
  <c r="AM113" i="65"/>
  <c r="R113" i="65"/>
  <c r="AK115" i="65"/>
  <c r="P115" i="65"/>
  <c r="AI117" i="65"/>
  <c r="N117" i="65"/>
  <c r="AO119" i="65"/>
  <c r="T119" i="65"/>
  <c r="AM121" i="65"/>
  <c r="R121" i="65"/>
  <c r="P123" i="65"/>
  <c r="Z127" i="65"/>
  <c r="AH127" i="65"/>
  <c r="M126" i="65"/>
  <c r="O127" i="65"/>
  <c r="AD129" i="65"/>
  <c r="I129" i="65"/>
  <c r="I128" i="65"/>
  <c r="AL129" i="65"/>
  <c r="Z131" i="65"/>
  <c r="AH131" i="65"/>
  <c r="M131" i="65"/>
  <c r="M130" i="65"/>
  <c r="AC160" i="65"/>
  <c r="AB160" i="65"/>
  <c r="AA160" i="65"/>
  <c r="Z160" i="65"/>
  <c r="Y160" i="65"/>
  <c r="X160" i="65"/>
  <c r="AI170" i="65"/>
  <c r="N100" i="65"/>
  <c r="AH174" i="65"/>
  <c r="M105" i="65"/>
  <c r="AA180" i="65"/>
  <c r="F110" i="65"/>
  <c r="AG202" i="65"/>
  <c r="L132" i="65"/>
  <c r="D133" i="65"/>
  <c r="T133" i="65"/>
  <c r="AA154" i="65"/>
  <c r="F84" i="65"/>
  <c r="AA164" i="65"/>
  <c r="F94" i="65"/>
  <c r="AH202" i="65"/>
  <c r="M132" i="65"/>
  <c r="AD168" i="65"/>
  <c r="X172" i="65"/>
  <c r="AF172" i="65"/>
  <c r="Z176" i="65"/>
  <c r="AH176" i="65"/>
  <c r="M106" i="65"/>
  <c r="AB178" i="65"/>
  <c r="AJ178" i="65"/>
  <c r="AB180" i="65"/>
  <c r="AJ180" i="65"/>
  <c r="O110" i="65"/>
  <c r="AD184" i="65"/>
  <c r="AL184" i="65"/>
  <c r="Q114" i="65"/>
  <c r="AD188" i="65"/>
  <c r="AL188" i="65"/>
  <c r="Q118" i="65"/>
  <c r="AD192" i="65"/>
  <c r="AL192" i="65"/>
  <c r="W194" i="65"/>
  <c r="B124" i="65"/>
  <c r="AE194" i="65"/>
  <c r="J124" i="65"/>
  <c r="AM194" i="65"/>
  <c r="R124" i="65"/>
  <c r="X196" i="65"/>
  <c r="C126" i="65"/>
  <c r="AF196" i="65"/>
  <c r="K126" i="65"/>
  <c r="AN196" i="65"/>
  <c r="S126" i="65"/>
  <c r="AO198" i="65"/>
  <c r="T128" i="65"/>
  <c r="B126" i="65"/>
  <c r="AD164" i="65"/>
  <c r="I94" i="65"/>
  <c r="AA166" i="65"/>
  <c r="W168" i="65"/>
  <c r="B98" i="65"/>
  <c r="AE168" i="65"/>
  <c r="J98" i="65"/>
  <c r="AG170" i="65"/>
  <c r="Y172" i="65"/>
  <c r="AG172" i="65"/>
  <c r="W174" i="65"/>
  <c r="B104" i="65"/>
  <c r="AE174" i="65"/>
  <c r="AA176" i="65"/>
  <c r="AI176" i="65"/>
  <c r="N106" i="65"/>
  <c r="AC178" i="65"/>
  <c r="H108" i="65"/>
  <c r="AC180" i="65"/>
  <c r="AK180" i="65"/>
  <c r="W184" i="65"/>
  <c r="B114" i="65"/>
  <c r="AE184" i="65"/>
  <c r="J114" i="65"/>
  <c r="W188" i="65"/>
  <c r="B118" i="65"/>
  <c r="AE188" i="65"/>
  <c r="AM188" i="65"/>
  <c r="AE192" i="65"/>
  <c r="J122" i="65"/>
  <c r="AM192" i="65"/>
  <c r="R122" i="65"/>
  <c r="X194" i="65"/>
  <c r="C124" i="65"/>
  <c r="AF194" i="65"/>
  <c r="K124" i="65"/>
  <c r="AN194" i="65"/>
  <c r="S124" i="65"/>
  <c r="Y196" i="65"/>
  <c r="D126" i="65"/>
  <c r="AG196" i="65"/>
  <c r="L126" i="65"/>
  <c r="AO196" i="65"/>
  <c r="T126" i="65"/>
  <c r="AA200" i="65"/>
  <c r="F130" i="65"/>
  <c r="AI200" i="65"/>
  <c r="N130" i="65"/>
  <c r="X150" i="65"/>
  <c r="Y162" i="65"/>
  <c r="W164" i="65"/>
  <c r="B94" i="65"/>
  <c r="AE164" i="65"/>
  <c r="J94" i="65"/>
  <c r="AB166" i="65"/>
  <c r="X168" i="65"/>
  <c r="AF168" i="65"/>
  <c r="AH170" i="65"/>
  <c r="M101" i="65"/>
  <c r="Z172" i="65"/>
  <c r="E102" i="65"/>
  <c r="AH172" i="65"/>
  <c r="M102" i="65"/>
  <c r="X174" i="65"/>
  <c r="AF174" i="65"/>
  <c r="AB176" i="65"/>
  <c r="AJ176" i="65"/>
  <c r="O106" i="65"/>
  <c r="AD180" i="65"/>
  <c r="I110" i="65"/>
  <c r="AL180" i="65"/>
  <c r="Q110" i="65"/>
  <c r="AG194" i="65"/>
  <c r="L124" i="65"/>
  <c r="AO194" i="65"/>
  <c r="T124" i="65"/>
  <c r="Z162" i="65"/>
  <c r="X164" i="65"/>
  <c r="AC166" i="65"/>
  <c r="Y168" i="65"/>
  <c r="AG168" i="65"/>
  <c r="AA172" i="65"/>
  <c r="F102" i="65"/>
  <c r="AI172" i="65"/>
  <c r="N102" i="65"/>
  <c r="Y174" i="65"/>
  <c r="D104" i="65"/>
  <c r="AG174" i="65"/>
  <c r="L104" i="65"/>
  <c r="AC176" i="65"/>
  <c r="AK176" i="65"/>
  <c r="P106" i="65"/>
  <c r="AM180" i="65"/>
  <c r="R110" i="65"/>
  <c r="AI196" i="65"/>
  <c r="N126" i="65"/>
  <c r="Z168" i="65"/>
  <c r="E98" i="65"/>
  <c r="AB172" i="65"/>
  <c r="Z174" i="65"/>
  <c r="AD176" i="65"/>
  <c r="X180" i="65"/>
  <c r="AF180" i="65"/>
  <c r="AA194" i="65"/>
  <c r="F124" i="65"/>
  <c r="AI194" i="65"/>
  <c r="AB196" i="65"/>
  <c r="G126" i="65"/>
  <c r="AJ196" i="65"/>
  <c r="O126" i="65"/>
  <c r="AA192" i="65"/>
  <c r="F122" i="65"/>
  <c r="AB194" i="65"/>
  <c r="G124" i="65"/>
  <c r="AC196" i="65"/>
  <c r="H126" i="65"/>
  <c r="AE200" i="65"/>
  <c r="AM117" i="64"/>
  <c r="AL109" i="64"/>
  <c r="AI121" i="64"/>
  <c r="W131" i="64"/>
  <c r="AE131" i="64"/>
  <c r="AM131" i="64"/>
  <c r="W115" i="64"/>
  <c r="AO115" i="64"/>
  <c r="W123" i="64"/>
  <c r="AE123" i="64"/>
  <c r="AM123" i="64"/>
  <c r="X131" i="64"/>
  <c r="AF131" i="64"/>
  <c r="AN131" i="64"/>
  <c r="AH101" i="64"/>
  <c r="X123" i="64"/>
  <c r="AF123" i="64"/>
  <c r="AN123" i="64"/>
  <c r="AA125" i="64"/>
  <c r="AI125" i="64"/>
  <c r="W101" i="64"/>
  <c r="AI105" i="64"/>
  <c r="AB125" i="64"/>
  <c r="AJ125" i="64"/>
  <c r="W127" i="64"/>
  <c r="AE127" i="64"/>
  <c r="AM127" i="64"/>
  <c r="AJ107" i="64"/>
  <c r="AI113" i="64"/>
  <c r="AK119" i="64"/>
  <c r="X127" i="64"/>
  <c r="AF127" i="64"/>
  <c r="AN127" i="64"/>
  <c r="AA129" i="64"/>
  <c r="AI129" i="64"/>
  <c r="AA133" i="64"/>
  <c r="AI133" i="64"/>
  <c r="AK107" i="64"/>
  <c r="AB129" i="64"/>
  <c r="AJ129" i="64"/>
  <c r="AB133" i="64"/>
  <c r="AJ133" i="64"/>
  <c r="W117" i="64"/>
  <c r="AM113" i="64"/>
  <c r="AK115" i="64"/>
  <c r="AI117" i="64"/>
  <c r="AO119" i="64"/>
  <c r="AM121" i="64"/>
  <c r="T129" i="66"/>
  <c r="N121" i="66"/>
  <c r="K101" i="66"/>
  <c r="G115" i="66"/>
  <c r="H110" i="66"/>
  <c r="H111" i="66"/>
  <c r="L129" i="66"/>
  <c r="M133" i="66"/>
  <c r="O118" i="66"/>
  <c r="C101" i="66"/>
  <c r="I103" i="66"/>
  <c r="K119" i="66"/>
  <c r="J101" i="66"/>
  <c r="J109" i="66"/>
  <c r="H97" i="66"/>
  <c r="H96" i="66"/>
  <c r="Q126" i="66"/>
  <c r="H112" i="66"/>
  <c r="H113" i="66"/>
  <c r="O104" i="66"/>
  <c r="R133" i="66"/>
  <c r="J93" i="66"/>
  <c r="L101" i="66"/>
  <c r="I117" i="66"/>
  <c r="T121" i="66"/>
  <c r="G133" i="66"/>
  <c r="M104" i="66"/>
  <c r="F133" i="66"/>
  <c r="M117" i="66"/>
  <c r="P129" i="66"/>
  <c r="H99" i="66"/>
  <c r="R117" i="66"/>
  <c r="I94" i="66"/>
  <c r="I95" i="66"/>
  <c r="H125" i="66"/>
  <c r="I111" i="66"/>
  <c r="I131" i="66"/>
  <c r="N131" i="66"/>
  <c r="M111" i="66"/>
  <c r="E121" i="66"/>
  <c r="E85" i="66"/>
  <c r="B81" i="66"/>
  <c r="B79" i="66"/>
  <c r="B109" i="66"/>
  <c r="B113" i="66"/>
  <c r="B123" i="66"/>
  <c r="D119" i="66"/>
  <c r="D118" i="66"/>
  <c r="L130" i="66"/>
  <c r="L131" i="66"/>
  <c r="B107" i="66"/>
  <c r="G105" i="66"/>
  <c r="G104" i="66"/>
  <c r="M131" i="66"/>
  <c r="L103" i="66"/>
  <c r="L102" i="66"/>
  <c r="H114" i="66"/>
  <c r="H115" i="66"/>
  <c r="H100" i="66"/>
  <c r="H101" i="66"/>
  <c r="S121" i="66"/>
  <c r="P119" i="66"/>
  <c r="E131" i="66"/>
  <c r="N125" i="66"/>
  <c r="H129" i="66"/>
  <c r="M118" i="66"/>
  <c r="C89" i="66"/>
  <c r="E95" i="66"/>
  <c r="J99" i="66"/>
  <c r="H103" i="66"/>
  <c r="L117" i="66"/>
  <c r="L116" i="66"/>
  <c r="L98" i="66"/>
  <c r="L99" i="66"/>
  <c r="H121" i="66"/>
  <c r="H120" i="66"/>
  <c r="L119" i="66"/>
  <c r="L118" i="66"/>
  <c r="C117" i="66"/>
  <c r="C116" i="66"/>
  <c r="N117" i="66"/>
  <c r="E132" i="66"/>
  <c r="G121" i="66"/>
  <c r="P105" i="66"/>
  <c r="P104" i="66"/>
  <c r="G103" i="66"/>
  <c r="M121" i="66"/>
  <c r="D102" i="66"/>
  <c r="B82" i="66"/>
  <c r="S115" i="66"/>
  <c r="Q123" i="66"/>
  <c r="N104" i="66"/>
  <c r="S133" i="66"/>
  <c r="N107" i="66"/>
  <c r="F85" i="66"/>
  <c r="F119" i="66"/>
  <c r="L121" i="66"/>
  <c r="L120" i="66"/>
  <c r="B119" i="66"/>
  <c r="B118" i="66"/>
  <c r="C131" i="66"/>
  <c r="L105" i="66"/>
  <c r="H118" i="66"/>
  <c r="H119" i="66"/>
  <c r="J103" i="66"/>
  <c r="J102" i="66"/>
  <c r="K127" i="66"/>
  <c r="G89" i="66"/>
  <c r="C119" i="66"/>
  <c r="S127" i="66"/>
  <c r="E125" i="66"/>
  <c r="D131" i="66"/>
  <c r="E127" i="66"/>
  <c r="B103" i="66"/>
  <c r="C133" i="66"/>
  <c r="B92" i="66"/>
  <c r="F97" i="66"/>
  <c r="O117" i="66"/>
  <c r="K120" i="66"/>
  <c r="K121" i="66"/>
  <c r="K103" i="66"/>
  <c r="K102" i="66"/>
  <c r="I109" i="66"/>
  <c r="I108" i="66"/>
  <c r="K116" i="66"/>
  <c r="K117" i="66"/>
  <c r="B89" i="66"/>
  <c r="I121" i="66"/>
  <c r="C102" i="66"/>
  <c r="C103" i="66"/>
  <c r="D105" i="66"/>
  <c r="C109" i="66"/>
  <c r="C108" i="66"/>
  <c r="C105" i="66"/>
  <c r="N111" i="66"/>
  <c r="G87" i="66"/>
  <c r="B105" i="66"/>
  <c r="R119" i="66"/>
  <c r="R118" i="66"/>
  <c r="C115" i="66"/>
  <c r="C114" i="66"/>
  <c r="G119" i="66"/>
  <c r="N118" i="66"/>
  <c r="N119" i="66"/>
  <c r="E115" i="66"/>
  <c r="E114" i="66"/>
  <c r="F113" i="66"/>
  <c r="F112" i="66"/>
  <c r="G125" i="66"/>
  <c r="D84" i="66"/>
  <c r="D85" i="66"/>
  <c r="T125" i="66"/>
  <c r="C86" i="66"/>
  <c r="C87" i="66"/>
  <c r="E119" i="66"/>
  <c r="E118" i="66"/>
  <c r="J125" i="66"/>
  <c r="L133" i="66"/>
  <c r="C91" i="66"/>
  <c r="C90" i="66"/>
  <c r="B125" i="66"/>
  <c r="F107" i="66"/>
  <c r="J120" i="66"/>
  <c r="J121" i="66"/>
  <c r="L125" i="66"/>
  <c r="D129" i="66"/>
  <c r="M109" i="66"/>
  <c r="N114" i="66"/>
  <c r="O129" i="66"/>
  <c r="Q118" i="66"/>
  <c r="E111" i="66"/>
  <c r="E110" i="66"/>
  <c r="E122" i="66"/>
  <c r="E123" i="66"/>
  <c r="D133" i="66"/>
  <c r="F121" i="66"/>
  <c r="F120" i="66"/>
  <c r="E91" i="66"/>
  <c r="E90" i="66"/>
  <c r="E83" i="66"/>
  <c r="F95" i="66"/>
  <c r="M115" i="66"/>
  <c r="C84" i="66"/>
  <c r="C85" i="66"/>
  <c r="E104" i="66"/>
  <c r="E105" i="66"/>
  <c r="D91" i="66"/>
  <c r="D90" i="66"/>
  <c r="F91" i="66"/>
  <c r="F90" i="66"/>
  <c r="F123" i="66"/>
  <c r="D108" i="66"/>
  <c r="D109" i="66"/>
  <c r="P133" i="66"/>
  <c r="D125" i="66"/>
  <c r="C93" i="66"/>
  <c r="C92" i="66"/>
  <c r="R113" i="66"/>
  <c r="S125" i="66"/>
  <c r="E109" i="66"/>
  <c r="B86" i="66"/>
  <c r="B87" i="66"/>
  <c r="I129" i="66"/>
  <c r="E102" i="66"/>
  <c r="E103" i="66"/>
  <c r="N109" i="66"/>
  <c r="N108" i="66"/>
  <c r="N102" i="66"/>
  <c r="N103" i="66"/>
  <c r="F108" i="66"/>
  <c r="F109" i="66"/>
  <c r="F130" i="66"/>
  <c r="F131" i="66"/>
  <c r="F129" i="66"/>
  <c r="M101" i="66"/>
  <c r="G90" i="66"/>
  <c r="G91" i="66"/>
  <c r="G93" i="66"/>
  <c r="F125" i="66"/>
  <c r="I115" i="66"/>
  <c r="I114" i="66"/>
  <c r="O108" i="66"/>
  <c r="O109" i="66"/>
  <c r="M127" i="66"/>
  <c r="B120" i="66"/>
  <c r="B121" i="66"/>
  <c r="F111" i="66"/>
  <c r="J106" i="66"/>
  <c r="J107" i="66"/>
  <c r="H94" i="66"/>
  <c r="H95" i="66"/>
  <c r="I133" i="66"/>
  <c r="H133" i="66"/>
  <c r="C127" i="66"/>
  <c r="I91" i="66"/>
  <c r="I90" i="66"/>
  <c r="N132" i="66"/>
  <c r="N133" i="66"/>
  <c r="J132" i="66"/>
  <c r="J133" i="66"/>
  <c r="E117" i="66"/>
  <c r="E107" i="66"/>
  <c r="E106" i="66"/>
  <c r="M113" i="66"/>
  <c r="N113" i="66"/>
  <c r="F89" i="66"/>
  <c r="F88" i="66"/>
  <c r="F126" i="66"/>
  <c r="F127" i="66"/>
  <c r="O127" i="66"/>
  <c r="E101" i="66"/>
  <c r="H91" i="66"/>
  <c r="H90" i="66"/>
  <c r="M123" i="66"/>
  <c r="D87" i="66"/>
  <c r="Q109" i="66"/>
  <c r="H89" i="66"/>
  <c r="E97" i="66"/>
  <c r="D93" i="66"/>
  <c r="F115" i="66"/>
  <c r="F114" i="66"/>
  <c r="J117" i="66"/>
  <c r="J116" i="66"/>
  <c r="N122" i="66"/>
  <c r="N123" i="66"/>
  <c r="E129" i="66"/>
  <c r="M107" i="66"/>
  <c r="F86" i="66"/>
  <c r="F87" i="66"/>
  <c r="B117" i="66"/>
  <c r="E112" i="66"/>
  <c r="E113" i="66"/>
  <c r="F116" i="66"/>
  <c r="F117" i="66"/>
  <c r="G127" i="66"/>
  <c r="M129" i="66"/>
  <c r="B85" i="66"/>
  <c r="H93" i="66"/>
  <c r="N101" i="66"/>
  <c r="E89" i="66"/>
  <c r="R124" i="66"/>
  <c r="R125" i="66"/>
  <c r="F105" i="66"/>
  <c r="F104" i="66"/>
  <c r="Q114" i="66"/>
  <c r="Q115" i="66"/>
  <c r="F92" i="66"/>
  <c r="F93" i="66"/>
  <c r="H127" i="66"/>
  <c r="E92" i="66"/>
  <c r="E93" i="66"/>
  <c r="B97" i="66"/>
  <c r="E98" i="66"/>
  <c r="E99" i="66"/>
  <c r="N129" i="66"/>
  <c r="N126" i="66"/>
  <c r="N127" i="66"/>
  <c r="F101" i="66"/>
  <c r="F100" i="66"/>
  <c r="K133" i="66"/>
  <c r="M103" i="66"/>
  <c r="M102" i="66"/>
  <c r="B91" i="66"/>
  <c r="B90" i="66"/>
  <c r="G109" i="66"/>
  <c r="J113" i="66"/>
  <c r="I119" i="66"/>
  <c r="J95" i="66"/>
  <c r="I103" i="65"/>
  <c r="J129" i="65"/>
  <c r="P105" i="65"/>
  <c r="G99" i="65"/>
  <c r="M127" i="65"/>
  <c r="S127" i="65"/>
  <c r="O104" i="65"/>
  <c r="E123" i="65"/>
  <c r="G101" i="65"/>
  <c r="D94" i="65"/>
  <c r="Q116" i="65"/>
  <c r="L115" i="65"/>
  <c r="L114" i="65"/>
  <c r="K119" i="65"/>
  <c r="H92" i="65"/>
  <c r="H93" i="65"/>
  <c r="Q129" i="65"/>
  <c r="T131" i="65"/>
  <c r="P107" i="65"/>
  <c r="D125" i="65"/>
  <c r="N113" i="65"/>
  <c r="C93" i="65"/>
  <c r="I105" i="65"/>
  <c r="L127" i="65"/>
  <c r="J107" i="65"/>
  <c r="J106" i="65"/>
  <c r="E95" i="65"/>
  <c r="D129" i="65"/>
  <c r="J103" i="65"/>
  <c r="P131" i="65"/>
  <c r="H118" i="65"/>
  <c r="P120" i="65"/>
  <c r="L125" i="65"/>
  <c r="S119" i="65"/>
  <c r="B81" i="65"/>
  <c r="B117" i="65"/>
  <c r="B91" i="65"/>
  <c r="B90" i="65"/>
  <c r="D120" i="65"/>
  <c r="D121" i="65"/>
  <c r="C113" i="65"/>
  <c r="C112" i="65"/>
  <c r="D127" i="65"/>
  <c r="F109" i="65"/>
  <c r="F133" i="65"/>
  <c r="M115" i="65"/>
  <c r="L121" i="65"/>
  <c r="L120" i="65"/>
  <c r="O103" i="65"/>
  <c r="O102" i="65"/>
  <c r="L109" i="65"/>
  <c r="L108" i="65"/>
  <c r="G119" i="65"/>
  <c r="O113" i="65"/>
  <c r="I95" i="65"/>
  <c r="K121" i="65"/>
  <c r="K120" i="65"/>
  <c r="E131" i="65"/>
  <c r="R125" i="65"/>
  <c r="B119" i="65"/>
  <c r="E133" i="65"/>
  <c r="S113" i="65"/>
  <c r="C120" i="65"/>
  <c r="C121" i="65"/>
  <c r="C133" i="65"/>
  <c r="I133" i="65"/>
  <c r="F105" i="65"/>
  <c r="F129" i="65"/>
  <c r="P109" i="65"/>
  <c r="N119" i="65"/>
  <c r="O121" i="65"/>
  <c r="O133" i="65"/>
  <c r="M104" i="65"/>
  <c r="R111" i="65"/>
  <c r="N114" i="65"/>
  <c r="D111" i="65"/>
  <c r="D110" i="65"/>
  <c r="I121" i="65"/>
  <c r="I120" i="65"/>
  <c r="K95" i="65"/>
  <c r="K94" i="65"/>
  <c r="N123" i="65"/>
  <c r="G89" i="65"/>
  <c r="Q126" i="65"/>
  <c r="Q127" i="65"/>
  <c r="G129" i="65"/>
  <c r="J97" i="65"/>
  <c r="H127" i="65"/>
  <c r="N103" i="65"/>
  <c r="N120" i="65"/>
  <c r="T121" i="65"/>
  <c r="B125" i="65"/>
  <c r="E103" i="65"/>
  <c r="D108" i="65"/>
  <c r="D109" i="65"/>
  <c r="N109" i="65"/>
  <c r="B121" i="65"/>
  <c r="J113" i="65"/>
  <c r="H103" i="65"/>
  <c r="H102" i="65"/>
  <c r="G93" i="64"/>
  <c r="T117" i="64"/>
  <c r="B99" i="64"/>
  <c r="S125" i="64"/>
  <c r="C92" i="64"/>
  <c r="E130" i="64"/>
  <c r="J99" i="64"/>
  <c r="F113" i="64"/>
  <c r="M130" i="64"/>
  <c r="B93" i="64"/>
  <c r="B92" i="64"/>
  <c r="N124" i="64"/>
  <c r="K108" i="64"/>
  <c r="F127" i="64"/>
  <c r="N107" i="64"/>
  <c r="E96" i="64"/>
  <c r="J129" i="64"/>
  <c r="J128" i="64"/>
  <c r="M106" i="64"/>
  <c r="R120" i="64"/>
  <c r="T128" i="64"/>
  <c r="E128" i="64"/>
  <c r="F90" i="64"/>
  <c r="N132" i="64"/>
  <c r="R110" i="64"/>
  <c r="J133" i="64"/>
  <c r="T130" i="64"/>
  <c r="T114" i="64"/>
  <c r="M112" i="64"/>
  <c r="E85" i="64"/>
  <c r="E84" i="64"/>
  <c r="M100" i="64"/>
  <c r="F124" i="64"/>
  <c r="N104" i="64"/>
  <c r="F98" i="64"/>
  <c r="E83" i="64"/>
  <c r="E82" i="64"/>
  <c r="E94" i="64"/>
  <c r="E127" i="64"/>
  <c r="F110" i="64"/>
  <c r="E133" i="64"/>
  <c r="E132" i="64"/>
  <c r="F85" i="64"/>
  <c r="F84" i="64"/>
  <c r="M119" i="64"/>
  <c r="F131" i="64"/>
  <c r="E110" i="64"/>
  <c r="E112" i="64"/>
  <c r="N100" i="64"/>
  <c r="N101" i="64"/>
  <c r="M116" i="64"/>
  <c r="N110" i="64"/>
  <c r="M104" i="64"/>
  <c r="F92" i="64"/>
  <c r="F93" i="64"/>
  <c r="N117" i="64"/>
  <c r="N116" i="64"/>
  <c r="K121" i="64"/>
  <c r="K120" i="64"/>
  <c r="K104" i="64"/>
  <c r="K105" i="64"/>
  <c r="I103" i="64"/>
  <c r="I102" i="64"/>
  <c r="E105" i="64"/>
  <c r="E104" i="64"/>
  <c r="E118" i="64"/>
  <c r="E119" i="64"/>
  <c r="D118" i="64"/>
  <c r="D119" i="64"/>
  <c r="I121" i="64"/>
  <c r="I120" i="64"/>
  <c r="R119" i="64"/>
  <c r="R118" i="64"/>
  <c r="E88" i="64"/>
  <c r="E89" i="64"/>
  <c r="E102" i="64"/>
  <c r="E103" i="64"/>
  <c r="D102" i="64"/>
  <c r="D103" i="64"/>
  <c r="Q119" i="64"/>
  <c r="Q118" i="64"/>
  <c r="C102" i="64"/>
  <c r="C103" i="64"/>
  <c r="H119" i="64"/>
  <c r="H118" i="64"/>
  <c r="H89" i="64"/>
  <c r="H88" i="64"/>
  <c r="E86" i="64"/>
  <c r="E87" i="64"/>
  <c r="D87" i="64"/>
  <c r="D86" i="64"/>
  <c r="J119" i="64"/>
  <c r="J118" i="64"/>
  <c r="C87" i="64"/>
  <c r="C86" i="64"/>
  <c r="H102" i="64"/>
  <c r="H103" i="64"/>
  <c r="G120" i="64"/>
  <c r="G121" i="64"/>
  <c r="O102" i="64"/>
  <c r="O103" i="64"/>
  <c r="J103" i="64"/>
  <c r="J102" i="64"/>
  <c r="B121" i="64"/>
  <c r="B120" i="64"/>
  <c r="T121" i="64"/>
  <c r="T120" i="64"/>
  <c r="G104" i="64"/>
  <c r="G105" i="64"/>
  <c r="D104" i="64"/>
  <c r="D105" i="64"/>
  <c r="B86" i="64"/>
  <c r="B87" i="64"/>
  <c r="T118" i="64"/>
  <c r="T119" i="64"/>
  <c r="G119" i="64"/>
  <c r="G118" i="64"/>
  <c r="G86" i="64"/>
  <c r="G87" i="64"/>
  <c r="S121" i="64"/>
  <c r="S120" i="64"/>
  <c r="S119" i="64"/>
  <c r="S118" i="64"/>
  <c r="K119" i="64"/>
  <c r="K118" i="64"/>
  <c r="F120" i="64"/>
  <c r="F121" i="64"/>
  <c r="B104" i="64"/>
  <c r="B105" i="64"/>
  <c r="G89" i="64"/>
  <c r="G88" i="64"/>
  <c r="D88" i="64"/>
  <c r="D89" i="64"/>
  <c r="Q121" i="64"/>
  <c r="Q120" i="64"/>
  <c r="G102" i="64"/>
  <c r="G103" i="64"/>
  <c r="N102" i="64"/>
  <c r="N103" i="64"/>
  <c r="I119" i="64"/>
  <c r="I118" i="64"/>
  <c r="E121" i="64"/>
  <c r="E120" i="64"/>
  <c r="F102" i="64"/>
  <c r="F103" i="64"/>
  <c r="B119" i="64"/>
  <c r="B118" i="64"/>
  <c r="J121" i="64"/>
  <c r="J120" i="64"/>
  <c r="H120" i="64"/>
  <c r="H121" i="64"/>
  <c r="D121" i="64"/>
  <c r="D120" i="64"/>
  <c r="B103" i="64"/>
  <c r="B102" i="64"/>
  <c r="J104" i="64"/>
  <c r="J105" i="64"/>
  <c r="H104" i="64"/>
  <c r="H105" i="64"/>
  <c r="P119" i="64"/>
  <c r="P118" i="64"/>
  <c r="L118" i="64"/>
  <c r="L119" i="64"/>
  <c r="P120" i="64"/>
  <c r="P121" i="64"/>
  <c r="K102" i="64"/>
  <c r="K103" i="64"/>
  <c r="F105" i="64"/>
  <c r="F104" i="64"/>
  <c r="B88" i="64"/>
  <c r="B89" i="64"/>
  <c r="F118" i="64"/>
  <c r="F119" i="64"/>
  <c r="P104" i="64"/>
  <c r="P105" i="64"/>
  <c r="M102" i="64"/>
  <c r="M103" i="64"/>
  <c r="I107" i="65"/>
  <c r="I106" i="65"/>
  <c r="Q122" i="65"/>
  <c r="Q123" i="65"/>
  <c r="E105" i="65"/>
  <c r="E104" i="65"/>
  <c r="D92" i="65"/>
  <c r="D93" i="65"/>
  <c r="L103" i="65"/>
  <c r="L102" i="65"/>
  <c r="I122" i="65"/>
  <c r="I123" i="65"/>
  <c r="G109" i="65"/>
  <c r="G108" i="65"/>
  <c r="H91" i="65"/>
  <c r="H90" i="65"/>
  <c r="F85" i="65"/>
  <c r="E109" i="65"/>
  <c r="M119" i="65"/>
  <c r="F101" i="65"/>
  <c r="C87" i="65"/>
  <c r="E121" i="65"/>
  <c r="E120" i="65"/>
  <c r="G102" i="65"/>
  <c r="G103" i="65"/>
  <c r="C80" i="65"/>
  <c r="C81" i="65"/>
  <c r="P110" i="65"/>
  <c r="P111" i="65"/>
  <c r="D103" i="65"/>
  <c r="D102" i="65"/>
  <c r="K133" i="65"/>
  <c r="J133" i="65"/>
  <c r="N131" i="65"/>
  <c r="G127" i="65"/>
  <c r="R119" i="65"/>
  <c r="P133" i="65"/>
  <c r="M123" i="65"/>
  <c r="F119" i="65"/>
  <c r="M107" i="65"/>
  <c r="G87" i="65"/>
  <c r="M112" i="65"/>
  <c r="F117" i="65"/>
  <c r="M117" i="65"/>
  <c r="E97" i="65"/>
  <c r="Q111" i="65"/>
  <c r="B84" i="65"/>
  <c r="E92" i="65"/>
  <c r="E93" i="65"/>
  <c r="I118" i="65"/>
  <c r="I119" i="65"/>
  <c r="E106" i="65"/>
  <c r="E107" i="65"/>
  <c r="C89" i="65"/>
  <c r="C88" i="65"/>
  <c r="E86" i="65"/>
  <c r="E87" i="65"/>
  <c r="C84" i="65"/>
  <c r="C85" i="65"/>
  <c r="F123" i="65"/>
  <c r="I111" i="65"/>
  <c r="D85" i="65"/>
  <c r="N111" i="65"/>
  <c r="E117" i="65"/>
  <c r="D89" i="65"/>
  <c r="M103" i="65"/>
  <c r="F103" i="65"/>
  <c r="H109" i="65"/>
  <c r="F113" i="65"/>
  <c r="F112" i="65"/>
  <c r="E119" i="65"/>
  <c r="E118" i="65"/>
  <c r="N124" i="65"/>
  <c r="N125" i="65"/>
  <c r="K103" i="65"/>
  <c r="K102" i="65"/>
  <c r="H133" i="65"/>
  <c r="N128" i="65"/>
  <c r="N129" i="65"/>
  <c r="F86" i="65"/>
  <c r="F87" i="65"/>
  <c r="M128" i="65"/>
  <c r="M129" i="65"/>
  <c r="R123" i="65"/>
  <c r="B99" i="65"/>
  <c r="F111" i="65"/>
  <c r="J115" i="65"/>
  <c r="E99" i="65"/>
  <c r="F114" i="65"/>
  <c r="F115" i="65"/>
  <c r="H110" i="65"/>
  <c r="H111" i="65"/>
  <c r="C91" i="65"/>
  <c r="C90" i="65"/>
  <c r="B133" i="65"/>
  <c r="C103" i="65"/>
  <c r="C102" i="65"/>
  <c r="C127" i="65"/>
  <c r="F131" i="65"/>
  <c r="J123" i="65"/>
  <c r="L105" i="65"/>
  <c r="B115" i="65"/>
  <c r="O109" i="65"/>
  <c r="O108" i="65"/>
  <c r="G91" i="65"/>
  <c r="G90" i="65"/>
  <c r="H89" i="65"/>
  <c r="H88" i="65"/>
  <c r="B95" i="65"/>
  <c r="F95" i="65"/>
  <c r="K98" i="65"/>
  <c r="K99" i="65"/>
  <c r="K127" i="65"/>
  <c r="D98" i="65"/>
  <c r="D99" i="65"/>
  <c r="O107" i="65"/>
  <c r="N107" i="65"/>
  <c r="J130" i="65"/>
  <c r="J131" i="65"/>
  <c r="K111" i="65"/>
  <c r="K110" i="65"/>
  <c r="H96" i="65"/>
  <c r="H97" i="65"/>
  <c r="G106" i="65"/>
  <c r="G107" i="65"/>
  <c r="G96" i="65"/>
  <c r="G97" i="65"/>
  <c r="J118" i="65"/>
  <c r="J119" i="65"/>
  <c r="F106" i="65"/>
  <c r="F107" i="65"/>
  <c r="F97" i="65"/>
  <c r="F96" i="65"/>
  <c r="I99" i="65"/>
  <c r="I98" i="65"/>
  <c r="E91" i="65"/>
  <c r="E90" i="65"/>
  <c r="Q133" i="65"/>
  <c r="K125" i="65"/>
  <c r="F127" i="65"/>
  <c r="F98" i="65"/>
  <c r="F99" i="65"/>
  <c r="S133" i="65"/>
  <c r="R133" i="65"/>
  <c r="Q119" i="65"/>
  <c r="N105" i="65"/>
  <c r="M99" i="65"/>
  <c r="F89" i="65"/>
  <c r="D105" i="65"/>
  <c r="M111" i="65"/>
  <c r="F125" i="65"/>
  <c r="B87" i="65"/>
  <c r="E101" i="65"/>
  <c r="C105" i="65"/>
  <c r="C104" i="65"/>
  <c r="S125" i="65"/>
  <c r="L101" i="65"/>
  <c r="L100" i="65"/>
  <c r="L98" i="65"/>
  <c r="L99" i="65"/>
  <c r="L133" i="65"/>
  <c r="C98" i="65"/>
  <c r="C99" i="65"/>
  <c r="I115" i="65"/>
  <c r="I114" i="65"/>
  <c r="D91" i="65"/>
  <c r="D90" i="65"/>
  <c r="N127" i="65"/>
  <c r="E88" i="65"/>
  <c r="E89" i="65"/>
  <c r="J99" i="65"/>
  <c r="N101" i="65"/>
  <c r="C111" i="65"/>
  <c r="C110" i="65"/>
  <c r="H106" i="65"/>
  <c r="H107" i="65"/>
  <c r="C95" i="65"/>
  <c r="C94" i="65"/>
  <c r="K105" i="65"/>
  <c r="K104" i="65"/>
  <c r="J104" i="65"/>
  <c r="J105" i="65"/>
  <c r="G110" i="65"/>
  <c r="G111" i="65"/>
  <c r="G125" i="65"/>
  <c r="F90" i="65"/>
  <c r="F91" i="65"/>
  <c r="E127" i="65"/>
  <c r="T127" i="65"/>
  <c r="T125" i="65"/>
  <c r="J125" i="65"/>
  <c r="C125" i="65"/>
  <c r="B105" i="65"/>
  <c r="T129" i="65"/>
  <c r="O111" i="65"/>
  <c r="E85" i="65"/>
  <c r="J95" i="65"/>
  <c r="Q115" i="65"/>
  <c r="N133" i="65"/>
  <c r="M133" i="65"/>
  <c r="E111" i="65"/>
  <c r="E83" i="65"/>
  <c r="E114" i="65"/>
  <c r="E115" i="65"/>
  <c r="F93" i="65"/>
  <c r="C103" i="40"/>
  <c r="F107" i="40"/>
  <c r="E111" i="40"/>
  <c r="C119" i="40"/>
</calcChain>
</file>

<file path=xl/sharedStrings.xml><?xml version="1.0" encoding="utf-8"?>
<sst xmlns="http://schemas.openxmlformats.org/spreadsheetml/2006/main" count="4995" uniqueCount="409">
  <si>
    <t>Size</t>
  </si>
  <si>
    <t>6"</t>
  </si>
  <si>
    <t>8"</t>
  </si>
  <si>
    <t>10"</t>
  </si>
  <si>
    <t>12"</t>
  </si>
  <si>
    <t>14"</t>
  </si>
  <si>
    <t>16"</t>
  </si>
  <si>
    <t>18"</t>
  </si>
  <si>
    <t>20"</t>
  </si>
  <si>
    <t>22"</t>
  </si>
  <si>
    <t>24"</t>
  </si>
  <si>
    <t>26"</t>
  </si>
  <si>
    <t>28"</t>
  </si>
  <si>
    <t>30"</t>
  </si>
  <si>
    <t>32"</t>
  </si>
  <si>
    <t>34"</t>
  </si>
  <si>
    <t>36"</t>
  </si>
  <si>
    <t>38"</t>
  </si>
  <si>
    <t>40"</t>
  </si>
  <si>
    <t>42"</t>
  </si>
  <si>
    <t>44"</t>
  </si>
  <si>
    <t>46"</t>
  </si>
  <si>
    <t>48"</t>
  </si>
  <si>
    <t xml:space="preserve">Remarks: </t>
  </si>
  <si>
    <t>1. Prices may be changed without notices.</t>
  </si>
  <si>
    <t>2. Prices are in Thai Baht and not included VAT</t>
  </si>
  <si>
    <t>MODEL : 1-PFR</t>
  </si>
  <si>
    <t>PERFORATED GRILLE PRICE LIST</t>
  </si>
  <si>
    <t>4"</t>
  </si>
  <si>
    <t>SIZE</t>
  </si>
  <si>
    <t>LINEAR BAR GRILLE PRICE LIST</t>
  </si>
  <si>
    <t>MODEL : 1-LBG</t>
  </si>
  <si>
    <t>EGGCRATE GRILLE PRICE LIST</t>
  </si>
  <si>
    <t>Price/Foot</t>
  </si>
  <si>
    <t>MODEL : 1-EGC</t>
  </si>
  <si>
    <t>RETURN AIR GRILLE PRICE LIST</t>
  </si>
  <si>
    <t>LINEAR SLOT DIFFUSER PRICE LIST</t>
  </si>
  <si>
    <t>MODEL : LSD</t>
  </si>
  <si>
    <t>1-LSD</t>
  </si>
  <si>
    <t>2-LSD</t>
  </si>
  <si>
    <t>3-LSD</t>
  </si>
  <si>
    <t>4-LSD</t>
  </si>
  <si>
    <t>5-LSD</t>
  </si>
  <si>
    <t>6-LSD</t>
  </si>
  <si>
    <t>8-LSD</t>
  </si>
  <si>
    <t>SINGLE DEFLECTION SUPPLY AIR GRILLE PRICE LIST</t>
  </si>
  <si>
    <t>MODEL : 2-WSG</t>
  </si>
  <si>
    <t>DOUBLE DEFLECTION SUPPLY AIR GRILLE PRICE LIST</t>
  </si>
  <si>
    <t>MODEL : 4-WSG</t>
  </si>
  <si>
    <t>MODEL : ASD</t>
  </si>
  <si>
    <t>CEILING SQUARE DIFFUSER PRICE LIST</t>
  </si>
  <si>
    <t>6"x6"</t>
  </si>
  <si>
    <t>8"x8"</t>
  </si>
  <si>
    <t>9"x9"</t>
  </si>
  <si>
    <t>10"x10"</t>
  </si>
  <si>
    <t>12"x12"</t>
  </si>
  <si>
    <t>14"x14"</t>
  </si>
  <si>
    <t>15"x15"</t>
  </si>
  <si>
    <t>16"x16"</t>
  </si>
  <si>
    <t>18"x18"</t>
  </si>
  <si>
    <t>20"x20"</t>
  </si>
  <si>
    <t>22"x22"</t>
  </si>
  <si>
    <t>24"x24"</t>
  </si>
  <si>
    <t>Price</t>
  </si>
  <si>
    <t>With Damper</t>
  </si>
  <si>
    <t>Without Damper</t>
  </si>
  <si>
    <t>26"x26"</t>
  </si>
  <si>
    <t>28"x28"</t>
  </si>
  <si>
    <t>MODEL : CSD, CSD-D, CSD-F</t>
  </si>
  <si>
    <t>CEILING ROUND DIFFUSER PRICE LIST</t>
  </si>
  <si>
    <t>MODEL : RD</t>
  </si>
  <si>
    <t>OPPOSED BLADE VOLUME DAMPER</t>
  </si>
  <si>
    <t>MODEL : 1-OBD</t>
  </si>
  <si>
    <t xml:space="preserve">       4-ASD                 3-ASD                2-ASD                 1-ASD</t>
  </si>
  <si>
    <t xml:space="preserve">       4-CSD                  3-CSD                2-CSD                1-CSD</t>
  </si>
  <si>
    <t>4-WSG-H</t>
  </si>
  <si>
    <t>4-WSG-HF</t>
  </si>
  <si>
    <t>4-WSG-V</t>
  </si>
  <si>
    <t>4-WSG-VF</t>
  </si>
  <si>
    <t>2-WSG-H</t>
  </si>
  <si>
    <t>2-WSG-HF</t>
  </si>
  <si>
    <t>2-WSG-V</t>
  </si>
  <si>
    <t>2-WSG-VF</t>
  </si>
  <si>
    <t>1-HRG-R</t>
  </si>
  <si>
    <t>1-HRG</t>
  </si>
  <si>
    <t>MODEL : 1-HRG, 1-HRG-R</t>
  </si>
  <si>
    <t>Aluminium Filter - 1" Frame Thickness</t>
  </si>
  <si>
    <t>JET DIFFUSER PRICE LIST</t>
  </si>
  <si>
    <t>MODEL : JD</t>
  </si>
  <si>
    <t>3. Anodized Aluminium - plus 5%</t>
  </si>
  <si>
    <t>4. White Powder Coating - plus 25%</t>
  </si>
  <si>
    <t>Update 12-5-2008</t>
  </si>
  <si>
    <t>3. Standard in White Powder Coating</t>
  </si>
  <si>
    <t>3. White Powder Coating - plus 20% (1-PFR)</t>
  </si>
  <si>
    <t>4. Removable Type White Powder Coating - plus 35% (1-PFR-R)</t>
  </si>
  <si>
    <t>3. White Powder Coating - plus 20% (1-EGC)</t>
  </si>
  <si>
    <t>4. Removable Type White Powder Coating - plus 35% (1-EGC-R)</t>
  </si>
  <si>
    <t>CEILING SWIRL DIFFUSER PRICE LIST</t>
  </si>
  <si>
    <t>MODEL : SWL</t>
  </si>
  <si>
    <t>WD</t>
  </si>
  <si>
    <t>Perforate</t>
  </si>
  <si>
    <t>สี+ถอด</t>
  </si>
  <si>
    <t>laser</t>
  </si>
  <si>
    <t>รวม</t>
  </si>
  <si>
    <t>Round</t>
  </si>
  <si>
    <t>3. Standard finishing in White Powder Coating</t>
  </si>
  <si>
    <t>Update 27-05-2010</t>
  </si>
  <si>
    <t>4. Frame made from Extruded Aluminium,</t>
  </si>
  <si>
    <t xml:space="preserve">   Swirl Plate made from steel.</t>
  </si>
  <si>
    <t>ROUND EXHAUST LOUVER PRICE LIST</t>
  </si>
  <si>
    <t>MODEL : REL</t>
  </si>
  <si>
    <t>3. Material Stainless Steel</t>
  </si>
  <si>
    <t>Update 12-5-2010</t>
  </si>
  <si>
    <t>Update 29-7-2011</t>
  </si>
  <si>
    <t>MODEL : 1-RAL</t>
  </si>
  <si>
    <t>1-RAL</t>
  </si>
  <si>
    <t xml:space="preserve">4. White Powder Coating - plus 25% </t>
  </si>
  <si>
    <t>4. Motorized Damper On/Off 24V or 230V = 5000 baht/Unit</t>
  </si>
  <si>
    <t>6. Motorized Damper Spring Return 24V or 230V = 8000 baht/Unit</t>
  </si>
  <si>
    <t>5. Motorized Damper On/Off Modulating 24V or 230V = 6500 baht/Unit</t>
  </si>
  <si>
    <t>3. Hand Gear = 600 Baht/Unit</t>
  </si>
  <si>
    <t>3. Finishing in standard white, bronze, or</t>
  </si>
  <si>
    <t xml:space="preserve">    black powder coating.</t>
  </si>
  <si>
    <t>3. Painting - plus 25%</t>
  </si>
  <si>
    <t>Update 03-09-2563 (2020)</t>
  </si>
  <si>
    <t>(PLASTIC) DOUBLE DEFLECTION SUPPLY AIR GRILLE</t>
  </si>
  <si>
    <t>(PLASTIC) RETURN AIR GRILLE</t>
  </si>
  <si>
    <t>3. Painting - plus 25% (1-HRG)</t>
  </si>
  <si>
    <t>4. Removable Type - plus 15% (1-HRG-R)</t>
  </si>
  <si>
    <t>5. Removable Type &amp; Painting - plus 35% (1-HRG-R)</t>
  </si>
  <si>
    <t>50"</t>
  </si>
  <si>
    <t>52"</t>
  </si>
  <si>
    <t>54"</t>
  </si>
  <si>
    <t>56"</t>
  </si>
  <si>
    <t>58"</t>
  </si>
  <si>
    <t>60"</t>
  </si>
  <si>
    <t>62"</t>
  </si>
  <si>
    <t>64"</t>
  </si>
  <si>
    <t>66"</t>
  </si>
  <si>
    <t>68"</t>
  </si>
  <si>
    <t>70"</t>
  </si>
  <si>
    <t>72"</t>
  </si>
  <si>
    <t>74"</t>
  </si>
  <si>
    <t>76"</t>
  </si>
  <si>
    <t>78"</t>
  </si>
  <si>
    <t>80"</t>
  </si>
  <si>
    <t>Update 02-09-2021</t>
  </si>
  <si>
    <t>Update 02-09-2021 (2 ก.ย. 2564)</t>
  </si>
  <si>
    <t>* Price may be changed without notices.</t>
  </si>
  <si>
    <t>DUCT VOLUME DAMPER รุ่น VD</t>
  </si>
  <si>
    <t>MODEL : 4-WSG-V(PL) , 4-WSG-H(PL)</t>
  </si>
  <si>
    <t>CEILING ROUND FLAT DIFFUSER PRICE LIST</t>
  </si>
  <si>
    <t>MODEL : RD-F, RD-F(WD)</t>
  </si>
  <si>
    <t>Diffuser</t>
  </si>
  <si>
    <t>Damper</t>
  </si>
  <si>
    <t>3. Finishing in standard white powder coated</t>
  </si>
  <si>
    <t>Update 7-12-2020</t>
  </si>
  <si>
    <t>RD-F สีขาว</t>
  </si>
  <si>
    <t>RD-F(WD) สีขาว</t>
  </si>
  <si>
    <t>PRICE LIST</t>
  </si>
  <si>
    <t>Return / Exhaust / Fresh / Transfer air grille</t>
  </si>
  <si>
    <t>Return / Exhaust / Fresh / Transfer air grille w/Damper</t>
  </si>
  <si>
    <t>1-HRG(WD)</t>
  </si>
  <si>
    <t>OBD</t>
  </si>
  <si>
    <t xml:space="preserve"> </t>
  </si>
  <si>
    <t>1-HRG-R(WD)</t>
  </si>
  <si>
    <t>2-WSG-V, 2-WSG-H</t>
  </si>
  <si>
    <t>2-WSG-V(WD), 2-WSG-H(WD)</t>
  </si>
  <si>
    <t xml:space="preserve">Return / Exhaust / Fresh / Transfer air grille - Removable </t>
  </si>
  <si>
    <t>2-WSG-V-R, 2-WSG-H-R</t>
  </si>
  <si>
    <t>2-WSG-V-R(WD), 2-WSG-H-R(WD)</t>
  </si>
  <si>
    <t>Aluminium Louver</t>
  </si>
  <si>
    <t>1-AL</t>
  </si>
  <si>
    <t>1-AL(WD)</t>
  </si>
  <si>
    <t>Aluminium Louver w/Damper</t>
  </si>
  <si>
    <t xml:space="preserve">Rain Proof Louver </t>
  </si>
  <si>
    <t>Rain Proof Louver w/Damper</t>
  </si>
  <si>
    <t>1-RAL(WD)</t>
  </si>
  <si>
    <t>Single delection supply air grille</t>
  </si>
  <si>
    <t>Single delection supply air grille w /Damper</t>
  </si>
  <si>
    <t>Return / Exhaust / Fresh / Transfer air grille - Removable w/Damper</t>
  </si>
  <si>
    <t>Single delection supply air grille - Removable</t>
  </si>
  <si>
    <t>Single delection supply air grille - Removable w/Damper</t>
  </si>
  <si>
    <t>Double deflection supply air grille</t>
  </si>
  <si>
    <t>Double deflection supply air grille w/Damper</t>
  </si>
  <si>
    <t>4-WSG-V, 4-WSG-H</t>
  </si>
  <si>
    <t>4-WSG-V(WD), 4-WSG-H(WD)</t>
  </si>
  <si>
    <t>Adjustable Ceiling Diffuser</t>
  </si>
  <si>
    <t>Adjustable Ceiling Diffuser w/Damper</t>
  </si>
  <si>
    <t>ADCD</t>
  </si>
  <si>
    <t>ADCD(WD)</t>
  </si>
  <si>
    <t>Eggcrate Grille - Removable Type</t>
  </si>
  <si>
    <t>Eggcrate Grille - Removable Type w/Damper</t>
  </si>
  <si>
    <t>1-EGC-R</t>
  </si>
  <si>
    <t>1-EGC-R(WD)</t>
  </si>
  <si>
    <t>Drum Jet Louver</t>
  </si>
  <si>
    <t>SDL</t>
  </si>
  <si>
    <t>SDL(WD)</t>
  </si>
  <si>
    <t>Drum Jet Louver w/Damper</t>
  </si>
  <si>
    <t>Jet Diffuser</t>
  </si>
  <si>
    <t>JD</t>
  </si>
  <si>
    <t>Jet Diffuser w/Damper</t>
  </si>
  <si>
    <t>JD(WD), JD-N(WD)</t>
  </si>
  <si>
    <t>JD-N</t>
  </si>
  <si>
    <t>JD-A</t>
  </si>
  <si>
    <t>JD, JD-N, JD-A</t>
  </si>
  <si>
    <t>Butterfly Damper</t>
  </si>
  <si>
    <t>-</t>
  </si>
  <si>
    <t>Perforated Grille</t>
  </si>
  <si>
    <t>Perforated Grille w/Damper</t>
  </si>
  <si>
    <t>1-PFR-R</t>
  </si>
  <si>
    <t>1-PFR-R(WD)</t>
  </si>
  <si>
    <t>Service Panel</t>
  </si>
  <si>
    <t>Black Synthetic / Nylon Filter</t>
  </si>
  <si>
    <t>F ใยดำ, F ไนล่อนดำ</t>
  </si>
  <si>
    <t>White Synthetic, Frame Thk 1"</t>
  </si>
  <si>
    <t>Filter ใยขาว</t>
  </si>
  <si>
    <t>ใยดำ</t>
  </si>
  <si>
    <t>ใยขาว</t>
  </si>
  <si>
    <t>Aluminum Filter, Frame Thk 1"</t>
  </si>
  <si>
    <t>Aluminum Filter, Frame Thk 2"</t>
  </si>
  <si>
    <t>1" Alu Filter</t>
  </si>
  <si>
    <t>2" Alu Filter</t>
  </si>
  <si>
    <t>Update : JULY 2023</t>
  </si>
  <si>
    <t>Opposed Blade Volume Damper (OBD)</t>
  </si>
  <si>
    <t>Table</t>
  </si>
  <si>
    <t>Anodized</t>
  </si>
  <si>
    <t>White</t>
  </si>
  <si>
    <t>Powder Coated</t>
  </si>
  <si>
    <t>Aluminum</t>
  </si>
  <si>
    <t>x</t>
  </si>
  <si>
    <t>9"</t>
  </si>
  <si>
    <t>15"</t>
  </si>
  <si>
    <t xml:space="preserve">Model : </t>
  </si>
  <si>
    <t>4,3,2,1-ASD</t>
  </si>
  <si>
    <t>4,3,2,1-ASD(WD)</t>
  </si>
  <si>
    <t>Ceiling Diffuser แบบคอตรง</t>
  </si>
  <si>
    <t>Ceiling Diffuser แบบคอบาน</t>
  </si>
  <si>
    <t>4,3,2,1-CSD, CSD-F, CSD-D</t>
  </si>
  <si>
    <t>4,3,2,1-CSD(WD), CSD-F(WD), CSD-D(WD)</t>
  </si>
  <si>
    <t>PRICE LIST - CEILING DIFFUSER</t>
  </si>
  <si>
    <t>Ceiling Diffuser แบบคอตรง w/Damper</t>
  </si>
  <si>
    <t>Ceiling Diffuser แบบคอบาน w/Damper</t>
  </si>
  <si>
    <t>(1.2 Baht / in2, Min.50 Baht)</t>
  </si>
  <si>
    <t>(2.4 Baht / in2, Min.50 Baht)</t>
  </si>
  <si>
    <t>(0.6 Baht / in2, Min.50 Baht)</t>
  </si>
  <si>
    <t>(1.0 Baht / in2, Min.50 Baht)</t>
  </si>
  <si>
    <t>PRICE LIST - ROUND CEILING DIFFUSER</t>
  </si>
  <si>
    <t>Round Ceiling Diffuser</t>
  </si>
  <si>
    <t>RD</t>
  </si>
  <si>
    <t>Round Ceiling Diffuser w/Damper</t>
  </si>
  <si>
    <t>RD(WD)</t>
  </si>
  <si>
    <t>RD-F</t>
  </si>
  <si>
    <t>RD-F(WD)</t>
  </si>
  <si>
    <t>Round Flat Ceiling Diffuser w/Damper</t>
  </si>
  <si>
    <t>Round Flat Ceiling Diffuser</t>
  </si>
  <si>
    <t>Aluminium</t>
  </si>
  <si>
    <t>(Non coating)</t>
  </si>
  <si>
    <t>White/Bronze</t>
  </si>
  <si>
    <t>Round Butterfly Damper</t>
  </si>
  <si>
    <t>BD</t>
  </si>
  <si>
    <t xml:space="preserve">Ceiling Retangular Diffuser </t>
  </si>
  <si>
    <t>แบบคอตรง</t>
  </si>
  <si>
    <t>Ceiling Retangular Diffuser w/Damper</t>
  </si>
  <si>
    <t>4,3,2,1 ARD</t>
  </si>
  <si>
    <t>4,3,2,1 ARD(WD)</t>
  </si>
  <si>
    <t>แบบคอบาน</t>
  </si>
  <si>
    <t>4,3,2,1 CRD</t>
  </si>
  <si>
    <t>4,3,2,1 CRD(WD)</t>
  </si>
  <si>
    <t>7-LSD</t>
  </si>
  <si>
    <t>9-LSD</t>
  </si>
  <si>
    <t>10-LSD</t>
  </si>
  <si>
    <t>11-LSD</t>
  </si>
  <si>
    <t>12-LSD</t>
  </si>
  <si>
    <t>13-LSD</t>
  </si>
  <si>
    <t>14-LSD</t>
  </si>
  <si>
    <t>15-LSD</t>
  </si>
  <si>
    <t>16-LSD</t>
  </si>
  <si>
    <t>2"</t>
  </si>
  <si>
    <t>5"</t>
  </si>
  <si>
    <t>11"</t>
  </si>
  <si>
    <t>3 1/2"</t>
  </si>
  <si>
    <t>6 1/2"</t>
  </si>
  <si>
    <t>9 1/2"</t>
  </si>
  <si>
    <t>12 1/2"</t>
  </si>
  <si>
    <t>15 1/2"</t>
  </si>
  <si>
    <t>18 1/2"</t>
  </si>
  <si>
    <t>21 1/2"</t>
  </si>
  <si>
    <t>24 1/2"</t>
  </si>
  <si>
    <t>17"</t>
  </si>
  <si>
    <t>23"</t>
  </si>
  <si>
    <t>Price / 1 Ft.</t>
  </si>
  <si>
    <t xml:space="preserve"> Powder Coated</t>
  </si>
  <si>
    <t>Opening Size</t>
  </si>
  <si>
    <t>(mm)</t>
  </si>
  <si>
    <t>Price / 1 M</t>
  </si>
  <si>
    <t>Model : LSD</t>
  </si>
  <si>
    <r>
      <t>PRICE LIST</t>
    </r>
    <r>
      <rPr>
        <b/>
        <sz val="12"/>
        <rFont val="Arial Narrow"/>
        <family val="2"/>
      </rPr>
      <t xml:space="preserve"> - Linear Slot Diffuser</t>
    </r>
  </si>
  <si>
    <t>Neck Size</t>
  </si>
  <si>
    <t>(inch)</t>
  </si>
  <si>
    <r>
      <t>PRICE LIST</t>
    </r>
    <r>
      <rPr>
        <b/>
        <sz val="12"/>
        <rFont val="Arial Narrow"/>
        <family val="2"/>
      </rPr>
      <t xml:space="preserve"> - Linear Bar Grille</t>
    </r>
  </si>
  <si>
    <t>Model : LBG</t>
  </si>
  <si>
    <t>Adjustable Blade</t>
  </si>
  <si>
    <t>ADJ</t>
  </si>
  <si>
    <t>Condensing Grille</t>
  </si>
  <si>
    <t>(Galvanized Steel,0.5mm., finished with White Powder Coated)</t>
  </si>
  <si>
    <t>Model : VD</t>
  </si>
  <si>
    <t>Duct Volume Damper (Lever)</t>
  </si>
  <si>
    <t>Duct Volume Damper (Hand Gear)</t>
  </si>
  <si>
    <t>Model : VD-G</t>
  </si>
  <si>
    <t>Motorized Duct Volume Damper</t>
  </si>
  <si>
    <t>Model : VD-M</t>
  </si>
  <si>
    <t>Duct Gravity Damper</t>
  </si>
  <si>
    <t>Model : GVD</t>
  </si>
  <si>
    <t>On/Off</t>
  </si>
  <si>
    <t>Spring Return</t>
  </si>
  <si>
    <t>24V</t>
  </si>
  <si>
    <t>220V</t>
  </si>
  <si>
    <t>220V Prop.</t>
  </si>
  <si>
    <t>5Nm</t>
  </si>
  <si>
    <t>10Nm</t>
  </si>
  <si>
    <t>24V   Prop.</t>
  </si>
  <si>
    <t>4Nm</t>
  </si>
  <si>
    <t>Damper Actuator (Motor)</t>
  </si>
  <si>
    <t>Hand</t>
  </si>
  <si>
    <t>Gear</t>
  </si>
  <si>
    <t>1-LTG10-R</t>
  </si>
  <si>
    <t>1-LTG10-R(WD)</t>
  </si>
  <si>
    <t>ค่าปั๊มรูละ</t>
  </si>
  <si>
    <t>บาท</t>
  </si>
  <si>
    <t>จำนวน</t>
  </si>
  <si>
    <t>รู</t>
  </si>
  <si>
    <t>1-LTG15-R</t>
  </si>
  <si>
    <t>1-LTG15-R(WD)</t>
  </si>
  <si>
    <t>1-LTG20-R</t>
  </si>
  <si>
    <t>1-LTG20-R(WD)</t>
  </si>
  <si>
    <t>Lattice Grille (10x10 mm) w/Damper</t>
  </si>
  <si>
    <t>Lattice Grille (10x10 mm)</t>
  </si>
  <si>
    <t>Lattice Grille (15x15 mm)</t>
  </si>
  <si>
    <t>Lattice Grille (15x15 mm) w/Damper</t>
  </si>
  <si>
    <t>Lattice Grille (20x20 mm)</t>
  </si>
  <si>
    <t>Lattice Grille (20x20 mm) w/Damper</t>
  </si>
  <si>
    <t>SWD</t>
  </si>
  <si>
    <t>SWD(WD)</t>
  </si>
  <si>
    <t>Swirl Diffuser</t>
  </si>
  <si>
    <t>Swirl Diffuser w/Damper</t>
  </si>
  <si>
    <t>พ่นสี</t>
  </si>
  <si>
    <t>Laser</t>
  </si>
  <si>
    <t xml:space="preserve">Model  : </t>
  </si>
  <si>
    <t>1-CDG</t>
  </si>
  <si>
    <t>4,3,2,1-CSD-F</t>
  </si>
  <si>
    <t>4 Ways Perforated Ceiling Diffuser</t>
  </si>
  <si>
    <t>4,3,2,1-CSD-F(WD)</t>
  </si>
  <si>
    <t xml:space="preserve"> -</t>
  </si>
  <si>
    <t>Face Size</t>
  </si>
  <si>
    <t>Flat Plate Ceiling Diffuser</t>
  </si>
  <si>
    <t>FPD</t>
  </si>
  <si>
    <t>FPD(WD)</t>
  </si>
  <si>
    <t>Type 2 : Neck Size = 18x18 in</t>
  </si>
  <si>
    <t>Type 1 : Neck Size = 12x12 in</t>
  </si>
  <si>
    <t>w/Damper</t>
  </si>
  <si>
    <t>Return Air Grille</t>
  </si>
  <si>
    <t>Return Air Grille - Removable</t>
  </si>
  <si>
    <t>PRICE LIST - T-BAR CEILING DIFFUSER / RETURN AIR GRILLES</t>
  </si>
  <si>
    <r>
      <t xml:space="preserve">Model : </t>
    </r>
    <r>
      <rPr>
        <sz val="12"/>
        <rFont val="Arial Narrow"/>
        <family val="2"/>
      </rPr>
      <t>4-PFR</t>
    </r>
  </si>
  <si>
    <r>
      <t xml:space="preserve">Model : </t>
    </r>
    <r>
      <rPr>
        <sz val="12"/>
        <rFont val="Arial Narrow"/>
        <family val="2"/>
      </rPr>
      <t>4-PFR(WD)</t>
    </r>
  </si>
  <si>
    <r>
      <t xml:space="preserve">Model : </t>
    </r>
    <r>
      <rPr>
        <sz val="12"/>
        <rFont val="Arial Narrow"/>
        <family val="2"/>
      </rPr>
      <t>1-HRG-F</t>
    </r>
  </si>
  <si>
    <r>
      <t xml:space="preserve">Model : </t>
    </r>
    <r>
      <rPr>
        <sz val="12"/>
        <rFont val="Arial Narrow"/>
        <family val="2"/>
      </rPr>
      <t>1-HRG-RF</t>
    </r>
  </si>
  <si>
    <t>Update 15 Jan 2024</t>
  </si>
  <si>
    <t>PRICE LIST - PLASTIC DIFFUSER &amp; GRILLE</t>
  </si>
  <si>
    <t>4-ASD(PL)</t>
  </si>
  <si>
    <t>Nominal</t>
  </si>
  <si>
    <t>Face</t>
  </si>
  <si>
    <t>Neck</t>
  </si>
  <si>
    <t>( 8" x 8" )</t>
  </si>
  <si>
    <t>( 10" x 10" )</t>
  </si>
  <si>
    <t>( 12" x 12" )</t>
  </si>
  <si>
    <t>( 14" x 14" )</t>
  </si>
  <si>
    <t>( 20" x 20" )</t>
  </si>
  <si>
    <t>Ceiling</t>
  </si>
  <si>
    <t>Not</t>
  </si>
  <si>
    <t>Painted</t>
  </si>
  <si>
    <t>4-ASD(PL)(WD)</t>
  </si>
  <si>
    <t>Square Ceiling Diffuser</t>
  </si>
  <si>
    <t>Square Ceiling Diffuser w/Damper</t>
  </si>
  <si>
    <t>RD(PL)</t>
  </si>
  <si>
    <t>RD(PL)(WD)</t>
  </si>
  <si>
    <t>Linear Slot Diffuser</t>
  </si>
  <si>
    <t>LSD(PL)</t>
  </si>
  <si>
    <t>No. of Slot</t>
  </si>
  <si>
    <t>1-LSD(PL)</t>
  </si>
  <si>
    <t>2-LSD(PL)</t>
  </si>
  <si>
    <t>3-LSD(PL)</t>
  </si>
  <si>
    <t>4-LSD(PL)</t>
  </si>
  <si>
    <t>5-LSD(PL)</t>
  </si>
  <si>
    <t>Price /  Ft.</t>
  </si>
  <si>
    <t>Not Painted</t>
  </si>
  <si>
    <t>Linear Bar Grille</t>
  </si>
  <si>
    <t>Price /  Sq.in.</t>
  </si>
  <si>
    <r>
      <t xml:space="preserve">Model : </t>
    </r>
    <r>
      <rPr>
        <sz val="12"/>
        <rFont val="Arial Narrow"/>
        <family val="2"/>
      </rPr>
      <t>LBG(PL)</t>
    </r>
  </si>
  <si>
    <t>PRICE LIST UPDATE 2024</t>
  </si>
  <si>
    <t>M</t>
  </si>
  <si>
    <t>=</t>
  </si>
  <si>
    <t>ราคาไม่รวม VAT</t>
  </si>
  <si>
    <t>in</t>
  </si>
  <si>
    <t>Linear Slot สีอบขาว</t>
  </si>
  <si>
    <t>Square Ceiling Diffuser w/Damper สีอบขาว</t>
  </si>
  <si>
    <t>Round Ceiling Diffuser w/Damper สีอบขาว</t>
  </si>
  <si>
    <t>Update : JAN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</si>
</sst>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0"/>
      <name val="Arial"/>
      <charset val="222"/>
    </font>
    <font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9"/>
      <name val="Arial Narrow"/>
      <family val="2"/>
    </font>
    <font>
      <b/>
      <u/>
      <sz val="10"/>
      <name val="Arial Narrow"/>
      <family val="2"/>
    </font>
    <font>
      <b/>
      <sz val="9"/>
      <name val="Arial Narrow"/>
      <family val="2"/>
    </font>
    <font>
      <sz val="12"/>
      <name val="Arial Narrow"/>
      <family val="2"/>
    </font>
    <font>
      <b/>
      <u/>
      <sz val="12"/>
      <name val="Arial Narrow"/>
      <family val="2"/>
    </font>
    <font>
      <b/>
      <sz val="12"/>
      <name val="Arial Narrow"/>
      <family val="2"/>
    </font>
    <font>
      <b/>
      <sz val="26"/>
      <color rgb="FF0070C0"/>
      <name val="Arial Narrow"/>
      <family val="2"/>
    </font>
    <font>
      <b/>
      <sz val="24"/>
      <color rgb="FF0070C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9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0" fontId="6" fillId="0" borderId="0"/>
  </cellStyleXfs>
  <cellXfs count="596">
    <xf numFmtId="0" fontId="0" fillId="0" borderId="0" xfId="0"/>
    <xf numFmtId="0" fontId="0" fillId="0" borderId="0" xfId="0" applyBorder="1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1" fontId="4" fillId="0" borderId="3" xfId="1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1" fontId="4" fillId="0" borderId="11" xfId="1" applyNumberFormat="1" applyFont="1" applyBorder="1" applyAlignment="1">
      <alignment horizontal="center"/>
    </xf>
    <xf numFmtId="1" fontId="4" fillId="0" borderId="6" xfId="1" applyNumberFormat="1" applyFont="1" applyBorder="1" applyAlignment="1">
      <alignment horizontal="center"/>
    </xf>
    <xf numFmtId="1" fontId="4" fillId="0" borderId="10" xfId="1" applyNumberFormat="1" applyFont="1" applyBorder="1" applyAlignment="1">
      <alignment horizontal="center"/>
    </xf>
    <xf numFmtId="43" fontId="3" fillId="0" borderId="20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43" fontId="3" fillId="0" borderId="19" xfId="1" applyFont="1" applyBorder="1" applyAlignment="1">
      <alignment horizontal="center"/>
    </xf>
    <xf numFmtId="1" fontId="4" fillId="0" borderId="14" xfId="1" applyNumberFormat="1" applyFont="1" applyBorder="1" applyAlignment="1">
      <alignment horizontal="center"/>
    </xf>
    <xf numFmtId="1" fontId="4" fillId="0" borderId="12" xfId="1" applyNumberFormat="1" applyFont="1" applyBorder="1" applyAlignment="1">
      <alignment horizontal="center"/>
    </xf>
    <xf numFmtId="1" fontId="4" fillId="0" borderId="13" xfId="1" applyNumberFormat="1" applyFont="1" applyBorder="1" applyAlignment="1">
      <alignment horizontal="center"/>
    </xf>
    <xf numFmtId="0" fontId="3" fillId="0" borderId="18" xfId="2" applyFont="1" applyBorder="1" applyAlignment="1">
      <alignment horizontal="center"/>
    </xf>
    <xf numFmtId="0" fontId="3" fillId="0" borderId="17" xfId="2" applyFont="1" applyBorder="1" applyAlignment="1">
      <alignment horizontal="center"/>
    </xf>
    <xf numFmtId="0" fontId="3" fillId="0" borderId="15" xfId="2" applyFont="1" applyBorder="1" applyAlignment="1">
      <alignment horizontal="center"/>
    </xf>
    <xf numFmtId="0" fontId="3" fillId="0" borderId="16" xfId="2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3" fontId="0" fillId="0" borderId="15" xfId="0" applyNumberForma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29" xfId="0" applyBorder="1" applyAlignment="1">
      <alignment horizontal="center"/>
    </xf>
    <xf numFmtId="3" fontId="0" fillId="0" borderId="16" xfId="0" applyNumberFormat="1" applyFill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0" fontId="4" fillId="0" borderId="0" xfId="0" applyFont="1"/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1" fontId="0" fillId="0" borderId="0" xfId="0" applyNumberFormat="1"/>
    <xf numFmtId="0" fontId="3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0" fontId="4" fillId="0" borderId="44" xfId="0" applyFont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48" xfId="0" applyFont="1" applyBorder="1" applyAlignment="1">
      <alignment horizontal="center"/>
    </xf>
    <xf numFmtId="0" fontId="3" fillId="0" borderId="49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51" xfId="0" applyFont="1" applyBorder="1" applyAlignment="1">
      <alignment horizontal="center"/>
    </xf>
    <xf numFmtId="0" fontId="4" fillId="0" borderId="52" xfId="0" applyFont="1" applyBorder="1" applyAlignment="1">
      <alignment horizontal="center"/>
    </xf>
    <xf numFmtId="0" fontId="4" fillId="0" borderId="53" xfId="0" applyFont="1" applyBorder="1" applyAlignment="1">
      <alignment horizontal="center"/>
    </xf>
    <xf numFmtId="0" fontId="4" fillId="0" borderId="54" xfId="0" applyFont="1" applyBorder="1" applyAlignment="1">
      <alignment horizontal="center"/>
    </xf>
    <xf numFmtId="0" fontId="8" fillId="0" borderId="5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37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" fontId="7" fillId="0" borderId="53" xfId="0" applyNumberFormat="1" applyFont="1" applyFill="1" applyBorder="1" applyAlignment="1">
      <alignment horizontal="center" vertical="center"/>
    </xf>
    <xf numFmtId="1" fontId="7" fillId="0" borderId="37" xfId="0" applyNumberFormat="1" applyFont="1" applyFill="1" applyBorder="1" applyAlignment="1">
      <alignment horizontal="center" vertical="center"/>
    </xf>
    <xf numFmtId="1" fontId="7" fillId="0" borderId="46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" fontId="7" fillId="0" borderId="54" xfId="0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1" xfId="0" applyNumberFormat="1" applyFont="1" applyFill="1" applyBorder="1" applyAlignment="1">
      <alignment horizontal="center" vertical="center"/>
    </xf>
    <xf numFmtId="1" fontId="7" fillId="0" borderId="52" xfId="0" applyNumberFormat="1" applyFont="1" applyFill="1" applyBorder="1" applyAlignment="1">
      <alignment horizontal="center" vertical="center"/>
    </xf>
    <xf numFmtId="1" fontId="7" fillId="0" borderId="6" xfId="0" applyNumberFormat="1" applyFont="1" applyFill="1" applyBorder="1" applyAlignment="1">
      <alignment horizontal="center" vertical="center"/>
    </xf>
    <xf numFmtId="1" fontId="7" fillId="0" borderId="10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0" borderId="52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" fontId="7" fillId="3" borderId="11" xfId="0" applyNumberFormat="1" applyFont="1" applyFill="1" applyBorder="1" applyAlignment="1">
      <alignment horizontal="center" vertical="center"/>
    </xf>
    <xf numFmtId="1" fontId="7" fillId="3" borderId="54" xfId="0" applyNumberFormat="1" applyFont="1" applyFill="1" applyBorder="1" applyAlignment="1">
      <alignment horizontal="center" vertical="center"/>
    </xf>
    <xf numFmtId="1" fontId="7" fillId="3" borderId="6" xfId="0" applyNumberFormat="1" applyFont="1" applyFill="1" applyBorder="1" applyAlignment="1">
      <alignment horizontal="center" vertical="center"/>
    </xf>
    <xf numFmtId="1" fontId="7" fillId="3" borderId="10" xfId="0" applyNumberFormat="1" applyFont="1" applyFill="1" applyBorder="1" applyAlignment="1">
      <alignment horizontal="center" vertical="center"/>
    </xf>
    <xf numFmtId="1" fontId="7" fillId="3" borderId="52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1" fontId="7" fillId="3" borderId="37" xfId="0" applyNumberFormat="1" applyFont="1" applyFill="1" applyBorder="1" applyAlignment="1">
      <alignment horizontal="center" vertical="center"/>
    </xf>
    <xf numFmtId="1" fontId="7" fillId="3" borderId="53" xfId="0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" fontId="7" fillId="0" borderId="51" xfId="0" applyNumberFormat="1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9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54" xfId="0" applyFont="1" applyFill="1" applyBorder="1" applyAlignment="1">
      <alignment horizontal="center" vertical="center"/>
    </xf>
    <xf numFmtId="0" fontId="7" fillId="0" borderId="54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2" borderId="37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0" borderId="51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2" borderId="53" xfId="0" applyFont="1" applyFill="1" applyBorder="1" applyAlignment="1">
      <alignment horizontal="center" vertical="center"/>
    </xf>
    <xf numFmtId="0" fontId="7" fillId="0" borderId="53" xfId="0" applyFont="1" applyFill="1" applyBorder="1" applyAlignment="1">
      <alignment horizontal="center" vertical="center"/>
    </xf>
    <xf numFmtId="0" fontId="7" fillId="0" borderId="46" xfId="0" applyFont="1" applyFill="1" applyBorder="1" applyAlignment="1">
      <alignment horizontal="center" vertical="center"/>
    </xf>
    <xf numFmtId="0" fontId="7" fillId="0" borderId="37" xfId="0" applyFont="1" applyFill="1" applyBorder="1" applyAlignment="1">
      <alignment horizontal="center" vertical="center"/>
    </xf>
    <xf numFmtId="4" fontId="0" fillId="0" borderId="0" xfId="0" applyNumberFormat="1"/>
    <xf numFmtId="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10" fillId="0" borderId="0" xfId="0" applyFont="1" applyAlignment="1">
      <alignment vertical="center"/>
    </xf>
    <xf numFmtId="4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3" fontId="10" fillId="0" borderId="38" xfId="0" applyNumberFormat="1" applyFont="1" applyBorder="1" applyAlignment="1">
      <alignment horizontal="center" vertical="center"/>
    </xf>
    <xf numFmtId="3" fontId="10" fillId="0" borderId="47" xfId="0" applyNumberFormat="1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10" fillId="0" borderId="31" xfId="0" applyNumberFormat="1" applyFont="1" applyBorder="1" applyAlignment="1">
      <alignment horizontal="center" vertical="center"/>
    </xf>
    <xf numFmtId="3" fontId="10" fillId="0" borderId="59" xfId="0" applyNumberFormat="1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3" fontId="10" fillId="0" borderId="61" xfId="0" applyNumberFormat="1" applyFont="1" applyBorder="1" applyAlignment="1">
      <alignment horizontal="center" vertical="center"/>
    </xf>
    <xf numFmtId="3" fontId="10" fillId="0" borderId="62" xfId="0" applyNumberFormat="1" applyFont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0" fontId="12" fillId="0" borderId="63" xfId="0" applyFont="1" applyBorder="1" applyAlignment="1">
      <alignment horizontal="center" vertical="center"/>
    </xf>
    <xf numFmtId="3" fontId="10" fillId="0" borderId="48" xfId="0" applyNumberFormat="1" applyFont="1" applyBorder="1" applyAlignment="1">
      <alignment horizontal="center" vertical="center"/>
    </xf>
    <xf numFmtId="3" fontId="10" fillId="0" borderId="64" xfId="0" applyNumberFormat="1" applyFont="1" applyBorder="1" applyAlignment="1">
      <alignment horizontal="center" vertical="center"/>
    </xf>
    <xf numFmtId="0" fontId="12" fillId="2" borderId="65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3" fontId="10" fillId="0" borderId="0" xfId="0" applyNumberFormat="1" applyFont="1" applyAlignment="1">
      <alignment vertical="center"/>
    </xf>
    <xf numFmtId="3" fontId="10" fillId="0" borderId="0" xfId="0" applyNumberFormat="1" applyFont="1" applyAlignment="1">
      <alignment horizontal="center" vertical="center"/>
    </xf>
    <xf numFmtId="4" fontId="10" fillId="5" borderId="47" xfId="0" applyNumberFormat="1" applyFont="1" applyFill="1" applyBorder="1" applyAlignment="1">
      <alignment horizontal="center" vertical="center"/>
    </xf>
    <xf numFmtId="2" fontId="10" fillId="5" borderId="0" xfId="0" applyNumberFormat="1" applyFont="1" applyFill="1" applyAlignment="1">
      <alignment horizontal="center" vertical="center"/>
    </xf>
    <xf numFmtId="0" fontId="10" fillId="5" borderId="0" xfId="0" applyFont="1" applyFill="1" applyAlignment="1">
      <alignment vertical="center"/>
    </xf>
    <xf numFmtId="0" fontId="12" fillId="0" borderId="0" xfId="0" applyFont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2" fontId="10" fillId="5" borderId="0" xfId="0" applyNumberFormat="1" applyFont="1" applyFill="1" applyAlignment="1">
      <alignment vertical="center"/>
    </xf>
    <xf numFmtId="2" fontId="10" fillId="0" borderId="0" xfId="0" applyNumberFormat="1" applyFont="1" applyAlignment="1">
      <alignment vertical="center"/>
    </xf>
    <xf numFmtId="0" fontId="12" fillId="6" borderId="65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0" fillId="0" borderId="67" xfId="0" applyFont="1" applyBorder="1" applyAlignment="1">
      <alignment horizontal="center" vertical="center"/>
    </xf>
    <xf numFmtId="0" fontId="10" fillId="0" borderId="68" xfId="0" applyFont="1" applyBorder="1" applyAlignment="1">
      <alignment horizontal="center" vertical="center"/>
    </xf>
    <xf numFmtId="0" fontId="10" fillId="0" borderId="69" xfId="0" applyFont="1" applyBorder="1" applyAlignment="1">
      <alignment horizontal="center" vertical="center"/>
    </xf>
    <xf numFmtId="0" fontId="10" fillId="0" borderId="70" xfId="0" applyFont="1" applyBorder="1" applyAlignment="1">
      <alignment horizontal="center" vertical="center"/>
    </xf>
    <xf numFmtId="0" fontId="10" fillId="0" borderId="71" xfId="0" applyFont="1" applyBorder="1" applyAlignment="1">
      <alignment horizontal="center" vertical="center"/>
    </xf>
    <xf numFmtId="0" fontId="10" fillId="0" borderId="72" xfId="0" applyFont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0" fontId="10" fillId="0" borderId="74" xfId="0" applyFont="1" applyBorder="1" applyAlignment="1">
      <alignment horizontal="center" vertical="center"/>
    </xf>
    <xf numFmtId="0" fontId="10" fillId="0" borderId="75" xfId="0" applyFont="1" applyBorder="1" applyAlignment="1">
      <alignment horizontal="center" vertical="center"/>
    </xf>
    <xf numFmtId="0" fontId="10" fillId="0" borderId="76" xfId="0" applyFont="1" applyBorder="1" applyAlignment="1">
      <alignment horizontal="center" vertical="center"/>
    </xf>
    <xf numFmtId="0" fontId="10" fillId="0" borderId="77" xfId="0" applyFont="1" applyBorder="1" applyAlignment="1">
      <alignment horizontal="center" vertical="center"/>
    </xf>
    <xf numFmtId="0" fontId="10" fillId="0" borderId="78" xfId="0" applyFont="1" applyBorder="1" applyAlignment="1">
      <alignment horizontal="center" vertical="center"/>
    </xf>
    <xf numFmtId="0" fontId="10" fillId="0" borderId="79" xfId="0" applyFont="1" applyBorder="1" applyAlignment="1">
      <alignment horizontal="center" vertical="center"/>
    </xf>
    <xf numFmtId="0" fontId="10" fillId="0" borderId="80" xfId="0" applyFont="1" applyBorder="1" applyAlignment="1">
      <alignment horizontal="center" vertical="center"/>
    </xf>
    <xf numFmtId="0" fontId="10" fillId="0" borderId="81" xfId="0" applyFont="1" applyBorder="1" applyAlignment="1">
      <alignment horizontal="center" vertical="center"/>
    </xf>
    <xf numFmtId="0" fontId="10" fillId="0" borderId="82" xfId="0" applyFont="1" applyBorder="1" applyAlignment="1">
      <alignment horizontal="center" vertical="center"/>
    </xf>
    <xf numFmtId="0" fontId="10" fillId="0" borderId="83" xfId="0" applyFont="1" applyBorder="1" applyAlignment="1">
      <alignment horizontal="center" vertical="center"/>
    </xf>
    <xf numFmtId="0" fontId="10" fillId="0" borderId="84" xfId="0" applyFont="1" applyBorder="1" applyAlignment="1">
      <alignment horizontal="center" vertical="center"/>
    </xf>
    <xf numFmtId="0" fontId="10" fillId="0" borderId="85" xfId="0" applyFont="1" applyBorder="1" applyAlignment="1">
      <alignment horizontal="center" vertical="center"/>
    </xf>
    <xf numFmtId="0" fontId="10" fillId="0" borderId="86" xfId="0" applyFont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0" fontId="3" fillId="0" borderId="63" xfId="0" applyFont="1" applyBorder="1" applyAlignment="1">
      <alignment horizontal="center"/>
    </xf>
    <xf numFmtId="0" fontId="4" fillId="0" borderId="61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87" xfId="0" applyFont="1" applyBorder="1" applyAlignment="1">
      <alignment horizontal="center"/>
    </xf>
    <xf numFmtId="0" fontId="4" fillId="0" borderId="88" xfId="0" applyFont="1" applyBorder="1" applyAlignment="1">
      <alignment horizontal="center"/>
    </xf>
    <xf numFmtId="0" fontId="10" fillId="0" borderId="0" xfId="0" applyFont="1" applyFill="1" applyAlignment="1">
      <alignment vertical="center"/>
    </xf>
    <xf numFmtId="2" fontId="10" fillId="0" borderId="0" xfId="0" applyNumberFormat="1" applyFont="1" applyFill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3" fontId="10" fillId="0" borderId="75" xfId="0" applyNumberFormat="1" applyFont="1" applyBorder="1" applyAlignment="1">
      <alignment horizontal="center" vertical="center"/>
    </xf>
    <xf numFmtId="3" fontId="10" fillId="0" borderId="74" xfId="0" applyNumberFormat="1" applyFont="1" applyBorder="1" applyAlignment="1">
      <alignment horizontal="center" vertical="center"/>
    </xf>
    <xf numFmtId="3" fontId="10" fillId="0" borderId="79" xfId="0" applyNumberFormat="1" applyFont="1" applyBorder="1" applyAlignment="1">
      <alignment horizontal="center" vertical="center"/>
    </xf>
    <xf numFmtId="3" fontId="10" fillId="0" borderId="73" xfId="0" applyNumberFormat="1" applyFont="1" applyBorder="1" applyAlignment="1">
      <alignment horizontal="center" vertical="center"/>
    </xf>
    <xf numFmtId="3" fontId="10" fillId="0" borderId="76" xfId="0" applyNumberFormat="1" applyFont="1" applyBorder="1" applyAlignment="1">
      <alignment horizontal="center" vertical="center"/>
    </xf>
    <xf numFmtId="3" fontId="10" fillId="0" borderId="70" xfId="0" applyNumberFormat="1" applyFont="1" applyBorder="1" applyAlignment="1">
      <alignment horizontal="center" vertical="center"/>
    </xf>
    <xf numFmtId="3" fontId="10" fillId="0" borderId="80" xfId="0" applyNumberFormat="1" applyFont="1" applyBorder="1" applyAlignment="1">
      <alignment horizontal="center" vertical="center"/>
    </xf>
    <xf numFmtId="3" fontId="10" fillId="0" borderId="68" xfId="0" applyNumberFormat="1" applyFont="1" applyBorder="1" applyAlignment="1">
      <alignment horizontal="center" vertical="center"/>
    </xf>
    <xf numFmtId="3" fontId="10" fillId="0" borderId="77" xfId="0" applyNumberFormat="1" applyFont="1" applyBorder="1" applyAlignment="1">
      <alignment horizontal="center" vertical="center"/>
    </xf>
    <xf numFmtId="3" fontId="10" fillId="0" borderId="69" xfId="0" applyNumberFormat="1" applyFont="1" applyBorder="1" applyAlignment="1">
      <alignment horizontal="center" vertical="center"/>
    </xf>
    <xf numFmtId="3" fontId="10" fillId="0" borderId="81" xfId="0" applyNumberFormat="1" applyFont="1" applyBorder="1" applyAlignment="1">
      <alignment horizontal="center" vertical="center"/>
    </xf>
    <xf numFmtId="3" fontId="10" fillId="0" borderId="67" xfId="0" applyNumberFormat="1" applyFont="1" applyBorder="1" applyAlignment="1">
      <alignment horizontal="center" vertical="center"/>
    </xf>
    <xf numFmtId="3" fontId="10" fillId="0" borderId="78" xfId="0" applyNumberFormat="1" applyFont="1" applyBorder="1" applyAlignment="1">
      <alignment horizontal="center" vertical="center"/>
    </xf>
    <xf numFmtId="3" fontId="10" fillId="0" borderId="72" xfId="0" applyNumberFormat="1" applyFont="1" applyBorder="1" applyAlignment="1">
      <alignment horizontal="center" vertical="center"/>
    </xf>
    <xf numFmtId="3" fontId="10" fillId="0" borderId="82" xfId="0" applyNumberFormat="1" applyFont="1" applyBorder="1" applyAlignment="1">
      <alignment horizontal="center" vertical="center"/>
    </xf>
    <xf numFmtId="3" fontId="10" fillId="0" borderId="71" xfId="0" applyNumberFormat="1" applyFont="1" applyBorder="1" applyAlignment="1">
      <alignment horizontal="center" vertical="center"/>
    </xf>
    <xf numFmtId="3" fontId="10" fillId="0" borderId="83" xfId="0" applyNumberFormat="1" applyFont="1" applyBorder="1" applyAlignment="1">
      <alignment horizontal="center" vertical="center"/>
    </xf>
    <xf numFmtId="3" fontId="10" fillId="0" borderId="84" xfId="0" applyNumberFormat="1" applyFont="1" applyBorder="1" applyAlignment="1">
      <alignment horizontal="center" vertical="center"/>
    </xf>
    <xf numFmtId="3" fontId="10" fillId="0" borderId="85" xfId="0" applyNumberFormat="1" applyFont="1" applyBorder="1" applyAlignment="1">
      <alignment horizontal="center" vertical="center"/>
    </xf>
    <xf numFmtId="3" fontId="10" fillId="0" borderId="86" xfId="0" applyNumberFormat="1" applyFont="1" applyBorder="1" applyAlignment="1">
      <alignment horizontal="center" vertical="center"/>
    </xf>
    <xf numFmtId="3" fontId="10" fillId="7" borderId="61" xfId="0" applyNumberFormat="1" applyFont="1" applyFill="1" applyBorder="1" applyAlignment="1">
      <alignment horizontal="center" vertical="center"/>
    </xf>
    <xf numFmtId="3" fontId="10" fillId="7" borderId="31" xfId="0" applyNumberFormat="1" applyFont="1" applyFill="1" applyBorder="1" applyAlignment="1">
      <alignment horizontal="center" vertical="center"/>
    </xf>
    <xf numFmtId="3" fontId="10" fillId="7" borderId="48" xfId="0" applyNumberFormat="1" applyFont="1" applyFill="1" applyBorder="1" applyAlignment="1">
      <alignment horizontal="center" vertical="center"/>
    </xf>
    <xf numFmtId="3" fontId="10" fillId="7" borderId="38" xfId="0" applyNumberFormat="1" applyFont="1" applyFill="1" applyBorder="1" applyAlignment="1">
      <alignment horizontal="center" vertical="center"/>
    </xf>
    <xf numFmtId="0" fontId="0" fillId="0" borderId="6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88" xfId="0" applyBorder="1" applyAlignment="1">
      <alignment horizontal="center"/>
    </xf>
    <xf numFmtId="0" fontId="10" fillId="8" borderId="0" xfId="0" applyFont="1" applyFill="1" applyAlignment="1">
      <alignment vertical="center"/>
    </xf>
    <xf numFmtId="2" fontId="10" fillId="8" borderId="0" xfId="0" applyNumberFormat="1" applyFont="1" applyFill="1" applyAlignment="1">
      <alignment vertical="center"/>
    </xf>
    <xf numFmtId="0" fontId="12" fillId="8" borderId="0" xfId="0" applyFont="1" applyFill="1" applyBorder="1" applyAlignment="1">
      <alignment horizontal="center" vertical="center"/>
    </xf>
    <xf numFmtId="0" fontId="10" fillId="8" borderId="0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0" xfId="0" applyFont="1" applyAlignment="1">
      <alignment vertical="center"/>
    </xf>
    <xf numFmtId="4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Fill="1" applyBorder="1" applyAlignment="1">
      <alignment horizontal="left" vertical="center"/>
    </xf>
    <xf numFmtId="0" fontId="13" fillId="9" borderId="89" xfId="0" applyFont="1" applyFill="1" applyBorder="1" applyAlignment="1">
      <alignment horizontal="center" vertical="center"/>
    </xf>
    <xf numFmtId="0" fontId="13" fillId="9" borderId="90" xfId="0" applyFont="1" applyFill="1" applyBorder="1" applyAlignment="1">
      <alignment horizontal="center" vertical="center"/>
    </xf>
    <xf numFmtId="0" fontId="13" fillId="9" borderId="91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31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3" fontId="10" fillId="0" borderId="61" xfId="0" applyNumberFormat="1" applyFont="1" applyFill="1" applyBorder="1" applyAlignment="1">
      <alignment horizontal="center" vertical="center"/>
    </xf>
    <xf numFmtId="0" fontId="15" fillId="9" borderId="66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15" fillId="9" borderId="14" xfId="0" applyFont="1" applyFill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91" xfId="0" applyFont="1" applyBorder="1" applyAlignment="1">
      <alignment horizontal="center" vertical="center"/>
    </xf>
    <xf numFmtId="3" fontId="10" fillId="0" borderId="31" xfId="0" applyNumberFormat="1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4" fontId="10" fillId="2" borderId="0" xfId="0" applyNumberFormat="1" applyFont="1" applyFill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3" fontId="10" fillId="10" borderId="1" xfId="0" applyNumberFormat="1" applyFont="1" applyFill="1" applyBorder="1" applyAlignment="1">
      <alignment horizontal="center" vertical="center"/>
    </xf>
    <xf numFmtId="0" fontId="12" fillId="0" borderId="63" xfId="0" applyFont="1" applyFill="1" applyBorder="1" applyAlignment="1">
      <alignment horizontal="center" vertical="center"/>
    </xf>
    <xf numFmtId="3" fontId="10" fillId="0" borderId="62" xfId="0" applyNumberFormat="1" applyFont="1" applyFill="1" applyBorder="1" applyAlignment="1">
      <alignment horizontal="center" vertical="center"/>
    </xf>
    <xf numFmtId="4" fontId="10" fillId="0" borderId="0" xfId="0" applyNumberFormat="1" applyFont="1" applyFill="1" applyAlignment="1">
      <alignment horizontal="center" vertical="center"/>
    </xf>
    <xf numFmtId="0" fontId="12" fillId="0" borderId="58" xfId="0" applyFont="1" applyFill="1" applyBorder="1" applyAlignment="1">
      <alignment horizontal="center" vertical="center"/>
    </xf>
    <xf numFmtId="3" fontId="10" fillId="0" borderId="48" xfId="0" applyNumberFormat="1" applyFont="1" applyFill="1" applyBorder="1" applyAlignment="1">
      <alignment horizontal="center" vertical="center"/>
    </xf>
    <xf numFmtId="3" fontId="10" fillId="0" borderId="64" xfId="0" applyNumberFormat="1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3" fontId="10" fillId="11" borderId="1" xfId="0" applyNumberFormat="1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3" fontId="10" fillId="0" borderId="59" xfId="0" applyNumberFormat="1" applyFont="1" applyFill="1" applyBorder="1" applyAlignment="1">
      <alignment horizontal="center" vertical="center"/>
    </xf>
    <xf numFmtId="3" fontId="10" fillId="12" borderId="1" xfId="0" applyNumberFormat="1" applyFont="1" applyFill="1" applyBorder="1" applyAlignment="1">
      <alignment horizontal="center" vertical="center"/>
    </xf>
    <xf numFmtId="0" fontId="15" fillId="9" borderId="89" xfId="0" applyFont="1" applyFill="1" applyBorder="1" applyAlignment="1">
      <alignment horizontal="center" vertical="center"/>
    </xf>
    <xf numFmtId="0" fontId="15" fillId="9" borderId="65" xfId="0" applyFont="1" applyFill="1" applyBorder="1" applyAlignment="1">
      <alignment horizontal="center" vertical="center"/>
    </xf>
    <xf numFmtId="0" fontId="15" fillId="9" borderId="4" xfId="0" applyFont="1" applyFill="1" applyBorder="1" applyAlignment="1">
      <alignment horizontal="center" vertical="center"/>
    </xf>
    <xf numFmtId="0" fontId="15" fillId="9" borderId="3" xfId="0" applyFont="1" applyFill="1" applyBorder="1" applyAlignment="1">
      <alignment horizontal="center" vertical="center"/>
    </xf>
    <xf numFmtId="0" fontId="13" fillId="0" borderId="9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54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5" fillId="0" borderId="52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13" fillId="0" borderId="52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2" borderId="37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0" fontId="15" fillId="0" borderId="46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13" fillId="0" borderId="37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horizontal="center" vertical="center"/>
    </xf>
    <xf numFmtId="0" fontId="13" fillId="0" borderId="54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0" fontId="13" fillId="0" borderId="51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center"/>
    </xf>
    <xf numFmtId="0" fontId="13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3" fontId="13" fillId="0" borderId="1" xfId="0" applyNumberFormat="1" applyFont="1" applyFill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32" xfId="0" applyFont="1" applyBorder="1" applyAlignment="1">
      <alignment horizontal="left" vertical="center"/>
    </xf>
    <xf numFmtId="0" fontId="15" fillId="0" borderId="32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3" fontId="13" fillId="0" borderId="32" xfId="0" applyNumberFormat="1" applyFont="1" applyBorder="1" applyAlignment="1">
      <alignment horizontal="center" vertical="center"/>
    </xf>
    <xf numFmtId="3" fontId="13" fillId="0" borderId="12" xfId="0" applyNumberFormat="1" applyFont="1" applyBorder="1" applyAlignment="1">
      <alignment horizontal="center" vertical="center"/>
    </xf>
    <xf numFmtId="0" fontId="13" fillId="0" borderId="65" xfId="0" applyFont="1" applyBorder="1" applyAlignment="1">
      <alignment horizontal="center" vertical="center"/>
    </xf>
    <xf numFmtId="0" fontId="15" fillId="0" borderId="65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2" fillId="0" borderId="87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0" fontId="12" fillId="0" borderId="31" xfId="0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10" fillId="7" borderId="0" xfId="0" applyFont="1" applyFill="1" applyAlignment="1">
      <alignment vertical="center"/>
    </xf>
    <xf numFmtId="4" fontId="12" fillId="0" borderId="0" xfId="0" applyNumberFormat="1" applyFont="1" applyAlignment="1">
      <alignment horizontal="right" vertical="center"/>
    </xf>
    <xf numFmtId="4" fontId="15" fillId="0" borderId="0" xfId="0" applyNumberFormat="1" applyFont="1" applyAlignment="1">
      <alignment horizontal="left" vertical="center"/>
    </xf>
    <xf numFmtId="0" fontId="15" fillId="9" borderId="1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13" fillId="13" borderId="91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3" borderId="31" xfId="0" applyFont="1" applyFill="1" applyBorder="1" applyAlignment="1">
      <alignment horizontal="center" vertical="center"/>
    </xf>
    <xf numFmtId="0" fontId="13" fillId="13" borderId="14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13" fillId="13" borderId="32" xfId="0" applyFont="1" applyFill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3" fontId="0" fillId="0" borderId="0" xfId="0" applyNumberFormat="1"/>
    <xf numFmtId="3" fontId="5" fillId="0" borderId="0" xfId="0" applyNumberFormat="1" applyFont="1" applyAlignment="1">
      <alignment horizontal="center"/>
    </xf>
    <xf numFmtId="0" fontId="0" fillId="0" borderId="1" xfId="0" quotePrefix="1" applyBorder="1" applyAlignment="1">
      <alignment horizontal="center"/>
    </xf>
    <xf numFmtId="3" fontId="0" fillId="0" borderId="1" xfId="0" applyNumberFormat="1" applyBorder="1"/>
    <xf numFmtId="0" fontId="15" fillId="9" borderId="87" xfId="0" applyFont="1" applyFill="1" applyBorder="1" applyAlignment="1">
      <alignment horizontal="center" vertical="center"/>
    </xf>
    <xf numFmtId="0" fontId="15" fillId="9" borderId="61" xfId="0" applyFont="1" applyFill="1" applyBorder="1" applyAlignment="1">
      <alignment horizontal="center" vertical="center"/>
    </xf>
    <xf numFmtId="0" fontId="15" fillId="9" borderId="66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15" fillId="9" borderId="31" xfId="0" applyFont="1" applyFill="1" applyBorder="1" applyAlignment="1">
      <alignment horizontal="center" vertical="center"/>
    </xf>
    <xf numFmtId="0" fontId="15" fillId="9" borderId="14" xfId="0" applyFont="1" applyFill="1" applyBorder="1" applyAlignment="1">
      <alignment horizontal="center" vertical="center"/>
    </xf>
    <xf numFmtId="0" fontId="15" fillId="9" borderId="35" xfId="0" applyFont="1" applyFill="1" applyBorder="1" applyAlignment="1">
      <alignment horizontal="center" vertical="center"/>
    </xf>
    <xf numFmtId="0" fontId="15" fillId="9" borderId="0" xfId="0" applyFont="1" applyFill="1" applyBorder="1" applyAlignment="1">
      <alignment horizontal="center" vertical="center"/>
    </xf>
    <xf numFmtId="0" fontId="15" fillId="9" borderId="93" xfId="0" applyFont="1" applyFill="1" applyBorder="1" applyAlignment="1">
      <alignment horizontal="center" vertical="center"/>
    </xf>
    <xf numFmtId="0" fontId="13" fillId="0" borderId="89" xfId="0" applyFont="1" applyFill="1" applyBorder="1" applyAlignment="1">
      <alignment horizontal="center" vertical="center"/>
    </xf>
    <xf numFmtId="0" fontId="13" fillId="0" borderId="91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94" xfId="0" applyFont="1" applyFill="1" applyBorder="1" applyAlignment="1">
      <alignment horizontal="center" vertical="center"/>
    </xf>
    <xf numFmtId="0" fontId="13" fillId="0" borderId="95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15" fillId="9" borderId="32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13" fillId="0" borderId="87" xfId="0" applyFont="1" applyFill="1" applyBorder="1" applyAlignment="1">
      <alignment horizontal="center" vertical="center"/>
    </xf>
    <xf numFmtId="0" fontId="13" fillId="0" borderId="66" xfId="0" applyFont="1" applyFill="1" applyBorder="1" applyAlignment="1">
      <alignment horizontal="center" vertical="center"/>
    </xf>
    <xf numFmtId="0" fontId="13" fillId="0" borderId="35" xfId="0" applyFont="1" applyFill="1" applyBorder="1" applyAlignment="1">
      <alignment horizontal="center" vertical="center"/>
    </xf>
    <xf numFmtId="0" fontId="13" fillId="0" borderId="93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13" fillId="13" borderId="32" xfId="0" applyFont="1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0" fontId="13" fillId="13" borderId="87" xfId="0" applyFont="1" applyFill="1" applyBorder="1" applyAlignment="1">
      <alignment horizontal="center" vertical="center"/>
    </xf>
    <xf numFmtId="0" fontId="13" fillId="13" borderId="61" xfId="0" applyFont="1" applyFill="1" applyBorder="1" applyAlignment="1">
      <alignment horizontal="center" vertical="center"/>
    </xf>
    <xf numFmtId="0" fontId="13" fillId="13" borderId="66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3" borderId="31" xfId="0" applyFont="1" applyFill="1" applyBorder="1" applyAlignment="1">
      <alignment horizontal="center" vertical="center"/>
    </xf>
    <xf numFmtId="0" fontId="13" fillId="13" borderId="14" xfId="0" applyFont="1" applyFill="1" applyBorder="1" applyAlignment="1">
      <alignment horizontal="center" vertical="center"/>
    </xf>
    <xf numFmtId="0" fontId="13" fillId="0" borderId="61" xfId="0" applyFont="1" applyFill="1" applyBorder="1" applyAlignment="1">
      <alignment horizontal="center" vertical="center"/>
    </xf>
    <xf numFmtId="0" fontId="13" fillId="0" borderId="31" xfId="0" applyFont="1" applyFill="1" applyBorder="1" applyAlignment="1">
      <alignment horizontal="center" vertical="center"/>
    </xf>
    <xf numFmtId="3" fontId="13" fillId="0" borderId="5" xfId="0" applyNumberFormat="1" applyFont="1" applyBorder="1" applyAlignment="1">
      <alignment horizontal="center" vertical="center"/>
    </xf>
    <xf numFmtId="3" fontId="13" fillId="0" borderId="31" xfId="0" applyNumberFormat="1" applyFont="1" applyBorder="1" applyAlignment="1">
      <alignment horizontal="center" vertical="center"/>
    </xf>
    <xf numFmtId="3" fontId="13" fillId="0" borderId="14" xfId="0" applyNumberFormat="1" applyFont="1" applyBorder="1" applyAlignment="1">
      <alignment horizontal="center" vertical="center"/>
    </xf>
    <xf numFmtId="3" fontId="13" fillId="0" borderId="94" xfId="0" applyNumberFormat="1" applyFont="1" applyBorder="1" applyAlignment="1">
      <alignment horizontal="center" vertical="center"/>
    </xf>
    <xf numFmtId="3" fontId="13" fillId="0" borderId="96" xfId="0" applyNumberFormat="1" applyFont="1" applyBorder="1" applyAlignment="1">
      <alignment horizontal="center" vertical="center"/>
    </xf>
    <xf numFmtId="3" fontId="13" fillId="0" borderId="95" xfId="0" applyNumberFormat="1" applyFont="1" applyBorder="1" applyAlignment="1">
      <alignment horizontal="center" vertical="center"/>
    </xf>
    <xf numFmtId="3" fontId="13" fillId="0" borderId="89" xfId="0" applyNumberFormat="1" applyFont="1" applyBorder="1" applyAlignment="1">
      <alignment horizontal="center" vertical="center"/>
    </xf>
    <xf numFmtId="3" fontId="13" fillId="0" borderId="90" xfId="0" applyNumberFormat="1" applyFont="1" applyBorder="1" applyAlignment="1">
      <alignment horizontal="center" vertical="center"/>
    </xf>
    <xf numFmtId="3" fontId="13" fillId="0" borderId="91" xfId="0" applyNumberFormat="1" applyFont="1" applyBorder="1" applyAlignment="1">
      <alignment horizontal="center" vertical="center"/>
    </xf>
    <xf numFmtId="0" fontId="13" fillId="9" borderId="87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61" xfId="0" applyFont="1" applyFill="1" applyBorder="1" applyAlignment="1">
      <alignment horizontal="center" vertical="center"/>
    </xf>
    <xf numFmtId="0" fontId="13" fillId="9" borderId="31" xfId="0" applyFont="1" applyFill="1" applyBorder="1" applyAlignment="1">
      <alignment horizontal="center" vertical="center"/>
    </xf>
    <xf numFmtId="0" fontId="13" fillId="9" borderId="66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89" xfId="0" applyFont="1" applyBorder="1" applyAlignment="1">
      <alignment horizontal="center" vertical="center"/>
    </xf>
    <xf numFmtId="0" fontId="13" fillId="0" borderId="91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90" xfId="0" applyFont="1" applyBorder="1" applyAlignment="1">
      <alignment horizontal="center" vertical="center"/>
    </xf>
    <xf numFmtId="0" fontId="13" fillId="0" borderId="94" xfId="0" applyFont="1" applyBorder="1" applyAlignment="1">
      <alignment horizontal="center" vertical="center"/>
    </xf>
    <xf numFmtId="0" fontId="13" fillId="0" borderId="95" xfId="0" applyFont="1" applyBorder="1" applyAlignment="1">
      <alignment horizontal="center" vertical="center"/>
    </xf>
    <xf numFmtId="0" fontId="13" fillId="0" borderId="96" xfId="0" applyFont="1" applyBorder="1" applyAlignment="1">
      <alignment horizontal="center" vertical="center"/>
    </xf>
    <xf numFmtId="3" fontId="10" fillId="0" borderId="87" xfId="0" applyNumberFormat="1" applyFont="1" applyFill="1" applyBorder="1" applyAlignment="1">
      <alignment horizontal="center" vertical="center"/>
    </xf>
    <xf numFmtId="3" fontId="10" fillId="0" borderId="66" xfId="0" applyNumberFormat="1" applyFont="1" applyFill="1" applyBorder="1" applyAlignment="1">
      <alignment horizontal="center" vertical="center"/>
    </xf>
    <xf numFmtId="3" fontId="10" fillId="0" borderId="5" xfId="0" applyNumberFormat="1" applyFont="1" applyFill="1" applyBorder="1" applyAlignment="1">
      <alignment horizontal="center" vertical="center"/>
    </xf>
    <xf numFmtId="3" fontId="10" fillId="0" borderId="14" xfId="0" applyNumberFormat="1" applyFont="1" applyFill="1" applyBorder="1" applyAlignment="1">
      <alignment horizontal="center" vertical="center"/>
    </xf>
    <xf numFmtId="0" fontId="12" fillId="6" borderId="87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3" fontId="10" fillId="0" borderId="61" xfId="0" applyNumberFormat="1" applyFont="1" applyFill="1" applyBorder="1" applyAlignment="1">
      <alignment horizontal="center" vertical="center"/>
    </xf>
    <xf numFmtId="3" fontId="10" fillId="0" borderId="31" xfId="0" applyNumberFormat="1" applyFont="1" applyFill="1" applyBorder="1" applyAlignment="1">
      <alignment horizontal="center" vertical="center"/>
    </xf>
    <xf numFmtId="0" fontId="12" fillId="0" borderId="87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0" fontId="12" fillId="0" borderId="31" xfId="0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5" fillId="0" borderId="53" xfId="0" applyFont="1" applyBorder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7" xfId="0" applyFont="1" applyBorder="1" applyAlignment="1">
      <alignment horizontal="center" vertical="center"/>
    </xf>
    <xf numFmtId="0" fontId="3" fillId="0" borderId="60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/>
    </xf>
    <xf numFmtId="0" fontId="3" fillId="0" borderId="97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9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4" fillId="0" borderId="4" xfId="1" applyNumberFormat="1" applyFont="1" applyBorder="1" applyAlignment="1">
      <alignment horizontal="center"/>
    </xf>
    <xf numFmtId="1" fontId="4" fillId="0" borderId="3" xfId="1" applyNumberFormat="1" applyFont="1" applyBorder="1" applyAlignment="1">
      <alignment horizontal="center"/>
    </xf>
    <xf numFmtId="1" fontId="4" fillId="0" borderId="8" xfId="1" applyNumberFormat="1" applyFont="1" applyBorder="1" applyAlignment="1">
      <alignment horizontal="center"/>
    </xf>
    <xf numFmtId="1" fontId="4" fillId="0" borderId="9" xfId="1" applyNumberFormat="1" applyFont="1" applyBorder="1" applyAlignment="1">
      <alignment horizontal="center"/>
    </xf>
    <xf numFmtId="0" fontId="8" fillId="0" borderId="5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3">
    <cellStyle name="Normal" xfId="0" builtinId="0"/>
    <cellStyle name="เครื่องหมายจุลภาค_Sheet2" xfId="1" xr:uid="{CB7868F5-2232-8D4F-8C59-0EB6B0A5523E}"/>
    <cellStyle name="ปกติ_Sheet2" xfId="2" xr:uid="{1AE03254-2A6A-854E-B3D7-E2494BA1D86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png"/><Relationship Id="rId1" Type="http://schemas.openxmlformats.org/officeDocument/2006/relationships/image" Target="../media/image2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png"/><Relationship Id="rId1" Type="http://schemas.openxmlformats.org/officeDocument/2006/relationships/image" Target="../media/image2.png"/><Relationship Id="rId4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png"/><Relationship Id="rId1" Type="http://schemas.openxmlformats.org/officeDocument/2006/relationships/image" Target="../media/image2.png"/><Relationship Id="rId4" Type="http://schemas.openxmlformats.org/officeDocument/2006/relationships/image" Target="../media/image22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png"/><Relationship Id="rId1" Type="http://schemas.openxmlformats.org/officeDocument/2006/relationships/image" Target="../media/image2.png"/><Relationship Id="rId4" Type="http://schemas.openxmlformats.org/officeDocument/2006/relationships/image" Target="../media/image23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png"/><Relationship Id="rId1" Type="http://schemas.openxmlformats.org/officeDocument/2006/relationships/image" Target="../media/image2.png"/><Relationship Id="rId4" Type="http://schemas.openxmlformats.org/officeDocument/2006/relationships/image" Target="../media/image24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25.png"/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25.png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png"/><Relationship Id="rId1" Type="http://schemas.openxmlformats.org/officeDocument/2006/relationships/image" Target="../media/image2.pn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png"/><Relationship Id="rId1" Type="http://schemas.openxmlformats.org/officeDocument/2006/relationships/image" Target="../media/image2.pn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png"/><Relationship Id="rId1" Type="http://schemas.openxmlformats.org/officeDocument/2006/relationships/image" Target="../media/image2.pn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eg"/><Relationship Id="rId3" Type="http://schemas.openxmlformats.org/officeDocument/2006/relationships/image" Target="../media/image35.jpeg"/><Relationship Id="rId7" Type="http://schemas.openxmlformats.org/officeDocument/2006/relationships/image" Target="../media/image39.jpe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2.png"/><Relationship Id="rId6" Type="http://schemas.openxmlformats.org/officeDocument/2006/relationships/image" Target="../media/image38.jpeg"/><Relationship Id="rId11" Type="http://schemas.openxmlformats.org/officeDocument/2006/relationships/image" Target="../media/image43.jpeg"/><Relationship Id="rId5" Type="http://schemas.openxmlformats.org/officeDocument/2006/relationships/image" Target="../media/image37.jpe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2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2.png"/><Relationship Id="rId6" Type="http://schemas.openxmlformats.org/officeDocument/2006/relationships/image" Target="../media/image56.jpeg"/><Relationship Id="rId5" Type="http://schemas.openxmlformats.org/officeDocument/2006/relationships/image" Target="../media/image55.jpeg"/><Relationship Id="rId4" Type="http://schemas.openxmlformats.org/officeDocument/2006/relationships/image" Target="../media/image54.jpe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2.png"/><Relationship Id="rId6" Type="http://schemas.openxmlformats.org/officeDocument/2006/relationships/image" Target="../media/image56.jpeg"/><Relationship Id="rId5" Type="http://schemas.openxmlformats.org/officeDocument/2006/relationships/image" Target="../media/image55.jpeg"/><Relationship Id="rId4" Type="http://schemas.openxmlformats.org/officeDocument/2006/relationships/image" Target="../media/image54.jpe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2.png"/><Relationship Id="rId6" Type="http://schemas.openxmlformats.org/officeDocument/2006/relationships/image" Target="../media/image56.jpeg"/><Relationship Id="rId5" Type="http://schemas.openxmlformats.org/officeDocument/2006/relationships/image" Target="../media/image55.jpeg"/><Relationship Id="rId4" Type="http://schemas.openxmlformats.org/officeDocument/2006/relationships/image" Target="../media/image54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2.pn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4" Type="http://schemas.openxmlformats.org/officeDocument/2006/relationships/image" Target="../media/image61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2.pn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4" Type="http://schemas.openxmlformats.org/officeDocument/2006/relationships/image" Target="../media/image61.jpe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2.pn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4" Type="http://schemas.openxmlformats.org/officeDocument/2006/relationships/image" Target="../media/image61.jpe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jpeg"/><Relationship Id="rId3" Type="http://schemas.openxmlformats.org/officeDocument/2006/relationships/image" Target="../media/image67.jpeg"/><Relationship Id="rId7" Type="http://schemas.openxmlformats.org/officeDocument/2006/relationships/image" Target="../media/image71.png"/><Relationship Id="rId2" Type="http://schemas.openxmlformats.org/officeDocument/2006/relationships/image" Target="../media/image66.jpeg"/><Relationship Id="rId1" Type="http://schemas.openxmlformats.org/officeDocument/2006/relationships/image" Target="../media/image2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74.jpeg"/><Relationship Id="rId4" Type="http://schemas.openxmlformats.org/officeDocument/2006/relationships/image" Target="../media/image68.png"/><Relationship Id="rId9" Type="http://schemas.openxmlformats.org/officeDocument/2006/relationships/image" Target="../media/image73.jpe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jpeg"/><Relationship Id="rId3" Type="http://schemas.openxmlformats.org/officeDocument/2006/relationships/image" Target="../media/image76.jpeg"/><Relationship Id="rId7" Type="http://schemas.openxmlformats.org/officeDocument/2006/relationships/image" Target="../media/image80.jpeg"/><Relationship Id="rId12" Type="http://schemas.openxmlformats.org/officeDocument/2006/relationships/image" Target="../media/image85.png"/><Relationship Id="rId2" Type="http://schemas.openxmlformats.org/officeDocument/2006/relationships/image" Target="../media/image75.jpeg"/><Relationship Id="rId1" Type="http://schemas.openxmlformats.org/officeDocument/2006/relationships/image" Target="../media/image2.png"/><Relationship Id="rId6" Type="http://schemas.openxmlformats.org/officeDocument/2006/relationships/image" Target="../media/image79.jpeg"/><Relationship Id="rId11" Type="http://schemas.openxmlformats.org/officeDocument/2006/relationships/image" Target="../media/image84.png"/><Relationship Id="rId5" Type="http://schemas.openxmlformats.org/officeDocument/2006/relationships/image" Target="../media/image78.jpe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jpeg"/><Relationship Id="rId3" Type="http://schemas.openxmlformats.org/officeDocument/2006/relationships/image" Target="../media/image88.png"/><Relationship Id="rId7" Type="http://schemas.openxmlformats.org/officeDocument/2006/relationships/image" Target="../media/image92.jpeg"/><Relationship Id="rId2" Type="http://schemas.openxmlformats.org/officeDocument/2006/relationships/image" Target="../media/image87.png"/><Relationship Id="rId1" Type="http://schemas.openxmlformats.org/officeDocument/2006/relationships/image" Target="../media/image86.jpeg"/><Relationship Id="rId6" Type="http://schemas.openxmlformats.org/officeDocument/2006/relationships/image" Target="../media/image91.jpe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jpeg"/><Relationship Id="rId3" Type="http://schemas.openxmlformats.org/officeDocument/2006/relationships/image" Target="../media/image95.png"/><Relationship Id="rId7" Type="http://schemas.openxmlformats.org/officeDocument/2006/relationships/image" Target="../media/image98.jpeg"/><Relationship Id="rId2" Type="http://schemas.openxmlformats.org/officeDocument/2006/relationships/image" Target="../media/image94.png"/><Relationship Id="rId1" Type="http://schemas.openxmlformats.org/officeDocument/2006/relationships/image" Target="../media/image86.jpeg"/><Relationship Id="rId6" Type="http://schemas.openxmlformats.org/officeDocument/2006/relationships/image" Target="../media/image91.jpe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jpeg"/><Relationship Id="rId1" Type="http://schemas.openxmlformats.org/officeDocument/2006/relationships/image" Target="../media/image9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jpeg"/><Relationship Id="rId7" Type="http://schemas.openxmlformats.org/officeDocument/2006/relationships/image" Target="../media/image106.png"/><Relationship Id="rId2" Type="http://schemas.openxmlformats.org/officeDocument/2006/relationships/image" Target="../media/image101.jpeg"/><Relationship Id="rId1" Type="http://schemas.openxmlformats.org/officeDocument/2006/relationships/image" Target="../media/image2.png"/><Relationship Id="rId6" Type="http://schemas.openxmlformats.org/officeDocument/2006/relationships/image" Target="../media/image105.png"/><Relationship Id="rId5" Type="http://schemas.openxmlformats.org/officeDocument/2006/relationships/image" Target="../media/image104.jpeg"/><Relationship Id="rId4" Type="http://schemas.openxmlformats.org/officeDocument/2006/relationships/image" Target="../media/image103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jpeg"/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jpeg"/><Relationship Id="rId2" Type="http://schemas.openxmlformats.org/officeDocument/2006/relationships/image" Target="../media/image112.jpeg"/><Relationship Id="rId1" Type="http://schemas.openxmlformats.org/officeDocument/2006/relationships/image" Target="../media/image2.png"/><Relationship Id="rId4" Type="http://schemas.openxmlformats.org/officeDocument/2006/relationships/image" Target="../media/image114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jpeg"/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jpeg"/><Relationship Id="rId1" Type="http://schemas.openxmlformats.org/officeDocument/2006/relationships/image" Target="../media/image116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jpeg"/><Relationship Id="rId1" Type="http://schemas.openxmlformats.org/officeDocument/2006/relationships/image" Target="../media/image118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jpeg"/><Relationship Id="rId1" Type="http://schemas.openxmlformats.org/officeDocument/2006/relationships/image" Target="../media/image120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jpeg"/><Relationship Id="rId2" Type="http://schemas.openxmlformats.org/officeDocument/2006/relationships/image" Target="../media/image122.jpeg"/><Relationship Id="rId1" Type="http://schemas.openxmlformats.org/officeDocument/2006/relationships/image" Target="../media/image117.jpe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jpeg"/><Relationship Id="rId2" Type="http://schemas.openxmlformats.org/officeDocument/2006/relationships/image" Target="../media/image125.jpeg"/><Relationship Id="rId1" Type="http://schemas.openxmlformats.org/officeDocument/2006/relationships/image" Target="../media/image124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jpeg"/><Relationship Id="rId1" Type="http://schemas.openxmlformats.org/officeDocument/2006/relationships/image" Target="../media/image127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jpeg"/><Relationship Id="rId1" Type="http://schemas.openxmlformats.org/officeDocument/2006/relationships/image" Target="../media/image128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jpeg"/><Relationship Id="rId1" Type="http://schemas.openxmlformats.org/officeDocument/2006/relationships/image" Target="../media/image129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jpeg"/><Relationship Id="rId1" Type="http://schemas.openxmlformats.org/officeDocument/2006/relationships/image" Target="../media/image120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jpeg"/><Relationship Id="rId1" Type="http://schemas.openxmlformats.org/officeDocument/2006/relationships/image" Target="../media/image124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png"/><Relationship Id="rId1" Type="http://schemas.openxmlformats.org/officeDocument/2006/relationships/image" Target="../media/image86.jpe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jpeg"/><Relationship Id="rId4" Type="http://schemas.openxmlformats.org/officeDocument/2006/relationships/image" Target="../media/image139.jpe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jpeg"/><Relationship Id="rId2" Type="http://schemas.openxmlformats.org/officeDocument/2006/relationships/image" Target="../media/image140.jpeg"/><Relationship Id="rId1" Type="http://schemas.openxmlformats.org/officeDocument/2006/relationships/image" Target="../media/image117.jpeg"/><Relationship Id="rId4" Type="http://schemas.openxmlformats.org/officeDocument/2006/relationships/image" Target="../media/image1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11</xdr:row>
      <xdr:rowOff>38100</xdr:rowOff>
    </xdr:from>
    <xdr:to>
      <xdr:col>21</xdr:col>
      <xdr:colOff>0</xdr:colOff>
      <xdr:row>20</xdr:row>
      <xdr:rowOff>177800</xdr:rowOff>
    </xdr:to>
    <xdr:pic>
      <xdr:nvPicPr>
        <xdr:cNvPr id="102409" name="รูปภาพ 12">
          <a:extLst>
            <a:ext uri="{FF2B5EF4-FFF2-40B4-BE49-F238E27FC236}">
              <a16:creationId xmlns:a16="http://schemas.microsoft.com/office/drawing/2014/main" id="{83B9591D-50B1-A1D8-0AE7-302FF906B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2273300"/>
          <a:ext cx="7531100" cy="196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6</xdr:col>
      <xdr:colOff>50800</xdr:colOff>
      <xdr:row>4</xdr:row>
      <xdr:rowOff>101600</xdr:rowOff>
    </xdr:to>
    <xdr:pic>
      <xdr:nvPicPr>
        <xdr:cNvPr id="101479" name="รูปภาพ 2">
          <a:extLst>
            <a:ext uri="{FF2B5EF4-FFF2-40B4-BE49-F238E27FC236}">
              <a16:creationId xmlns:a16="http://schemas.microsoft.com/office/drawing/2014/main" id="{9EA56EA9-31EE-AC21-2E1D-2B0F8F135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127000</xdr:colOff>
      <xdr:row>8</xdr:row>
      <xdr:rowOff>127000</xdr:rowOff>
    </xdr:from>
    <xdr:to>
      <xdr:col>4</xdr:col>
      <xdr:colOff>76200</xdr:colOff>
      <xdr:row>10</xdr:row>
      <xdr:rowOff>177800</xdr:rowOff>
    </xdr:to>
    <xdr:pic>
      <xdr:nvPicPr>
        <xdr:cNvPr id="101480" name="รูปภาพ 11">
          <a:extLst>
            <a:ext uri="{FF2B5EF4-FFF2-40B4-BE49-F238E27FC236}">
              <a16:creationId xmlns:a16="http://schemas.microsoft.com/office/drawing/2014/main" id="{4731739B-DDC8-5FDA-28E8-AC225498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1752600"/>
          <a:ext cx="838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177800</xdr:colOff>
      <xdr:row>8</xdr:row>
      <xdr:rowOff>127000</xdr:rowOff>
    </xdr:from>
    <xdr:to>
      <xdr:col>7</xdr:col>
      <xdr:colOff>114300</xdr:colOff>
      <xdr:row>10</xdr:row>
      <xdr:rowOff>177800</xdr:rowOff>
    </xdr:to>
    <xdr:pic>
      <xdr:nvPicPr>
        <xdr:cNvPr id="101481" name="รูปภาพ 13">
          <a:extLst>
            <a:ext uri="{FF2B5EF4-FFF2-40B4-BE49-F238E27FC236}">
              <a16:creationId xmlns:a16="http://schemas.microsoft.com/office/drawing/2014/main" id="{20869ED1-8164-9350-6569-B6CDFB03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1752600"/>
          <a:ext cx="8255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76200</xdr:colOff>
      <xdr:row>8</xdr:row>
      <xdr:rowOff>88900</xdr:rowOff>
    </xdr:from>
    <xdr:to>
      <xdr:col>16</xdr:col>
      <xdr:colOff>76200</xdr:colOff>
      <xdr:row>10</xdr:row>
      <xdr:rowOff>177800</xdr:rowOff>
    </xdr:to>
    <xdr:pic>
      <xdr:nvPicPr>
        <xdr:cNvPr id="101482" name="รูปภาพ 15">
          <a:extLst>
            <a:ext uri="{FF2B5EF4-FFF2-40B4-BE49-F238E27FC236}">
              <a16:creationId xmlns:a16="http://schemas.microsoft.com/office/drawing/2014/main" id="{B8A971C4-1529-CBF1-09C0-6676D377E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714500"/>
          <a:ext cx="8382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</xdr:row>
      <xdr:rowOff>127000</xdr:rowOff>
    </xdr:from>
    <xdr:to>
      <xdr:col>4</xdr:col>
      <xdr:colOff>215900</xdr:colOff>
      <xdr:row>31</xdr:row>
      <xdr:rowOff>76200</xdr:rowOff>
    </xdr:to>
    <xdr:pic>
      <xdr:nvPicPr>
        <xdr:cNvPr id="101483" name="รูปภาพ 17">
          <a:extLst>
            <a:ext uri="{FF2B5EF4-FFF2-40B4-BE49-F238E27FC236}">
              <a16:creationId xmlns:a16="http://schemas.microsoft.com/office/drawing/2014/main" id="{675013F9-6BCC-FE55-161A-53775637F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5816600"/>
          <a:ext cx="800100" cy="55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38100</xdr:colOff>
      <xdr:row>28</xdr:row>
      <xdr:rowOff>88900</xdr:rowOff>
    </xdr:from>
    <xdr:to>
      <xdr:col>15</xdr:col>
      <xdr:colOff>393700</xdr:colOff>
      <xdr:row>31</xdr:row>
      <xdr:rowOff>76200</xdr:rowOff>
    </xdr:to>
    <xdr:pic>
      <xdr:nvPicPr>
        <xdr:cNvPr id="101484" name="รูปภาพ 21">
          <a:extLst>
            <a:ext uri="{FF2B5EF4-FFF2-40B4-BE49-F238E27FC236}">
              <a16:creationId xmlns:a16="http://schemas.microsoft.com/office/drawing/2014/main" id="{849967FE-04A3-258A-05C0-BE289112D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5778500"/>
          <a:ext cx="774700" cy="59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50800</xdr:colOff>
      <xdr:row>28</xdr:row>
      <xdr:rowOff>114300</xdr:rowOff>
    </xdr:from>
    <xdr:to>
      <xdr:col>13</xdr:col>
      <xdr:colOff>330200</xdr:colOff>
      <xdr:row>31</xdr:row>
      <xdr:rowOff>63500</xdr:rowOff>
    </xdr:to>
    <xdr:pic>
      <xdr:nvPicPr>
        <xdr:cNvPr id="101485" name="รูปภาพ 22">
          <a:extLst>
            <a:ext uri="{FF2B5EF4-FFF2-40B4-BE49-F238E27FC236}">
              <a16:creationId xmlns:a16="http://schemas.microsoft.com/office/drawing/2014/main" id="{632010D1-8F32-92ED-D184-57FCB7F1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5803900"/>
          <a:ext cx="812800" cy="55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101600</xdr:colOff>
      <xdr:row>41</xdr:row>
      <xdr:rowOff>152400</xdr:rowOff>
    </xdr:from>
    <xdr:to>
      <xdr:col>9</xdr:col>
      <xdr:colOff>203200</xdr:colOff>
      <xdr:row>43</xdr:row>
      <xdr:rowOff>38100</xdr:rowOff>
    </xdr:to>
    <xdr:pic>
      <xdr:nvPicPr>
        <xdr:cNvPr id="101486" name="รูปภาพ 24">
          <a:extLst>
            <a:ext uri="{FF2B5EF4-FFF2-40B4-BE49-F238E27FC236}">
              <a16:creationId xmlns:a16="http://schemas.microsoft.com/office/drawing/2014/main" id="{CD3EAE4E-6103-36A8-5A5F-7919B066A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483600"/>
          <a:ext cx="2413000" cy="29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63500</xdr:colOff>
      <xdr:row>8</xdr:row>
      <xdr:rowOff>127000</xdr:rowOff>
    </xdr:from>
    <xdr:to>
      <xdr:col>13</xdr:col>
      <xdr:colOff>368300</xdr:colOff>
      <xdr:row>10</xdr:row>
      <xdr:rowOff>165100</xdr:rowOff>
    </xdr:to>
    <xdr:pic>
      <xdr:nvPicPr>
        <xdr:cNvPr id="101487" name="รูปภาพ 25">
          <a:extLst>
            <a:ext uri="{FF2B5EF4-FFF2-40B4-BE49-F238E27FC236}">
              <a16:creationId xmlns:a16="http://schemas.microsoft.com/office/drawing/2014/main" id="{82AA033A-2833-6E67-9364-3F5A6B1B6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752600"/>
          <a:ext cx="838200" cy="44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114300</xdr:colOff>
      <xdr:row>41</xdr:row>
      <xdr:rowOff>88900</xdr:rowOff>
    </xdr:from>
    <xdr:to>
      <xdr:col>18</xdr:col>
      <xdr:colOff>279400</xdr:colOff>
      <xdr:row>43</xdr:row>
      <xdr:rowOff>38100</xdr:rowOff>
    </xdr:to>
    <xdr:pic>
      <xdr:nvPicPr>
        <xdr:cNvPr id="101488" name="รูปภาพ 27">
          <a:extLst>
            <a:ext uri="{FF2B5EF4-FFF2-40B4-BE49-F238E27FC236}">
              <a16:creationId xmlns:a16="http://schemas.microsoft.com/office/drawing/2014/main" id="{1AE53825-9024-CE4B-1102-01571755F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8420100"/>
          <a:ext cx="196850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8311" name="รูปภาพ 2">
          <a:extLst>
            <a:ext uri="{FF2B5EF4-FFF2-40B4-BE49-F238E27FC236}">
              <a16:creationId xmlns:a16="http://schemas.microsoft.com/office/drawing/2014/main" id="{16D735F5-68B4-83E8-0A66-6E8C815BA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331787</xdr:colOff>
      <xdr:row>0</xdr:row>
      <xdr:rowOff>33338</xdr:rowOff>
    </xdr:from>
    <xdr:ext cx="1042857" cy="264111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48D7491E-4252-B0E5-08EE-EF79C6494EDA}"/>
            </a:ext>
          </a:extLst>
        </xdr:cNvPr>
        <xdr:cNvSpPr txBox="1"/>
      </xdr:nvSpPr>
      <xdr:spPr>
        <a:xfrm>
          <a:off x="5729287" y="3333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9335" name="รูปภาพ 2">
          <a:extLst>
            <a:ext uri="{FF2B5EF4-FFF2-40B4-BE49-F238E27FC236}">
              <a16:creationId xmlns:a16="http://schemas.microsoft.com/office/drawing/2014/main" id="{C4C84E98-7AFC-1532-11A5-F5B070051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8" name="กล่องข้อความ 7">
          <a:extLst>
            <a:ext uri="{FF2B5EF4-FFF2-40B4-BE49-F238E27FC236}">
              <a16:creationId xmlns:a16="http://schemas.microsoft.com/office/drawing/2014/main" id="{8212C521-83CA-E041-2670-014D50C4B18F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0359" name="รูปภาพ 2">
          <a:extLst>
            <a:ext uri="{FF2B5EF4-FFF2-40B4-BE49-F238E27FC236}">
              <a16:creationId xmlns:a16="http://schemas.microsoft.com/office/drawing/2014/main" id="{BD91B15C-7E07-3830-C274-D9D291937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341316</xdr:colOff>
      <xdr:row>0</xdr:row>
      <xdr:rowOff>29939</xdr:rowOff>
    </xdr:from>
    <xdr:ext cx="1709606" cy="270991"/>
    <xdr:sp macro="" textlink="">
      <xdr:nvSpPr>
        <xdr:cNvPr id="19" name="กล่องข้อความ 18">
          <a:extLst>
            <a:ext uri="{FF2B5EF4-FFF2-40B4-BE49-F238E27FC236}">
              <a16:creationId xmlns:a16="http://schemas.microsoft.com/office/drawing/2014/main" id="{7B5CD472-2812-966F-D0B0-3FCBD13277E7}"/>
            </a:ext>
          </a:extLst>
        </xdr:cNvPr>
        <xdr:cNvSpPr txBox="1"/>
      </xdr:nvSpPr>
      <xdr:spPr>
        <a:xfrm>
          <a:off x="5062541" y="29939"/>
          <a:ext cx="1697481" cy="27135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1554" name="รูปภาพ 2">
          <a:extLst>
            <a:ext uri="{FF2B5EF4-FFF2-40B4-BE49-F238E27FC236}">
              <a16:creationId xmlns:a16="http://schemas.microsoft.com/office/drawing/2014/main" id="{FC680E77-C653-DBCF-D3E6-7863C58D1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331788</xdr:colOff>
      <xdr:row>0</xdr:row>
      <xdr:rowOff>28574</xdr:rowOff>
    </xdr:from>
    <xdr:ext cx="1692713" cy="264560"/>
    <xdr:sp macro="" textlink="">
      <xdr:nvSpPr>
        <xdr:cNvPr id="15" name="กล่องข้อความ 14">
          <a:extLst>
            <a:ext uri="{FF2B5EF4-FFF2-40B4-BE49-F238E27FC236}">
              <a16:creationId xmlns:a16="http://schemas.microsoft.com/office/drawing/2014/main" id="{1BA3A3DC-3CDD-EDD5-2A4D-FBB2B03DB09D}"/>
            </a:ext>
          </a:extLst>
        </xdr:cNvPr>
        <xdr:cNvSpPr txBox="1"/>
      </xdr:nvSpPr>
      <xdr:spPr>
        <a:xfrm>
          <a:off x="5053013" y="28574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2578" name="รูปภาพ 2">
          <a:extLst>
            <a:ext uri="{FF2B5EF4-FFF2-40B4-BE49-F238E27FC236}">
              <a16:creationId xmlns:a16="http://schemas.microsoft.com/office/drawing/2014/main" id="{B2DD26BD-7EB0-CC38-55B4-69271CC52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3176</xdr:colOff>
      <xdr:row>0</xdr:row>
      <xdr:rowOff>24342</xdr:rowOff>
    </xdr:from>
    <xdr:ext cx="1673573" cy="264111"/>
    <xdr:sp macro="" textlink="">
      <xdr:nvSpPr>
        <xdr:cNvPr id="18" name="กล่องข้อความ 17">
          <a:extLst>
            <a:ext uri="{FF2B5EF4-FFF2-40B4-BE49-F238E27FC236}">
              <a16:creationId xmlns:a16="http://schemas.microsoft.com/office/drawing/2014/main" id="{7B4CCD4A-94C3-D9EA-E384-44133CEF0F0F}"/>
            </a:ext>
          </a:extLst>
        </xdr:cNvPr>
        <xdr:cNvSpPr txBox="1"/>
      </xdr:nvSpPr>
      <xdr:spPr>
        <a:xfrm>
          <a:off x="5067301" y="23812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28608" name="รูปภาพ 2">
          <a:extLst>
            <a:ext uri="{FF2B5EF4-FFF2-40B4-BE49-F238E27FC236}">
              <a16:creationId xmlns:a16="http://schemas.microsoft.com/office/drawing/2014/main" id="{8DB6BDF2-3967-7F20-BE14-3B119209E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7DBB57B4-6349-CA8D-98CB-832468A0F587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8</xdr:col>
      <xdr:colOff>177800</xdr:colOff>
      <xdr:row>10</xdr:row>
      <xdr:rowOff>50800</xdr:rowOff>
    </xdr:from>
    <xdr:to>
      <xdr:col>18</xdr:col>
      <xdr:colOff>139700</xdr:colOff>
      <xdr:row>18</xdr:row>
      <xdr:rowOff>139700</xdr:rowOff>
    </xdr:to>
    <xdr:grpSp>
      <xdr:nvGrpSpPr>
        <xdr:cNvPr id="28610" name="กลุ่ม 20">
          <a:extLst>
            <a:ext uri="{FF2B5EF4-FFF2-40B4-BE49-F238E27FC236}">
              <a16:creationId xmlns:a16="http://schemas.microsoft.com/office/drawing/2014/main" id="{68C812AF-42CA-51FB-7203-D9B972C7D593}"/>
            </a:ext>
          </a:extLst>
        </xdr:cNvPr>
        <xdr:cNvGrpSpPr>
          <a:grpSpLocks/>
        </xdr:cNvGrpSpPr>
      </xdr:nvGrpSpPr>
      <xdr:grpSpPr bwMode="auto">
        <a:xfrm>
          <a:off x="3022600" y="1600200"/>
          <a:ext cx="3517900" cy="1308100"/>
          <a:chOff x="2871788" y="1409641"/>
          <a:chExt cx="3343274" cy="1264743"/>
        </a:xfrm>
      </xdr:grpSpPr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51A59DE1-C85F-A4AA-4493-31B4B5945635}"/>
              </a:ext>
            </a:extLst>
          </xdr:cNvPr>
          <xdr:cNvSpPr txBox="1"/>
        </xdr:nvSpPr>
        <xdr:spPr>
          <a:xfrm>
            <a:off x="329422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1-AL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FC252ED1-4E86-13C9-320E-2D9F86981DFD}"/>
              </a:ext>
            </a:extLst>
          </xdr:cNvPr>
          <xdr:cNvSpPr txBox="1"/>
        </xdr:nvSpPr>
        <xdr:spPr>
          <a:xfrm>
            <a:off x="533398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1-RAL</a:t>
            </a:r>
          </a:p>
        </xdr:txBody>
      </xdr:sp>
      <xdr:pic>
        <xdr:nvPicPr>
          <xdr:cNvPr id="28613" name="รูปภาพ 17">
            <a:extLst>
              <a:ext uri="{FF2B5EF4-FFF2-40B4-BE49-F238E27FC236}">
                <a16:creationId xmlns:a16="http://schemas.microsoft.com/office/drawing/2014/main" id="{F9980C54-871D-CA89-A80D-CF8716E16F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71788" y="1421286"/>
            <a:ext cx="1351026" cy="87900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8614" name="รูปภาพ 19">
            <a:extLst>
              <a:ext uri="{FF2B5EF4-FFF2-40B4-BE49-F238E27FC236}">
                <a16:creationId xmlns:a16="http://schemas.microsoft.com/office/drawing/2014/main" id="{7F6E0E47-773F-B189-22DB-2C889DEAD0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37993" y="1409641"/>
            <a:ext cx="1277069" cy="8890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29632" name="รูปภาพ 2">
          <a:extLst>
            <a:ext uri="{FF2B5EF4-FFF2-40B4-BE49-F238E27FC236}">
              <a16:creationId xmlns:a16="http://schemas.microsoft.com/office/drawing/2014/main" id="{2A736A22-C96B-6E38-310F-41017A148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40C885CE-BD7F-00CE-5D52-60B1C214A8C5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8</xdr:col>
      <xdr:colOff>177800</xdr:colOff>
      <xdr:row>10</xdr:row>
      <xdr:rowOff>50800</xdr:rowOff>
    </xdr:from>
    <xdr:to>
      <xdr:col>18</xdr:col>
      <xdr:colOff>139700</xdr:colOff>
      <xdr:row>18</xdr:row>
      <xdr:rowOff>139700</xdr:rowOff>
    </xdr:to>
    <xdr:grpSp>
      <xdr:nvGrpSpPr>
        <xdr:cNvPr id="29634" name="กลุ่ม 3">
          <a:extLst>
            <a:ext uri="{FF2B5EF4-FFF2-40B4-BE49-F238E27FC236}">
              <a16:creationId xmlns:a16="http://schemas.microsoft.com/office/drawing/2014/main" id="{02579AE2-E945-F325-33E3-63C69AA4FC15}"/>
            </a:ext>
          </a:extLst>
        </xdr:cNvPr>
        <xdr:cNvGrpSpPr>
          <a:grpSpLocks/>
        </xdr:cNvGrpSpPr>
      </xdr:nvGrpSpPr>
      <xdr:grpSpPr bwMode="auto">
        <a:xfrm>
          <a:off x="3022600" y="1600200"/>
          <a:ext cx="3517900" cy="1308100"/>
          <a:chOff x="2871788" y="1409641"/>
          <a:chExt cx="3343274" cy="126474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09AF6F60-9676-1EA3-C8B9-AE9115FABBEB}"/>
              </a:ext>
            </a:extLst>
          </xdr:cNvPr>
          <xdr:cNvSpPr txBox="1"/>
        </xdr:nvSpPr>
        <xdr:spPr>
          <a:xfrm>
            <a:off x="329422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1-AL</a:t>
            </a:r>
          </a:p>
        </xdr:txBody>
      </xdr:sp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498F7A22-1B2F-ED8A-FA37-A4B4DA278834}"/>
              </a:ext>
            </a:extLst>
          </xdr:cNvPr>
          <xdr:cNvSpPr txBox="1"/>
        </xdr:nvSpPr>
        <xdr:spPr>
          <a:xfrm>
            <a:off x="533398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1-RAL</a:t>
            </a:r>
          </a:p>
        </xdr:txBody>
      </xdr:sp>
      <xdr:pic>
        <xdr:nvPicPr>
          <xdr:cNvPr id="29637" name="รูปภาพ 6">
            <a:extLst>
              <a:ext uri="{FF2B5EF4-FFF2-40B4-BE49-F238E27FC236}">
                <a16:creationId xmlns:a16="http://schemas.microsoft.com/office/drawing/2014/main" id="{F88952FB-E438-959E-90DA-D99C1A483D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71788" y="1421286"/>
            <a:ext cx="1351026" cy="87900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638" name="รูปภาพ 7">
            <a:extLst>
              <a:ext uri="{FF2B5EF4-FFF2-40B4-BE49-F238E27FC236}">
                <a16:creationId xmlns:a16="http://schemas.microsoft.com/office/drawing/2014/main" id="{8DF70B58-4C6F-8A28-3725-0F9F8AD44E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37993" y="1409641"/>
            <a:ext cx="1277069" cy="8890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3718" name="รูปภาพ 2">
          <a:extLst>
            <a:ext uri="{FF2B5EF4-FFF2-40B4-BE49-F238E27FC236}">
              <a16:creationId xmlns:a16="http://schemas.microsoft.com/office/drawing/2014/main" id="{CBD2C4AE-BE49-108F-91E7-C637B121C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17</xdr:col>
      <xdr:colOff>3175</xdr:colOff>
      <xdr:row>0</xdr:row>
      <xdr:rowOff>28576</xdr:rowOff>
    </xdr:from>
    <xdr:ext cx="1007036" cy="264560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D293FC4E-938F-4B77-9DD9-4BF16882ACF1}"/>
            </a:ext>
          </a:extLst>
        </xdr:cNvPr>
        <xdr:cNvSpPr txBox="1"/>
      </xdr:nvSpPr>
      <xdr:spPr>
        <a:xfrm>
          <a:off x="5743575" y="28576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twoCellAnchor>
    <xdr:from>
      <xdr:col>12</xdr:col>
      <xdr:colOff>215900</xdr:colOff>
      <xdr:row>11</xdr:row>
      <xdr:rowOff>50800</xdr:rowOff>
    </xdr:from>
    <xdr:to>
      <xdr:col>18</xdr:col>
      <xdr:colOff>304800</xdr:colOff>
      <xdr:row>28</xdr:row>
      <xdr:rowOff>0</xdr:rowOff>
    </xdr:to>
    <xdr:grpSp>
      <xdr:nvGrpSpPr>
        <xdr:cNvPr id="43720" name="กลุ่ม 4">
          <a:extLst>
            <a:ext uri="{FF2B5EF4-FFF2-40B4-BE49-F238E27FC236}">
              <a16:creationId xmlns:a16="http://schemas.microsoft.com/office/drawing/2014/main" id="{18F0877B-6ACB-A39D-64D4-4F1ED25CE114}"/>
            </a:ext>
          </a:extLst>
        </xdr:cNvPr>
        <xdr:cNvGrpSpPr>
          <a:grpSpLocks/>
        </xdr:cNvGrpSpPr>
      </xdr:nvGrpSpPr>
      <xdr:grpSpPr bwMode="auto">
        <a:xfrm>
          <a:off x="4483100" y="1752600"/>
          <a:ext cx="2222500" cy="2540000"/>
          <a:chOff x="4133850" y="1566863"/>
          <a:chExt cx="2124075" cy="2460074"/>
        </a:xfrm>
      </xdr:grpSpPr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BA40C0B8-08EC-1AEF-A41E-ECA66CEB82CE}"/>
              </a:ext>
            </a:extLst>
          </xdr:cNvPr>
          <xdr:cNvSpPr txBox="1"/>
        </xdr:nvSpPr>
        <xdr:spPr>
          <a:xfrm>
            <a:off x="4218813" y="2513991"/>
            <a:ext cx="667566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</a:t>
            </a:r>
          </a:p>
        </xdr:txBody>
      </xdr:sp>
      <xdr:sp macro="" textlink="">
        <xdr:nvSpPr>
          <xdr:cNvPr id="8" name="กล่องข้อความ 7">
            <a:extLst>
              <a:ext uri="{FF2B5EF4-FFF2-40B4-BE49-F238E27FC236}">
                <a16:creationId xmlns:a16="http://schemas.microsoft.com/office/drawing/2014/main" id="{75A8FC7A-7397-F3D5-232E-5705ADD0F36A}"/>
              </a:ext>
            </a:extLst>
          </xdr:cNvPr>
          <xdr:cNvSpPr txBox="1"/>
        </xdr:nvSpPr>
        <xdr:spPr>
          <a:xfrm>
            <a:off x="5311194" y="2513991"/>
            <a:ext cx="898180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1-PFR-R(WD)</a:t>
            </a:r>
          </a:p>
        </xdr:txBody>
      </xdr:sp>
      <xdr:pic>
        <xdr:nvPicPr>
          <xdr:cNvPr id="43723" name="รูปภาพ 5">
            <a:extLst>
              <a:ext uri="{FF2B5EF4-FFF2-40B4-BE49-F238E27FC236}">
                <a16:creationId xmlns:a16="http://schemas.microsoft.com/office/drawing/2014/main" id="{070C32E7-0261-AD6C-605B-1B74606D058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19688" y="1614488"/>
            <a:ext cx="1138237" cy="8524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724" name="รูปภาพ 8">
            <a:extLst>
              <a:ext uri="{FF2B5EF4-FFF2-40B4-BE49-F238E27FC236}">
                <a16:creationId xmlns:a16="http://schemas.microsoft.com/office/drawing/2014/main" id="{BBB9851F-5179-E553-1B79-B0583D5AB2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33850" y="1566863"/>
            <a:ext cx="852488" cy="8429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725" name="รูปภาพ 10">
            <a:extLst>
              <a:ext uri="{FF2B5EF4-FFF2-40B4-BE49-F238E27FC236}">
                <a16:creationId xmlns:a16="http://schemas.microsoft.com/office/drawing/2014/main" id="{3213BB15-74A4-9EC9-F975-678E577606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-9900000">
            <a:off x="4143375" y="2862263"/>
            <a:ext cx="1728788" cy="9239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E96C30C4-1D45-D839-98F7-D5A53C3F745A}"/>
              </a:ext>
            </a:extLst>
          </xdr:cNvPr>
          <xdr:cNvSpPr txBox="1"/>
        </xdr:nvSpPr>
        <xdr:spPr>
          <a:xfrm>
            <a:off x="4607215" y="3756329"/>
            <a:ext cx="910318" cy="2706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Service</a:t>
            </a:r>
            <a:r>
              <a:rPr lang="en-US" sz="1100" b="1" baseline="0"/>
              <a:t> Panel</a:t>
            </a:r>
            <a:endParaRPr lang="en-US" sz="1100" b="1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1865" name="รูปภาพ 2">
          <a:extLst>
            <a:ext uri="{FF2B5EF4-FFF2-40B4-BE49-F238E27FC236}">
              <a16:creationId xmlns:a16="http://schemas.microsoft.com/office/drawing/2014/main" id="{C1229625-C14F-8832-772C-5984917C3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340784</xdr:colOff>
      <xdr:row>0</xdr:row>
      <xdr:rowOff>28575</xdr:rowOff>
    </xdr:from>
    <xdr:ext cx="1693258" cy="264560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ED12C5FA-09A9-9D46-3096-084DE7027C61}"/>
            </a:ext>
          </a:extLst>
        </xdr:cNvPr>
        <xdr:cNvSpPr txBox="1"/>
      </xdr:nvSpPr>
      <xdr:spPr>
        <a:xfrm>
          <a:off x="5057776" y="28575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12</xdr:col>
      <xdr:colOff>215900</xdr:colOff>
      <xdr:row>11</xdr:row>
      <xdr:rowOff>50800</xdr:rowOff>
    </xdr:from>
    <xdr:to>
      <xdr:col>18</xdr:col>
      <xdr:colOff>317500</xdr:colOff>
      <xdr:row>27</xdr:row>
      <xdr:rowOff>152400</xdr:rowOff>
    </xdr:to>
    <xdr:grpSp>
      <xdr:nvGrpSpPr>
        <xdr:cNvPr id="41867" name="กลุ่ม 1">
          <a:extLst>
            <a:ext uri="{FF2B5EF4-FFF2-40B4-BE49-F238E27FC236}">
              <a16:creationId xmlns:a16="http://schemas.microsoft.com/office/drawing/2014/main" id="{C6097D42-4859-5B68-0D6C-F44424E61340}"/>
            </a:ext>
          </a:extLst>
        </xdr:cNvPr>
        <xdr:cNvGrpSpPr>
          <a:grpSpLocks/>
        </xdr:cNvGrpSpPr>
      </xdr:nvGrpSpPr>
      <xdr:grpSpPr bwMode="auto">
        <a:xfrm>
          <a:off x="4483100" y="1752600"/>
          <a:ext cx="2235200" cy="2540000"/>
          <a:chOff x="4133850" y="1566863"/>
          <a:chExt cx="2124075" cy="2460074"/>
        </a:xfrm>
      </xdr:grpSpPr>
      <xdr:sp macro="" textlink="">
        <xdr:nvSpPr>
          <xdr:cNvPr id="3" name="กล่องข้อความ 2">
            <a:extLst>
              <a:ext uri="{FF2B5EF4-FFF2-40B4-BE49-F238E27FC236}">
                <a16:creationId xmlns:a16="http://schemas.microsoft.com/office/drawing/2014/main" id="{9F281A80-67DA-79DE-DE49-2E3CB0675D11}"/>
              </a:ext>
            </a:extLst>
          </xdr:cNvPr>
          <xdr:cNvSpPr txBox="1"/>
        </xdr:nvSpPr>
        <xdr:spPr>
          <a:xfrm>
            <a:off x="4218330" y="2513991"/>
            <a:ext cx="663773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</a:t>
            </a:r>
          </a:p>
        </xdr:txBody>
      </xdr:sp>
      <xdr:sp macro="" textlink="">
        <xdr:nvSpPr>
          <xdr:cNvPr id="4" name="กล่องข้อความ 3">
            <a:extLst>
              <a:ext uri="{FF2B5EF4-FFF2-40B4-BE49-F238E27FC236}">
                <a16:creationId xmlns:a16="http://schemas.microsoft.com/office/drawing/2014/main" id="{8B8EF41B-056E-D3A2-B0A1-4A41A8ED6F4F}"/>
              </a:ext>
            </a:extLst>
          </xdr:cNvPr>
          <xdr:cNvSpPr txBox="1"/>
        </xdr:nvSpPr>
        <xdr:spPr>
          <a:xfrm>
            <a:off x="5304505" y="2513991"/>
            <a:ext cx="905146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1-PFR-R(WD)</a:t>
            </a:r>
          </a:p>
        </xdr:txBody>
      </xdr:sp>
      <xdr:pic>
        <xdr:nvPicPr>
          <xdr:cNvPr id="41870" name="รูปภาพ 5">
            <a:extLst>
              <a:ext uri="{FF2B5EF4-FFF2-40B4-BE49-F238E27FC236}">
                <a16:creationId xmlns:a16="http://schemas.microsoft.com/office/drawing/2014/main" id="{0D6DA644-45F3-FCD9-C3EE-2398427927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19688" y="1614488"/>
            <a:ext cx="1138237" cy="8524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71" name="รูปภาพ 8">
            <a:extLst>
              <a:ext uri="{FF2B5EF4-FFF2-40B4-BE49-F238E27FC236}">
                <a16:creationId xmlns:a16="http://schemas.microsoft.com/office/drawing/2014/main" id="{6103D193-D635-BCB1-DC3B-37BFBC6E8A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33850" y="1566863"/>
            <a:ext cx="852488" cy="8429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72" name="รูปภาพ 10">
            <a:extLst>
              <a:ext uri="{FF2B5EF4-FFF2-40B4-BE49-F238E27FC236}">
                <a16:creationId xmlns:a16="http://schemas.microsoft.com/office/drawing/2014/main" id="{32688380-FC8D-A2D6-7B91-741E21C081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-9900000">
            <a:off x="4143375" y="2862263"/>
            <a:ext cx="1728788" cy="9239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F1789AC8-861F-4A7D-17EA-9E8969251A79}"/>
              </a:ext>
            </a:extLst>
          </xdr:cNvPr>
          <xdr:cNvSpPr txBox="1"/>
        </xdr:nvSpPr>
        <xdr:spPr>
          <a:xfrm>
            <a:off x="4604526" y="3756329"/>
            <a:ext cx="905146" cy="2706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Service</a:t>
            </a:r>
            <a:r>
              <a:rPr lang="en-US" sz="1100" b="1" baseline="0"/>
              <a:t> Panel</a:t>
            </a:r>
            <a:endParaRPr lang="en-US" sz="1100" b="1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3214" name="รูปภาพ 2">
          <a:extLst>
            <a:ext uri="{FF2B5EF4-FFF2-40B4-BE49-F238E27FC236}">
              <a16:creationId xmlns:a16="http://schemas.microsoft.com/office/drawing/2014/main" id="{65FCA8A6-089C-4980-A737-BB1BF2A49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C7F7604-A80C-3D98-4B32-8EF0E49CE670}"/>
            </a:ext>
          </a:extLst>
        </xdr:cNvPr>
        <xdr:cNvSpPr txBox="1"/>
      </xdr:nvSpPr>
      <xdr:spPr>
        <a:xfrm>
          <a:off x="4214811" y="2509839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1-LTG10-R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335052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96ACD943-3AB6-6CEE-A44F-B6F14796F19E}"/>
            </a:ext>
          </a:extLst>
        </xdr:cNvPr>
        <xdr:cNvSpPr txBox="1"/>
      </xdr:nvSpPr>
      <xdr:spPr>
        <a:xfrm>
          <a:off x="5310188" y="2509839"/>
          <a:ext cx="108585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1-LTG10-R</a:t>
          </a:r>
          <a:r>
            <a:rPr lang="en-US" sz="1100" b="1" baseline="0"/>
            <a:t> </a:t>
          </a:r>
          <a:r>
            <a:rPr lang="en-US" sz="1100" b="1"/>
            <a:t>(WD)</a:t>
          </a:r>
        </a:p>
      </xdr:txBody>
    </xdr:sp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83217" name="รูปภาพ 5">
          <a:extLst>
            <a:ext uri="{FF2B5EF4-FFF2-40B4-BE49-F238E27FC236}">
              <a16:creationId xmlns:a16="http://schemas.microsoft.com/office/drawing/2014/main" id="{D5CA88AF-8B84-71F9-1C85-FDEB14B02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292100</xdr:colOff>
      <xdr:row>16</xdr:row>
      <xdr:rowOff>38100</xdr:rowOff>
    </xdr:to>
    <xdr:pic>
      <xdr:nvPicPr>
        <xdr:cNvPr id="83218" name="รูปภาพ 11">
          <a:extLst>
            <a:ext uri="{FF2B5EF4-FFF2-40B4-BE49-F238E27FC236}">
              <a16:creationId xmlns:a16="http://schemas.microsoft.com/office/drawing/2014/main" id="{210A7BFC-F963-C1F2-B6F1-E0339631C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574800"/>
          <a:ext cx="952500" cy="927100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0</xdr:row>
      <xdr:rowOff>33336</xdr:rowOff>
    </xdr:from>
    <xdr:ext cx="1697481" cy="264111"/>
    <xdr:sp macro="" textlink="">
      <xdr:nvSpPr>
        <xdr:cNvPr id="13" name="กล่องข้อความ 12">
          <a:extLst>
            <a:ext uri="{FF2B5EF4-FFF2-40B4-BE49-F238E27FC236}">
              <a16:creationId xmlns:a16="http://schemas.microsoft.com/office/drawing/2014/main" id="{B440BE80-2653-AE4A-1D84-3401A0909C6D}"/>
            </a:ext>
          </a:extLst>
        </xdr:cNvPr>
        <xdr:cNvSpPr txBox="1"/>
      </xdr:nvSpPr>
      <xdr:spPr>
        <a:xfrm>
          <a:off x="5072063" y="33336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76200</xdr:colOff>
      <xdr:row>19</xdr:row>
      <xdr:rowOff>88900</xdr:rowOff>
    </xdr:from>
    <xdr:to>
      <xdr:col>17</xdr:col>
      <xdr:colOff>279400</xdr:colOff>
      <xdr:row>28</xdr:row>
      <xdr:rowOff>63500</xdr:rowOff>
    </xdr:to>
    <xdr:pic>
      <xdr:nvPicPr>
        <xdr:cNvPr id="83220" name="รูปภาพ 14">
          <a:extLst>
            <a:ext uri="{FF2B5EF4-FFF2-40B4-BE49-F238E27FC236}">
              <a16:creationId xmlns:a16="http://schemas.microsoft.com/office/drawing/2014/main" id="{735DB527-144E-4A9E-A649-63779CEE8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009900"/>
          <a:ext cx="1981200" cy="134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4220" name="รูปภาพ 2">
          <a:extLst>
            <a:ext uri="{FF2B5EF4-FFF2-40B4-BE49-F238E27FC236}">
              <a16:creationId xmlns:a16="http://schemas.microsoft.com/office/drawing/2014/main" id="{223A7D23-9132-C05C-75BD-67AE06CCC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917034F3-0F23-2CF9-FC42-DC7175427432}"/>
            </a:ext>
          </a:extLst>
        </xdr:cNvPr>
        <xdr:cNvSpPr txBox="1"/>
      </xdr:nvSpPr>
      <xdr:spPr>
        <a:xfrm>
          <a:off x="4214811" y="2509839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1-LTG15-R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335052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94F9FD1A-CBC0-9302-26BF-ACB37F5CBD49}"/>
            </a:ext>
          </a:extLst>
        </xdr:cNvPr>
        <xdr:cNvSpPr txBox="1"/>
      </xdr:nvSpPr>
      <xdr:spPr>
        <a:xfrm>
          <a:off x="5310188" y="2509839"/>
          <a:ext cx="108585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1-LTG15-R</a:t>
          </a:r>
          <a:r>
            <a:rPr lang="en-US" sz="1100" b="1" baseline="0"/>
            <a:t> </a:t>
          </a:r>
          <a:r>
            <a:rPr lang="en-US" sz="1100" b="1"/>
            <a:t>(WD)</a:t>
          </a:r>
        </a:p>
      </xdr:txBody>
    </xdr:sp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84223" name="รูปภาพ 5">
          <a:extLst>
            <a:ext uri="{FF2B5EF4-FFF2-40B4-BE49-F238E27FC236}">
              <a16:creationId xmlns:a16="http://schemas.microsoft.com/office/drawing/2014/main" id="{A96042E6-A3DF-451A-9D18-E51764ED3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292100</xdr:colOff>
      <xdr:row>16</xdr:row>
      <xdr:rowOff>38100</xdr:rowOff>
    </xdr:to>
    <xdr:pic>
      <xdr:nvPicPr>
        <xdr:cNvPr id="84224" name="รูปภาพ 5">
          <a:extLst>
            <a:ext uri="{FF2B5EF4-FFF2-40B4-BE49-F238E27FC236}">
              <a16:creationId xmlns:a16="http://schemas.microsoft.com/office/drawing/2014/main" id="{D53FD885-D3CA-84ED-D21B-9930AFE43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574800"/>
          <a:ext cx="952500" cy="927100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0</xdr:row>
      <xdr:rowOff>33336</xdr:rowOff>
    </xdr:from>
    <xdr:ext cx="1697481" cy="264111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BE4BDE96-67F5-F0D3-A717-766167FB1171}"/>
            </a:ext>
          </a:extLst>
        </xdr:cNvPr>
        <xdr:cNvSpPr txBox="1"/>
      </xdr:nvSpPr>
      <xdr:spPr>
        <a:xfrm>
          <a:off x="5072063" y="33336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76200</xdr:colOff>
      <xdr:row>19</xdr:row>
      <xdr:rowOff>88900</xdr:rowOff>
    </xdr:from>
    <xdr:to>
      <xdr:col>17</xdr:col>
      <xdr:colOff>266700</xdr:colOff>
      <xdr:row>28</xdr:row>
      <xdr:rowOff>63500</xdr:rowOff>
    </xdr:to>
    <xdr:pic>
      <xdr:nvPicPr>
        <xdr:cNvPr id="84226" name="รูปภาพ 8">
          <a:extLst>
            <a:ext uri="{FF2B5EF4-FFF2-40B4-BE49-F238E27FC236}">
              <a16:creationId xmlns:a16="http://schemas.microsoft.com/office/drawing/2014/main" id="{7FCB45F9-8C71-68EF-F1F9-B8E3770D0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009900"/>
          <a:ext cx="1968500" cy="134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5238" name="รูปภาพ 2">
          <a:extLst>
            <a:ext uri="{FF2B5EF4-FFF2-40B4-BE49-F238E27FC236}">
              <a16:creationId xmlns:a16="http://schemas.microsoft.com/office/drawing/2014/main" id="{DECBA4C1-4D15-A534-607B-97B217270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A0AC4138-C395-8A9C-C773-D28AF68167E0}"/>
            </a:ext>
          </a:extLst>
        </xdr:cNvPr>
        <xdr:cNvSpPr txBox="1"/>
      </xdr:nvSpPr>
      <xdr:spPr>
        <a:xfrm>
          <a:off x="4214811" y="2509839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1-LTG20-R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335052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2D99D28A-9428-3D71-B0CD-5F01A9AE5209}"/>
            </a:ext>
          </a:extLst>
        </xdr:cNvPr>
        <xdr:cNvSpPr txBox="1"/>
      </xdr:nvSpPr>
      <xdr:spPr>
        <a:xfrm>
          <a:off x="5310188" y="2509839"/>
          <a:ext cx="108585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1-LTG20-R</a:t>
          </a:r>
          <a:r>
            <a:rPr lang="en-US" sz="1100" b="1" baseline="0"/>
            <a:t> </a:t>
          </a:r>
          <a:r>
            <a:rPr lang="en-US" sz="1100" b="1"/>
            <a:t>(WD)</a:t>
          </a:r>
        </a:p>
      </xdr:txBody>
    </xdr:sp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85241" name="รูปภาพ 5">
          <a:extLst>
            <a:ext uri="{FF2B5EF4-FFF2-40B4-BE49-F238E27FC236}">
              <a16:creationId xmlns:a16="http://schemas.microsoft.com/office/drawing/2014/main" id="{18F6B6F6-9FF2-6CED-FCD6-73397CBFB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292100</xdr:colOff>
      <xdr:row>16</xdr:row>
      <xdr:rowOff>38100</xdr:rowOff>
    </xdr:to>
    <xdr:pic>
      <xdr:nvPicPr>
        <xdr:cNvPr id="85242" name="รูปภาพ 5">
          <a:extLst>
            <a:ext uri="{FF2B5EF4-FFF2-40B4-BE49-F238E27FC236}">
              <a16:creationId xmlns:a16="http://schemas.microsoft.com/office/drawing/2014/main" id="{83DA243E-9C0C-4C8D-EAAF-FCD5476B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574800"/>
          <a:ext cx="952500" cy="927100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0</xdr:row>
      <xdr:rowOff>33336</xdr:rowOff>
    </xdr:from>
    <xdr:ext cx="1697481" cy="264111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7D7B8431-7EFD-E0DB-00BC-0068842BADE7}"/>
            </a:ext>
          </a:extLst>
        </xdr:cNvPr>
        <xdr:cNvSpPr txBox="1"/>
      </xdr:nvSpPr>
      <xdr:spPr>
        <a:xfrm>
          <a:off x="5072063" y="33336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76200</xdr:colOff>
      <xdr:row>19</xdr:row>
      <xdr:rowOff>88900</xdr:rowOff>
    </xdr:from>
    <xdr:to>
      <xdr:col>17</xdr:col>
      <xdr:colOff>266700</xdr:colOff>
      <xdr:row>28</xdr:row>
      <xdr:rowOff>63500</xdr:rowOff>
    </xdr:to>
    <xdr:pic>
      <xdr:nvPicPr>
        <xdr:cNvPr id="85244" name="รูปภาพ 9">
          <a:extLst>
            <a:ext uri="{FF2B5EF4-FFF2-40B4-BE49-F238E27FC236}">
              <a16:creationId xmlns:a16="http://schemas.microsoft.com/office/drawing/2014/main" id="{EB404933-6A84-B4DA-3C1F-55B3F5031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009900"/>
          <a:ext cx="1968500" cy="134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38621" name="รูปภาพ 2">
          <a:extLst>
            <a:ext uri="{FF2B5EF4-FFF2-40B4-BE49-F238E27FC236}">
              <a16:creationId xmlns:a16="http://schemas.microsoft.com/office/drawing/2014/main" id="{4123F12F-D946-B433-1D9C-464D17012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BF8EF1DD-B857-E416-64A5-D983A585ACF3}"/>
            </a:ext>
          </a:extLst>
        </xdr:cNvPr>
        <xdr:cNvSpPr txBox="1"/>
      </xdr:nvSpPr>
      <xdr:spPr>
        <a:xfrm>
          <a:off x="4214811" y="2362201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141288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A4D554D9-D23E-BDF3-40ED-9F46E2B8AF55}"/>
            </a:ext>
          </a:extLst>
        </xdr:cNvPr>
        <xdr:cNvSpPr txBox="1"/>
      </xdr:nvSpPr>
      <xdr:spPr>
        <a:xfrm>
          <a:off x="5310188" y="2362201"/>
          <a:ext cx="9048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1-EGC-R(WD)</a:t>
          </a:r>
        </a:p>
      </xdr:txBody>
    </xdr:sp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330200</xdr:colOff>
      <xdr:row>16</xdr:row>
      <xdr:rowOff>12700</xdr:rowOff>
    </xdr:to>
    <xdr:pic>
      <xdr:nvPicPr>
        <xdr:cNvPr id="38624" name="รูปภาพ 4">
          <a:extLst>
            <a:ext uri="{FF2B5EF4-FFF2-40B4-BE49-F238E27FC236}">
              <a16:creationId xmlns:a16="http://schemas.microsoft.com/office/drawing/2014/main" id="{6383442A-45EE-90AE-98DB-10849349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4" t="3671" r="3732" b="3439"/>
        <a:stretch>
          <a:fillRect/>
        </a:stretch>
      </xdr:blipFill>
      <xdr:spPr bwMode="auto">
        <a:xfrm>
          <a:off x="4318000" y="1574800"/>
          <a:ext cx="9906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38625" name="รูปภาพ 5">
          <a:extLst>
            <a:ext uri="{FF2B5EF4-FFF2-40B4-BE49-F238E27FC236}">
              <a16:creationId xmlns:a16="http://schemas.microsoft.com/office/drawing/2014/main" id="{7CE5AE03-0EC1-5864-960A-EC3702836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340784</xdr:colOff>
      <xdr:row>0</xdr:row>
      <xdr:rowOff>28575</xdr:rowOff>
    </xdr:from>
    <xdr:ext cx="1693258" cy="264560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096C7CD1-86C6-6D51-5DD6-25E6C30B7FB4}"/>
            </a:ext>
          </a:extLst>
        </xdr:cNvPr>
        <xdr:cNvSpPr txBox="1"/>
      </xdr:nvSpPr>
      <xdr:spPr>
        <a:xfrm>
          <a:off x="5057776" y="28575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39645" name="รูปภาพ 2">
          <a:extLst>
            <a:ext uri="{FF2B5EF4-FFF2-40B4-BE49-F238E27FC236}">
              <a16:creationId xmlns:a16="http://schemas.microsoft.com/office/drawing/2014/main" id="{D911ED5A-DC98-7EAC-59F5-12E2F4AEF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47D20D0A-3790-554A-9F9D-2798B3246411}"/>
            </a:ext>
          </a:extLst>
        </xdr:cNvPr>
        <xdr:cNvSpPr txBox="1"/>
      </xdr:nvSpPr>
      <xdr:spPr>
        <a:xfrm>
          <a:off x="4214811" y="2362201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141288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F80FB0AF-A3EE-D943-19C2-7BC06C782618}"/>
            </a:ext>
          </a:extLst>
        </xdr:cNvPr>
        <xdr:cNvSpPr txBox="1"/>
      </xdr:nvSpPr>
      <xdr:spPr>
        <a:xfrm>
          <a:off x="5310188" y="2362201"/>
          <a:ext cx="9048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1-EGC-R(WD)</a:t>
          </a:r>
        </a:p>
      </xdr:txBody>
    </xdr:sp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330200</xdr:colOff>
      <xdr:row>16</xdr:row>
      <xdr:rowOff>12700</xdr:rowOff>
    </xdr:to>
    <xdr:pic>
      <xdr:nvPicPr>
        <xdr:cNvPr id="39648" name="รูปภาพ 4">
          <a:extLst>
            <a:ext uri="{FF2B5EF4-FFF2-40B4-BE49-F238E27FC236}">
              <a16:creationId xmlns:a16="http://schemas.microsoft.com/office/drawing/2014/main" id="{452AD900-DBC2-257A-553E-2528999CB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4" t="3671" r="3732" b="3439"/>
        <a:stretch>
          <a:fillRect/>
        </a:stretch>
      </xdr:blipFill>
      <xdr:spPr bwMode="auto">
        <a:xfrm>
          <a:off x="4318000" y="1574800"/>
          <a:ext cx="9906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39649" name="รูปภาพ 5">
          <a:extLst>
            <a:ext uri="{FF2B5EF4-FFF2-40B4-BE49-F238E27FC236}">
              <a16:creationId xmlns:a16="http://schemas.microsoft.com/office/drawing/2014/main" id="{C21A0E23-C4BC-2285-817F-90101E986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3177</xdr:colOff>
      <xdr:row>0</xdr:row>
      <xdr:rowOff>28575</xdr:rowOff>
    </xdr:from>
    <xdr:ext cx="1673573" cy="264560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A4ABA6BC-0A15-C125-7098-C8FBC6310FBC}"/>
            </a:ext>
          </a:extLst>
        </xdr:cNvPr>
        <xdr:cNvSpPr txBox="1"/>
      </xdr:nvSpPr>
      <xdr:spPr>
        <a:xfrm>
          <a:off x="5067302" y="28575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3564" name="รูปภาพ 2">
          <a:extLst>
            <a:ext uri="{FF2B5EF4-FFF2-40B4-BE49-F238E27FC236}">
              <a16:creationId xmlns:a16="http://schemas.microsoft.com/office/drawing/2014/main" id="{5AAF81EC-DEDD-7F1B-F3BC-1B25597C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50800</xdr:colOff>
      <xdr:row>9</xdr:row>
      <xdr:rowOff>63500</xdr:rowOff>
    </xdr:from>
    <xdr:to>
      <xdr:col>19</xdr:col>
      <xdr:colOff>304800</xdr:colOff>
      <xdr:row>16</xdr:row>
      <xdr:rowOff>139700</xdr:rowOff>
    </xdr:to>
    <xdr:grpSp>
      <xdr:nvGrpSpPr>
        <xdr:cNvPr id="93565" name="กลุ่ม 3">
          <a:extLst>
            <a:ext uri="{FF2B5EF4-FFF2-40B4-BE49-F238E27FC236}">
              <a16:creationId xmlns:a16="http://schemas.microsoft.com/office/drawing/2014/main" id="{2F525D6B-0601-84ED-FAD4-AFA4239FC0C0}"/>
            </a:ext>
          </a:extLst>
        </xdr:cNvPr>
        <xdr:cNvGrpSpPr>
          <a:grpSpLocks/>
        </xdr:cNvGrpSpPr>
      </xdr:nvGrpSpPr>
      <xdr:grpSpPr bwMode="auto">
        <a:xfrm>
          <a:off x="1828800" y="1460500"/>
          <a:ext cx="5232400" cy="1143000"/>
          <a:chOff x="3095627" y="1547812"/>
          <a:chExt cx="4976810" cy="110966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079684C8-D4BF-D67A-7B7B-1ED12CB33B5D}"/>
              </a:ext>
            </a:extLst>
          </xdr:cNvPr>
          <xdr:cNvSpPr txBox="1"/>
        </xdr:nvSpPr>
        <xdr:spPr>
          <a:xfrm>
            <a:off x="3602972" y="2139632"/>
            <a:ext cx="676460" cy="27125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</a:t>
            </a:r>
          </a:p>
        </xdr:txBody>
      </xdr:sp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091CCD41-1AE1-8693-F8A7-E2ED77B7689F}"/>
              </a:ext>
            </a:extLst>
          </xdr:cNvPr>
          <xdr:cNvSpPr txBox="1"/>
        </xdr:nvSpPr>
        <xdr:spPr>
          <a:xfrm>
            <a:off x="5257882" y="2139632"/>
            <a:ext cx="676460" cy="2589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4-WSG-H</a:t>
            </a:r>
          </a:p>
        </xdr:txBody>
      </xdr:sp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A2BBEBDE-97BE-E6F6-9694-B0ED15D75C5A}"/>
              </a:ext>
            </a:extLst>
          </xdr:cNvPr>
          <xdr:cNvSpPr txBox="1"/>
        </xdr:nvSpPr>
        <xdr:spPr>
          <a:xfrm>
            <a:off x="6816155" y="2127303"/>
            <a:ext cx="966371" cy="5301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4-WSG-V(WD)</a:t>
            </a:r>
          </a:p>
          <a:p>
            <a:pPr algn="ctr"/>
            <a:r>
              <a:rPr lang="en-US" sz="1100" b="1"/>
              <a:t>4-WSG-H(WD)</a:t>
            </a:r>
          </a:p>
        </xdr:txBody>
      </xdr:sp>
      <xdr:pic>
        <xdr:nvPicPr>
          <xdr:cNvPr id="93581" name="รูปภาพ 7">
            <a:extLst>
              <a:ext uri="{FF2B5EF4-FFF2-40B4-BE49-F238E27FC236}">
                <a16:creationId xmlns:a16="http://schemas.microsoft.com/office/drawing/2014/main" id="{8F3C3E3D-EC12-344E-7232-3D98304017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5838" y="1557338"/>
            <a:ext cx="1590675" cy="485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82" name="รูปภาพ 8">
            <a:extLst>
              <a:ext uri="{FF2B5EF4-FFF2-40B4-BE49-F238E27FC236}">
                <a16:creationId xmlns:a16="http://schemas.microsoft.com/office/drawing/2014/main" id="{0994633B-91AA-1FB2-0AE6-D5DC855407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95627" y="1547812"/>
            <a:ext cx="1595436" cy="4868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83" name="รูปภาพ 9">
            <a:extLst>
              <a:ext uri="{FF2B5EF4-FFF2-40B4-BE49-F238E27FC236}">
                <a16:creationId xmlns:a16="http://schemas.microsoft.com/office/drawing/2014/main" id="{2FC2A265-93A0-B5A3-6C9B-4C6F108736D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91287" y="1571626"/>
            <a:ext cx="1581150" cy="4738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215900</xdr:colOff>
      <xdr:row>17</xdr:row>
      <xdr:rowOff>88900</xdr:rowOff>
    </xdr:from>
    <xdr:to>
      <xdr:col>19</xdr:col>
      <xdr:colOff>215900</xdr:colOff>
      <xdr:row>36</xdr:row>
      <xdr:rowOff>38100</xdr:rowOff>
    </xdr:to>
    <xdr:grpSp>
      <xdr:nvGrpSpPr>
        <xdr:cNvPr id="93566" name="กลุ่ม 20">
          <a:extLst>
            <a:ext uri="{FF2B5EF4-FFF2-40B4-BE49-F238E27FC236}">
              <a16:creationId xmlns:a16="http://schemas.microsoft.com/office/drawing/2014/main" id="{06D77936-4B67-F9F3-68BE-C5A0834797C2}"/>
            </a:ext>
          </a:extLst>
        </xdr:cNvPr>
        <xdr:cNvGrpSpPr>
          <a:grpSpLocks/>
        </xdr:cNvGrpSpPr>
      </xdr:nvGrpSpPr>
      <xdr:grpSpPr bwMode="auto">
        <a:xfrm>
          <a:off x="4127500" y="2705100"/>
          <a:ext cx="2844800" cy="2844800"/>
          <a:chOff x="3919537" y="2483661"/>
          <a:chExt cx="2709901" cy="2757487"/>
        </a:xfrm>
      </xdr:grpSpPr>
      <xdr:sp macro="" textlink="">
        <xdr:nvSpPr>
          <xdr:cNvPr id="11" name="กล่องข้อความ 10">
            <a:extLst>
              <a:ext uri="{FF2B5EF4-FFF2-40B4-BE49-F238E27FC236}">
                <a16:creationId xmlns:a16="http://schemas.microsoft.com/office/drawing/2014/main" id="{E38E3A40-9CF2-0036-BB19-512BE051C42D}"/>
              </a:ext>
            </a:extLst>
          </xdr:cNvPr>
          <xdr:cNvSpPr txBox="1"/>
        </xdr:nvSpPr>
        <xdr:spPr>
          <a:xfrm>
            <a:off x="4258275" y="3025310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1-ADCD</a:t>
            </a:r>
          </a:p>
        </xdr:txBody>
      </xdr:sp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27F952C1-F43E-9EFE-F7FD-EB1C5CAAF5EE}"/>
              </a:ext>
            </a:extLst>
          </xdr:cNvPr>
          <xdr:cNvSpPr txBox="1"/>
        </xdr:nvSpPr>
        <xdr:spPr>
          <a:xfrm>
            <a:off x="5649518" y="3025310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2-ADCD</a:t>
            </a:r>
          </a:p>
        </xdr:txBody>
      </xdr:sp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A98A74C4-0BA0-7657-AEB8-BACF0A3E22B3}"/>
              </a:ext>
            </a:extLst>
          </xdr:cNvPr>
          <xdr:cNvSpPr txBox="1"/>
        </xdr:nvSpPr>
        <xdr:spPr>
          <a:xfrm>
            <a:off x="5407563" y="4970323"/>
            <a:ext cx="1185582" cy="2708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1,2,3,4-ADCD(WD)</a:t>
            </a:r>
          </a:p>
        </xdr:txBody>
      </xdr:sp>
      <xdr:pic>
        <xdr:nvPicPr>
          <xdr:cNvPr id="93571" name="รูปภาพ 13">
            <a:extLst>
              <a:ext uri="{FF2B5EF4-FFF2-40B4-BE49-F238E27FC236}">
                <a16:creationId xmlns:a16="http://schemas.microsoft.com/office/drawing/2014/main" id="{83346F53-7075-4C22-A69B-772DB87281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53085" y="4517249"/>
            <a:ext cx="1276032" cy="3824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5FA85AE2-90E0-C740-2311-D7F3409F7C6C}"/>
              </a:ext>
            </a:extLst>
          </xdr:cNvPr>
          <xdr:cNvSpPr txBox="1"/>
        </xdr:nvSpPr>
        <xdr:spPr>
          <a:xfrm>
            <a:off x="5649518" y="4059368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4-ADCD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C8BC14B1-9682-E320-F0AC-F66421416D73}"/>
              </a:ext>
            </a:extLst>
          </xdr:cNvPr>
          <xdr:cNvSpPr txBox="1"/>
        </xdr:nvSpPr>
        <xdr:spPr>
          <a:xfrm>
            <a:off x="4270372" y="4034747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3-ADCD</a:t>
            </a:r>
          </a:p>
        </xdr:txBody>
      </xdr:sp>
      <xdr:pic>
        <xdr:nvPicPr>
          <xdr:cNvPr id="93574" name="รูปภาพ 16">
            <a:extLst>
              <a:ext uri="{FF2B5EF4-FFF2-40B4-BE49-F238E27FC236}">
                <a16:creationId xmlns:a16="http://schemas.microsoft.com/office/drawing/2014/main" id="{FD7480E8-9D0C-EDD1-893E-F315F2E951F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29098" y="2483661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75" name="รูปภาพ 17">
            <a:extLst>
              <a:ext uri="{FF2B5EF4-FFF2-40B4-BE49-F238E27FC236}">
                <a16:creationId xmlns:a16="http://schemas.microsoft.com/office/drawing/2014/main" id="{C62E6E6E-A13E-835B-B58F-D39E51AC9F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99" y="2486025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76" name="รูปภาพ 18">
            <a:extLst>
              <a:ext uri="{FF2B5EF4-FFF2-40B4-BE49-F238E27FC236}">
                <a16:creationId xmlns:a16="http://schemas.microsoft.com/office/drawing/2014/main" id="{6233CC94-8754-BAFC-0765-9EA98415B4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19537" y="3498036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77" name="รูปภาพ 19">
            <a:extLst>
              <a:ext uri="{FF2B5EF4-FFF2-40B4-BE49-F238E27FC236}">
                <a16:creationId xmlns:a16="http://schemas.microsoft.com/office/drawing/2014/main" id="{22A6C955-D964-5C04-A2E3-51BE2A9A33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61" y="3514685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16</xdr:col>
      <xdr:colOff>331787</xdr:colOff>
      <xdr:row>0</xdr:row>
      <xdr:rowOff>28575</xdr:rowOff>
    </xdr:from>
    <xdr:ext cx="1042857" cy="264560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CAE2D14A-EBAA-46D4-9805-A1EA60F8E904}"/>
            </a:ext>
          </a:extLst>
        </xdr:cNvPr>
        <xdr:cNvSpPr txBox="1"/>
      </xdr:nvSpPr>
      <xdr:spPr>
        <a:xfrm>
          <a:off x="5729287" y="28575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4588" name="รูปภาพ 2">
          <a:extLst>
            <a:ext uri="{FF2B5EF4-FFF2-40B4-BE49-F238E27FC236}">
              <a16:creationId xmlns:a16="http://schemas.microsoft.com/office/drawing/2014/main" id="{BCAEC0D3-EF89-1E40-30A2-BFEC26874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EF9F01D1-44A9-9921-3010-88C968FE05DD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5</xdr:col>
      <xdr:colOff>50800</xdr:colOff>
      <xdr:row>9</xdr:row>
      <xdr:rowOff>63500</xdr:rowOff>
    </xdr:from>
    <xdr:to>
      <xdr:col>19</xdr:col>
      <xdr:colOff>304800</xdr:colOff>
      <xdr:row>16</xdr:row>
      <xdr:rowOff>139700</xdr:rowOff>
    </xdr:to>
    <xdr:grpSp>
      <xdr:nvGrpSpPr>
        <xdr:cNvPr id="94590" name="กลุ่ม 54">
          <a:extLst>
            <a:ext uri="{FF2B5EF4-FFF2-40B4-BE49-F238E27FC236}">
              <a16:creationId xmlns:a16="http://schemas.microsoft.com/office/drawing/2014/main" id="{88DA8852-EE5F-03FF-9EE1-3F6814AC95EF}"/>
            </a:ext>
          </a:extLst>
        </xdr:cNvPr>
        <xdr:cNvGrpSpPr>
          <a:grpSpLocks/>
        </xdr:cNvGrpSpPr>
      </xdr:nvGrpSpPr>
      <xdr:grpSpPr bwMode="auto">
        <a:xfrm>
          <a:off x="1828800" y="1460500"/>
          <a:ext cx="5232400" cy="1143000"/>
          <a:chOff x="3095627" y="1547812"/>
          <a:chExt cx="4976810" cy="1109663"/>
        </a:xfrm>
      </xdr:grpSpPr>
      <xdr:sp macro="" textlink="">
        <xdr:nvSpPr>
          <xdr:cNvPr id="56" name="กล่องข้อความ 55">
            <a:extLst>
              <a:ext uri="{FF2B5EF4-FFF2-40B4-BE49-F238E27FC236}">
                <a16:creationId xmlns:a16="http://schemas.microsoft.com/office/drawing/2014/main" id="{8AE95B03-3639-C368-C6B8-8F2317900715}"/>
              </a:ext>
            </a:extLst>
          </xdr:cNvPr>
          <xdr:cNvSpPr txBox="1"/>
        </xdr:nvSpPr>
        <xdr:spPr>
          <a:xfrm>
            <a:off x="3602972" y="2139632"/>
            <a:ext cx="676460" cy="27125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</a:t>
            </a:r>
          </a:p>
        </xdr:txBody>
      </xdr:sp>
      <xdr:sp macro="" textlink="">
        <xdr:nvSpPr>
          <xdr:cNvPr id="57" name="กล่องข้อความ 56">
            <a:extLst>
              <a:ext uri="{FF2B5EF4-FFF2-40B4-BE49-F238E27FC236}">
                <a16:creationId xmlns:a16="http://schemas.microsoft.com/office/drawing/2014/main" id="{6A620017-63CD-5051-5EBD-38D1F5FEFEBD}"/>
              </a:ext>
            </a:extLst>
          </xdr:cNvPr>
          <xdr:cNvSpPr txBox="1"/>
        </xdr:nvSpPr>
        <xdr:spPr>
          <a:xfrm>
            <a:off x="5257882" y="2139632"/>
            <a:ext cx="676460" cy="2589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4-WSG-H</a:t>
            </a:r>
          </a:p>
        </xdr:txBody>
      </xdr:sp>
      <xdr:sp macro="" textlink="">
        <xdr:nvSpPr>
          <xdr:cNvPr id="58" name="กล่องข้อความ 57">
            <a:extLst>
              <a:ext uri="{FF2B5EF4-FFF2-40B4-BE49-F238E27FC236}">
                <a16:creationId xmlns:a16="http://schemas.microsoft.com/office/drawing/2014/main" id="{35E0C036-5835-C51E-5C5D-EB18B643D6C0}"/>
              </a:ext>
            </a:extLst>
          </xdr:cNvPr>
          <xdr:cNvSpPr txBox="1"/>
        </xdr:nvSpPr>
        <xdr:spPr>
          <a:xfrm>
            <a:off x="6816155" y="2127303"/>
            <a:ext cx="966371" cy="5301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4-WSG-V(WD)</a:t>
            </a:r>
          </a:p>
          <a:p>
            <a:pPr algn="ctr"/>
            <a:r>
              <a:rPr lang="en-US" sz="1100" b="1"/>
              <a:t>4-WSG-H(WD)</a:t>
            </a:r>
          </a:p>
        </xdr:txBody>
      </xdr:sp>
      <xdr:pic>
        <xdr:nvPicPr>
          <xdr:cNvPr id="94605" name="รูปภาพ 58">
            <a:extLst>
              <a:ext uri="{FF2B5EF4-FFF2-40B4-BE49-F238E27FC236}">
                <a16:creationId xmlns:a16="http://schemas.microsoft.com/office/drawing/2014/main" id="{3402853B-5581-DB24-86BE-60CE01BACBD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5838" y="1557338"/>
            <a:ext cx="1590675" cy="485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6" name="รูปภาพ 59">
            <a:extLst>
              <a:ext uri="{FF2B5EF4-FFF2-40B4-BE49-F238E27FC236}">
                <a16:creationId xmlns:a16="http://schemas.microsoft.com/office/drawing/2014/main" id="{A6BEA4E1-D864-10EF-328B-EEEF4F0349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95627" y="1547812"/>
            <a:ext cx="1595436" cy="4868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7" name="รูปภาพ 60">
            <a:extLst>
              <a:ext uri="{FF2B5EF4-FFF2-40B4-BE49-F238E27FC236}">
                <a16:creationId xmlns:a16="http://schemas.microsoft.com/office/drawing/2014/main" id="{FDC47923-8626-8A02-5AD1-4A92B9A6F87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91287" y="1571626"/>
            <a:ext cx="1581150" cy="4738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203200</xdr:colOff>
      <xdr:row>17</xdr:row>
      <xdr:rowOff>101600</xdr:rowOff>
    </xdr:from>
    <xdr:to>
      <xdr:col>19</xdr:col>
      <xdr:colOff>203200</xdr:colOff>
      <xdr:row>36</xdr:row>
      <xdr:rowOff>50800</xdr:rowOff>
    </xdr:to>
    <xdr:grpSp>
      <xdr:nvGrpSpPr>
        <xdr:cNvPr id="94591" name="กลุ่ม 61">
          <a:extLst>
            <a:ext uri="{FF2B5EF4-FFF2-40B4-BE49-F238E27FC236}">
              <a16:creationId xmlns:a16="http://schemas.microsoft.com/office/drawing/2014/main" id="{FEFA9C6F-9A66-3854-7213-DCAEBCEB2888}"/>
            </a:ext>
          </a:extLst>
        </xdr:cNvPr>
        <xdr:cNvGrpSpPr>
          <a:grpSpLocks/>
        </xdr:cNvGrpSpPr>
      </xdr:nvGrpSpPr>
      <xdr:grpSpPr bwMode="auto">
        <a:xfrm>
          <a:off x="4114800" y="2717800"/>
          <a:ext cx="2844800" cy="2844800"/>
          <a:chOff x="3919537" y="2483661"/>
          <a:chExt cx="2709901" cy="2757487"/>
        </a:xfrm>
      </xdr:grpSpPr>
      <xdr:sp macro="" textlink="">
        <xdr:nvSpPr>
          <xdr:cNvPr id="63" name="กล่องข้อความ 62">
            <a:extLst>
              <a:ext uri="{FF2B5EF4-FFF2-40B4-BE49-F238E27FC236}">
                <a16:creationId xmlns:a16="http://schemas.microsoft.com/office/drawing/2014/main" id="{9A2E9A8F-BD19-F6B7-1F23-F005A29F99AF}"/>
              </a:ext>
            </a:extLst>
          </xdr:cNvPr>
          <xdr:cNvSpPr txBox="1"/>
        </xdr:nvSpPr>
        <xdr:spPr>
          <a:xfrm>
            <a:off x="4258275" y="3025310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1-ADCD</a:t>
            </a:r>
          </a:p>
        </xdr:txBody>
      </xdr:sp>
      <xdr:sp macro="" textlink="">
        <xdr:nvSpPr>
          <xdr:cNvPr id="64" name="กล่องข้อความ 63">
            <a:extLst>
              <a:ext uri="{FF2B5EF4-FFF2-40B4-BE49-F238E27FC236}">
                <a16:creationId xmlns:a16="http://schemas.microsoft.com/office/drawing/2014/main" id="{5A7C1C43-E6B1-74B5-3B1C-F149B1EE0A9A}"/>
              </a:ext>
            </a:extLst>
          </xdr:cNvPr>
          <xdr:cNvSpPr txBox="1"/>
        </xdr:nvSpPr>
        <xdr:spPr>
          <a:xfrm>
            <a:off x="5649518" y="3025310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2-ADCD</a:t>
            </a:r>
          </a:p>
        </xdr:txBody>
      </xdr:sp>
      <xdr:sp macro="" textlink="">
        <xdr:nvSpPr>
          <xdr:cNvPr id="65" name="กล่องข้อความ 64">
            <a:extLst>
              <a:ext uri="{FF2B5EF4-FFF2-40B4-BE49-F238E27FC236}">
                <a16:creationId xmlns:a16="http://schemas.microsoft.com/office/drawing/2014/main" id="{236DA28F-310C-914F-BB75-10B2D99025CD}"/>
              </a:ext>
            </a:extLst>
          </xdr:cNvPr>
          <xdr:cNvSpPr txBox="1"/>
        </xdr:nvSpPr>
        <xdr:spPr>
          <a:xfrm>
            <a:off x="5407563" y="4970323"/>
            <a:ext cx="1185582" cy="2708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1,2,3,4-ADCD(WD)</a:t>
            </a:r>
          </a:p>
        </xdr:txBody>
      </xdr:sp>
      <xdr:pic>
        <xdr:nvPicPr>
          <xdr:cNvPr id="94595" name="รูปภาพ 65">
            <a:extLst>
              <a:ext uri="{FF2B5EF4-FFF2-40B4-BE49-F238E27FC236}">
                <a16:creationId xmlns:a16="http://schemas.microsoft.com/office/drawing/2014/main" id="{1C76D23A-25AC-AD32-8FA6-D545FC6C699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53085" y="4517249"/>
            <a:ext cx="1276032" cy="3824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7" name="กล่องข้อความ 66">
            <a:extLst>
              <a:ext uri="{FF2B5EF4-FFF2-40B4-BE49-F238E27FC236}">
                <a16:creationId xmlns:a16="http://schemas.microsoft.com/office/drawing/2014/main" id="{A8DD9DAD-97F7-433D-C913-408BBC313ABF}"/>
              </a:ext>
            </a:extLst>
          </xdr:cNvPr>
          <xdr:cNvSpPr txBox="1"/>
        </xdr:nvSpPr>
        <xdr:spPr>
          <a:xfrm>
            <a:off x="5649518" y="4059368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4-ADCD</a:t>
            </a:r>
          </a:p>
        </xdr:txBody>
      </xdr:sp>
      <xdr:sp macro="" textlink="">
        <xdr:nvSpPr>
          <xdr:cNvPr id="68" name="กล่องข้อความ 67">
            <a:extLst>
              <a:ext uri="{FF2B5EF4-FFF2-40B4-BE49-F238E27FC236}">
                <a16:creationId xmlns:a16="http://schemas.microsoft.com/office/drawing/2014/main" id="{D46A1B7C-FD70-CB26-376D-60738B439D20}"/>
              </a:ext>
            </a:extLst>
          </xdr:cNvPr>
          <xdr:cNvSpPr txBox="1"/>
        </xdr:nvSpPr>
        <xdr:spPr>
          <a:xfrm>
            <a:off x="4270372" y="4034747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3-ADCD</a:t>
            </a:r>
          </a:p>
        </xdr:txBody>
      </xdr:sp>
      <xdr:pic>
        <xdr:nvPicPr>
          <xdr:cNvPr id="94598" name="รูปภาพ 68">
            <a:extLst>
              <a:ext uri="{FF2B5EF4-FFF2-40B4-BE49-F238E27FC236}">
                <a16:creationId xmlns:a16="http://schemas.microsoft.com/office/drawing/2014/main" id="{B38B6F78-3116-164B-85CB-40047CA248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29098" y="2483661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599" name="รูปภาพ 69">
            <a:extLst>
              <a:ext uri="{FF2B5EF4-FFF2-40B4-BE49-F238E27FC236}">
                <a16:creationId xmlns:a16="http://schemas.microsoft.com/office/drawing/2014/main" id="{573E079E-93F5-9949-0587-881D80A256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99" y="2486025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0" name="รูปภาพ 70">
            <a:extLst>
              <a:ext uri="{FF2B5EF4-FFF2-40B4-BE49-F238E27FC236}">
                <a16:creationId xmlns:a16="http://schemas.microsoft.com/office/drawing/2014/main" id="{72DCDF2C-61A2-D7C6-6966-99EBE6AE0C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19537" y="3498036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1" name="รูปภาพ 71">
            <a:extLst>
              <a:ext uri="{FF2B5EF4-FFF2-40B4-BE49-F238E27FC236}">
                <a16:creationId xmlns:a16="http://schemas.microsoft.com/office/drawing/2014/main" id="{BB9E28CC-26E4-D47C-4593-01499B1813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61" y="3514685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5612" name="รูปภาพ 2">
          <a:extLst>
            <a:ext uri="{FF2B5EF4-FFF2-40B4-BE49-F238E27FC236}">
              <a16:creationId xmlns:a16="http://schemas.microsoft.com/office/drawing/2014/main" id="{3AD64CF9-D324-9413-99D0-F7D8988B5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96889AC8-687C-4308-3623-75AA8FDB534D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5</xdr:col>
      <xdr:colOff>50800</xdr:colOff>
      <xdr:row>9</xdr:row>
      <xdr:rowOff>63500</xdr:rowOff>
    </xdr:from>
    <xdr:to>
      <xdr:col>19</xdr:col>
      <xdr:colOff>304800</xdr:colOff>
      <xdr:row>16</xdr:row>
      <xdr:rowOff>139700</xdr:rowOff>
    </xdr:to>
    <xdr:grpSp>
      <xdr:nvGrpSpPr>
        <xdr:cNvPr id="95614" name="กลุ่ม 18">
          <a:extLst>
            <a:ext uri="{FF2B5EF4-FFF2-40B4-BE49-F238E27FC236}">
              <a16:creationId xmlns:a16="http://schemas.microsoft.com/office/drawing/2014/main" id="{6894207F-F96B-8BE5-CE73-0AA8FF79A3FB}"/>
            </a:ext>
          </a:extLst>
        </xdr:cNvPr>
        <xdr:cNvGrpSpPr>
          <a:grpSpLocks/>
        </xdr:cNvGrpSpPr>
      </xdr:nvGrpSpPr>
      <xdr:grpSpPr bwMode="auto">
        <a:xfrm>
          <a:off x="1828800" y="1460500"/>
          <a:ext cx="5232400" cy="1143000"/>
          <a:chOff x="3095627" y="1547812"/>
          <a:chExt cx="4976810" cy="1109663"/>
        </a:xfrm>
      </xdr:grpSpPr>
      <xdr:sp macro="" textlink="">
        <xdr:nvSpPr>
          <xdr:cNvPr id="20" name="กล่องข้อความ 19">
            <a:extLst>
              <a:ext uri="{FF2B5EF4-FFF2-40B4-BE49-F238E27FC236}">
                <a16:creationId xmlns:a16="http://schemas.microsoft.com/office/drawing/2014/main" id="{76919D7A-3497-0FA1-A433-BA21BA70783F}"/>
              </a:ext>
            </a:extLst>
          </xdr:cNvPr>
          <xdr:cNvSpPr txBox="1"/>
        </xdr:nvSpPr>
        <xdr:spPr>
          <a:xfrm>
            <a:off x="3602972" y="2139632"/>
            <a:ext cx="676460" cy="27125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</a:t>
            </a:r>
          </a:p>
        </xdr:txBody>
      </xdr:sp>
      <xdr:sp macro="" textlink="">
        <xdr:nvSpPr>
          <xdr:cNvPr id="21" name="กล่องข้อความ 20">
            <a:extLst>
              <a:ext uri="{FF2B5EF4-FFF2-40B4-BE49-F238E27FC236}">
                <a16:creationId xmlns:a16="http://schemas.microsoft.com/office/drawing/2014/main" id="{8FF24EF1-81B3-266D-1AB4-59B0C57C30D2}"/>
              </a:ext>
            </a:extLst>
          </xdr:cNvPr>
          <xdr:cNvSpPr txBox="1"/>
        </xdr:nvSpPr>
        <xdr:spPr>
          <a:xfrm>
            <a:off x="5257882" y="2139632"/>
            <a:ext cx="676460" cy="2589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4-WSG-H</a:t>
            </a:r>
          </a:p>
        </xdr:txBody>
      </xdr:sp>
      <xdr:sp macro="" textlink="">
        <xdr:nvSpPr>
          <xdr:cNvPr id="22" name="กล่องข้อความ 21">
            <a:extLst>
              <a:ext uri="{FF2B5EF4-FFF2-40B4-BE49-F238E27FC236}">
                <a16:creationId xmlns:a16="http://schemas.microsoft.com/office/drawing/2014/main" id="{AC391C8B-7C2E-C7A2-2F42-D7B0A61CC2CA}"/>
              </a:ext>
            </a:extLst>
          </xdr:cNvPr>
          <xdr:cNvSpPr txBox="1"/>
        </xdr:nvSpPr>
        <xdr:spPr>
          <a:xfrm>
            <a:off x="6816155" y="2127303"/>
            <a:ext cx="966371" cy="5301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4-WSG-V(WD)</a:t>
            </a:r>
          </a:p>
          <a:p>
            <a:pPr algn="ctr"/>
            <a:r>
              <a:rPr lang="en-US" sz="1100" b="1"/>
              <a:t>4-WSG-H(WD)</a:t>
            </a:r>
          </a:p>
        </xdr:txBody>
      </xdr:sp>
      <xdr:pic>
        <xdr:nvPicPr>
          <xdr:cNvPr id="95629" name="รูปภาพ 22">
            <a:extLst>
              <a:ext uri="{FF2B5EF4-FFF2-40B4-BE49-F238E27FC236}">
                <a16:creationId xmlns:a16="http://schemas.microsoft.com/office/drawing/2014/main" id="{D8024DD0-188A-E020-A078-7D6AE3A4FE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5838" y="1557338"/>
            <a:ext cx="1590675" cy="485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30" name="รูปภาพ 23">
            <a:extLst>
              <a:ext uri="{FF2B5EF4-FFF2-40B4-BE49-F238E27FC236}">
                <a16:creationId xmlns:a16="http://schemas.microsoft.com/office/drawing/2014/main" id="{AF93CA49-D59B-CA96-EB27-1959B3CC19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95627" y="1547812"/>
            <a:ext cx="1595436" cy="4868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31" name="รูปภาพ 24">
            <a:extLst>
              <a:ext uri="{FF2B5EF4-FFF2-40B4-BE49-F238E27FC236}">
                <a16:creationId xmlns:a16="http://schemas.microsoft.com/office/drawing/2014/main" id="{AEB18B88-2A79-3804-6A0F-9AC8D80382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91287" y="1571626"/>
            <a:ext cx="1581150" cy="4738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215900</xdr:colOff>
      <xdr:row>17</xdr:row>
      <xdr:rowOff>101600</xdr:rowOff>
    </xdr:from>
    <xdr:to>
      <xdr:col>19</xdr:col>
      <xdr:colOff>215900</xdr:colOff>
      <xdr:row>36</xdr:row>
      <xdr:rowOff>50800</xdr:rowOff>
    </xdr:to>
    <xdr:grpSp>
      <xdr:nvGrpSpPr>
        <xdr:cNvPr id="95615" name="กลุ่ม 25">
          <a:extLst>
            <a:ext uri="{FF2B5EF4-FFF2-40B4-BE49-F238E27FC236}">
              <a16:creationId xmlns:a16="http://schemas.microsoft.com/office/drawing/2014/main" id="{8D5A0ACC-9EC4-7264-97D6-8C86D40F8891}"/>
            </a:ext>
          </a:extLst>
        </xdr:cNvPr>
        <xdr:cNvGrpSpPr>
          <a:grpSpLocks/>
        </xdr:cNvGrpSpPr>
      </xdr:nvGrpSpPr>
      <xdr:grpSpPr bwMode="auto">
        <a:xfrm>
          <a:off x="4127500" y="2717800"/>
          <a:ext cx="2844800" cy="2844800"/>
          <a:chOff x="3919537" y="2483661"/>
          <a:chExt cx="2709901" cy="2757487"/>
        </a:xfrm>
      </xdr:grpSpPr>
      <xdr:sp macro="" textlink="">
        <xdr:nvSpPr>
          <xdr:cNvPr id="27" name="กล่องข้อความ 26">
            <a:extLst>
              <a:ext uri="{FF2B5EF4-FFF2-40B4-BE49-F238E27FC236}">
                <a16:creationId xmlns:a16="http://schemas.microsoft.com/office/drawing/2014/main" id="{C4B1E74A-B4F1-52F6-FDA3-990F8CDA3481}"/>
              </a:ext>
            </a:extLst>
          </xdr:cNvPr>
          <xdr:cNvSpPr txBox="1"/>
        </xdr:nvSpPr>
        <xdr:spPr>
          <a:xfrm>
            <a:off x="4258275" y="3025310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1-ADCD</a:t>
            </a:r>
          </a:p>
        </xdr:txBody>
      </xdr:sp>
      <xdr:sp macro="" textlink="">
        <xdr:nvSpPr>
          <xdr:cNvPr id="28" name="กล่องข้อความ 27">
            <a:extLst>
              <a:ext uri="{FF2B5EF4-FFF2-40B4-BE49-F238E27FC236}">
                <a16:creationId xmlns:a16="http://schemas.microsoft.com/office/drawing/2014/main" id="{0F6F70A3-B950-65B2-80C9-238322C7DF26}"/>
              </a:ext>
            </a:extLst>
          </xdr:cNvPr>
          <xdr:cNvSpPr txBox="1"/>
        </xdr:nvSpPr>
        <xdr:spPr>
          <a:xfrm>
            <a:off x="5649518" y="3025310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2-ADCD</a:t>
            </a:r>
          </a:p>
        </xdr:txBody>
      </xdr:sp>
      <xdr:sp macro="" textlink="">
        <xdr:nvSpPr>
          <xdr:cNvPr id="29" name="กล่องข้อความ 28">
            <a:extLst>
              <a:ext uri="{FF2B5EF4-FFF2-40B4-BE49-F238E27FC236}">
                <a16:creationId xmlns:a16="http://schemas.microsoft.com/office/drawing/2014/main" id="{27250217-6179-BF89-DFD7-F416E8587079}"/>
              </a:ext>
            </a:extLst>
          </xdr:cNvPr>
          <xdr:cNvSpPr txBox="1"/>
        </xdr:nvSpPr>
        <xdr:spPr>
          <a:xfrm>
            <a:off x="5407563" y="4970323"/>
            <a:ext cx="1185582" cy="2708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1,2,3,4-ADCD(WD)</a:t>
            </a:r>
          </a:p>
        </xdr:txBody>
      </xdr:sp>
      <xdr:pic>
        <xdr:nvPicPr>
          <xdr:cNvPr id="95619" name="รูปภาพ 29">
            <a:extLst>
              <a:ext uri="{FF2B5EF4-FFF2-40B4-BE49-F238E27FC236}">
                <a16:creationId xmlns:a16="http://schemas.microsoft.com/office/drawing/2014/main" id="{386C5369-8242-E4F5-87EB-7C0CBBE36E7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53085" y="4517249"/>
            <a:ext cx="1276032" cy="3824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1" name="กล่องข้อความ 30">
            <a:extLst>
              <a:ext uri="{FF2B5EF4-FFF2-40B4-BE49-F238E27FC236}">
                <a16:creationId xmlns:a16="http://schemas.microsoft.com/office/drawing/2014/main" id="{1131D4BF-0105-2663-B818-D439D8528F59}"/>
              </a:ext>
            </a:extLst>
          </xdr:cNvPr>
          <xdr:cNvSpPr txBox="1"/>
        </xdr:nvSpPr>
        <xdr:spPr>
          <a:xfrm>
            <a:off x="5649518" y="4059368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4-ADCD</a:t>
            </a:r>
          </a:p>
        </xdr:txBody>
      </xdr:sp>
      <xdr:sp macro="" textlink="">
        <xdr:nvSpPr>
          <xdr:cNvPr id="32" name="กล่องข้อความ 31">
            <a:extLst>
              <a:ext uri="{FF2B5EF4-FFF2-40B4-BE49-F238E27FC236}">
                <a16:creationId xmlns:a16="http://schemas.microsoft.com/office/drawing/2014/main" id="{BCC0DC4B-1A5D-D98C-0632-CCBC27D1886B}"/>
              </a:ext>
            </a:extLst>
          </xdr:cNvPr>
          <xdr:cNvSpPr txBox="1"/>
        </xdr:nvSpPr>
        <xdr:spPr>
          <a:xfrm>
            <a:off x="4270372" y="4034747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3-ADCD</a:t>
            </a:r>
          </a:p>
        </xdr:txBody>
      </xdr:sp>
      <xdr:pic>
        <xdr:nvPicPr>
          <xdr:cNvPr id="95622" name="รูปภาพ 32">
            <a:extLst>
              <a:ext uri="{FF2B5EF4-FFF2-40B4-BE49-F238E27FC236}">
                <a16:creationId xmlns:a16="http://schemas.microsoft.com/office/drawing/2014/main" id="{CD2049D6-29A0-621B-EC73-C18DBB4FB84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29098" y="2483661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23" name="รูปภาพ 33">
            <a:extLst>
              <a:ext uri="{FF2B5EF4-FFF2-40B4-BE49-F238E27FC236}">
                <a16:creationId xmlns:a16="http://schemas.microsoft.com/office/drawing/2014/main" id="{AED2D65A-A36E-386F-CD44-FA44E609D6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99" y="2486025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24" name="รูปภาพ 34">
            <a:extLst>
              <a:ext uri="{FF2B5EF4-FFF2-40B4-BE49-F238E27FC236}">
                <a16:creationId xmlns:a16="http://schemas.microsoft.com/office/drawing/2014/main" id="{9AA66F7A-C57C-DCF0-BF20-731A1E3C3F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19537" y="3498036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25" name="รูปภาพ 35">
            <a:extLst>
              <a:ext uri="{FF2B5EF4-FFF2-40B4-BE49-F238E27FC236}">
                <a16:creationId xmlns:a16="http://schemas.microsoft.com/office/drawing/2014/main" id="{73879A98-8BA2-44D7-D566-DB4936B8767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61" y="3514685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5</xdr:col>
      <xdr:colOff>228600</xdr:colOff>
      <xdr:row>4</xdr:row>
      <xdr:rowOff>101600</xdr:rowOff>
    </xdr:to>
    <xdr:pic>
      <xdr:nvPicPr>
        <xdr:cNvPr id="87370" name="รูปภาพ 2">
          <a:extLst>
            <a:ext uri="{FF2B5EF4-FFF2-40B4-BE49-F238E27FC236}">
              <a16:creationId xmlns:a16="http://schemas.microsoft.com/office/drawing/2014/main" id="{69A7C352-1181-15B6-3201-18B91C82C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10</xdr:row>
      <xdr:rowOff>152400</xdr:rowOff>
    </xdr:from>
    <xdr:to>
      <xdr:col>5</xdr:col>
      <xdr:colOff>88900</xdr:colOff>
      <xdr:row>16</xdr:row>
      <xdr:rowOff>165100</xdr:rowOff>
    </xdr:to>
    <xdr:pic>
      <xdr:nvPicPr>
        <xdr:cNvPr id="87371" name="รูปภาพ 13">
          <a:extLst>
            <a:ext uri="{FF2B5EF4-FFF2-40B4-BE49-F238E27FC236}">
              <a16:creationId xmlns:a16="http://schemas.microsoft.com/office/drawing/2014/main" id="{6ECE55B6-7CC3-21A8-1040-CE85AE21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2184400"/>
          <a:ext cx="12192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25400</xdr:colOff>
      <xdr:row>27</xdr:row>
      <xdr:rowOff>12700</xdr:rowOff>
    </xdr:from>
    <xdr:to>
      <xdr:col>17</xdr:col>
      <xdr:colOff>38100</xdr:colOff>
      <xdr:row>31</xdr:row>
      <xdr:rowOff>190500</xdr:rowOff>
    </xdr:to>
    <xdr:pic>
      <xdr:nvPicPr>
        <xdr:cNvPr id="87372" name="รูปภาพ 23">
          <a:extLst>
            <a:ext uri="{FF2B5EF4-FFF2-40B4-BE49-F238E27FC236}">
              <a16:creationId xmlns:a16="http://schemas.microsoft.com/office/drawing/2014/main" id="{6A8AEC6D-66CB-C869-8CBC-EBC7581BB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89" t="8585" r="4637" b="7726"/>
        <a:stretch>
          <a:fillRect/>
        </a:stretch>
      </xdr:blipFill>
      <xdr:spPr bwMode="auto">
        <a:xfrm>
          <a:off x="4114800" y="5499100"/>
          <a:ext cx="16129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304800</xdr:colOff>
      <xdr:row>27</xdr:row>
      <xdr:rowOff>50800</xdr:rowOff>
    </xdr:from>
    <xdr:to>
      <xdr:col>21</xdr:col>
      <xdr:colOff>114300</xdr:colOff>
      <xdr:row>32</xdr:row>
      <xdr:rowOff>114300</xdr:rowOff>
    </xdr:to>
    <xdr:pic>
      <xdr:nvPicPr>
        <xdr:cNvPr id="87373" name="รูปภาพ 24">
          <a:extLst>
            <a:ext uri="{FF2B5EF4-FFF2-40B4-BE49-F238E27FC236}">
              <a16:creationId xmlns:a16="http://schemas.microsoft.com/office/drawing/2014/main" id="{CCE147EC-5AC2-F5F8-F7F3-576E8A964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5537200"/>
          <a:ext cx="15875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26</xdr:row>
      <xdr:rowOff>114300</xdr:rowOff>
    </xdr:from>
    <xdr:to>
      <xdr:col>6</xdr:col>
      <xdr:colOff>12700</xdr:colOff>
      <xdr:row>31</xdr:row>
      <xdr:rowOff>177800</xdr:rowOff>
    </xdr:to>
    <xdr:pic>
      <xdr:nvPicPr>
        <xdr:cNvPr id="87374" name="รูปภาพ 28">
          <a:extLst>
            <a:ext uri="{FF2B5EF4-FFF2-40B4-BE49-F238E27FC236}">
              <a16:creationId xmlns:a16="http://schemas.microsoft.com/office/drawing/2014/main" id="{C08F1ADC-5F90-9185-5932-CC4E06A07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" y="5397500"/>
          <a:ext cx="15748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279400</xdr:colOff>
      <xdr:row>27</xdr:row>
      <xdr:rowOff>25400</xdr:rowOff>
    </xdr:from>
    <xdr:to>
      <xdr:col>10</xdr:col>
      <xdr:colOff>88900</xdr:colOff>
      <xdr:row>32</xdr:row>
      <xdr:rowOff>88900</xdr:rowOff>
    </xdr:to>
    <xdr:pic>
      <xdr:nvPicPr>
        <xdr:cNvPr id="87375" name="รูปภาพ 29">
          <a:extLst>
            <a:ext uri="{FF2B5EF4-FFF2-40B4-BE49-F238E27FC236}">
              <a16:creationId xmlns:a16="http://schemas.microsoft.com/office/drawing/2014/main" id="{C5B9D334-5F22-1A43-59C7-BF1B7AEB9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9600" y="5511800"/>
          <a:ext cx="15875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14287</xdr:colOff>
      <xdr:row>26</xdr:row>
      <xdr:rowOff>141817</xdr:rowOff>
    </xdr:from>
    <xdr:ext cx="1446871" cy="264560"/>
    <xdr:sp macro="" textlink="">
      <xdr:nvSpPr>
        <xdr:cNvPr id="31" name="กล่องข้อความ 30">
          <a:extLst>
            <a:ext uri="{FF2B5EF4-FFF2-40B4-BE49-F238E27FC236}">
              <a16:creationId xmlns:a16="http://schemas.microsoft.com/office/drawing/2014/main" id="{EC75D9B5-00F9-8608-1FD2-E4575F3EF6C6}"/>
            </a:ext>
          </a:extLst>
        </xdr:cNvPr>
        <xdr:cNvSpPr txBox="1"/>
      </xdr:nvSpPr>
      <xdr:spPr>
        <a:xfrm>
          <a:off x="1970087" y="5425017"/>
          <a:ext cx="1446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/>
            <a:t>Neck Size Dia 300 mm</a:t>
          </a:r>
        </a:p>
      </xdr:txBody>
    </xdr:sp>
    <xdr:clientData/>
  </xdr:oneCellAnchor>
  <xdr:oneCellAnchor>
    <xdr:from>
      <xdr:col>16</xdr:col>
      <xdr:colOff>336550</xdr:colOff>
      <xdr:row>26</xdr:row>
      <xdr:rowOff>141817</xdr:rowOff>
    </xdr:from>
    <xdr:ext cx="1446871" cy="264560"/>
    <xdr:sp macro="" textlink="">
      <xdr:nvSpPr>
        <xdr:cNvPr id="32" name="กล่องข้อความ 31">
          <a:extLst>
            <a:ext uri="{FF2B5EF4-FFF2-40B4-BE49-F238E27FC236}">
              <a16:creationId xmlns:a16="http://schemas.microsoft.com/office/drawing/2014/main" id="{8EE9D83B-1190-5041-B557-DC1AA165E11C}"/>
            </a:ext>
          </a:extLst>
        </xdr:cNvPr>
        <xdr:cNvSpPr txBox="1"/>
      </xdr:nvSpPr>
      <xdr:spPr>
        <a:xfrm>
          <a:off x="5670550" y="5425017"/>
          <a:ext cx="1446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/>
            <a:t>Neck Size Dia 300 mm</a:t>
          </a:r>
        </a:p>
      </xdr:txBody>
    </xdr:sp>
    <xdr:clientData/>
  </xdr:oneCellAnchor>
  <xdr:twoCellAnchor editAs="oneCell">
    <xdr:from>
      <xdr:col>4</xdr:col>
      <xdr:colOff>215900</xdr:colOff>
      <xdr:row>40</xdr:row>
      <xdr:rowOff>190500</xdr:rowOff>
    </xdr:from>
    <xdr:to>
      <xdr:col>10</xdr:col>
      <xdr:colOff>12700</xdr:colOff>
      <xdr:row>45</xdr:row>
      <xdr:rowOff>101600</xdr:rowOff>
    </xdr:to>
    <xdr:pic>
      <xdr:nvPicPr>
        <xdr:cNvPr id="87378" name="fancybox-img">
          <a:extLst>
            <a:ext uri="{FF2B5EF4-FFF2-40B4-BE49-F238E27FC236}">
              <a16:creationId xmlns:a16="http://schemas.microsoft.com/office/drawing/2014/main" id="{FD3D320B-BC25-2F75-0C9F-103050312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3" t="14494" r="2979" b="14221"/>
        <a:stretch>
          <a:fillRect/>
        </a:stretch>
      </xdr:blipFill>
      <xdr:spPr bwMode="auto">
        <a:xfrm>
          <a:off x="1460500" y="8318500"/>
          <a:ext cx="19304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304800</xdr:colOff>
      <xdr:row>41</xdr:row>
      <xdr:rowOff>0</xdr:rowOff>
    </xdr:from>
    <xdr:to>
      <xdr:col>20</xdr:col>
      <xdr:colOff>355600</xdr:colOff>
      <xdr:row>45</xdr:row>
      <xdr:rowOff>101600</xdr:rowOff>
    </xdr:to>
    <xdr:pic>
      <xdr:nvPicPr>
        <xdr:cNvPr id="87379" name="fancybox-img">
          <a:extLst>
            <a:ext uri="{FF2B5EF4-FFF2-40B4-BE49-F238E27FC236}">
              <a16:creationId xmlns:a16="http://schemas.microsoft.com/office/drawing/2014/main" id="{9522431E-35AB-6F98-C5E9-556ABE30E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37" t="6375" r="8687" b="11501"/>
        <a:stretch>
          <a:fillRect/>
        </a:stretch>
      </xdr:blipFill>
      <xdr:spPr bwMode="auto">
        <a:xfrm>
          <a:off x="5283200" y="8331200"/>
          <a:ext cx="1828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3</xdr:col>
      <xdr:colOff>342900</xdr:colOff>
      <xdr:row>45</xdr:row>
      <xdr:rowOff>88900</xdr:rowOff>
    </xdr:to>
    <xdr:pic>
      <xdr:nvPicPr>
        <xdr:cNvPr id="87380" name="รูปภาพ 42">
          <a:extLst>
            <a:ext uri="{FF2B5EF4-FFF2-40B4-BE49-F238E27FC236}">
              <a16:creationId xmlns:a16="http://schemas.microsoft.com/office/drawing/2014/main" id="{EB5FA3D1-C889-6D3A-F831-5F840B64E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00" t="4250" r="10750" b="14876"/>
        <a:stretch>
          <a:fillRect/>
        </a:stretch>
      </xdr:blipFill>
      <xdr:spPr bwMode="auto">
        <a:xfrm>
          <a:off x="355600" y="8331200"/>
          <a:ext cx="87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40</xdr:row>
      <xdr:rowOff>190500</xdr:rowOff>
    </xdr:from>
    <xdr:to>
      <xdr:col>15</xdr:col>
      <xdr:colOff>50800</xdr:colOff>
      <xdr:row>45</xdr:row>
      <xdr:rowOff>127000</xdr:rowOff>
    </xdr:to>
    <xdr:pic>
      <xdr:nvPicPr>
        <xdr:cNvPr id="87381" name="รูปภาพ 43">
          <a:extLst>
            <a:ext uri="{FF2B5EF4-FFF2-40B4-BE49-F238E27FC236}">
              <a16:creationId xmlns:a16="http://schemas.microsoft.com/office/drawing/2014/main" id="{41F9CE24-0142-6E8B-BE80-3CD86136B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17" t="5617" r="7333" b="15308"/>
        <a:stretch>
          <a:fillRect/>
        </a:stretch>
      </xdr:blipFill>
      <xdr:spPr bwMode="auto">
        <a:xfrm>
          <a:off x="4089400" y="8318500"/>
          <a:ext cx="9398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190500</xdr:rowOff>
    </xdr:from>
    <xdr:to>
      <xdr:col>15</xdr:col>
      <xdr:colOff>127000</xdr:colOff>
      <xdr:row>15</xdr:row>
      <xdr:rowOff>203200</xdr:rowOff>
    </xdr:to>
    <xdr:pic>
      <xdr:nvPicPr>
        <xdr:cNvPr id="87382" name="รูปภาพ 44">
          <a:extLst>
            <a:ext uri="{FF2B5EF4-FFF2-40B4-BE49-F238E27FC236}">
              <a16:creationId xmlns:a16="http://schemas.microsoft.com/office/drawing/2014/main" id="{4CE7E2DD-823F-F1EF-3A61-F859DAD2A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87" t="4500" r="8125" b="11626"/>
        <a:stretch>
          <a:fillRect/>
        </a:stretch>
      </xdr:blipFill>
      <xdr:spPr bwMode="auto">
        <a:xfrm>
          <a:off x="4089400" y="2222500"/>
          <a:ext cx="10160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266700</xdr:colOff>
      <xdr:row>11</xdr:row>
      <xdr:rowOff>114300</xdr:rowOff>
    </xdr:from>
    <xdr:to>
      <xdr:col>21</xdr:col>
      <xdr:colOff>0</xdr:colOff>
      <xdr:row>15</xdr:row>
      <xdr:rowOff>88900</xdr:rowOff>
    </xdr:to>
    <xdr:pic>
      <xdr:nvPicPr>
        <xdr:cNvPr id="87383" name="รูปภาพ 45" descr="t-bar-4-csd(wd)_pattern4">
          <a:extLst>
            <a:ext uri="{FF2B5EF4-FFF2-40B4-BE49-F238E27FC236}">
              <a16:creationId xmlns:a16="http://schemas.microsoft.com/office/drawing/2014/main" id="{44122750-5C46-A689-7B81-94E0527EC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2" b="12241"/>
        <a:stretch>
          <a:fillRect/>
        </a:stretch>
      </xdr:blipFill>
      <xdr:spPr bwMode="auto">
        <a:xfrm>
          <a:off x="5245100" y="2349500"/>
          <a:ext cx="186690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228600</xdr:colOff>
      <xdr:row>11</xdr:row>
      <xdr:rowOff>50800</xdr:rowOff>
    </xdr:from>
    <xdr:to>
      <xdr:col>10</xdr:col>
      <xdr:colOff>0</xdr:colOff>
      <xdr:row>16</xdr:row>
      <xdr:rowOff>50800</xdr:rowOff>
    </xdr:to>
    <xdr:pic>
      <xdr:nvPicPr>
        <xdr:cNvPr id="87384" name="รูปภาพ 48">
          <a:extLst>
            <a:ext uri="{FF2B5EF4-FFF2-40B4-BE49-F238E27FC236}">
              <a16:creationId xmlns:a16="http://schemas.microsoft.com/office/drawing/2014/main" id="{5B8612D4-0928-8C96-A005-5DECB33DB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70" r="2032" b="56200"/>
        <a:stretch>
          <a:fillRect/>
        </a:stretch>
      </xdr:blipFill>
      <xdr:spPr bwMode="auto">
        <a:xfrm>
          <a:off x="1828800" y="2286000"/>
          <a:ext cx="154940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5</xdr:col>
      <xdr:colOff>228600</xdr:colOff>
      <xdr:row>4</xdr:row>
      <xdr:rowOff>101600</xdr:rowOff>
    </xdr:to>
    <xdr:pic>
      <xdr:nvPicPr>
        <xdr:cNvPr id="50925" name="รูปภาพ 2">
          <a:extLst>
            <a:ext uri="{FF2B5EF4-FFF2-40B4-BE49-F238E27FC236}">
              <a16:creationId xmlns:a16="http://schemas.microsoft.com/office/drawing/2014/main" id="{53AA0396-8DEF-2DAB-6211-1D1777D10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139700</xdr:colOff>
      <xdr:row>8</xdr:row>
      <xdr:rowOff>38100</xdr:rowOff>
    </xdr:from>
    <xdr:to>
      <xdr:col>5</xdr:col>
      <xdr:colOff>304800</xdr:colOff>
      <xdr:row>12</xdr:row>
      <xdr:rowOff>127000</xdr:rowOff>
    </xdr:to>
    <xdr:pic>
      <xdr:nvPicPr>
        <xdr:cNvPr id="50926" name="รูปภาพ 5">
          <a:extLst>
            <a:ext uri="{FF2B5EF4-FFF2-40B4-BE49-F238E27FC236}">
              <a16:creationId xmlns:a16="http://schemas.microsoft.com/office/drawing/2014/main" id="{4304278B-708D-6452-3085-83A016B5F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663700"/>
          <a:ext cx="87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292100</xdr:colOff>
      <xdr:row>17</xdr:row>
      <xdr:rowOff>114300</xdr:rowOff>
    </xdr:from>
    <xdr:to>
      <xdr:col>8</xdr:col>
      <xdr:colOff>63500</xdr:colOff>
      <xdr:row>21</xdr:row>
      <xdr:rowOff>139700</xdr:rowOff>
    </xdr:to>
    <xdr:pic>
      <xdr:nvPicPr>
        <xdr:cNvPr id="50927" name="รูปภาพ 7">
          <a:extLst>
            <a:ext uri="{FF2B5EF4-FFF2-40B4-BE49-F238E27FC236}">
              <a16:creationId xmlns:a16="http://schemas.microsoft.com/office/drawing/2014/main" id="{67E70173-7EA7-1DFB-3038-1A687FC8D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64552">
          <a:off x="1892300" y="35687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101600</xdr:colOff>
      <xdr:row>16</xdr:row>
      <xdr:rowOff>152400</xdr:rowOff>
    </xdr:from>
    <xdr:to>
      <xdr:col>5</xdr:col>
      <xdr:colOff>266700</xdr:colOff>
      <xdr:row>21</xdr:row>
      <xdr:rowOff>25400</xdr:rowOff>
    </xdr:to>
    <xdr:pic>
      <xdr:nvPicPr>
        <xdr:cNvPr id="50928" name="รูปภาพ 9">
          <a:extLst>
            <a:ext uri="{FF2B5EF4-FFF2-40B4-BE49-F238E27FC236}">
              <a16:creationId xmlns:a16="http://schemas.microsoft.com/office/drawing/2014/main" id="{4991B6A4-810E-D36B-AE05-583C61CB6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403600"/>
          <a:ext cx="8763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203200</xdr:colOff>
      <xdr:row>8</xdr:row>
      <xdr:rowOff>76200</xdr:rowOff>
    </xdr:from>
    <xdr:to>
      <xdr:col>15</xdr:col>
      <xdr:colOff>190500</xdr:colOff>
      <xdr:row>12</xdr:row>
      <xdr:rowOff>152400</xdr:rowOff>
    </xdr:to>
    <xdr:pic>
      <xdr:nvPicPr>
        <xdr:cNvPr id="50929" name="รูปภาพ 11">
          <a:extLst>
            <a:ext uri="{FF2B5EF4-FFF2-40B4-BE49-F238E27FC236}">
              <a16:creationId xmlns:a16="http://schemas.microsoft.com/office/drawing/2014/main" id="{E02EC976-F590-18C6-AD65-A8577A66B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1701800"/>
          <a:ext cx="8763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38100</xdr:colOff>
      <xdr:row>8</xdr:row>
      <xdr:rowOff>88900</xdr:rowOff>
    </xdr:from>
    <xdr:to>
      <xdr:col>20</xdr:col>
      <xdr:colOff>203200</xdr:colOff>
      <xdr:row>12</xdr:row>
      <xdr:rowOff>165100</xdr:rowOff>
    </xdr:to>
    <xdr:pic>
      <xdr:nvPicPr>
        <xdr:cNvPr id="50930" name="รูปภาพ 13">
          <a:extLst>
            <a:ext uri="{FF2B5EF4-FFF2-40B4-BE49-F238E27FC236}">
              <a16:creationId xmlns:a16="http://schemas.microsoft.com/office/drawing/2014/main" id="{FB95E715-1957-336E-5004-8946C1798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714500"/>
          <a:ext cx="8763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190500</xdr:colOff>
      <xdr:row>8</xdr:row>
      <xdr:rowOff>63500</xdr:rowOff>
    </xdr:from>
    <xdr:to>
      <xdr:col>17</xdr:col>
      <xdr:colOff>355600</xdr:colOff>
      <xdr:row>12</xdr:row>
      <xdr:rowOff>152400</xdr:rowOff>
    </xdr:to>
    <xdr:pic>
      <xdr:nvPicPr>
        <xdr:cNvPr id="50931" name="รูปภาพ 15">
          <a:extLst>
            <a:ext uri="{FF2B5EF4-FFF2-40B4-BE49-F238E27FC236}">
              <a16:creationId xmlns:a16="http://schemas.microsoft.com/office/drawing/2014/main" id="{2B40E749-36FD-7F28-3053-8A1D073F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8900" y="1689100"/>
          <a:ext cx="87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165100</xdr:colOff>
      <xdr:row>16</xdr:row>
      <xdr:rowOff>152400</xdr:rowOff>
    </xdr:from>
    <xdr:to>
      <xdr:col>16</xdr:col>
      <xdr:colOff>342900</xdr:colOff>
      <xdr:row>21</xdr:row>
      <xdr:rowOff>12700</xdr:rowOff>
    </xdr:to>
    <xdr:pic>
      <xdr:nvPicPr>
        <xdr:cNvPr id="50932" name="รูปภาพ 18">
          <a:extLst>
            <a:ext uri="{FF2B5EF4-FFF2-40B4-BE49-F238E27FC236}">
              <a16:creationId xmlns:a16="http://schemas.microsoft.com/office/drawing/2014/main" id="{CEC36502-77E2-85D4-321A-43B8B4415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3403600"/>
          <a:ext cx="889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292100</xdr:colOff>
      <xdr:row>17</xdr:row>
      <xdr:rowOff>101600</xdr:rowOff>
    </xdr:from>
    <xdr:to>
      <xdr:col>19</xdr:col>
      <xdr:colOff>63500</xdr:colOff>
      <xdr:row>21</xdr:row>
      <xdr:rowOff>127000</xdr:rowOff>
    </xdr:to>
    <xdr:pic>
      <xdr:nvPicPr>
        <xdr:cNvPr id="50933" name="รูปภาพ 19">
          <a:extLst>
            <a:ext uri="{FF2B5EF4-FFF2-40B4-BE49-F238E27FC236}">
              <a16:creationId xmlns:a16="http://schemas.microsoft.com/office/drawing/2014/main" id="{64D6254C-08BC-5CB1-41B1-DDAE2D6C2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64552">
          <a:off x="5626100" y="35560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0561" name="รูปภาพ 2">
          <a:extLst>
            <a:ext uri="{FF2B5EF4-FFF2-40B4-BE49-F238E27FC236}">
              <a16:creationId xmlns:a16="http://schemas.microsoft.com/office/drawing/2014/main" id="{E41F23FB-6032-9C09-9B12-C0D69C0A0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331787</xdr:colOff>
      <xdr:row>0</xdr:row>
      <xdr:rowOff>33338</xdr:rowOff>
    </xdr:from>
    <xdr:ext cx="1042857" cy="264111"/>
    <xdr:sp macro="" textlink="">
      <xdr:nvSpPr>
        <xdr:cNvPr id="14" name="กล่องข้อความ 13">
          <a:extLst>
            <a:ext uri="{FF2B5EF4-FFF2-40B4-BE49-F238E27FC236}">
              <a16:creationId xmlns:a16="http://schemas.microsoft.com/office/drawing/2014/main" id="{FD60B8ED-1EF8-6B2E-6845-6305F080778C}"/>
            </a:ext>
          </a:extLst>
        </xdr:cNvPr>
        <xdr:cNvSpPr txBox="1"/>
      </xdr:nvSpPr>
      <xdr:spPr>
        <a:xfrm>
          <a:off x="5729287" y="3333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twoCellAnchor>
    <xdr:from>
      <xdr:col>7</xdr:col>
      <xdr:colOff>317500</xdr:colOff>
      <xdr:row>9</xdr:row>
      <xdr:rowOff>88900</xdr:rowOff>
    </xdr:from>
    <xdr:to>
      <xdr:col>19</xdr:col>
      <xdr:colOff>152400</xdr:colOff>
      <xdr:row>30</xdr:row>
      <xdr:rowOff>88900</xdr:rowOff>
    </xdr:to>
    <xdr:grpSp>
      <xdr:nvGrpSpPr>
        <xdr:cNvPr id="100563" name="กลุ่ม 34">
          <a:extLst>
            <a:ext uri="{FF2B5EF4-FFF2-40B4-BE49-F238E27FC236}">
              <a16:creationId xmlns:a16="http://schemas.microsoft.com/office/drawing/2014/main" id="{266163C8-D27A-DC99-1A73-74D6155DA157}"/>
            </a:ext>
          </a:extLst>
        </xdr:cNvPr>
        <xdr:cNvGrpSpPr>
          <a:grpSpLocks/>
        </xdr:cNvGrpSpPr>
      </xdr:nvGrpSpPr>
      <xdr:grpSpPr bwMode="auto">
        <a:xfrm>
          <a:off x="2806700" y="1485900"/>
          <a:ext cx="4102100" cy="3200400"/>
          <a:chOff x="2666888" y="1447726"/>
          <a:chExt cx="3900600" cy="3103083"/>
        </a:xfrm>
      </xdr:grpSpPr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8DD6AC5C-D8DB-324B-9FD8-4E1F88A8F49A}"/>
              </a:ext>
            </a:extLst>
          </xdr:cNvPr>
          <xdr:cNvSpPr txBox="1"/>
        </xdr:nvSpPr>
        <xdr:spPr bwMode="auto">
          <a:xfrm>
            <a:off x="2848030" y="2161928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4L-ARD</a:t>
            </a:r>
          </a:p>
        </xdr:txBody>
      </xdr:sp>
      <xdr:pic>
        <xdr:nvPicPr>
          <xdr:cNvPr id="100565" name="รูปภาพ 15">
            <a:extLst>
              <a:ext uri="{FF2B5EF4-FFF2-40B4-BE49-F238E27FC236}">
                <a16:creationId xmlns:a16="http://schemas.microsoft.com/office/drawing/2014/main" id="{2BA4337F-897F-2DB1-BB6F-4DEFD1438B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62" y="3586162"/>
            <a:ext cx="1177772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6" name="รูปภาพ 17">
            <a:extLst>
              <a:ext uri="{FF2B5EF4-FFF2-40B4-BE49-F238E27FC236}">
                <a16:creationId xmlns:a16="http://schemas.microsoft.com/office/drawing/2014/main" id="{C9922B3B-94CF-9A42-FC1D-0CC874B2C5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801" y="3593287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7" name="รูปภาพ 19">
            <a:extLst>
              <a:ext uri="{FF2B5EF4-FFF2-40B4-BE49-F238E27FC236}">
                <a16:creationId xmlns:a16="http://schemas.microsoft.com/office/drawing/2014/main" id="{66016E22-BCB0-EECA-544C-AD7077FA79D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26" y="2505036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8" name="รูปภาพ 21">
            <a:extLst>
              <a:ext uri="{FF2B5EF4-FFF2-40B4-BE49-F238E27FC236}">
                <a16:creationId xmlns:a16="http://schemas.microsoft.com/office/drawing/2014/main" id="{38489276-E503-B732-BBBA-A40174876E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3476" y="2505075"/>
            <a:ext cx="1159687" cy="6503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9" name="รูปภาพ 23">
            <a:extLst>
              <a:ext uri="{FF2B5EF4-FFF2-40B4-BE49-F238E27FC236}">
                <a16:creationId xmlns:a16="http://schemas.microsoft.com/office/drawing/2014/main" id="{AD401522-7ADC-DC8E-77E3-D3D5A1C2143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52815" y="1447726"/>
            <a:ext cx="1159687" cy="6623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70" name="รูปภาพ 25">
            <a:extLst>
              <a:ext uri="{FF2B5EF4-FFF2-40B4-BE49-F238E27FC236}">
                <a16:creationId xmlns:a16="http://schemas.microsoft.com/office/drawing/2014/main" id="{20F2F32D-7E92-8C2B-2567-9F73BA09B3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726" y="1454850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71" name="รูปภาพ 27">
            <a:extLst>
              <a:ext uri="{FF2B5EF4-FFF2-40B4-BE49-F238E27FC236}">
                <a16:creationId xmlns:a16="http://schemas.microsoft.com/office/drawing/2014/main" id="{A90C29F1-DDD2-2638-6904-2B83D0758A8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6888" y="1461975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9" name="กล่องข้อความ 28">
            <a:extLst>
              <a:ext uri="{FF2B5EF4-FFF2-40B4-BE49-F238E27FC236}">
                <a16:creationId xmlns:a16="http://schemas.microsoft.com/office/drawing/2014/main" id="{28BFD24A-4FF4-5471-45D9-986E6D360388}"/>
              </a:ext>
            </a:extLst>
          </xdr:cNvPr>
          <xdr:cNvSpPr txBox="1"/>
        </xdr:nvSpPr>
        <xdr:spPr bwMode="auto">
          <a:xfrm>
            <a:off x="4212637" y="2149614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3L-ARD</a:t>
            </a:r>
          </a:p>
        </xdr:txBody>
      </xdr:sp>
      <xdr:sp macro="" textlink="">
        <xdr:nvSpPr>
          <xdr:cNvPr id="30" name="กล่องข้อความ 29">
            <a:extLst>
              <a:ext uri="{FF2B5EF4-FFF2-40B4-BE49-F238E27FC236}">
                <a16:creationId xmlns:a16="http://schemas.microsoft.com/office/drawing/2014/main" id="{D0BADDD1-810B-935A-1C60-8DF8F60BBDE4}"/>
              </a:ext>
            </a:extLst>
          </xdr:cNvPr>
          <xdr:cNvSpPr txBox="1"/>
        </xdr:nvSpPr>
        <xdr:spPr bwMode="auto">
          <a:xfrm>
            <a:off x="5565167" y="2137300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3S-ARD</a:t>
            </a:r>
          </a:p>
        </xdr:txBody>
      </xdr:sp>
      <xdr:sp macro="" textlink="">
        <xdr:nvSpPr>
          <xdr:cNvPr id="31" name="กล่องข้อความ 30">
            <a:extLst>
              <a:ext uri="{FF2B5EF4-FFF2-40B4-BE49-F238E27FC236}">
                <a16:creationId xmlns:a16="http://schemas.microsoft.com/office/drawing/2014/main" id="{51F77E69-5783-CC9E-21A0-B7EB929B453A}"/>
              </a:ext>
            </a:extLst>
          </xdr:cNvPr>
          <xdr:cNvSpPr txBox="1"/>
        </xdr:nvSpPr>
        <xdr:spPr bwMode="auto">
          <a:xfrm>
            <a:off x="4212637" y="318397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2L-ARD</a:t>
            </a:r>
          </a:p>
        </xdr:txBody>
      </xdr:sp>
      <xdr:sp macro="" textlink="">
        <xdr:nvSpPr>
          <xdr:cNvPr id="32" name="กล่องข้อความ 31">
            <a:extLst>
              <a:ext uri="{FF2B5EF4-FFF2-40B4-BE49-F238E27FC236}">
                <a16:creationId xmlns:a16="http://schemas.microsoft.com/office/drawing/2014/main" id="{49A598D0-081B-E388-9CD9-BA17648C0583}"/>
              </a:ext>
            </a:extLst>
          </xdr:cNvPr>
          <xdr:cNvSpPr txBox="1"/>
        </xdr:nvSpPr>
        <xdr:spPr bwMode="auto">
          <a:xfrm>
            <a:off x="5565167" y="3183975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2S-ARD</a:t>
            </a:r>
          </a:p>
        </xdr:txBody>
      </xdr:sp>
      <xdr:sp macro="" textlink="">
        <xdr:nvSpPr>
          <xdr:cNvPr id="33" name="กล่องข้อความ 32">
            <a:extLst>
              <a:ext uri="{FF2B5EF4-FFF2-40B4-BE49-F238E27FC236}">
                <a16:creationId xmlns:a16="http://schemas.microsoft.com/office/drawing/2014/main" id="{F6130198-F48A-8718-F29E-1566C8F3C7A3}"/>
              </a:ext>
            </a:extLst>
          </xdr:cNvPr>
          <xdr:cNvSpPr txBox="1"/>
        </xdr:nvSpPr>
        <xdr:spPr bwMode="auto">
          <a:xfrm>
            <a:off x="422471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1L-ARD</a:t>
            </a:r>
          </a:p>
        </xdr:txBody>
      </xdr:sp>
      <xdr:sp macro="" textlink="">
        <xdr:nvSpPr>
          <xdr:cNvPr id="34" name="กล่องข้อความ 33">
            <a:extLst>
              <a:ext uri="{FF2B5EF4-FFF2-40B4-BE49-F238E27FC236}">
                <a16:creationId xmlns:a16="http://schemas.microsoft.com/office/drawing/2014/main" id="{6CFFFA06-9E08-4347-7F31-3FB07CD58B30}"/>
              </a:ext>
            </a:extLst>
          </xdr:cNvPr>
          <xdr:cNvSpPr txBox="1"/>
        </xdr:nvSpPr>
        <xdr:spPr bwMode="auto">
          <a:xfrm>
            <a:off x="557724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1S-ARD</a:t>
            </a: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61437" name="รูปภาพ 2">
          <a:extLst>
            <a:ext uri="{FF2B5EF4-FFF2-40B4-BE49-F238E27FC236}">
              <a16:creationId xmlns:a16="http://schemas.microsoft.com/office/drawing/2014/main" id="{3C9481F4-D690-43F9-5355-C186CC325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341314</xdr:colOff>
      <xdr:row>0</xdr:row>
      <xdr:rowOff>33338</xdr:rowOff>
    </xdr:from>
    <xdr:ext cx="1709605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1C45D92E-DB26-2E57-FC2D-B70EAC33F846}"/>
            </a:ext>
          </a:extLst>
        </xdr:cNvPr>
        <xdr:cNvSpPr txBox="1"/>
      </xdr:nvSpPr>
      <xdr:spPr>
        <a:xfrm>
          <a:off x="5062539" y="33338"/>
          <a:ext cx="1697480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7</xdr:col>
      <xdr:colOff>317500</xdr:colOff>
      <xdr:row>9</xdr:row>
      <xdr:rowOff>88900</xdr:rowOff>
    </xdr:from>
    <xdr:to>
      <xdr:col>19</xdr:col>
      <xdr:colOff>152400</xdr:colOff>
      <xdr:row>30</xdr:row>
      <xdr:rowOff>88900</xdr:rowOff>
    </xdr:to>
    <xdr:grpSp>
      <xdr:nvGrpSpPr>
        <xdr:cNvPr id="61439" name="กลุ่ม 34">
          <a:extLst>
            <a:ext uri="{FF2B5EF4-FFF2-40B4-BE49-F238E27FC236}">
              <a16:creationId xmlns:a16="http://schemas.microsoft.com/office/drawing/2014/main" id="{EA6EEC60-C512-0B13-E708-BF117064D4D8}"/>
            </a:ext>
          </a:extLst>
        </xdr:cNvPr>
        <xdr:cNvGrpSpPr>
          <a:grpSpLocks/>
        </xdr:cNvGrpSpPr>
      </xdr:nvGrpSpPr>
      <xdr:grpSpPr bwMode="auto">
        <a:xfrm>
          <a:off x="2806700" y="1485900"/>
          <a:ext cx="4102100" cy="3200400"/>
          <a:chOff x="2666888" y="1447726"/>
          <a:chExt cx="3900600" cy="310308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CCBA3C33-C741-87C9-C86E-5842A09CDC41}"/>
              </a:ext>
            </a:extLst>
          </xdr:cNvPr>
          <xdr:cNvSpPr txBox="1"/>
        </xdr:nvSpPr>
        <xdr:spPr bwMode="auto">
          <a:xfrm>
            <a:off x="2848030" y="2161928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4L-ARD</a:t>
            </a:r>
          </a:p>
        </xdr:txBody>
      </xdr:sp>
      <xdr:pic>
        <xdr:nvPicPr>
          <xdr:cNvPr id="107521" name="รูปภาพ 15">
            <a:extLst>
              <a:ext uri="{FF2B5EF4-FFF2-40B4-BE49-F238E27FC236}">
                <a16:creationId xmlns:a16="http://schemas.microsoft.com/office/drawing/2014/main" id="{B0CDEC06-35D8-741D-2DAA-4C36176DD0F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62" y="3586162"/>
            <a:ext cx="1177772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2" name="รูปภาพ 17">
            <a:extLst>
              <a:ext uri="{FF2B5EF4-FFF2-40B4-BE49-F238E27FC236}">
                <a16:creationId xmlns:a16="http://schemas.microsoft.com/office/drawing/2014/main" id="{77FE0F47-4E7D-7982-E331-1B90EA0056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801" y="3593287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3" name="รูปภาพ 19">
            <a:extLst>
              <a:ext uri="{FF2B5EF4-FFF2-40B4-BE49-F238E27FC236}">
                <a16:creationId xmlns:a16="http://schemas.microsoft.com/office/drawing/2014/main" id="{A9CE6840-FFF4-EDE0-8AB4-C464F1F7693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26" y="2505036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4" name="รูปภาพ 21">
            <a:extLst>
              <a:ext uri="{FF2B5EF4-FFF2-40B4-BE49-F238E27FC236}">
                <a16:creationId xmlns:a16="http://schemas.microsoft.com/office/drawing/2014/main" id="{27B6040C-9F33-C1B4-E479-D9255A220AE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3476" y="2505075"/>
            <a:ext cx="1159687" cy="6503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5" name="รูปภาพ 23">
            <a:extLst>
              <a:ext uri="{FF2B5EF4-FFF2-40B4-BE49-F238E27FC236}">
                <a16:creationId xmlns:a16="http://schemas.microsoft.com/office/drawing/2014/main" id="{8797A0A2-4CEA-DBB4-85EA-33CC16E3C1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52815" y="1447726"/>
            <a:ext cx="1159687" cy="6623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6" name="รูปภาพ 25">
            <a:extLst>
              <a:ext uri="{FF2B5EF4-FFF2-40B4-BE49-F238E27FC236}">
                <a16:creationId xmlns:a16="http://schemas.microsoft.com/office/drawing/2014/main" id="{BE6BD440-366C-0305-DDD0-D6CC63A7A1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726" y="1454850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7" name="รูปภาพ 27">
            <a:extLst>
              <a:ext uri="{FF2B5EF4-FFF2-40B4-BE49-F238E27FC236}">
                <a16:creationId xmlns:a16="http://schemas.microsoft.com/office/drawing/2014/main" id="{44A5367D-537D-062B-EC10-46F850C3BC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6888" y="1461975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18BBEBE8-8127-B95D-4DA3-27E64FBCB2B9}"/>
              </a:ext>
            </a:extLst>
          </xdr:cNvPr>
          <xdr:cNvSpPr txBox="1"/>
        </xdr:nvSpPr>
        <xdr:spPr bwMode="auto">
          <a:xfrm>
            <a:off x="4212637" y="2149614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3L-ARD</a:t>
            </a:r>
          </a:p>
        </xdr:txBody>
      </xdr:sp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22AE58AE-5CBA-193A-433F-37FE5FA0DCDC}"/>
              </a:ext>
            </a:extLst>
          </xdr:cNvPr>
          <xdr:cNvSpPr txBox="1"/>
        </xdr:nvSpPr>
        <xdr:spPr bwMode="auto">
          <a:xfrm>
            <a:off x="5565167" y="2137300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3S-ARD</a:t>
            </a:r>
          </a:p>
        </xdr:txBody>
      </xdr:sp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EF750E5E-FFA3-74AB-0EE5-40945EE18488}"/>
              </a:ext>
            </a:extLst>
          </xdr:cNvPr>
          <xdr:cNvSpPr txBox="1"/>
        </xdr:nvSpPr>
        <xdr:spPr bwMode="auto">
          <a:xfrm>
            <a:off x="4212637" y="318397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2L-ARD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888AA11E-0296-7FB6-D5B9-F25B5EE3161B}"/>
              </a:ext>
            </a:extLst>
          </xdr:cNvPr>
          <xdr:cNvSpPr txBox="1"/>
        </xdr:nvSpPr>
        <xdr:spPr bwMode="auto">
          <a:xfrm>
            <a:off x="5565167" y="3183975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2S-ARD</a:t>
            </a:r>
          </a:p>
        </xdr:txBody>
      </xdr:sp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4BFDBAA1-1E9A-EC4E-82BE-4C1823B95EA9}"/>
              </a:ext>
            </a:extLst>
          </xdr:cNvPr>
          <xdr:cNvSpPr txBox="1"/>
        </xdr:nvSpPr>
        <xdr:spPr bwMode="auto">
          <a:xfrm>
            <a:off x="422471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1L-ARD</a:t>
            </a:r>
          </a:p>
        </xdr:txBody>
      </xdr:sp>
      <xdr:sp macro="" textlink="">
        <xdr:nvSpPr>
          <xdr:cNvPr id="18" name="กล่องข้อความ 17">
            <a:extLst>
              <a:ext uri="{FF2B5EF4-FFF2-40B4-BE49-F238E27FC236}">
                <a16:creationId xmlns:a16="http://schemas.microsoft.com/office/drawing/2014/main" id="{573C5B2A-C57F-259E-93F0-FB935F345E48}"/>
              </a:ext>
            </a:extLst>
          </xdr:cNvPr>
          <xdr:cNvSpPr txBox="1"/>
        </xdr:nvSpPr>
        <xdr:spPr bwMode="auto">
          <a:xfrm>
            <a:off x="557724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1S-ARD</a:t>
            </a:r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60413" name="รูปภาพ 2">
          <a:extLst>
            <a:ext uri="{FF2B5EF4-FFF2-40B4-BE49-F238E27FC236}">
              <a16:creationId xmlns:a16="http://schemas.microsoft.com/office/drawing/2014/main" id="{84EB4F6B-FD4B-B0D8-0A38-1F47A9589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31147</xdr:rowOff>
    </xdr:from>
    <xdr:ext cx="1712418" cy="264560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393E8C4B-E018-730A-7BB0-632718C15B96}"/>
            </a:ext>
          </a:extLst>
        </xdr:cNvPr>
        <xdr:cNvSpPr txBox="1"/>
      </xdr:nvSpPr>
      <xdr:spPr>
        <a:xfrm>
          <a:off x="5072063" y="31147"/>
          <a:ext cx="1687955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7</xdr:col>
      <xdr:colOff>317500</xdr:colOff>
      <xdr:row>9</xdr:row>
      <xdr:rowOff>88900</xdr:rowOff>
    </xdr:from>
    <xdr:to>
      <xdr:col>19</xdr:col>
      <xdr:colOff>152400</xdr:colOff>
      <xdr:row>30</xdr:row>
      <xdr:rowOff>88900</xdr:rowOff>
    </xdr:to>
    <xdr:grpSp>
      <xdr:nvGrpSpPr>
        <xdr:cNvPr id="60415" name="กลุ่ม 34">
          <a:extLst>
            <a:ext uri="{FF2B5EF4-FFF2-40B4-BE49-F238E27FC236}">
              <a16:creationId xmlns:a16="http://schemas.microsoft.com/office/drawing/2014/main" id="{C09FA248-FFC9-CA87-B457-CADD2212944D}"/>
            </a:ext>
          </a:extLst>
        </xdr:cNvPr>
        <xdr:cNvGrpSpPr>
          <a:grpSpLocks/>
        </xdr:cNvGrpSpPr>
      </xdr:nvGrpSpPr>
      <xdr:grpSpPr bwMode="auto">
        <a:xfrm>
          <a:off x="2806700" y="1485900"/>
          <a:ext cx="4102100" cy="3200400"/>
          <a:chOff x="2666888" y="1447726"/>
          <a:chExt cx="3900600" cy="310308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E57120D7-9B38-DAC2-4086-2A4101C528C9}"/>
              </a:ext>
            </a:extLst>
          </xdr:cNvPr>
          <xdr:cNvSpPr txBox="1"/>
        </xdr:nvSpPr>
        <xdr:spPr bwMode="auto">
          <a:xfrm>
            <a:off x="2848030" y="2161928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4L-ARD</a:t>
            </a:r>
          </a:p>
        </xdr:txBody>
      </xdr:sp>
      <xdr:pic>
        <xdr:nvPicPr>
          <xdr:cNvPr id="108545" name="รูปภาพ 15">
            <a:extLst>
              <a:ext uri="{FF2B5EF4-FFF2-40B4-BE49-F238E27FC236}">
                <a16:creationId xmlns:a16="http://schemas.microsoft.com/office/drawing/2014/main" id="{ED483D56-B7A7-C88E-A8D2-0316AE7861D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62" y="3586162"/>
            <a:ext cx="1177772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6" name="รูปภาพ 17">
            <a:extLst>
              <a:ext uri="{FF2B5EF4-FFF2-40B4-BE49-F238E27FC236}">
                <a16:creationId xmlns:a16="http://schemas.microsoft.com/office/drawing/2014/main" id="{C7C14114-A5C2-3BA5-CE64-DA0667E3E3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801" y="3593287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7" name="รูปภาพ 19">
            <a:extLst>
              <a:ext uri="{FF2B5EF4-FFF2-40B4-BE49-F238E27FC236}">
                <a16:creationId xmlns:a16="http://schemas.microsoft.com/office/drawing/2014/main" id="{980CE4EB-7D35-01BC-0666-A5E6A4D1858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26" y="2505036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8" name="รูปภาพ 21">
            <a:extLst>
              <a:ext uri="{FF2B5EF4-FFF2-40B4-BE49-F238E27FC236}">
                <a16:creationId xmlns:a16="http://schemas.microsoft.com/office/drawing/2014/main" id="{C6452B6E-2D72-F0E6-9B14-7696ABE8F8A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3476" y="2505075"/>
            <a:ext cx="1159687" cy="6503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9" name="รูปภาพ 23">
            <a:extLst>
              <a:ext uri="{FF2B5EF4-FFF2-40B4-BE49-F238E27FC236}">
                <a16:creationId xmlns:a16="http://schemas.microsoft.com/office/drawing/2014/main" id="{03698DC8-1B51-3573-5CAB-4D6D48BF963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52815" y="1447726"/>
            <a:ext cx="1159687" cy="6623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50" name="รูปภาพ 25">
            <a:extLst>
              <a:ext uri="{FF2B5EF4-FFF2-40B4-BE49-F238E27FC236}">
                <a16:creationId xmlns:a16="http://schemas.microsoft.com/office/drawing/2014/main" id="{AA00954E-B831-C652-D042-B445793CEE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726" y="1454850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51" name="รูปภาพ 27">
            <a:extLst>
              <a:ext uri="{FF2B5EF4-FFF2-40B4-BE49-F238E27FC236}">
                <a16:creationId xmlns:a16="http://schemas.microsoft.com/office/drawing/2014/main" id="{FAE92F43-076D-70F5-5596-D686793EFF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6888" y="1461975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FA0B0F21-A18D-C7EA-ABC7-85A5DA6AC290}"/>
              </a:ext>
            </a:extLst>
          </xdr:cNvPr>
          <xdr:cNvSpPr txBox="1"/>
        </xdr:nvSpPr>
        <xdr:spPr bwMode="auto">
          <a:xfrm>
            <a:off x="4212637" y="2149614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3L-ARD</a:t>
            </a:r>
          </a:p>
        </xdr:txBody>
      </xdr:sp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08512DFD-8043-7A0B-EA45-31C1C001BE02}"/>
              </a:ext>
            </a:extLst>
          </xdr:cNvPr>
          <xdr:cNvSpPr txBox="1"/>
        </xdr:nvSpPr>
        <xdr:spPr bwMode="auto">
          <a:xfrm>
            <a:off x="5565167" y="2137300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3S-ARD</a:t>
            </a:r>
          </a:p>
        </xdr:txBody>
      </xdr:sp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2E88268C-96D8-D695-3D49-89E5D79D9A42}"/>
              </a:ext>
            </a:extLst>
          </xdr:cNvPr>
          <xdr:cNvSpPr txBox="1"/>
        </xdr:nvSpPr>
        <xdr:spPr bwMode="auto">
          <a:xfrm>
            <a:off x="4212637" y="318397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2L-ARD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798A4455-6372-91D2-22E0-930171EFC574}"/>
              </a:ext>
            </a:extLst>
          </xdr:cNvPr>
          <xdr:cNvSpPr txBox="1"/>
        </xdr:nvSpPr>
        <xdr:spPr bwMode="auto">
          <a:xfrm>
            <a:off x="5565167" y="3183975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2S-ARD</a:t>
            </a:r>
          </a:p>
        </xdr:txBody>
      </xdr:sp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5175BB7A-8D40-0B26-54EA-81E2EC01E403}"/>
              </a:ext>
            </a:extLst>
          </xdr:cNvPr>
          <xdr:cNvSpPr txBox="1"/>
        </xdr:nvSpPr>
        <xdr:spPr bwMode="auto">
          <a:xfrm>
            <a:off x="422471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1L-ARD</a:t>
            </a:r>
          </a:p>
        </xdr:txBody>
      </xdr:sp>
      <xdr:sp macro="" textlink="">
        <xdr:nvSpPr>
          <xdr:cNvPr id="18" name="กล่องข้อความ 17">
            <a:extLst>
              <a:ext uri="{FF2B5EF4-FFF2-40B4-BE49-F238E27FC236}">
                <a16:creationId xmlns:a16="http://schemas.microsoft.com/office/drawing/2014/main" id="{7C4A13B6-15F3-93A8-85B1-588D6CC81958}"/>
              </a:ext>
            </a:extLst>
          </xdr:cNvPr>
          <xdr:cNvSpPr txBox="1"/>
        </xdr:nvSpPr>
        <xdr:spPr bwMode="auto">
          <a:xfrm>
            <a:off x="557724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1S-ARD</a:t>
            </a:r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4486" name="รูปภาพ 2">
          <a:extLst>
            <a:ext uri="{FF2B5EF4-FFF2-40B4-BE49-F238E27FC236}">
              <a16:creationId xmlns:a16="http://schemas.microsoft.com/office/drawing/2014/main" id="{5576B163-7378-B682-8E3F-058657A14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331787</xdr:colOff>
      <xdr:row>0</xdr:row>
      <xdr:rowOff>33338</xdr:rowOff>
    </xdr:from>
    <xdr:ext cx="1042857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CFE48E08-9FB9-C8B4-C9EE-59DE53BC935D}"/>
            </a:ext>
          </a:extLst>
        </xdr:cNvPr>
        <xdr:cNvSpPr txBox="1"/>
      </xdr:nvSpPr>
      <xdr:spPr>
        <a:xfrm>
          <a:off x="5729287" y="3333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twoCellAnchor>
    <xdr:from>
      <xdr:col>8</xdr:col>
      <xdr:colOff>38100</xdr:colOff>
      <xdr:row>9</xdr:row>
      <xdr:rowOff>114300</xdr:rowOff>
    </xdr:from>
    <xdr:to>
      <xdr:col>19</xdr:col>
      <xdr:colOff>152400</xdr:colOff>
      <xdr:row>30</xdr:row>
      <xdr:rowOff>101600</xdr:rowOff>
    </xdr:to>
    <xdr:grpSp>
      <xdr:nvGrpSpPr>
        <xdr:cNvPr id="104488" name="กลุ่ม 39">
          <a:extLst>
            <a:ext uri="{FF2B5EF4-FFF2-40B4-BE49-F238E27FC236}">
              <a16:creationId xmlns:a16="http://schemas.microsoft.com/office/drawing/2014/main" id="{5E5916F5-12D9-09F1-FD6C-0840C2215626}"/>
            </a:ext>
          </a:extLst>
        </xdr:cNvPr>
        <xdr:cNvGrpSpPr>
          <a:grpSpLocks/>
        </xdr:cNvGrpSpPr>
      </xdr:nvGrpSpPr>
      <xdr:grpSpPr bwMode="auto">
        <a:xfrm>
          <a:off x="2882900" y="1511300"/>
          <a:ext cx="4025900" cy="3187700"/>
          <a:chOff x="2716835" y="1459866"/>
          <a:chExt cx="3825761" cy="3093086"/>
        </a:xfrm>
      </xdr:grpSpPr>
      <xdr:grpSp>
        <xdr:nvGrpSpPr>
          <xdr:cNvPr id="104489" name="กลุ่ม 34">
            <a:extLst>
              <a:ext uri="{FF2B5EF4-FFF2-40B4-BE49-F238E27FC236}">
                <a16:creationId xmlns:a16="http://schemas.microsoft.com/office/drawing/2014/main" id="{9256060B-AB12-94DE-5044-28CF2622BA81}"/>
              </a:ext>
            </a:extLst>
          </xdr:cNvPr>
          <xdr:cNvGrpSpPr>
            <a:grpSpLocks/>
          </xdr:cNvGrpSpPr>
        </xdr:nvGrpSpPr>
        <xdr:grpSpPr bwMode="auto">
          <a:xfrm>
            <a:off x="2847976" y="2143126"/>
            <a:ext cx="3590925" cy="2409826"/>
            <a:chOff x="2847868" y="2142588"/>
            <a:chExt cx="3591029" cy="2408221"/>
          </a:xfrm>
        </xdr:grpSpPr>
        <xdr:sp macro="" textlink="">
          <xdr:nvSpPr>
            <xdr:cNvPr id="5" name="กล่องข้อความ 4">
              <a:extLst>
                <a:ext uri="{FF2B5EF4-FFF2-40B4-BE49-F238E27FC236}">
                  <a16:creationId xmlns:a16="http://schemas.microsoft.com/office/drawing/2014/main" id="{9ADA156C-894C-3008-D217-1415215631F6}"/>
                </a:ext>
              </a:extLst>
            </xdr:cNvPr>
            <xdr:cNvSpPr txBox="1"/>
          </xdr:nvSpPr>
          <xdr:spPr bwMode="auto">
            <a:xfrm>
              <a:off x="2849483" y="2149414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4L-CRD</a:t>
              </a:r>
            </a:p>
          </xdr:txBody>
        </xdr:sp>
        <xdr:sp macro="" textlink="">
          <xdr:nvSpPr>
            <xdr:cNvPr id="13" name="กล่องข้อความ 12">
              <a:extLst>
                <a:ext uri="{FF2B5EF4-FFF2-40B4-BE49-F238E27FC236}">
                  <a16:creationId xmlns:a16="http://schemas.microsoft.com/office/drawing/2014/main" id="{79171F91-B5FC-77A0-E834-98158772448C}"/>
                </a:ext>
              </a:extLst>
            </xdr:cNvPr>
            <xdr:cNvSpPr txBox="1"/>
          </xdr:nvSpPr>
          <xdr:spPr bwMode="auto">
            <a:xfrm>
              <a:off x="4213279" y="2137100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3L-CRD</a:t>
              </a:r>
            </a:p>
          </xdr:txBody>
        </xdr:sp>
        <xdr:sp macro="" textlink="">
          <xdr:nvSpPr>
            <xdr:cNvPr id="14" name="กล่องข้อความ 13">
              <a:extLst>
                <a:ext uri="{FF2B5EF4-FFF2-40B4-BE49-F238E27FC236}">
                  <a16:creationId xmlns:a16="http://schemas.microsoft.com/office/drawing/2014/main" id="{879221F2-06E0-4F3F-DAC6-BBF3958E7150}"/>
                </a:ext>
              </a:extLst>
            </xdr:cNvPr>
            <xdr:cNvSpPr txBox="1"/>
          </xdr:nvSpPr>
          <xdr:spPr bwMode="auto">
            <a:xfrm>
              <a:off x="5565007" y="2137100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3S-CRD</a:t>
              </a:r>
            </a:p>
          </xdr:txBody>
        </xdr:sp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38748487-7DFA-6CCF-8304-C375E48FBECA}"/>
                </a:ext>
              </a:extLst>
            </xdr:cNvPr>
            <xdr:cNvSpPr txBox="1"/>
          </xdr:nvSpPr>
          <xdr:spPr bwMode="auto">
            <a:xfrm>
              <a:off x="4213279" y="3183861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2L-CRD</a:t>
              </a:r>
            </a:p>
          </xdr:txBody>
        </xdr:sp>
        <xdr:sp macro="" textlink="">
          <xdr:nvSpPr>
            <xdr:cNvPr id="16" name="กล่องข้อความ 15">
              <a:extLst>
                <a:ext uri="{FF2B5EF4-FFF2-40B4-BE49-F238E27FC236}">
                  <a16:creationId xmlns:a16="http://schemas.microsoft.com/office/drawing/2014/main" id="{CD80A126-C28D-1D29-A955-537E9B8D418C}"/>
                </a:ext>
              </a:extLst>
            </xdr:cNvPr>
            <xdr:cNvSpPr txBox="1"/>
          </xdr:nvSpPr>
          <xdr:spPr bwMode="auto">
            <a:xfrm>
              <a:off x="5565007" y="3183861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2S-CRD</a:t>
              </a:r>
            </a:p>
          </xdr:txBody>
        </xdr:sp>
        <xdr:sp macro="" textlink="">
          <xdr:nvSpPr>
            <xdr:cNvPr id="17" name="กล่องข้อความ 16">
              <a:extLst>
                <a:ext uri="{FF2B5EF4-FFF2-40B4-BE49-F238E27FC236}">
                  <a16:creationId xmlns:a16="http://schemas.microsoft.com/office/drawing/2014/main" id="{F3D90194-B319-55D6-6560-2B9DB33CD349}"/>
                </a:ext>
              </a:extLst>
            </xdr:cNvPr>
            <xdr:cNvSpPr txBox="1"/>
          </xdr:nvSpPr>
          <xdr:spPr bwMode="auto">
            <a:xfrm>
              <a:off x="4225348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1L-CRD</a:t>
              </a:r>
            </a:p>
          </xdr:txBody>
        </xdr:sp>
        <xdr:sp macro="" textlink="">
          <xdr:nvSpPr>
            <xdr:cNvPr id="18" name="กล่องข้อความ 17">
              <a:extLst>
                <a:ext uri="{FF2B5EF4-FFF2-40B4-BE49-F238E27FC236}">
                  <a16:creationId xmlns:a16="http://schemas.microsoft.com/office/drawing/2014/main" id="{8FE959E0-6943-536A-613D-03915B2602E7}"/>
                </a:ext>
              </a:extLst>
            </xdr:cNvPr>
            <xdr:cNvSpPr txBox="1"/>
          </xdr:nvSpPr>
          <xdr:spPr bwMode="auto">
            <a:xfrm>
              <a:off x="5577076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1S-CRD</a:t>
              </a:r>
            </a:p>
          </xdr:txBody>
        </xdr:sp>
      </xdr:grpSp>
      <xdr:pic>
        <xdr:nvPicPr>
          <xdr:cNvPr id="104490" name="รูปภาพ 21">
            <a:extLst>
              <a:ext uri="{FF2B5EF4-FFF2-40B4-BE49-F238E27FC236}">
                <a16:creationId xmlns:a16="http://schemas.microsoft.com/office/drawing/2014/main" id="{B9500059-2B48-163C-6443-4999924B3B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376" y="3602812"/>
            <a:ext cx="1091735" cy="6520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1" name="รูปภาพ 25">
            <a:extLst>
              <a:ext uri="{FF2B5EF4-FFF2-40B4-BE49-F238E27FC236}">
                <a16:creationId xmlns:a16="http://schemas.microsoft.com/office/drawing/2014/main" id="{34D67887-49EF-66CE-96A5-0D03381BD0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8647" y="3598457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2" name="รูปภาพ 27">
            <a:extLst>
              <a:ext uri="{FF2B5EF4-FFF2-40B4-BE49-F238E27FC236}">
                <a16:creationId xmlns:a16="http://schemas.microsoft.com/office/drawing/2014/main" id="{0BA881AD-0210-2F14-695D-1B9DD2819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3424" y="2516625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3" name="รูปภาพ 29">
            <a:extLst>
              <a:ext uri="{FF2B5EF4-FFF2-40B4-BE49-F238E27FC236}">
                <a16:creationId xmlns:a16="http://schemas.microsoft.com/office/drawing/2014/main" id="{31B035B8-8C11-E18F-51BA-7AF55ED324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50861" y="2503641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4" name="รูปภาพ 31">
            <a:extLst>
              <a:ext uri="{FF2B5EF4-FFF2-40B4-BE49-F238E27FC236}">
                <a16:creationId xmlns:a16="http://schemas.microsoft.com/office/drawing/2014/main" id="{FA68183C-282C-864B-13E8-0A34C931D1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6862" y="1460359"/>
            <a:ext cx="1091735" cy="6541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5" name="รูปภาพ 35">
            <a:extLst>
              <a:ext uri="{FF2B5EF4-FFF2-40B4-BE49-F238E27FC236}">
                <a16:creationId xmlns:a16="http://schemas.microsoft.com/office/drawing/2014/main" id="{C2C30A31-D819-5958-FA87-E54FF4903D8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3802" y="1459866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6" name="รูปภาพ 37">
            <a:extLst>
              <a:ext uri="{FF2B5EF4-FFF2-40B4-BE49-F238E27FC236}">
                <a16:creationId xmlns:a16="http://schemas.microsoft.com/office/drawing/2014/main" id="{57A3C578-2ED4-C4C8-B91D-CE13620B4C4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6835" y="1472053"/>
            <a:ext cx="1091735" cy="6478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5493" name="รูปภาพ 2">
          <a:extLst>
            <a:ext uri="{FF2B5EF4-FFF2-40B4-BE49-F238E27FC236}">
              <a16:creationId xmlns:a16="http://schemas.microsoft.com/office/drawing/2014/main" id="{60F69CBE-4F9F-5CDC-033B-5B185BEAD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341314</xdr:colOff>
      <xdr:row>0</xdr:row>
      <xdr:rowOff>33338</xdr:rowOff>
    </xdr:from>
    <xdr:ext cx="1709605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DC09CAE-656D-C172-951D-E2EDB1D001FA}"/>
            </a:ext>
          </a:extLst>
        </xdr:cNvPr>
        <xdr:cNvSpPr txBox="1"/>
      </xdr:nvSpPr>
      <xdr:spPr>
        <a:xfrm>
          <a:off x="5062539" y="33338"/>
          <a:ext cx="1697480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8</xdr:col>
      <xdr:colOff>38100</xdr:colOff>
      <xdr:row>9</xdr:row>
      <xdr:rowOff>114300</xdr:rowOff>
    </xdr:from>
    <xdr:to>
      <xdr:col>19</xdr:col>
      <xdr:colOff>152400</xdr:colOff>
      <xdr:row>30</xdr:row>
      <xdr:rowOff>101600</xdr:rowOff>
    </xdr:to>
    <xdr:grpSp>
      <xdr:nvGrpSpPr>
        <xdr:cNvPr id="105495" name="กลุ่ม 3">
          <a:extLst>
            <a:ext uri="{FF2B5EF4-FFF2-40B4-BE49-F238E27FC236}">
              <a16:creationId xmlns:a16="http://schemas.microsoft.com/office/drawing/2014/main" id="{1721ECD2-6F16-2C74-C2B9-5B0CE2854DB5}"/>
            </a:ext>
          </a:extLst>
        </xdr:cNvPr>
        <xdr:cNvGrpSpPr>
          <a:grpSpLocks/>
        </xdr:cNvGrpSpPr>
      </xdr:nvGrpSpPr>
      <xdr:grpSpPr bwMode="auto">
        <a:xfrm>
          <a:off x="2882900" y="1511300"/>
          <a:ext cx="4025900" cy="3187700"/>
          <a:chOff x="2716835" y="1459866"/>
          <a:chExt cx="3825761" cy="3093086"/>
        </a:xfrm>
      </xdr:grpSpPr>
      <xdr:grpSp>
        <xdr:nvGrpSpPr>
          <xdr:cNvPr id="105496" name="กลุ่ม 34">
            <a:extLst>
              <a:ext uri="{FF2B5EF4-FFF2-40B4-BE49-F238E27FC236}">
                <a16:creationId xmlns:a16="http://schemas.microsoft.com/office/drawing/2014/main" id="{395D01BC-ADB2-E7CC-0C50-56AEF15DC398}"/>
              </a:ext>
            </a:extLst>
          </xdr:cNvPr>
          <xdr:cNvGrpSpPr>
            <a:grpSpLocks/>
          </xdr:cNvGrpSpPr>
        </xdr:nvGrpSpPr>
        <xdr:grpSpPr bwMode="auto">
          <a:xfrm>
            <a:off x="2847976" y="2143126"/>
            <a:ext cx="3590925" cy="2409826"/>
            <a:chOff x="2847868" y="2142588"/>
            <a:chExt cx="3591029" cy="2408221"/>
          </a:xfrm>
        </xdr:grpSpPr>
        <xdr:sp macro="" textlink="">
          <xdr:nvSpPr>
            <xdr:cNvPr id="13" name="กล่องข้อความ 12">
              <a:extLst>
                <a:ext uri="{FF2B5EF4-FFF2-40B4-BE49-F238E27FC236}">
                  <a16:creationId xmlns:a16="http://schemas.microsoft.com/office/drawing/2014/main" id="{DD20EE8F-0561-4070-FC67-D0FEBB22565E}"/>
                </a:ext>
              </a:extLst>
            </xdr:cNvPr>
            <xdr:cNvSpPr txBox="1"/>
          </xdr:nvSpPr>
          <xdr:spPr bwMode="auto">
            <a:xfrm>
              <a:off x="2849483" y="2149414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4L-CRD</a:t>
              </a:r>
            </a:p>
          </xdr:txBody>
        </xdr:sp>
        <xdr:sp macro="" textlink="">
          <xdr:nvSpPr>
            <xdr:cNvPr id="14" name="กล่องข้อความ 13">
              <a:extLst>
                <a:ext uri="{FF2B5EF4-FFF2-40B4-BE49-F238E27FC236}">
                  <a16:creationId xmlns:a16="http://schemas.microsoft.com/office/drawing/2014/main" id="{9F1E2FB5-2F12-744C-844C-7429A92C959D}"/>
                </a:ext>
              </a:extLst>
            </xdr:cNvPr>
            <xdr:cNvSpPr txBox="1"/>
          </xdr:nvSpPr>
          <xdr:spPr bwMode="auto">
            <a:xfrm>
              <a:off x="4213279" y="2137100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3L-CRD</a:t>
              </a:r>
            </a:p>
          </xdr:txBody>
        </xdr:sp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51658144-8822-0854-79C5-B642F56D4B02}"/>
                </a:ext>
              </a:extLst>
            </xdr:cNvPr>
            <xdr:cNvSpPr txBox="1"/>
          </xdr:nvSpPr>
          <xdr:spPr bwMode="auto">
            <a:xfrm>
              <a:off x="5565007" y="2137100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3S-CRD</a:t>
              </a:r>
            </a:p>
          </xdr:txBody>
        </xdr:sp>
        <xdr:sp macro="" textlink="">
          <xdr:nvSpPr>
            <xdr:cNvPr id="16" name="กล่องข้อความ 15">
              <a:extLst>
                <a:ext uri="{FF2B5EF4-FFF2-40B4-BE49-F238E27FC236}">
                  <a16:creationId xmlns:a16="http://schemas.microsoft.com/office/drawing/2014/main" id="{0B800A8E-8816-4EB5-14C9-901383295F7A}"/>
                </a:ext>
              </a:extLst>
            </xdr:cNvPr>
            <xdr:cNvSpPr txBox="1"/>
          </xdr:nvSpPr>
          <xdr:spPr bwMode="auto">
            <a:xfrm>
              <a:off x="4213279" y="3183861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2L-CRD</a:t>
              </a:r>
            </a:p>
          </xdr:txBody>
        </xdr:sp>
        <xdr:sp macro="" textlink="">
          <xdr:nvSpPr>
            <xdr:cNvPr id="17" name="กล่องข้อความ 16">
              <a:extLst>
                <a:ext uri="{FF2B5EF4-FFF2-40B4-BE49-F238E27FC236}">
                  <a16:creationId xmlns:a16="http://schemas.microsoft.com/office/drawing/2014/main" id="{7C5FF948-C851-EE42-569E-19428B8475D2}"/>
                </a:ext>
              </a:extLst>
            </xdr:cNvPr>
            <xdr:cNvSpPr txBox="1"/>
          </xdr:nvSpPr>
          <xdr:spPr bwMode="auto">
            <a:xfrm>
              <a:off x="5565007" y="3183861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2S-CRD</a:t>
              </a:r>
            </a:p>
          </xdr:txBody>
        </xdr:sp>
        <xdr:sp macro="" textlink="">
          <xdr:nvSpPr>
            <xdr:cNvPr id="18" name="กล่องข้อความ 17">
              <a:extLst>
                <a:ext uri="{FF2B5EF4-FFF2-40B4-BE49-F238E27FC236}">
                  <a16:creationId xmlns:a16="http://schemas.microsoft.com/office/drawing/2014/main" id="{EBFA25F1-21CC-07C8-5716-A1FC44500EB8}"/>
                </a:ext>
              </a:extLst>
            </xdr:cNvPr>
            <xdr:cNvSpPr txBox="1"/>
          </xdr:nvSpPr>
          <xdr:spPr bwMode="auto">
            <a:xfrm>
              <a:off x="4225348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1L-CRD</a:t>
              </a:r>
            </a:p>
          </xdr:txBody>
        </xdr:sp>
        <xdr:sp macro="" textlink="">
          <xdr:nvSpPr>
            <xdr:cNvPr id="19" name="กล่องข้อความ 18">
              <a:extLst>
                <a:ext uri="{FF2B5EF4-FFF2-40B4-BE49-F238E27FC236}">
                  <a16:creationId xmlns:a16="http://schemas.microsoft.com/office/drawing/2014/main" id="{86F6AC40-BB57-BAF6-9174-C7114E4796D1}"/>
                </a:ext>
              </a:extLst>
            </xdr:cNvPr>
            <xdr:cNvSpPr txBox="1"/>
          </xdr:nvSpPr>
          <xdr:spPr bwMode="auto">
            <a:xfrm>
              <a:off x="5577076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1S-CRD</a:t>
              </a:r>
            </a:p>
          </xdr:txBody>
        </xdr:sp>
      </xdr:grpSp>
      <xdr:pic>
        <xdr:nvPicPr>
          <xdr:cNvPr id="105497" name="รูปภาพ 5">
            <a:extLst>
              <a:ext uri="{FF2B5EF4-FFF2-40B4-BE49-F238E27FC236}">
                <a16:creationId xmlns:a16="http://schemas.microsoft.com/office/drawing/2014/main" id="{7123E60B-71DE-4E42-91EF-1B91B141A8F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376" y="3602812"/>
            <a:ext cx="1091735" cy="6520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498" name="รูปภาพ 6">
            <a:extLst>
              <a:ext uri="{FF2B5EF4-FFF2-40B4-BE49-F238E27FC236}">
                <a16:creationId xmlns:a16="http://schemas.microsoft.com/office/drawing/2014/main" id="{8A4F57D2-DF0A-A394-F1B6-B518EA9D5DD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8647" y="3598457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499" name="รูปภาพ 7">
            <a:extLst>
              <a:ext uri="{FF2B5EF4-FFF2-40B4-BE49-F238E27FC236}">
                <a16:creationId xmlns:a16="http://schemas.microsoft.com/office/drawing/2014/main" id="{EB59C81F-4C45-2D51-299B-1B8890B2AB2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3424" y="2516625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0" name="รูปภาพ 8">
            <a:extLst>
              <a:ext uri="{FF2B5EF4-FFF2-40B4-BE49-F238E27FC236}">
                <a16:creationId xmlns:a16="http://schemas.microsoft.com/office/drawing/2014/main" id="{C84D55E7-601E-7409-ED74-EA4EA62F77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50861" y="2503641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1" name="รูปภาพ 9">
            <a:extLst>
              <a:ext uri="{FF2B5EF4-FFF2-40B4-BE49-F238E27FC236}">
                <a16:creationId xmlns:a16="http://schemas.microsoft.com/office/drawing/2014/main" id="{982A55BE-A70B-23E1-861D-4B5550EE7C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6862" y="1460359"/>
            <a:ext cx="1091735" cy="6541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2" name="รูปภาพ 10">
            <a:extLst>
              <a:ext uri="{FF2B5EF4-FFF2-40B4-BE49-F238E27FC236}">
                <a16:creationId xmlns:a16="http://schemas.microsoft.com/office/drawing/2014/main" id="{FFD276B1-FD76-2748-C56D-0FE36EA084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3802" y="1459866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3" name="รูปภาพ 11">
            <a:extLst>
              <a:ext uri="{FF2B5EF4-FFF2-40B4-BE49-F238E27FC236}">
                <a16:creationId xmlns:a16="http://schemas.microsoft.com/office/drawing/2014/main" id="{3AB219A7-8D5C-0343-7D51-58BCCCB63A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6835" y="1472053"/>
            <a:ext cx="1091735" cy="6478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6517" name="รูปภาพ 2">
          <a:extLst>
            <a:ext uri="{FF2B5EF4-FFF2-40B4-BE49-F238E27FC236}">
              <a16:creationId xmlns:a16="http://schemas.microsoft.com/office/drawing/2014/main" id="{FFC3D5F3-33A1-CBD9-07E9-E1A9DF92A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3176</xdr:colOff>
      <xdr:row>0</xdr:row>
      <xdr:rowOff>33338</xdr:rowOff>
    </xdr:from>
    <xdr:ext cx="1692718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609E6A4B-8AD9-CCD4-08B9-A2D1B053B3B4}"/>
            </a:ext>
          </a:extLst>
        </xdr:cNvPr>
        <xdr:cNvSpPr txBox="1"/>
      </xdr:nvSpPr>
      <xdr:spPr>
        <a:xfrm>
          <a:off x="5067301" y="33338"/>
          <a:ext cx="1692718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8</xdr:col>
      <xdr:colOff>38100</xdr:colOff>
      <xdr:row>9</xdr:row>
      <xdr:rowOff>114300</xdr:rowOff>
    </xdr:from>
    <xdr:to>
      <xdr:col>19</xdr:col>
      <xdr:colOff>152400</xdr:colOff>
      <xdr:row>30</xdr:row>
      <xdr:rowOff>101600</xdr:rowOff>
    </xdr:to>
    <xdr:grpSp>
      <xdr:nvGrpSpPr>
        <xdr:cNvPr id="106519" name="กลุ่ม 3">
          <a:extLst>
            <a:ext uri="{FF2B5EF4-FFF2-40B4-BE49-F238E27FC236}">
              <a16:creationId xmlns:a16="http://schemas.microsoft.com/office/drawing/2014/main" id="{18FDCBCE-A03B-915A-594D-6C751BF2D397}"/>
            </a:ext>
          </a:extLst>
        </xdr:cNvPr>
        <xdr:cNvGrpSpPr>
          <a:grpSpLocks/>
        </xdr:cNvGrpSpPr>
      </xdr:nvGrpSpPr>
      <xdr:grpSpPr bwMode="auto">
        <a:xfrm>
          <a:off x="2882900" y="1511300"/>
          <a:ext cx="4025900" cy="3187700"/>
          <a:chOff x="2716835" y="1459866"/>
          <a:chExt cx="3825761" cy="3093086"/>
        </a:xfrm>
      </xdr:grpSpPr>
      <xdr:grpSp>
        <xdr:nvGrpSpPr>
          <xdr:cNvPr id="106520" name="กลุ่ม 34">
            <a:extLst>
              <a:ext uri="{FF2B5EF4-FFF2-40B4-BE49-F238E27FC236}">
                <a16:creationId xmlns:a16="http://schemas.microsoft.com/office/drawing/2014/main" id="{3C7FE483-40F9-AB6F-4189-6D0F58F79A5C}"/>
              </a:ext>
            </a:extLst>
          </xdr:cNvPr>
          <xdr:cNvGrpSpPr>
            <a:grpSpLocks/>
          </xdr:cNvGrpSpPr>
        </xdr:nvGrpSpPr>
        <xdr:grpSpPr bwMode="auto">
          <a:xfrm>
            <a:off x="2847976" y="2143126"/>
            <a:ext cx="3590925" cy="2409826"/>
            <a:chOff x="2847868" y="2142588"/>
            <a:chExt cx="3591029" cy="2408221"/>
          </a:xfrm>
        </xdr:grpSpPr>
        <xdr:sp macro="" textlink="">
          <xdr:nvSpPr>
            <xdr:cNvPr id="13" name="กล่องข้อความ 12">
              <a:extLst>
                <a:ext uri="{FF2B5EF4-FFF2-40B4-BE49-F238E27FC236}">
                  <a16:creationId xmlns:a16="http://schemas.microsoft.com/office/drawing/2014/main" id="{D7175D87-CD48-5581-205F-C8D5B8CD1B3F}"/>
                </a:ext>
              </a:extLst>
            </xdr:cNvPr>
            <xdr:cNvSpPr txBox="1"/>
          </xdr:nvSpPr>
          <xdr:spPr bwMode="auto">
            <a:xfrm>
              <a:off x="2849483" y="2149414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4L-CRD</a:t>
              </a:r>
            </a:p>
          </xdr:txBody>
        </xdr:sp>
        <xdr:sp macro="" textlink="">
          <xdr:nvSpPr>
            <xdr:cNvPr id="14" name="กล่องข้อความ 13">
              <a:extLst>
                <a:ext uri="{FF2B5EF4-FFF2-40B4-BE49-F238E27FC236}">
                  <a16:creationId xmlns:a16="http://schemas.microsoft.com/office/drawing/2014/main" id="{EC7BB95F-499E-E5C6-FEFD-C48BE0202AF8}"/>
                </a:ext>
              </a:extLst>
            </xdr:cNvPr>
            <xdr:cNvSpPr txBox="1"/>
          </xdr:nvSpPr>
          <xdr:spPr bwMode="auto">
            <a:xfrm>
              <a:off x="4213279" y="2137100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3L-CRD</a:t>
              </a:r>
            </a:p>
          </xdr:txBody>
        </xdr:sp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A9A5E095-32C7-DED8-6E44-6449EAB19FB1}"/>
                </a:ext>
              </a:extLst>
            </xdr:cNvPr>
            <xdr:cNvSpPr txBox="1"/>
          </xdr:nvSpPr>
          <xdr:spPr bwMode="auto">
            <a:xfrm>
              <a:off x="5565007" y="2137100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3S-CRD</a:t>
              </a:r>
            </a:p>
          </xdr:txBody>
        </xdr:sp>
        <xdr:sp macro="" textlink="">
          <xdr:nvSpPr>
            <xdr:cNvPr id="16" name="กล่องข้อความ 15">
              <a:extLst>
                <a:ext uri="{FF2B5EF4-FFF2-40B4-BE49-F238E27FC236}">
                  <a16:creationId xmlns:a16="http://schemas.microsoft.com/office/drawing/2014/main" id="{510BFCFD-0665-BECA-9780-641A4EB00F64}"/>
                </a:ext>
              </a:extLst>
            </xdr:cNvPr>
            <xdr:cNvSpPr txBox="1"/>
          </xdr:nvSpPr>
          <xdr:spPr bwMode="auto">
            <a:xfrm>
              <a:off x="4213279" y="3183861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2L-CRD</a:t>
              </a:r>
            </a:p>
          </xdr:txBody>
        </xdr:sp>
        <xdr:sp macro="" textlink="">
          <xdr:nvSpPr>
            <xdr:cNvPr id="17" name="กล่องข้อความ 16">
              <a:extLst>
                <a:ext uri="{FF2B5EF4-FFF2-40B4-BE49-F238E27FC236}">
                  <a16:creationId xmlns:a16="http://schemas.microsoft.com/office/drawing/2014/main" id="{387E68D8-686E-3161-457B-52F4DE2E5B09}"/>
                </a:ext>
              </a:extLst>
            </xdr:cNvPr>
            <xdr:cNvSpPr txBox="1"/>
          </xdr:nvSpPr>
          <xdr:spPr bwMode="auto">
            <a:xfrm>
              <a:off x="5565007" y="3183861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2S-CRD</a:t>
              </a:r>
            </a:p>
          </xdr:txBody>
        </xdr:sp>
        <xdr:sp macro="" textlink="">
          <xdr:nvSpPr>
            <xdr:cNvPr id="18" name="กล่องข้อความ 17">
              <a:extLst>
                <a:ext uri="{FF2B5EF4-FFF2-40B4-BE49-F238E27FC236}">
                  <a16:creationId xmlns:a16="http://schemas.microsoft.com/office/drawing/2014/main" id="{FCABAEFB-9DFB-454D-7AD1-35FC595155AD}"/>
                </a:ext>
              </a:extLst>
            </xdr:cNvPr>
            <xdr:cNvSpPr txBox="1"/>
          </xdr:nvSpPr>
          <xdr:spPr bwMode="auto">
            <a:xfrm>
              <a:off x="4225348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1L-CRD</a:t>
              </a:r>
            </a:p>
          </xdr:txBody>
        </xdr:sp>
        <xdr:sp macro="" textlink="">
          <xdr:nvSpPr>
            <xdr:cNvPr id="19" name="กล่องข้อความ 18">
              <a:extLst>
                <a:ext uri="{FF2B5EF4-FFF2-40B4-BE49-F238E27FC236}">
                  <a16:creationId xmlns:a16="http://schemas.microsoft.com/office/drawing/2014/main" id="{9FF08AE0-9C9E-B092-833A-FADFC9DCC1A9}"/>
                </a:ext>
              </a:extLst>
            </xdr:cNvPr>
            <xdr:cNvSpPr txBox="1"/>
          </xdr:nvSpPr>
          <xdr:spPr bwMode="auto">
            <a:xfrm>
              <a:off x="5577076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1S-CRD</a:t>
              </a:r>
            </a:p>
          </xdr:txBody>
        </xdr:sp>
      </xdr:grpSp>
      <xdr:pic>
        <xdr:nvPicPr>
          <xdr:cNvPr id="106521" name="รูปภาพ 5">
            <a:extLst>
              <a:ext uri="{FF2B5EF4-FFF2-40B4-BE49-F238E27FC236}">
                <a16:creationId xmlns:a16="http://schemas.microsoft.com/office/drawing/2014/main" id="{08270647-AE6B-1904-2F4F-BC13DF7EE0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376" y="3602812"/>
            <a:ext cx="1091735" cy="6520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2" name="รูปภาพ 6">
            <a:extLst>
              <a:ext uri="{FF2B5EF4-FFF2-40B4-BE49-F238E27FC236}">
                <a16:creationId xmlns:a16="http://schemas.microsoft.com/office/drawing/2014/main" id="{A9B7F1D3-3322-918C-64F2-632D6E2C89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8647" y="3598457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3" name="รูปภาพ 7">
            <a:extLst>
              <a:ext uri="{FF2B5EF4-FFF2-40B4-BE49-F238E27FC236}">
                <a16:creationId xmlns:a16="http://schemas.microsoft.com/office/drawing/2014/main" id="{784F8E4A-F330-B20C-067B-000069DD3A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3424" y="2516625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4" name="รูปภาพ 8">
            <a:extLst>
              <a:ext uri="{FF2B5EF4-FFF2-40B4-BE49-F238E27FC236}">
                <a16:creationId xmlns:a16="http://schemas.microsoft.com/office/drawing/2014/main" id="{AD147228-0617-079D-800F-52B52D992B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50861" y="2503641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5" name="รูปภาพ 9">
            <a:extLst>
              <a:ext uri="{FF2B5EF4-FFF2-40B4-BE49-F238E27FC236}">
                <a16:creationId xmlns:a16="http://schemas.microsoft.com/office/drawing/2014/main" id="{4A02CA81-9F64-373A-AE05-8863D44B9D6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6862" y="1460359"/>
            <a:ext cx="1091735" cy="6541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6" name="รูปภาพ 10">
            <a:extLst>
              <a:ext uri="{FF2B5EF4-FFF2-40B4-BE49-F238E27FC236}">
                <a16:creationId xmlns:a16="http://schemas.microsoft.com/office/drawing/2014/main" id="{7A41F43A-3902-108C-8290-7502DEED4A6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3802" y="1459866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7" name="รูปภาพ 11">
            <a:extLst>
              <a:ext uri="{FF2B5EF4-FFF2-40B4-BE49-F238E27FC236}">
                <a16:creationId xmlns:a16="http://schemas.microsoft.com/office/drawing/2014/main" id="{3C3F788E-88DB-1E92-2E47-7B02225121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6835" y="1472053"/>
            <a:ext cx="1091735" cy="6478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5</xdr:col>
      <xdr:colOff>127000</xdr:colOff>
      <xdr:row>4</xdr:row>
      <xdr:rowOff>101600</xdr:rowOff>
    </xdr:to>
    <xdr:pic>
      <xdr:nvPicPr>
        <xdr:cNvPr id="51979" name="รูปภาพ 2">
          <a:extLst>
            <a:ext uri="{FF2B5EF4-FFF2-40B4-BE49-F238E27FC236}">
              <a16:creationId xmlns:a16="http://schemas.microsoft.com/office/drawing/2014/main" id="{0D468BBA-0E80-56B8-512C-7E0847595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101600</xdr:colOff>
      <xdr:row>7</xdr:row>
      <xdr:rowOff>63500</xdr:rowOff>
    </xdr:from>
    <xdr:to>
      <xdr:col>16</xdr:col>
      <xdr:colOff>190500</xdr:colOff>
      <xdr:row>12</xdr:row>
      <xdr:rowOff>139700</xdr:rowOff>
    </xdr:to>
    <xdr:pic>
      <xdr:nvPicPr>
        <xdr:cNvPr id="51980" name="รูปภาพ 11">
          <a:extLst>
            <a:ext uri="{FF2B5EF4-FFF2-40B4-BE49-F238E27FC236}">
              <a16:creationId xmlns:a16="http://schemas.microsoft.com/office/drawing/2014/main" id="{5A55622F-521C-79DE-85AF-FCA7335D2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85900"/>
          <a:ext cx="10795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114300</xdr:colOff>
      <xdr:row>15</xdr:row>
      <xdr:rowOff>63500</xdr:rowOff>
    </xdr:from>
    <xdr:to>
      <xdr:col>16</xdr:col>
      <xdr:colOff>190500</xdr:colOff>
      <xdr:row>20</xdr:row>
      <xdr:rowOff>139700</xdr:rowOff>
    </xdr:to>
    <xdr:pic>
      <xdr:nvPicPr>
        <xdr:cNvPr id="51981" name="รูปภาพ 12">
          <a:extLst>
            <a:ext uri="{FF2B5EF4-FFF2-40B4-BE49-F238E27FC236}">
              <a16:creationId xmlns:a16="http://schemas.microsoft.com/office/drawing/2014/main" id="{15364493-A384-DE72-FEDF-C4772B82B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3111500"/>
          <a:ext cx="10668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50800</xdr:colOff>
      <xdr:row>15</xdr:row>
      <xdr:rowOff>114300</xdr:rowOff>
    </xdr:from>
    <xdr:to>
      <xdr:col>8</xdr:col>
      <xdr:colOff>177800</xdr:colOff>
      <xdr:row>20</xdr:row>
      <xdr:rowOff>88900</xdr:rowOff>
    </xdr:to>
    <xdr:pic>
      <xdr:nvPicPr>
        <xdr:cNvPr id="51982" name="รูปภาพ 15">
          <a:extLst>
            <a:ext uri="{FF2B5EF4-FFF2-40B4-BE49-F238E27FC236}">
              <a16:creationId xmlns:a16="http://schemas.microsoft.com/office/drawing/2014/main" id="{8D010411-4E5B-22A6-74F6-A619EAB58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51" t="4839" r="15060" b="8670"/>
        <a:stretch>
          <a:fillRect/>
        </a:stretch>
      </xdr:blipFill>
      <xdr:spPr bwMode="auto">
        <a:xfrm>
          <a:off x="1752600" y="3162300"/>
          <a:ext cx="1193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7</xdr:row>
      <xdr:rowOff>50800</xdr:rowOff>
    </xdr:from>
    <xdr:to>
      <xdr:col>5</xdr:col>
      <xdr:colOff>241300</xdr:colOff>
      <xdr:row>12</xdr:row>
      <xdr:rowOff>139700</xdr:rowOff>
    </xdr:to>
    <xdr:pic>
      <xdr:nvPicPr>
        <xdr:cNvPr id="51983" name="รูปภาพ 17">
          <a:extLst>
            <a:ext uri="{FF2B5EF4-FFF2-40B4-BE49-F238E27FC236}">
              <a16:creationId xmlns:a16="http://schemas.microsoft.com/office/drawing/2014/main" id="{F930BFDF-3650-2AC3-1572-3564DCA0A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73200"/>
          <a:ext cx="10795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</xdr:row>
      <xdr:rowOff>76200</xdr:rowOff>
    </xdr:from>
    <xdr:to>
      <xdr:col>4</xdr:col>
      <xdr:colOff>317500</xdr:colOff>
      <xdr:row>20</xdr:row>
      <xdr:rowOff>152400</xdr:rowOff>
    </xdr:to>
    <xdr:pic>
      <xdr:nvPicPr>
        <xdr:cNvPr id="51984" name="รูปภาพ 18">
          <a:extLst>
            <a:ext uri="{FF2B5EF4-FFF2-40B4-BE49-F238E27FC236}">
              <a16:creationId xmlns:a16="http://schemas.microsoft.com/office/drawing/2014/main" id="{5E7FBD09-7B48-FFD7-EDFE-EFAE865ED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" y="3124200"/>
          <a:ext cx="10795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241300</xdr:colOff>
      <xdr:row>15</xdr:row>
      <xdr:rowOff>165100</xdr:rowOff>
    </xdr:from>
    <xdr:to>
      <xdr:col>20</xdr:col>
      <xdr:colOff>12700</xdr:colOff>
      <xdr:row>20</xdr:row>
      <xdr:rowOff>127000</xdr:rowOff>
    </xdr:to>
    <xdr:pic>
      <xdr:nvPicPr>
        <xdr:cNvPr id="51985" name="รูปภาพ 19">
          <a:extLst>
            <a:ext uri="{FF2B5EF4-FFF2-40B4-BE49-F238E27FC236}">
              <a16:creationId xmlns:a16="http://schemas.microsoft.com/office/drawing/2014/main" id="{41785082-7C95-856F-9D94-7BFCEC371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51" t="4839" r="15060" b="8670"/>
        <a:stretch>
          <a:fillRect/>
        </a:stretch>
      </xdr:blipFill>
      <xdr:spPr bwMode="auto">
        <a:xfrm>
          <a:off x="5778500" y="3213100"/>
          <a:ext cx="1193800" cy="97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304800</xdr:colOff>
      <xdr:row>7</xdr:row>
      <xdr:rowOff>165100</xdr:rowOff>
    </xdr:from>
    <xdr:to>
      <xdr:col>20</xdr:col>
      <xdr:colOff>152400</xdr:colOff>
      <xdr:row>12</xdr:row>
      <xdr:rowOff>76200</xdr:rowOff>
    </xdr:to>
    <xdr:pic>
      <xdr:nvPicPr>
        <xdr:cNvPr id="51986" name="รูปภาพ 21">
          <a:extLst>
            <a:ext uri="{FF2B5EF4-FFF2-40B4-BE49-F238E27FC236}">
              <a16:creationId xmlns:a16="http://schemas.microsoft.com/office/drawing/2014/main" id="{77F71DAA-BC02-8642-ACCE-D00976BC4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587500"/>
          <a:ext cx="12700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44</xdr:row>
      <xdr:rowOff>127000</xdr:rowOff>
    </xdr:from>
    <xdr:to>
      <xdr:col>4</xdr:col>
      <xdr:colOff>203200</xdr:colOff>
      <xdr:row>50</xdr:row>
      <xdr:rowOff>76200</xdr:rowOff>
    </xdr:to>
    <xdr:pic>
      <xdr:nvPicPr>
        <xdr:cNvPr id="51987" name="รูปภาพ 23">
          <a:extLst>
            <a:ext uri="{FF2B5EF4-FFF2-40B4-BE49-F238E27FC236}">
              <a16:creationId xmlns:a16="http://schemas.microsoft.com/office/drawing/2014/main" id="{634856E6-6A38-48A9-2A9A-3C844B508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" y="9067800"/>
          <a:ext cx="1155700" cy="116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266700</xdr:colOff>
      <xdr:row>44</xdr:row>
      <xdr:rowOff>177800</xdr:rowOff>
    </xdr:from>
    <xdr:to>
      <xdr:col>8</xdr:col>
      <xdr:colOff>215900</xdr:colOff>
      <xdr:row>50</xdr:row>
      <xdr:rowOff>76200</xdr:rowOff>
    </xdr:to>
    <xdr:pic>
      <xdr:nvPicPr>
        <xdr:cNvPr id="51988" name="รูปภาพ 25">
          <a:extLst>
            <a:ext uri="{FF2B5EF4-FFF2-40B4-BE49-F238E27FC236}">
              <a16:creationId xmlns:a16="http://schemas.microsoft.com/office/drawing/2014/main" id="{353E56A5-152E-F77E-CBCD-E2CBC4F67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9118600"/>
          <a:ext cx="1371600" cy="111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76200</xdr:rowOff>
    </xdr:to>
    <xdr:pic>
      <xdr:nvPicPr>
        <xdr:cNvPr id="96769" name="รูปภาพ 2">
          <a:extLst>
            <a:ext uri="{FF2B5EF4-FFF2-40B4-BE49-F238E27FC236}">
              <a16:creationId xmlns:a16="http://schemas.microsoft.com/office/drawing/2014/main" id="{B462F5D0-13ED-0452-4BCA-BD383FF81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340785</xdr:colOff>
      <xdr:row>0</xdr:row>
      <xdr:rowOff>52917</xdr:rowOff>
    </xdr:from>
    <xdr:ext cx="1693258" cy="268897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75679423-39AD-4001-5448-A41CAFC4B677}"/>
            </a:ext>
          </a:extLst>
        </xdr:cNvPr>
        <xdr:cNvSpPr txBox="1"/>
      </xdr:nvSpPr>
      <xdr:spPr>
        <a:xfrm>
          <a:off x="5057777" y="57150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0</xdr:col>
      <xdr:colOff>38100</xdr:colOff>
      <xdr:row>10</xdr:row>
      <xdr:rowOff>114300</xdr:rowOff>
    </xdr:from>
    <xdr:to>
      <xdr:col>7</xdr:col>
      <xdr:colOff>25400</xdr:colOff>
      <xdr:row>17</xdr:row>
      <xdr:rowOff>63500</xdr:rowOff>
    </xdr:to>
    <xdr:grpSp>
      <xdr:nvGrpSpPr>
        <xdr:cNvPr id="96771" name="กลุ่ม 21">
          <a:extLst>
            <a:ext uri="{FF2B5EF4-FFF2-40B4-BE49-F238E27FC236}">
              <a16:creationId xmlns:a16="http://schemas.microsoft.com/office/drawing/2014/main" id="{7743077B-9E78-9CE1-9C12-D72B630C7C29}"/>
            </a:ext>
          </a:extLst>
        </xdr:cNvPr>
        <xdr:cNvGrpSpPr>
          <a:grpSpLocks/>
        </xdr:cNvGrpSpPr>
      </xdr:nvGrpSpPr>
      <xdr:grpSpPr bwMode="auto">
        <a:xfrm>
          <a:off x="38100" y="1651000"/>
          <a:ext cx="2476500" cy="1016000"/>
          <a:chOff x="56876" y="1476376"/>
          <a:chExt cx="2348187" cy="983697"/>
        </a:xfrm>
      </xdr:grpSpPr>
      <xdr:sp macro="" textlink="">
        <xdr:nvSpPr>
          <xdr:cNvPr id="3" name="กล่องข้อความ 2">
            <a:extLst>
              <a:ext uri="{FF2B5EF4-FFF2-40B4-BE49-F238E27FC236}">
                <a16:creationId xmlns:a16="http://schemas.microsoft.com/office/drawing/2014/main" id="{EDC3F3A5-922D-A135-6B95-9E6109FA86D9}"/>
              </a:ext>
            </a:extLst>
          </xdr:cNvPr>
          <xdr:cNvSpPr txBox="1"/>
        </xdr:nvSpPr>
        <xdr:spPr>
          <a:xfrm>
            <a:off x="201380" y="2189556"/>
            <a:ext cx="674351" cy="27051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SDL</a:t>
            </a:r>
          </a:p>
        </xdr:txBody>
      </xdr:sp>
      <xdr:sp macro="" textlink="">
        <xdr:nvSpPr>
          <xdr:cNvPr id="4" name="กล่องข้อความ 3">
            <a:extLst>
              <a:ext uri="{FF2B5EF4-FFF2-40B4-BE49-F238E27FC236}">
                <a16:creationId xmlns:a16="http://schemas.microsoft.com/office/drawing/2014/main" id="{04F94E57-8CA5-F98B-80CC-7DD2229EEABD}"/>
              </a:ext>
            </a:extLst>
          </xdr:cNvPr>
          <xdr:cNvSpPr txBox="1"/>
        </xdr:nvSpPr>
        <xdr:spPr>
          <a:xfrm>
            <a:off x="1321284" y="2189556"/>
            <a:ext cx="903149" cy="27051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SDL(WD)</a:t>
            </a:r>
          </a:p>
        </xdr:txBody>
      </xdr:sp>
      <xdr:grpSp>
        <xdr:nvGrpSpPr>
          <xdr:cNvPr id="96789" name="กลุ่ม 20">
            <a:extLst>
              <a:ext uri="{FF2B5EF4-FFF2-40B4-BE49-F238E27FC236}">
                <a16:creationId xmlns:a16="http://schemas.microsoft.com/office/drawing/2014/main" id="{40B12DF1-13FB-6417-35DF-D8079D1A313D}"/>
              </a:ext>
            </a:extLst>
          </xdr:cNvPr>
          <xdr:cNvGrpSpPr>
            <a:grpSpLocks/>
          </xdr:cNvGrpSpPr>
        </xdr:nvGrpSpPr>
        <xdr:grpSpPr bwMode="auto">
          <a:xfrm>
            <a:off x="56876" y="1476376"/>
            <a:ext cx="2348187" cy="639109"/>
            <a:chOff x="3643039" y="2138363"/>
            <a:chExt cx="4374548" cy="1190625"/>
          </a:xfrm>
        </xdr:grpSpPr>
        <xdr:pic>
          <xdr:nvPicPr>
            <xdr:cNvPr id="96790" name="รูปภาพ 8">
              <a:extLst>
                <a:ext uri="{FF2B5EF4-FFF2-40B4-BE49-F238E27FC236}">
                  <a16:creationId xmlns:a16="http://schemas.microsoft.com/office/drawing/2014/main" id="{D2393514-1A7A-F986-ACD0-BF4A145D73E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9248" t="7201" r="8897" b="8801"/>
            <a:stretch>
              <a:fillRect/>
            </a:stretch>
          </xdr:blipFill>
          <xdr:spPr bwMode="auto">
            <a:xfrm>
              <a:off x="3643039" y="2147887"/>
              <a:ext cx="1990999" cy="118110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96791" name="กลุ่ม 19">
              <a:extLst>
                <a:ext uri="{FF2B5EF4-FFF2-40B4-BE49-F238E27FC236}">
                  <a16:creationId xmlns:a16="http://schemas.microsoft.com/office/drawing/2014/main" id="{1B84EE62-4E49-6F9F-8EAF-0B352064150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667375" y="2138363"/>
              <a:ext cx="2350212" cy="1190624"/>
              <a:chOff x="7639050" y="2238375"/>
              <a:chExt cx="2350212" cy="1190624"/>
            </a:xfrm>
          </xdr:grpSpPr>
          <xdr:grpSp>
            <xdr:nvGrpSpPr>
              <xdr:cNvPr id="96792" name="กลุ่ม 18">
                <a:extLst>
                  <a:ext uri="{FF2B5EF4-FFF2-40B4-BE49-F238E27FC236}">
                    <a16:creationId xmlns:a16="http://schemas.microsoft.com/office/drawing/2014/main" id="{AD7BB4DC-D586-7B35-2C06-71E91D847C66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639050" y="2238375"/>
                <a:ext cx="2350212" cy="1190624"/>
                <a:chOff x="7639050" y="2238375"/>
                <a:chExt cx="2350212" cy="1190624"/>
              </a:xfrm>
            </xdr:grpSpPr>
            <xdr:pic>
              <xdr:nvPicPr>
                <xdr:cNvPr id="96794" name="รูปภาพ 15">
                  <a:extLst>
                    <a:ext uri="{FF2B5EF4-FFF2-40B4-BE49-F238E27FC236}">
                      <a16:creationId xmlns:a16="http://schemas.microsoft.com/office/drawing/2014/main" id="{56A87831-C34C-6994-81FC-C0F9EDCB3C6A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7929561" y="2238375"/>
                  <a:ext cx="2059701" cy="119062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96795" name="รูปภาพ 16">
                  <a:extLst>
                    <a:ext uri="{FF2B5EF4-FFF2-40B4-BE49-F238E27FC236}">
                      <a16:creationId xmlns:a16="http://schemas.microsoft.com/office/drawing/2014/main" id="{DDFE01BC-FD46-EB47-3FBB-303B60F153E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7639050" y="2238376"/>
                  <a:ext cx="2059701" cy="119062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</xdr:grpSp>
          <xdr:pic>
            <xdr:nvPicPr>
              <xdr:cNvPr id="96793" name="รูปภาพ 17">
                <a:extLst>
                  <a:ext uri="{FF2B5EF4-FFF2-40B4-BE49-F238E27FC236}">
                    <a16:creationId xmlns:a16="http://schemas.microsoft.com/office/drawing/2014/main" id="{82AC33C3-8ADA-A9DB-890C-8EE6482B69A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597" t="27206" r="6985" b="23203"/>
              <a:stretch>
                <a:fillRect/>
              </a:stretch>
            </xdr:blipFill>
            <xdr:spPr bwMode="auto">
              <a:xfrm>
                <a:off x="7781927" y="2400300"/>
                <a:ext cx="2067148" cy="90011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</xdr:grpSp>
    <xdr:clientData/>
  </xdr:twoCellAnchor>
  <xdr:twoCellAnchor editAs="oneCell">
    <xdr:from>
      <xdr:col>10</xdr:col>
      <xdr:colOff>190500</xdr:colOff>
      <xdr:row>10</xdr:row>
      <xdr:rowOff>0</xdr:rowOff>
    </xdr:from>
    <xdr:to>
      <xdr:col>13</xdr:col>
      <xdr:colOff>12700</xdr:colOff>
      <xdr:row>15</xdr:row>
      <xdr:rowOff>114300</xdr:rowOff>
    </xdr:to>
    <xdr:pic>
      <xdr:nvPicPr>
        <xdr:cNvPr id="96772" name="รูปภาพ 25">
          <a:extLst>
            <a:ext uri="{FF2B5EF4-FFF2-40B4-BE49-F238E27FC236}">
              <a16:creationId xmlns:a16="http://schemas.microsoft.com/office/drawing/2014/main" id="{F8AB6E47-036D-04EF-477C-22ED42C54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0" y="1536700"/>
          <a:ext cx="889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350563</xdr:colOff>
      <xdr:row>15</xdr:row>
      <xdr:rowOff>76202</xdr:rowOff>
    </xdr:from>
    <xdr:to>
      <xdr:col>10</xdr:col>
      <xdr:colOff>207963</xdr:colOff>
      <xdr:row>17</xdr:row>
      <xdr:rowOff>45487</xdr:rowOff>
    </xdr:to>
    <xdr:sp macro="" textlink="">
      <xdr:nvSpPr>
        <xdr:cNvPr id="29" name="กล่องข้อความ 28">
          <a:extLst>
            <a:ext uri="{FF2B5EF4-FFF2-40B4-BE49-F238E27FC236}">
              <a16:creationId xmlns:a16="http://schemas.microsoft.com/office/drawing/2014/main" id="{9745BDE5-8C68-B912-608A-E43DF33C1D45}"/>
            </a:ext>
          </a:extLst>
        </xdr:cNvPr>
        <xdr:cNvSpPr txBox="1"/>
      </xdr:nvSpPr>
      <xdr:spPr>
        <a:xfrm>
          <a:off x="3042963" y="2305052"/>
          <a:ext cx="5336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</a:t>
          </a:r>
        </a:p>
      </xdr:txBody>
    </xdr:sp>
    <xdr:clientData/>
  </xdr:twoCellAnchor>
  <xdr:twoCellAnchor>
    <xdr:from>
      <xdr:col>10</xdr:col>
      <xdr:colOff>310081</xdr:colOff>
      <xdr:row>15</xdr:row>
      <xdr:rowOff>77391</xdr:rowOff>
    </xdr:from>
    <xdr:to>
      <xdr:col>12</xdr:col>
      <xdr:colOff>329406</xdr:colOff>
      <xdr:row>17</xdr:row>
      <xdr:rowOff>47625</xdr:rowOff>
    </xdr:to>
    <xdr:sp macro="" textlink="">
      <xdr:nvSpPr>
        <xdr:cNvPr id="30" name="กล่องข้อความ 29">
          <a:extLst>
            <a:ext uri="{FF2B5EF4-FFF2-40B4-BE49-F238E27FC236}">
              <a16:creationId xmlns:a16="http://schemas.microsoft.com/office/drawing/2014/main" id="{47C66C2A-889C-B763-90EF-C546F087DEA5}"/>
            </a:ext>
          </a:extLst>
        </xdr:cNvPr>
        <xdr:cNvSpPr txBox="1"/>
      </xdr:nvSpPr>
      <xdr:spPr>
        <a:xfrm>
          <a:off x="3690662" y="2321719"/>
          <a:ext cx="697982" cy="26789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JD(WD)</a:t>
          </a:r>
        </a:p>
      </xdr:txBody>
    </xdr:sp>
    <xdr:clientData/>
  </xdr:twoCellAnchor>
  <xdr:twoCellAnchor editAs="oneCell">
    <xdr:from>
      <xdr:col>13</xdr:col>
      <xdr:colOff>266700</xdr:colOff>
      <xdr:row>10</xdr:row>
      <xdr:rowOff>76200</xdr:rowOff>
    </xdr:from>
    <xdr:to>
      <xdr:col>15</xdr:col>
      <xdr:colOff>215900</xdr:colOff>
      <xdr:row>14</xdr:row>
      <xdr:rowOff>114300</xdr:rowOff>
    </xdr:to>
    <xdr:pic>
      <xdr:nvPicPr>
        <xdr:cNvPr id="96775" name="รูปภาพ 32">
          <a:extLst>
            <a:ext uri="{FF2B5EF4-FFF2-40B4-BE49-F238E27FC236}">
              <a16:creationId xmlns:a16="http://schemas.microsoft.com/office/drawing/2014/main" id="{F005E05B-D9C0-F2B8-EAC9-323DE40B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1612900"/>
          <a:ext cx="6604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302937</xdr:colOff>
      <xdr:row>15</xdr:row>
      <xdr:rowOff>71969</xdr:rowOff>
    </xdr:from>
    <xdr:to>
      <xdr:col>15</xdr:col>
      <xdr:colOff>147701</xdr:colOff>
      <xdr:row>17</xdr:row>
      <xdr:rowOff>52430</xdr:rowOff>
    </xdr:to>
    <xdr:sp macro="" textlink="">
      <xdr:nvSpPr>
        <xdr:cNvPr id="34" name="กล่องข้อความ 33">
          <a:extLst>
            <a:ext uri="{FF2B5EF4-FFF2-40B4-BE49-F238E27FC236}">
              <a16:creationId xmlns:a16="http://schemas.microsoft.com/office/drawing/2014/main" id="{0AC1EEDA-BF8E-761F-4703-1D3E7417B810}"/>
            </a:ext>
          </a:extLst>
        </xdr:cNvPr>
        <xdr:cNvSpPr txBox="1"/>
      </xdr:nvSpPr>
      <xdr:spPr>
        <a:xfrm>
          <a:off x="4686025" y="2300289"/>
          <a:ext cx="533675" cy="27622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JD-N</a:t>
          </a:r>
        </a:p>
      </xdr:txBody>
    </xdr:sp>
    <xdr:clientData/>
  </xdr:twoCellAnchor>
  <xdr:twoCellAnchor>
    <xdr:from>
      <xdr:col>15</xdr:col>
      <xdr:colOff>274366</xdr:colOff>
      <xdr:row>15</xdr:row>
      <xdr:rowOff>67207</xdr:rowOff>
    </xdr:from>
    <xdr:to>
      <xdr:col>17</xdr:col>
      <xdr:colOff>246066</xdr:colOff>
      <xdr:row>17</xdr:row>
      <xdr:rowOff>52439</xdr:rowOff>
    </xdr:to>
    <xdr:sp macro="" textlink="">
      <xdr:nvSpPr>
        <xdr:cNvPr id="36" name="กล่องข้อความ 35">
          <a:extLst>
            <a:ext uri="{FF2B5EF4-FFF2-40B4-BE49-F238E27FC236}">
              <a16:creationId xmlns:a16="http://schemas.microsoft.com/office/drawing/2014/main" id="{DB9870EC-FE94-43D1-4CB1-E7187E0FF677}"/>
            </a:ext>
          </a:extLst>
        </xdr:cNvPr>
        <xdr:cNvSpPr txBox="1"/>
      </xdr:nvSpPr>
      <xdr:spPr>
        <a:xfrm>
          <a:off x="5333729" y="2295527"/>
          <a:ext cx="647975" cy="2809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JD-N(WD)</a:t>
          </a:r>
        </a:p>
      </xdr:txBody>
    </xdr:sp>
    <xdr:clientData/>
  </xdr:twoCellAnchor>
  <xdr:twoCellAnchor editAs="oneCell">
    <xdr:from>
      <xdr:col>15</xdr:col>
      <xdr:colOff>241300</xdr:colOff>
      <xdr:row>10</xdr:row>
      <xdr:rowOff>88900</xdr:rowOff>
    </xdr:from>
    <xdr:to>
      <xdr:col>17</xdr:col>
      <xdr:colOff>279400</xdr:colOff>
      <xdr:row>14</xdr:row>
      <xdr:rowOff>127000</xdr:rowOff>
    </xdr:to>
    <xdr:pic>
      <xdr:nvPicPr>
        <xdr:cNvPr id="96778" name="รูปภาพ 37">
          <a:extLst>
            <a:ext uri="{FF2B5EF4-FFF2-40B4-BE49-F238E27FC236}">
              <a16:creationId xmlns:a16="http://schemas.microsoft.com/office/drawing/2014/main" id="{E36200B8-889B-0723-2E9F-E825048B3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300" y="1625600"/>
          <a:ext cx="749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279400</xdr:colOff>
      <xdr:row>10</xdr:row>
      <xdr:rowOff>63500</xdr:rowOff>
    </xdr:from>
    <xdr:to>
      <xdr:col>10</xdr:col>
      <xdr:colOff>292100</xdr:colOff>
      <xdr:row>15</xdr:row>
      <xdr:rowOff>0</xdr:rowOff>
    </xdr:to>
    <xdr:pic>
      <xdr:nvPicPr>
        <xdr:cNvPr id="96779" name="รูปภาพ 38">
          <a:extLst>
            <a:ext uri="{FF2B5EF4-FFF2-40B4-BE49-F238E27FC236}">
              <a16:creationId xmlns:a16="http://schemas.microsoft.com/office/drawing/2014/main" id="{C98E6767-BF61-3BF9-E827-164899A35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1600200"/>
          <a:ext cx="723900" cy="69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269601</xdr:colOff>
      <xdr:row>15</xdr:row>
      <xdr:rowOff>67206</xdr:rowOff>
    </xdr:from>
    <xdr:to>
      <xdr:col>20</xdr:col>
      <xdr:colOff>114365</xdr:colOff>
      <xdr:row>17</xdr:row>
      <xdr:rowOff>47667</xdr:rowOff>
    </xdr:to>
    <xdr:sp macro="" textlink="">
      <xdr:nvSpPr>
        <xdr:cNvPr id="40" name="กล่องข้อความ 39">
          <a:extLst>
            <a:ext uri="{FF2B5EF4-FFF2-40B4-BE49-F238E27FC236}">
              <a16:creationId xmlns:a16="http://schemas.microsoft.com/office/drawing/2014/main" id="{45A8D3EE-225C-2733-49ED-79F0EC3BAE10}"/>
            </a:ext>
          </a:extLst>
        </xdr:cNvPr>
        <xdr:cNvSpPr txBox="1"/>
      </xdr:nvSpPr>
      <xdr:spPr>
        <a:xfrm>
          <a:off x="6343376" y="2295526"/>
          <a:ext cx="533675" cy="27622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JD-A</a:t>
          </a:r>
        </a:p>
      </xdr:txBody>
    </xdr:sp>
    <xdr:clientData/>
  </xdr:twoCellAnchor>
  <xdr:twoCellAnchor editAs="oneCell">
    <xdr:from>
      <xdr:col>18</xdr:col>
      <xdr:colOff>215900</xdr:colOff>
      <xdr:row>10</xdr:row>
      <xdr:rowOff>101600</xdr:rowOff>
    </xdr:from>
    <xdr:to>
      <xdr:col>20</xdr:col>
      <xdr:colOff>177800</xdr:colOff>
      <xdr:row>14</xdr:row>
      <xdr:rowOff>139700</xdr:rowOff>
    </xdr:to>
    <xdr:pic>
      <xdr:nvPicPr>
        <xdr:cNvPr id="96781" name="รูปภาพ 41">
          <a:extLst>
            <a:ext uri="{FF2B5EF4-FFF2-40B4-BE49-F238E27FC236}">
              <a16:creationId xmlns:a16="http://schemas.microsoft.com/office/drawing/2014/main" id="{353994B1-82B1-F9CB-21AF-F3DEF3A50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" y="1638300"/>
          <a:ext cx="673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40</xdr:row>
      <xdr:rowOff>127000</xdr:rowOff>
    </xdr:from>
    <xdr:to>
      <xdr:col>20</xdr:col>
      <xdr:colOff>114300</xdr:colOff>
      <xdr:row>47</xdr:row>
      <xdr:rowOff>152400</xdr:rowOff>
    </xdr:to>
    <xdr:pic>
      <xdr:nvPicPr>
        <xdr:cNvPr id="96782" name="รูปภาพ 4">
          <a:extLst>
            <a:ext uri="{FF2B5EF4-FFF2-40B4-BE49-F238E27FC236}">
              <a16:creationId xmlns:a16="http://schemas.microsoft.com/office/drawing/2014/main" id="{F9CC9A69-CBB6-5D18-7528-F4AD403FD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48400"/>
          <a:ext cx="1130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342900</xdr:colOff>
      <xdr:row>57</xdr:row>
      <xdr:rowOff>139700</xdr:rowOff>
    </xdr:from>
    <xdr:to>
      <xdr:col>20</xdr:col>
      <xdr:colOff>165100</xdr:colOff>
      <xdr:row>63</xdr:row>
      <xdr:rowOff>139700</xdr:rowOff>
    </xdr:to>
    <xdr:pic>
      <xdr:nvPicPr>
        <xdr:cNvPr id="96783" name="รูปภาพ 7">
          <a:extLst>
            <a:ext uri="{FF2B5EF4-FFF2-40B4-BE49-F238E27FC236}">
              <a16:creationId xmlns:a16="http://schemas.microsoft.com/office/drawing/2014/main" id="{CC035023-BC85-141D-DEA0-8378CD000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0" y="8864600"/>
          <a:ext cx="12446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76200</xdr:colOff>
      <xdr:row>52</xdr:row>
      <xdr:rowOff>101600</xdr:rowOff>
    </xdr:from>
    <xdr:to>
      <xdr:col>20</xdr:col>
      <xdr:colOff>101600</xdr:colOff>
      <xdr:row>57</xdr:row>
      <xdr:rowOff>101600</xdr:rowOff>
    </xdr:to>
    <xdr:pic>
      <xdr:nvPicPr>
        <xdr:cNvPr id="96784" name="รูปภาพ 9">
          <a:extLst>
            <a:ext uri="{FF2B5EF4-FFF2-40B4-BE49-F238E27FC236}">
              <a16:creationId xmlns:a16="http://schemas.microsoft.com/office/drawing/2014/main" id="{442B26EA-2DC3-1FEB-7A6D-7622341BB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400" y="8064500"/>
          <a:ext cx="1092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254781</xdr:colOff>
      <xdr:row>48</xdr:row>
      <xdr:rowOff>74348</xdr:rowOff>
    </xdr:from>
    <xdr:to>
      <xdr:col>19</xdr:col>
      <xdr:colOff>274652</xdr:colOff>
      <xdr:row>50</xdr:row>
      <xdr:rowOff>44081</xdr:rowOff>
    </xdr:to>
    <xdr:sp macro="" textlink="">
      <xdr:nvSpPr>
        <xdr:cNvPr id="11" name="กล่องข้อความ 10">
          <a:extLst>
            <a:ext uri="{FF2B5EF4-FFF2-40B4-BE49-F238E27FC236}">
              <a16:creationId xmlns:a16="http://schemas.microsoft.com/office/drawing/2014/main" id="{59A456AD-B2CD-6BD6-5DA0-3139E3971B19}"/>
            </a:ext>
          </a:extLst>
        </xdr:cNvPr>
        <xdr:cNvSpPr txBox="1"/>
      </xdr:nvSpPr>
      <xdr:spPr>
        <a:xfrm>
          <a:off x="5990949" y="7208043"/>
          <a:ext cx="695600" cy="2655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SWD</a:t>
          </a:r>
        </a:p>
      </xdr:txBody>
    </xdr:sp>
    <xdr:clientData/>
  </xdr:twoCellAnchor>
  <xdr:twoCellAnchor>
    <xdr:from>
      <xdr:col>17</xdr:col>
      <xdr:colOff>245786</xdr:colOff>
      <xdr:row>64</xdr:row>
      <xdr:rowOff>2381</xdr:rowOff>
    </xdr:from>
    <xdr:to>
      <xdr:col>19</xdr:col>
      <xdr:colOff>265111</xdr:colOff>
      <xdr:row>65</xdr:row>
      <xdr:rowOff>133767</xdr:rowOff>
    </xdr:to>
    <xdr:sp macro="" textlink="">
      <xdr:nvSpPr>
        <xdr:cNvPr id="12" name="กล่องข้อความ 11">
          <a:extLst>
            <a:ext uri="{FF2B5EF4-FFF2-40B4-BE49-F238E27FC236}">
              <a16:creationId xmlns:a16="http://schemas.microsoft.com/office/drawing/2014/main" id="{9A67CAF5-9D2B-6BE9-FD1E-424DC8B0C2C9}"/>
            </a:ext>
          </a:extLst>
        </xdr:cNvPr>
        <xdr:cNvSpPr txBox="1"/>
      </xdr:nvSpPr>
      <xdr:spPr>
        <a:xfrm>
          <a:off x="5981424" y="9498806"/>
          <a:ext cx="695600" cy="2655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SWD(WD)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486095</xdr:colOff>
      <xdr:row>16</xdr:row>
      <xdr:rowOff>0</xdr:rowOff>
    </xdr:from>
    <xdr:ext cx="2194703" cy="743217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0335B423-9990-DA42-15C0-5BF2B7B6656F}"/>
            </a:ext>
          </a:extLst>
        </xdr:cNvPr>
        <xdr:cNvSpPr txBox="1"/>
      </xdr:nvSpPr>
      <xdr:spPr>
        <a:xfrm>
          <a:off x="20382762" y="3189111"/>
          <a:ext cx="2194703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ตารางเก่า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51</xdr:col>
      <xdr:colOff>0</xdr:colOff>
      <xdr:row>16</xdr:row>
      <xdr:rowOff>155575</xdr:rowOff>
    </xdr:from>
    <xdr:ext cx="3748590" cy="743217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6B87E328-79BB-E1A1-03F9-11349EA854B3}"/>
            </a:ext>
          </a:extLst>
        </xdr:cNvPr>
        <xdr:cNvSpPr txBox="1"/>
      </xdr:nvSpPr>
      <xdr:spPr>
        <a:xfrm>
          <a:off x="27051000" y="3344686"/>
          <a:ext cx="3748590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ตารางใหม่ (สูตร)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63500</xdr:colOff>
      <xdr:row>0</xdr:row>
      <xdr:rowOff>25400</xdr:rowOff>
    </xdr:from>
    <xdr:to>
      <xdr:col>4</xdr:col>
      <xdr:colOff>215900</xdr:colOff>
      <xdr:row>4</xdr:row>
      <xdr:rowOff>114300</xdr:rowOff>
    </xdr:to>
    <xdr:pic>
      <xdr:nvPicPr>
        <xdr:cNvPr id="98622" name="รูปภาพ 5">
          <a:extLst>
            <a:ext uri="{FF2B5EF4-FFF2-40B4-BE49-F238E27FC236}">
              <a16:creationId xmlns:a16="http://schemas.microsoft.com/office/drawing/2014/main" id="{8377714A-5E8C-E51F-1939-3108C7C1F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5400"/>
          <a:ext cx="19939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51</xdr:col>
      <xdr:colOff>0</xdr:colOff>
      <xdr:row>16</xdr:row>
      <xdr:rowOff>1</xdr:rowOff>
    </xdr:from>
    <xdr:ext cx="931024" cy="718466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88F71E2A-3655-A03F-893B-14D0B408E158}"/>
            </a:ext>
          </a:extLst>
        </xdr:cNvPr>
        <xdr:cNvSpPr txBox="1"/>
      </xdr:nvSpPr>
      <xdr:spPr>
        <a:xfrm>
          <a:off x="27051000" y="3189112"/>
          <a:ext cx="931024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000">
              <a:solidFill>
                <a:srgbClr val="FF0000"/>
              </a:solidFill>
            </a:rPr>
            <a:t>Diff</a:t>
          </a:r>
        </a:p>
      </xdr:txBody>
    </xdr:sp>
    <xdr:clientData/>
  </xdr:oneCellAnchor>
  <xdr:twoCellAnchor>
    <xdr:from>
      <xdr:col>1</xdr:col>
      <xdr:colOff>292100</xdr:colOff>
      <xdr:row>6</xdr:row>
      <xdr:rowOff>63500</xdr:rowOff>
    </xdr:from>
    <xdr:to>
      <xdr:col>3</xdr:col>
      <xdr:colOff>355600</xdr:colOff>
      <xdr:row>12</xdr:row>
      <xdr:rowOff>127000</xdr:rowOff>
    </xdr:to>
    <xdr:grpSp>
      <xdr:nvGrpSpPr>
        <xdr:cNvPr id="98624" name="กลุ่ม 27">
          <a:extLst>
            <a:ext uri="{FF2B5EF4-FFF2-40B4-BE49-F238E27FC236}">
              <a16:creationId xmlns:a16="http://schemas.microsoft.com/office/drawing/2014/main" id="{28A2A73A-15F4-8A82-D3DF-BEAAEF0E3CF0}"/>
            </a:ext>
          </a:extLst>
        </xdr:cNvPr>
        <xdr:cNvGrpSpPr>
          <a:grpSpLocks/>
        </xdr:cNvGrpSpPr>
      </xdr:nvGrpSpPr>
      <xdr:grpSpPr bwMode="auto">
        <a:xfrm>
          <a:off x="517878" y="1248833"/>
          <a:ext cx="1164166" cy="1248834"/>
          <a:chOff x="479918" y="1204875"/>
          <a:chExt cx="1086416" cy="1199658"/>
        </a:xfrm>
      </xdr:grpSpPr>
      <xdr:pic>
        <xdr:nvPicPr>
          <xdr:cNvPr id="98639" name="รูปภาพ 13">
            <a:extLst>
              <a:ext uri="{FF2B5EF4-FFF2-40B4-BE49-F238E27FC236}">
                <a16:creationId xmlns:a16="http://schemas.microsoft.com/office/drawing/2014/main" id="{975228B4-F307-6A37-FF69-EA240EC426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918" y="1204875"/>
            <a:ext cx="1086416" cy="8646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กล่องข้อความ 7">
            <a:extLst>
              <a:ext uri="{FF2B5EF4-FFF2-40B4-BE49-F238E27FC236}">
                <a16:creationId xmlns:a16="http://schemas.microsoft.com/office/drawing/2014/main" id="{A0185CE8-138D-0504-1EA9-4B7234A1C964}"/>
              </a:ext>
            </a:extLst>
          </xdr:cNvPr>
          <xdr:cNvSpPr txBox="1"/>
        </xdr:nvSpPr>
        <xdr:spPr bwMode="auto">
          <a:xfrm>
            <a:off x="802261" y="2143221"/>
            <a:ext cx="513361" cy="26131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</a:t>
            </a:r>
          </a:p>
        </xdr:txBody>
      </xdr:sp>
    </xdr:grpSp>
    <xdr:clientData/>
  </xdr:twoCellAnchor>
  <xdr:twoCellAnchor>
    <xdr:from>
      <xdr:col>4</xdr:col>
      <xdr:colOff>266700</xdr:colOff>
      <xdr:row>6</xdr:row>
      <xdr:rowOff>76200</xdr:rowOff>
    </xdr:from>
    <xdr:to>
      <xdr:col>6</xdr:col>
      <xdr:colOff>368300</xdr:colOff>
      <xdr:row>12</xdr:row>
      <xdr:rowOff>127000</xdr:rowOff>
    </xdr:to>
    <xdr:grpSp>
      <xdr:nvGrpSpPr>
        <xdr:cNvPr id="98625" name="กลุ่ม 26">
          <a:extLst>
            <a:ext uri="{FF2B5EF4-FFF2-40B4-BE49-F238E27FC236}">
              <a16:creationId xmlns:a16="http://schemas.microsoft.com/office/drawing/2014/main" id="{6EEC07BE-8A65-94FF-CD53-47E5060773FA}"/>
            </a:ext>
          </a:extLst>
        </xdr:cNvPr>
        <xdr:cNvGrpSpPr>
          <a:grpSpLocks/>
        </xdr:cNvGrpSpPr>
      </xdr:nvGrpSpPr>
      <xdr:grpSpPr bwMode="auto">
        <a:xfrm>
          <a:off x="2115256" y="1261533"/>
          <a:ext cx="1145822" cy="1236134"/>
          <a:chOff x="1970334" y="1218916"/>
          <a:chExt cx="1086416" cy="1184559"/>
        </a:xfrm>
      </xdr:grpSpPr>
      <xdr:pic>
        <xdr:nvPicPr>
          <xdr:cNvPr id="98637" name="รูปภาพ 11">
            <a:extLst>
              <a:ext uri="{FF2B5EF4-FFF2-40B4-BE49-F238E27FC236}">
                <a16:creationId xmlns:a16="http://schemas.microsoft.com/office/drawing/2014/main" id="{12FD32C3-97FC-DE83-ECF0-8DE2C577E1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70334" y="1218916"/>
            <a:ext cx="1086416" cy="858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1" name="กล่องข้อความ 10">
            <a:extLst>
              <a:ext uri="{FF2B5EF4-FFF2-40B4-BE49-F238E27FC236}">
                <a16:creationId xmlns:a16="http://schemas.microsoft.com/office/drawing/2014/main" id="{3055F910-799C-2A61-DCBC-76193792FF3E}"/>
              </a:ext>
            </a:extLst>
          </xdr:cNvPr>
          <xdr:cNvSpPr txBox="1"/>
        </xdr:nvSpPr>
        <xdr:spPr bwMode="auto">
          <a:xfrm>
            <a:off x="2272116" y="2142872"/>
            <a:ext cx="506994" cy="26060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VD-G</a:t>
            </a:r>
          </a:p>
        </xdr:txBody>
      </xdr:sp>
    </xdr:grpSp>
    <xdr:clientData/>
  </xdr:twoCellAnchor>
  <xdr:twoCellAnchor>
    <xdr:from>
      <xdr:col>7</xdr:col>
      <xdr:colOff>266700</xdr:colOff>
      <xdr:row>6</xdr:row>
      <xdr:rowOff>50800</xdr:rowOff>
    </xdr:from>
    <xdr:to>
      <xdr:col>9</xdr:col>
      <xdr:colOff>368300</xdr:colOff>
      <xdr:row>12</xdr:row>
      <xdr:rowOff>139700</xdr:rowOff>
    </xdr:to>
    <xdr:grpSp>
      <xdr:nvGrpSpPr>
        <xdr:cNvPr id="98626" name="กลุ่ม 25">
          <a:extLst>
            <a:ext uri="{FF2B5EF4-FFF2-40B4-BE49-F238E27FC236}">
              <a16:creationId xmlns:a16="http://schemas.microsoft.com/office/drawing/2014/main" id="{011F888A-B785-34DC-7D77-8C6CCDE82A7E}"/>
            </a:ext>
          </a:extLst>
        </xdr:cNvPr>
        <xdr:cNvGrpSpPr>
          <a:grpSpLocks/>
        </xdr:cNvGrpSpPr>
      </xdr:nvGrpSpPr>
      <xdr:grpSpPr bwMode="auto">
        <a:xfrm>
          <a:off x="3681589" y="1236133"/>
          <a:ext cx="1145822" cy="1274234"/>
          <a:chOff x="3445084" y="1185543"/>
          <a:chExt cx="1086416" cy="1222165"/>
        </a:xfrm>
      </xdr:grpSpPr>
      <xdr:pic>
        <xdr:nvPicPr>
          <xdr:cNvPr id="98635" name="รูปภาพ 15">
            <a:extLst>
              <a:ext uri="{FF2B5EF4-FFF2-40B4-BE49-F238E27FC236}">
                <a16:creationId xmlns:a16="http://schemas.microsoft.com/office/drawing/2014/main" id="{76052D8B-92F6-1F9F-0A4B-017CF9FA7B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45084" y="1185543"/>
            <a:ext cx="1086416" cy="889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EE990DA9-84ED-5BAE-0DA3-BC12AB32C55F}"/>
              </a:ext>
            </a:extLst>
          </xdr:cNvPr>
          <xdr:cNvSpPr txBox="1"/>
        </xdr:nvSpPr>
        <xdr:spPr bwMode="auto">
          <a:xfrm>
            <a:off x="3758938" y="2146663"/>
            <a:ext cx="519065" cy="26104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VD-M</a:t>
            </a:r>
          </a:p>
        </xdr:txBody>
      </xdr:sp>
    </xdr:grpSp>
    <xdr:clientData/>
  </xdr:twoCellAnchor>
  <xdr:twoCellAnchor>
    <xdr:from>
      <xdr:col>10</xdr:col>
      <xdr:colOff>203200</xdr:colOff>
      <xdr:row>6</xdr:row>
      <xdr:rowOff>0</xdr:rowOff>
    </xdr:from>
    <xdr:to>
      <xdr:col>12</xdr:col>
      <xdr:colOff>304800</xdr:colOff>
      <xdr:row>12</xdr:row>
      <xdr:rowOff>139700</xdr:rowOff>
    </xdr:to>
    <xdr:grpSp>
      <xdr:nvGrpSpPr>
        <xdr:cNvPr id="98627" name="กลุ่ม 24">
          <a:extLst>
            <a:ext uri="{FF2B5EF4-FFF2-40B4-BE49-F238E27FC236}">
              <a16:creationId xmlns:a16="http://schemas.microsoft.com/office/drawing/2014/main" id="{215E3554-9E1D-5A5B-B01A-1077D1DECFBD}"/>
            </a:ext>
          </a:extLst>
        </xdr:cNvPr>
        <xdr:cNvGrpSpPr>
          <a:grpSpLocks/>
        </xdr:cNvGrpSpPr>
      </xdr:nvGrpSpPr>
      <xdr:grpSpPr bwMode="auto">
        <a:xfrm>
          <a:off x="5184422" y="1185333"/>
          <a:ext cx="1145822" cy="1325034"/>
          <a:chOff x="4863044" y="1148293"/>
          <a:chExt cx="1075104" cy="1261532"/>
        </a:xfrm>
      </xdr:grpSpPr>
      <xdr:pic>
        <xdr:nvPicPr>
          <xdr:cNvPr id="98633" name="รูปภาพ 9">
            <a:extLst>
              <a:ext uri="{FF2B5EF4-FFF2-40B4-BE49-F238E27FC236}">
                <a16:creationId xmlns:a16="http://schemas.microsoft.com/office/drawing/2014/main" id="{A97DFE93-E33A-D4FB-45F6-DF29E807E6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3044" y="1148293"/>
            <a:ext cx="1075104" cy="9260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1208F1B1-1FC8-A9B1-422E-F5BFF3C96077}"/>
              </a:ext>
            </a:extLst>
          </xdr:cNvPr>
          <xdr:cNvSpPr txBox="1"/>
        </xdr:nvSpPr>
        <xdr:spPr bwMode="auto">
          <a:xfrm>
            <a:off x="5173630" y="2138655"/>
            <a:ext cx="525606" cy="27117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GVD</a:t>
            </a:r>
          </a:p>
        </xdr:txBody>
      </xdr:sp>
    </xdr:grpSp>
    <xdr:clientData/>
  </xdr:twoCellAnchor>
  <xdr:twoCellAnchor editAs="oneCell">
    <xdr:from>
      <xdr:col>17</xdr:col>
      <xdr:colOff>482600</xdr:colOff>
      <xdr:row>8</xdr:row>
      <xdr:rowOff>12700</xdr:rowOff>
    </xdr:from>
    <xdr:to>
      <xdr:col>18</xdr:col>
      <xdr:colOff>457200</xdr:colOff>
      <xdr:row>9</xdr:row>
      <xdr:rowOff>203200</xdr:rowOff>
    </xdr:to>
    <xdr:pic>
      <xdr:nvPicPr>
        <xdr:cNvPr id="98628" name="รูปภาพ 28" descr="Technical data sheet LM24A">
          <a:extLst>
            <a:ext uri="{FF2B5EF4-FFF2-40B4-BE49-F238E27FC236}">
              <a16:creationId xmlns:a16="http://schemas.microsoft.com/office/drawing/2014/main" id="{496278D1-2D49-B5DC-BC22-8DF9C8B8A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72" t="2893" r="16248" b="-2893"/>
        <a:stretch>
          <a:fillRect/>
        </a:stretch>
      </xdr:blipFill>
      <xdr:spPr bwMode="auto">
        <a:xfrm>
          <a:off x="9131300" y="1638300"/>
          <a:ext cx="4953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495300</xdr:colOff>
      <xdr:row>8</xdr:row>
      <xdr:rowOff>38100</xdr:rowOff>
    </xdr:from>
    <xdr:to>
      <xdr:col>23</xdr:col>
      <xdr:colOff>431800</xdr:colOff>
      <xdr:row>9</xdr:row>
      <xdr:rowOff>177800</xdr:rowOff>
    </xdr:to>
    <xdr:pic>
      <xdr:nvPicPr>
        <xdr:cNvPr id="98629" name="รูปภาพ 29" descr="BELIMO LF24-SR">
          <a:extLst>
            <a:ext uri="{FF2B5EF4-FFF2-40B4-BE49-F238E27FC236}">
              <a16:creationId xmlns:a16="http://schemas.microsoft.com/office/drawing/2014/main" id="{1FAD347F-7309-9155-C16F-74E892362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58" r="17809" b="20702"/>
        <a:stretch>
          <a:fillRect/>
        </a:stretch>
      </xdr:blipFill>
      <xdr:spPr bwMode="auto">
        <a:xfrm>
          <a:off x="11747500" y="1663700"/>
          <a:ext cx="457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101600</xdr:colOff>
      <xdr:row>9</xdr:row>
      <xdr:rowOff>25400</xdr:rowOff>
    </xdr:from>
    <xdr:to>
      <xdr:col>15</xdr:col>
      <xdr:colOff>406400</xdr:colOff>
      <xdr:row>11</xdr:row>
      <xdr:rowOff>190500</xdr:rowOff>
    </xdr:to>
    <xdr:pic>
      <xdr:nvPicPr>
        <xdr:cNvPr id="98630" name="รูปภาพ 34">
          <a:extLst>
            <a:ext uri="{FF2B5EF4-FFF2-40B4-BE49-F238E27FC236}">
              <a16:creationId xmlns:a16="http://schemas.microsoft.com/office/drawing/2014/main" id="{FBCCD2B0-AE2E-D00C-FDF1-B90478EBD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9" t="15489" r="67116" b="32478"/>
        <a:stretch>
          <a:fillRect/>
        </a:stretch>
      </xdr:blipFill>
      <xdr:spPr bwMode="auto">
        <a:xfrm>
          <a:off x="7708900" y="1854200"/>
          <a:ext cx="304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474661</xdr:colOff>
      <xdr:row>0</xdr:row>
      <xdr:rowOff>62971</xdr:rowOff>
    </xdr:from>
    <xdr:ext cx="1026524" cy="289756"/>
    <xdr:sp macro="" textlink="">
      <xdr:nvSpPr>
        <xdr:cNvPr id="21" name="กล่องข้อความ 20">
          <a:extLst>
            <a:ext uri="{FF2B5EF4-FFF2-40B4-BE49-F238E27FC236}">
              <a16:creationId xmlns:a16="http://schemas.microsoft.com/office/drawing/2014/main" id="{630AFF02-351F-E53D-94C1-0096E439D5F7}"/>
            </a:ext>
          </a:extLst>
        </xdr:cNvPr>
        <xdr:cNvSpPr txBox="1"/>
      </xdr:nvSpPr>
      <xdr:spPr>
        <a:xfrm>
          <a:off x="5121803" y="62971"/>
          <a:ext cx="1026524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oneCellAnchor>
    <xdr:from>
      <xdr:col>23</xdr:col>
      <xdr:colOff>463019</xdr:colOff>
      <xdr:row>0</xdr:row>
      <xdr:rowOff>51858</xdr:rowOff>
    </xdr:from>
    <xdr:ext cx="1042857" cy="277158"/>
    <xdr:sp macro="" textlink="">
      <xdr:nvSpPr>
        <xdr:cNvPr id="22" name="กล่องข้อความ 21">
          <a:extLst>
            <a:ext uri="{FF2B5EF4-FFF2-40B4-BE49-F238E27FC236}">
              <a16:creationId xmlns:a16="http://schemas.microsoft.com/office/drawing/2014/main" id="{F8A3555B-AD51-B0CC-9E74-39C0FA1A191E}"/>
            </a:ext>
          </a:extLst>
        </xdr:cNvPr>
        <xdr:cNvSpPr txBox="1"/>
      </xdr:nvSpPr>
      <xdr:spPr>
        <a:xfrm>
          <a:off x="11545358" y="5185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486095</xdr:colOff>
      <xdr:row>16</xdr:row>
      <xdr:rowOff>0</xdr:rowOff>
    </xdr:from>
    <xdr:ext cx="2194703" cy="743217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B01016B1-C519-44F8-B796-5186A743F325}"/>
            </a:ext>
          </a:extLst>
        </xdr:cNvPr>
        <xdr:cNvSpPr txBox="1"/>
      </xdr:nvSpPr>
      <xdr:spPr>
        <a:xfrm>
          <a:off x="20382762" y="3189111"/>
          <a:ext cx="2194703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ตารางเก่า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51</xdr:col>
      <xdr:colOff>0</xdr:colOff>
      <xdr:row>16</xdr:row>
      <xdr:rowOff>155575</xdr:rowOff>
    </xdr:from>
    <xdr:ext cx="3748590" cy="743217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FB7F2EC-7407-E316-97DB-7305E90E2C00}"/>
            </a:ext>
          </a:extLst>
        </xdr:cNvPr>
        <xdr:cNvSpPr txBox="1"/>
      </xdr:nvSpPr>
      <xdr:spPr>
        <a:xfrm>
          <a:off x="27051000" y="3344686"/>
          <a:ext cx="3748590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ตารางใหม่ (สูตร)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63500</xdr:colOff>
      <xdr:row>0</xdr:row>
      <xdr:rowOff>25400</xdr:rowOff>
    </xdr:from>
    <xdr:to>
      <xdr:col>4</xdr:col>
      <xdr:colOff>215900</xdr:colOff>
      <xdr:row>4</xdr:row>
      <xdr:rowOff>114300</xdr:rowOff>
    </xdr:to>
    <xdr:pic>
      <xdr:nvPicPr>
        <xdr:cNvPr id="71530" name="รูปภาพ 5">
          <a:extLst>
            <a:ext uri="{FF2B5EF4-FFF2-40B4-BE49-F238E27FC236}">
              <a16:creationId xmlns:a16="http://schemas.microsoft.com/office/drawing/2014/main" id="{78F89A56-CF2D-AA58-AB82-174E13023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5400"/>
          <a:ext cx="19939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51</xdr:col>
      <xdr:colOff>0</xdr:colOff>
      <xdr:row>16</xdr:row>
      <xdr:rowOff>1</xdr:rowOff>
    </xdr:from>
    <xdr:ext cx="931024" cy="718466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708DFBF3-9426-20B8-4BE5-BD509CE091AE}"/>
            </a:ext>
          </a:extLst>
        </xdr:cNvPr>
        <xdr:cNvSpPr txBox="1"/>
      </xdr:nvSpPr>
      <xdr:spPr>
        <a:xfrm>
          <a:off x="27051000" y="3189112"/>
          <a:ext cx="931024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000">
              <a:solidFill>
                <a:srgbClr val="FF0000"/>
              </a:solidFill>
            </a:rPr>
            <a:t>Diff</a:t>
          </a:r>
        </a:p>
      </xdr:txBody>
    </xdr:sp>
    <xdr:clientData/>
  </xdr:oneCellAnchor>
  <xdr:twoCellAnchor>
    <xdr:from>
      <xdr:col>1</xdr:col>
      <xdr:colOff>292100</xdr:colOff>
      <xdr:row>6</xdr:row>
      <xdr:rowOff>63500</xdr:rowOff>
    </xdr:from>
    <xdr:to>
      <xdr:col>3</xdr:col>
      <xdr:colOff>355600</xdr:colOff>
      <xdr:row>12</xdr:row>
      <xdr:rowOff>127000</xdr:rowOff>
    </xdr:to>
    <xdr:grpSp>
      <xdr:nvGrpSpPr>
        <xdr:cNvPr id="71532" name="กลุ่ม 27">
          <a:extLst>
            <a:ext uri="{FF2B5EF4-FFF2-40B4-BE49-F238E27FC236}">
              <a16:creationId xmlns:a16="http://schemas.microsoft.com/office/drawing/2014/main" id="{C0198717-5F99-2B7B-88AE-E26D639D0D54}"/>
            </a:ext>
          </a:extLst>
        </xdr:cNvPr>
        <xdr:cNvGrpSpPr>
          <a:grpSpLocks/>
        </xdr:cNvGrpSpPr>
      </xdr:nvGrpSpPr>
      <xdr:grpSpPr bwMode="auto">
        <a:xfrm>
          <a:off x="514907" y="1266658"/>
          <a:ext cx="1177535" cy="1266658"/>
          <a:chOff x="479918" y="1204875"/>
          <a:chExt cx="1086416" cy="1199658"/>
        </a:xfrm>
      </xdr:grpSpPr>
      <xdr:pic>
        <xdr:nvPicPr>
          <xdr:cNvPr id="71545" name="รูปภาพ 13">
            <a:extLst>
              <a:ext uri="{FF2B5EF4-FFF2-40B4-BE49-F238E27FC236}">
                <a16:creationId xmlns:a16="http://schemas.microsoft.com/office/drawing/2014/main" id="{46A4622A-4AFC-E863-E080-7B0B4600D2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918" y="1204875"/>
            <a:ext cx="1086416" cy="8646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9" name="กล่องข้อความ 18">
            <a:extLst>
              <a:ext uri="{FF2B5EF4-FFF2-40B4-BE49-F238E27FC236}">
                <a16:creationId xmlns:a16="http://schemas.microsoft.com/office/drawing/2014/main" id="{266D99DD-BC61-7E4B-11B7-77758DC79F2E}"/>
              </a:ext>
            </a:extLst>
          </xdr:cNvPr>
          <xdr:cNvSpPr txBox="1"/>
        </xdr:nvSpPr>
        <xdr:spPr bwMode="auto">
          <a:xfrm>
            <a:off x="802261" y="2143221"/>
            <a:ext cx="513361" cy="26131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</a:t>
            </a:r>
          </a:p>
        </xdr:txBody>
      </xdr:sp>
    </xdr:grpSp>
    <xdr:clientData/>
  </xdr:twoCellAnchor>
  <xdr:twoCellAnchor>
    <xdr:from>
      <xdr:col>4</xdr:col>
      <xdr:colOff>266700</xdr:colOff>
      <xdr:row>6</xdr:row>
      <xdr:rowOff>76200</xdr:rowOff>
    </xdr:from>
    <xdr:to>
      <xdr:col>6</xdr:col>
      <xdr:colOff>368300</xdr:colOff>
      <xdr:row>12</xdr:row>
      <xdr:rowOff>127000</xdr:rowOff>
    </xdr:to>
    <xdr:grpSp>
      <xdr:nvGrpSpPr>
        <xdr:cNvPr id="71533" name="กลุ่ม 26">
          <a:extLst>
            <a:ext uri="{FF2B5EF4-FFF2-40B4-BE49-F238E27FC236}">
              <a16:creationId xmlns:a16="http://schemas.microsoft.com/office/drawing/2014/main" id="{109CA0AE-3C6E-2CFA-3ED2-381A0DD5576B}"/>
            </a:ext>
          </a:extLst>
        </xdr:cNvPr>
        <xdr:cNvGrpSpPr>
          <a:grpSpLocks/>
        </xdr:cNvGrpSpPr>
      </xdr:nvGrpSpPr>
      <xdr:grpSpPr bwMode="auto">
        <a:xfrm>
          <a:off x="2115998" y="1279358"/>
          <a:ext cx="1126513" cy="1253958"/>
          <a:chOff x="1970334" y="1218916"/>
          <a:chExt cx="1086416" cy="1184559"/>
        </a:xfrm>
      </xdr:grpSpPr>
      <xdr:pic>
        <xdr:nvPicPr>
          <xdr:cNvPr id="71543" name="รูปภาพ 11">
            <a:extLst>
              <a:ext uri="{FF2B5EF4-FFF2-40B4-BE49-F238E27FC236}">
                <a16:creationId xmlns:a16="http://schemas.microsoft.com/office/drawing/2014/main" id="{47C4F6A4-1A76-ED1A-B036-8B12DD81AD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70334" y="1218916"/>
            <a:ext cx="1086416" cy="858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" name="กล่องข้อความ 19">
            <a:extLst>
              <a:ext uri="{FF2B5EF4-FFF2-40B4-BE49-F238E27FC236}">
                <a16:creationId xmlns:a16="http://schemas.microsoft.com/office/drawing/2014/main" id="{B738D2CE-CAAA-D38E-BAD2-D99C2C6DF84E}"/>
              </a:ext>
            </a:extLst>
          </xdr:cNvPr>
          <xdr:cNvSpPr txBox="1"/>
        </xdr:nvSpPr>
        <xdr:spPr bwMode="auto">
          <a:xfrm>
            <a:off x="2272116" y="2142872"/>
            <a:ext cx="506994" cy="26060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VD-G</a:t>
            </a:r>
          </a:p>
        </xdr:txBody>
      </xdr:sp>
    </xdr:grpSp>
    <xdr:clientData/>
  </xdr:twoCellAnchor>
  <xdr:twoCellAnchor>
    <xdr:from>
      <xdr:col>7</xdr:col>
      <xdr:colOff>266700</xdr:colOff>
      <xdr:row>6</xdr:row>
      <xdr:rowOff>50800</xdr:rowOff>
    </xdr:from>
    <xdr:to>
      <xdr:col>9</xdr:col>
      <xdr:colOff>368300</xdr:colOff>
      <xdr:row>12</xdr:row>
      <xdr:rowOff>139700</xdr:rowOff>
    </xdr:to>
    <xdr:grpSp>
      <xdr:nvGrpSpPr>
        <xdr:cNvPr id="71534" name="กลุ่ม 25">
          <a:extLst>
            <a:ext uri="{FF2B5EF4-FFF2-40B4-BE49-F238E27FC236}">
              <a16:creationId xmlns:a16="http://schemas.microsoft.com/office/drawing/2014/main" id="{9A188FBF-5524-E497-B6D3-0C54109C19AF}"/>
            </a:ext>
          </a:extLst>
        </xdr:cNvPr>
        <xdr:cNvGrpSpPr>
          <a:grpSpLocks/>
        </xdr:cNvGrpSpPr>
      </xdr:nvGrpSpPr>
      <xdr:grpSpPr bwMode="auto">
        <a:xfrm>
          <a:off x="3653367" y="1253958"/>
          <a:ext cx="1126512" cy="1292058"/>
          <a:chOff x="3445084" y="1185543"/>
          <a:chExt cx="1086416" cy="1222165"/>
        </a:xfrm>
      </xdr:grpSpPr>
      <xdr:pic>
        <xdr:nvPicPr>
          <xdr:cNvPr id="71541" name="รูปภาพ 15">
            <a:extLst>
              <a:ext uri="{FF2B5EF4-FFF2-40B4-BE49-F238E27FC236}">
                <a16:creationId xmlns:a16="http://schemas.microsoft.com/office/drawing/2014/main" id="{A9CFFD7C-1FCA-2BF4-3DC6-C2D5269BC1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45084" y="1185543"/>
            <a:ext cx="1086416" cy="889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1" name="กล่องข้อความ 20">
            <a:extLst>
              <a:ext uri="{FF2B5EF4-FFF2-40B4-BE49-F238E27FC236}">
                <a16:creationId xmlns:a16="http://schemas.microsoft.com/office/drawing/2014/main" id="{2E024EB5-1884-F8C1-4709-B9A447477B4F}"/>
              </a:ext>
            </a:extLst>
          </xdr:cNvPr>
          <xdr:cNvSpPr txBox="1"/>
        </xdr:nvSpPr>
        <xdr:spPr bwMode="auto">
          <a:xfrm>
            <a:off x="3758938" y="2146663"/>
            <a:ext cx="519065" cy="26104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VD-M</a:t>
            </a:r>
          </a:p>
        </xdr:txBody>
      </xdr:sp>
    </xdr:grpSp>
    <xdr:clientData/>
  </xdr:twoCellAnchor>
  <xdr:twoCellAnchor>
    <xdr:from>
      <xdr:col>10</xdr:col>
      <xdr:colOff>203200</xdr:colOff>
      <xdr:row>6</xdr:row>
      <xdr:rowOff>0</xdr:rowOff>
    </xdr:from>
    <xdr:to>
      <xdr:col>12</xdr:col>
      <xdr:colOff>304800</xdr:colOff>
      <xdr:row>12</xdr:row>
      <xdr:rowOff>139700</xdr:rowOff>
    </xdr:to>
    <xdr:grpSp>
      <xdr:nvGrpSpPr>
        <xdr:cNvPr id="71535" name="กลุ่ม 24">
          <a:extLst>
            <a:ext uri="{FF2B5EF4-FFF2-40B4-BE49-F238E27FC236}">
              <a16:creationId xmlns:a16="http://schemas.microsoft.com/office/drawing/2014/main" id="{301A614D-2B24-20FB-B98A-ACDA0B57D5FB}"/>
            </a:ext>
          </a:extLst>
        </xdr:cNvPr>
        <xdr:cNvGrpSpPr>
          <a:grpSpLocks/>
        </xdr:cNvGrpSpPr>
      </xdr:nvGrpSpPr>
      <xdr:grpSpPr bwMode="auto">
        <a:xfrm>
          <a:off x="5127235" y="1203158"/>
          <a:ext cx="1126512" cy="1342858"/>
          <a:chOff x="4863044" y="1148293"/>
          <a:chExt cx="1075104" cy="1261532"/>
        </a:xfrm>
      </xdr:grpSpPr>
      <xdr:pic>
        <xdr:nvPicPr>
          <xdr:cNvPr id="71539" name="รูปภาพ 9">
            <a:extLst>
              <a:ext uri="{FF2B5EF4-FFF2-40B4-BE49-F238E27FC236}">
                <a16:creationId xmlns:a16="http://schemas.microsoft.com/office/drawing/2014/main" id="{6C41B14F-DBAA-0E55-293D-65F83D200A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3044" y="1148293"/>
            <a:ext cx="1075104" cy="9260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2" name="กล่องข้อความ 21">
            <a:extLst>
              <a:ext uri="{FF2B5EF4-FFF2-40B4-BE49-F238E27FC236}">
                <a16:creationId xmlns:a16="http://schemas.microsoft.com/office/drawing/2014/main" id="{CFA42672-2C3B-6500-905E-BAC2309E512A}"/>
              </a:ext>
            </a:extLst>
          </xdr:cNvPr>
          <xdr:cNvSpPr txBox="1"/>
        </xdr:nvSpPr>
        <xdr:spPr bwMode="auto">
          <a:xfrm>
            <a:off x="5173630" y="2138655"/>
            <a:ext cx="525606" cy="27117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GVD</a:t>
            </a:r>
          </a:p>
        </xdr:txBody>
      </xdr:sp>
    </xdr:grpSp>
    <xdr:clientData/>
  </xdr:twoCellAnchor>
  <xdr:twoCellAnchor editAs="oneCell">
    <xdr:from>
      <xdr:col>17</xdr:col>
      <xdr:colOff>482600</xdr:colOff>
      <xdr:row>8</xdr:row>
      <xdr:rowOff>12700</xdr:rowOff>
    </xdr:from>
    <xdr:to>
      <xdr:col>18</xdr:col>
      <xdr:colOff>457200</xdr:colOff>
      <xdr:row>10</xdr:row>
      <xdr:rowOff>2674</xdr:rowOff>
    </xdr:to>
    <xdr:pic>
      <xdr:nvPicPr>
        <xdr:cNvPr id="71536" name="รูปภาพ 28" descr="Technical data sheet LM24A">
          <a:extLst>
            <a:ext uri="{FF2B5EF4-FFF2-40B4-BE49-F238E27FC236}">
              <a16:creationId xmlns:a16="http://schemas.microsoft.com/office/drawing/2014/main" id="{96BC9925-7E7B-3EDC-BD1C-0A79AF804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72" t="2893" r="16248" b="-2893"/>
        <a:stretch>
          <a:fillRect/>
        </a:stretch>
      </xdr:blipFill>
      <xdr:spPr bwMode="auto">
        <a:xfrm>
          <a:off x="9131300" y="1638300"/>
          <a:ext cx="4953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495300</xdr:colOff>
      <xdr:row>8</xdr:row>
      <xdr:rowOff>38100</xdr:rowOff>
    </xdr:from>
    <xdr:to>
      <xdr:col>23</xdr:col>
      <xdr:colOff>431800</xdr:colOff>
      <xdr:row>9</xdr:row>
      <xdr:rowOff>177800</xdr:rowOff>
    </xdr:to>
    <xdr:pic>
      <xdr:nvPicPr>
        <xdr:cNvPr id="71537" name="รูปภาพ 29" descr="BELIMO LF24-SR">
          <a:extLst>
            <a:ext uri="{FF2B5EF4-FFF2-40B4-BE49-F238E27FC236}">
              <a16:creationId xmlns:a16="http://schemas.microsoft.com/office/drawing/2014/main" id="{1C325CD8-352A-F4E3-D1AD-B11D29EDC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58" r="17809" b="20702"/>
        <a:stretch>
          <a:fillRect/>
        </a:stretch>
      </xdr:blipFill>
      <xdr:spPr bwMode="auto">
        <a:xfrm>
          <a:off x="11747500" y="1663700"/>
          <a:ext cx="457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101600</xdr:colOff>
      <xdr:row>9</xdr:row>
      <xdr:rowOff>25400</xdr:rowOff>
    </xdr:from>
    <xdr:to>
      <xdr:col>15</xdr:col>
      <xdr:colOff>406400</xdr:colOff>
      <xdr:row>11</xdr:row>
      <xdr:rowOff>190500</xdr:rowOff>
    </xdr:to>
    <xdr:pic>
      <xdr:nvPicPr>
        <xdr:cNvPr id="71538" name="รูปภาพ 34">
          <a:extLst>
            <a:ext uri="{FF2B5EF4-FFF2-40B4-BE49-F238E27FC236}">
              <a16:creationId xmlns:a16="http://schemas.microsoft.com/office/drawing/2014/main" id="{03BAD3DE-CC27-DF56-27EC-05F9DCA7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9" t="15489" r="67116" b="32478"/>
        <a:stretch>
          <a:fillRect/>
        </a:stretch>
      </xdr:blipFill>
      <xdr:spPr bwMode="auto">
        <a:xfrm>
          <a:off x="7708900" y="1854200"/>
          <a:ext cx="304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4</xdr:row>
      <xdr:rowOff>12700</xdr:rowOff>
    </xdr:from>
    <xdr:to>
      <xdr:col>2</xdr:col>
      <xdr:colOff>406400</xdr:colOff>
      <xdr:row>6</xdr:row>
      <xdr:rowOff>63500</xdr:rowOff>
    </xdr:to>
    <xdr:pic>
      <xdr:nvPicPr>
        <xdr:cNvPr id="99357" name="รูปภาพ 28" descr="Technical data sheet LM24A">
          <a:extLst>
            <a:ext uri="{FF2B5EF4-FFF2-40B4-BE49-F238E27FC236}">
              <a16:creationId xmlns:a16="http://schemas.microsoft.com/office/drawing/2014/main" id="{89D5503B-E9CF-6552-B273-E71D9D573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72" t="2893" r="16248" b="-2893"/>
        <a:stretch>
          <a:fillRect/>
        </a:stretch>
      </xdr:blipFill>
      <xdr:spPr bwMode="auto">
        <a:xfrm>
          <a:off x="1219200" y="749300"/>
          <a:ext cx="5334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482600</xdr:colOff>
      <xdr:row>11</xdr:row>
      <xdr:rowOff>38100</xdr:rowOff>
    </xdr:from>
    <xdr:to>
      <xdr:col>2</xdr:col>
      <xdr:colOff>279400</xdr:colOff>
      <xdr:row>13</xdr:row>
      <xdr:rowOff>25400</xdr:rowOff>
    </xdr:to>
    <xdr:pic>
      <xdr:nvPicPr>
        <xdr:cNvPr id="99358" name="รูปภาพ 29" descr="BELIMO LF24-SR">
          <a:extLst>
            <a:ext uri="{FF2B5EF4-FFF2-40B4-BE49-F238E27FC236}">
              <a16:creationId xmlns:a16="http://schemas.microsoft.com/office/drawing/2014/main" id="{68ABC005-3B60-2112-9C31-609CC25BA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58" r="17809" b="20702"/>
        <a:stretch>
          <a:fillRect/>
        </a:stretch>
      </xdr:blipFill>
      <xdr:spPr bwMode="auto">
        <a:xfrm>
          <a:off x="1155700" y="2159000"/>
          <a:ext cx="4699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2</xdr:col>
      <xdr:colOff>889000</xdr:colOff>
      <xdr:row>4</xdr:row>
      <xdr:rowOff>101600</xdr:rowOff>
    </xdr:to>
    <xdr:pic>
      <xdr:nvPicPr>
        <xdr:cNvPr id="65219" name="รูปภาพ 2">
          <a:extLst>
            <a:ext uri="{FF2B5EF4-FFF2-40B4-BE49-F238E27FC236}">
              <a16:creationId xmlns:a16="http://schemas.microsoft.com/office/drawing/2014/main" id="{42B01C53-6BFE-2493-5080-833FBB450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288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63500</xdr:colOff>
      <xdr:row>6</xdr:row>
      <xdr:rowOff>63500</xdr:rowOff>
    </xdr:from>
    <xdr:to>
      <xdr:col>5</xdr:col>
      <xdr:colOff>304800</xdr:colOff>
      <xdr:row>14</xdr:row>
      <xdr:rowOff>177800</xdr:rowOff>
    </xdr:to>
    <xdr:grpSp>
      <xdr:nvGrpSpPr>
        <xdr:cNvPr id="65220" name="กลุ่ม 50">
          <a:extLst>
            <a:ext uri="{FF2B5EF4-FFF2-40B4-BE49-F238E27FC236}">
              <a16:creationId xmlns:a16="http://schemas.microsoft.com/office/drawing/2014/main" id="{50E3285C-3D82-A1F6-E499-9B6579318022}"/>
            </a:ext>
          </a:extLst>
        </xdr:cNvPr>
        <xdr:cNvGrpSpPr>
          <a:grpSpLocks/>
        </xdr:cNvGrpSpPr>
      </xdr:nvGrpSpPr>
      <xdr:grpSpPr bwMode="auto">
        <a:xfrm>
          <a:off x="165100" y="1282700"/>
          <a:ext cx="3225800" cy="1739900"/>
          <a:chOff x="352425" y="923925"/>
          <a:chExt cx="3183862" cy="1626851"/>
        </a:xfrm>
      </xdr:grpSpPr>
      <xdr:grpSp>
        <xdr:nvGrpSpPr>
          <xdr:cNvPr id="65223" name="กลุ่ม 48">
            <a:extLst>
              <a:ext uri="{FF2B5EF4-FFF2-40B4-BE49-F238E27FC236}">
                <a16:creationId xmlns:a16="http://schemas.microsoft.com/office/drawing/2014/main" id="{BE3F9F61-DFC9-06C2-D292-C6DD92CC450A}"/>
              </a:ext>
            </a:extLst>
          </xdr:cNvPr>
          <xdr:cNvGrpSpPr>
            <a:grpSpLocks/>
          </xdr:cNvGrpSpPr>
        </xdr:nvGrpSpPr>
        <xdr:grpSpPr bwMode="auto">
          <a:xfrm>
            <a:off x="1152486" y="971552"/>
            <a:ext cx="2383801" cy="1579224"/>
            <a:chOff x="1290599" y="957264"/>
            <a:chExt cx="2383801" cy="1579224"/>
          </a:xfrm>
        </xdr:grpSpPr>
        <xdr:pic>
          <xdr:nvPicPr>
            <xdr:cNvPr id="65228" name="รูปภาพ 27">
              <a:extLst>
                <a:ext uri="{FF2B5EF4-FFF2-40B4-BE49-F238E27FC236}">
                  <a16:creationId xmlns:a16="http://schemas.microsoft.com/office/drawing/2014/main" id="{CC8B0D36-A94E-6339-AAFA-7B27D83E9BD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309687" y="957264"/>
              <a:ext cx="2364713" cy="17546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5229" name="รูปภาพ 29">
              <a:extLst>
                <a:ext uri="{FF2B5EF4-FFF2-40B4-BE49-F238E27FC236}">
                  <a16:creationId xmlns:a16="http://schemas.microsoft.com/office/drawing/2014/main" id="{16333CF5-7C9A-E89E-1B95-2FB1CAA797C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302524" y="1250138"/>
              <a:ext cx="2364713" cy="26319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5230" name="รูปภาพ 31">
              <a:extLst>
                <a:ext uri="{FF2B5EF4-FFF2-40B4-BE49-F238E27FC236}">
                  <a16:creationId xmlns:a16="http://schemas.microsoft.com/office/drawing/2014/main" id="{E3186068-460A-4284-E903-D543C2456EB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90599" y="1652552"/>
              <a:ext cx="2364713" cy="3510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5231" name="รูปภาพ 33">
              <a:extLst>
                <a:ext uri="{FF2B5EF4-FFF2-40B4-BE49-F238E27FC236}">
                  <a16:creationId xmlns:a16="http://schemas.microsoft.com/office/drawing/2014/main" id="{D95D8022-879C-4DD0-E407-C24255ACA33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92961" y="2097826"/>
              <a:ext cx="2364713" cy="43866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44" name="กล่องข้อความ 43">
            <a:extLst>
              <a:ext uri="{FF2B5EF4-FFF2-40B4-BE49-F238E27FC236}">
                <a16:creationId xmlns:a16="http://schemas.microsoft.com/office/drawing/2014/main" id="{487B6D32-F3B8-45CE-09A0-9F7775BB221F}"/>
              </a:ext>
            </a:extLst>
          </xdr:cNvPr>
          <xdr:cNvSpPr txBox="1"/>
        </xdr:nvSpPr>
        <xdr:spPr bwMode="auto">
          <a:xfrm>
            <a:off x="352425" y="923925"/>
            <a:ext cx="676884" cy="26124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1-LSD</a:t>
            </a:r>
          </a:p>
        </xdr:txBody>
      </xdr:sp>
      <xdr:sp macro="" textlink="">
        <xdr:nvSpPr>
          <xdr:cNvPr id="45" name="กล่องข้อความ 44">
            <a:extLst>
              <a:ext uri="{FF2B5EF4-FFF2-40B4-BE49-F238E27FC236}">
                <a16:creationId xmlns:a16="http://schemas.microsoft.com/office/drawing/2014/main" id="{D3BE9E9C-D315-EE8E-DB8D-8BD8BC8FB0EF}"/>
              </a:ext>
            </a:extLst>
          </xdr:cNvPr>
          <xdr:cNvSpPr txBox="1"/>
        </xdr:nvSpPr>
        <xdr:spPr bwMode="auto">
          <a:xfrm>
            <a:off x="352425" y="1292045"/>
            <a:ext cx="676884" cy="26124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2-LSD</a:t>
            </a:r>
          </a:p>
        </xdr:txBody>
      </xdr:sp>
      <xdr:sp macro="" textlink="">
        <xdr:nvSpPr>
          <xdr:cNvPr id="46" name="กล่องข้อความ 45">
            <a:extLst>
              <a:ext uri="{FF2B5EF4-FFF2-40B4-BE49-F238E27FC236}">
                <a16:creationId xmlns:a16="http://schemas.microsoft.com/office/drawing/2014/main" id="{37CF36F1-5A26-EADC-2A08-6E90AD057AA7}"/>
              </a:ext>
            </a:extLst>
          </xdr:cNvPr>
          <xdr:cNvSpPr txBox="1"/>
        </xdr:nvSpPr>
        <xdr:spPr bwMode="auto">
          <a:xfrm>
            <a:off x="352425" y="1695789"/>
            <a:ext cx="676884" cy="2731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3-LSD</a:t>
            </a:r>
          </a:p>
        </xdr:txBody>
      </xdr:sp>
      <xdr:sp macro="" textlink="">
        <xdr:nvSpPr>
          <xdr:cNvPr id="47" name="กล่องข้อความ 46">
            <a:extLst>
              <a:ext uri="{FF2B5EF4-FFF2-40B4-BE49-F238E27FC236}">
                <a16:creationId xmlns:a16="http://schemas.microsoft.com/office/drawing/2014/main" id="{A5630557-B811-1582-3D3E-9D919F017E5D}"/>
              </a:ext>
            </a:extLst>
          </xdr:cNvPr>
          <xdr:cNvSpPr txBox="1"/>
        </xdr:nvSpPr>
        <xdr:spPr bwMode="auto">
          <a:xfrm>
            <a:off x="352425" y="2170782"/>
            <a:ext cx="676884" cy="2731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4-LSD</a:t>
            </a:r>
          </a:p>
        </xdr:txBody>
      </xdr:sp>
    </xdr:grpSp>
    <xdr:clientData/>
  </xdr:twoCellAnchor>
  <xdr:twoCellAnchor editAs="oneCell">
    <xdr:from>
      <xdr:col>6</xdr:col>
      <xdr:colOff>241300</xdr:colOff>
      <xdr:row>6</xdr:row>
      <xdr:rowOff>152400</xdr:rowOff>
    </xdr:from>
    <xdr:to>
      <xdr:col>16</xdr:col>
      <xdr:colOff>381000</xdr:colOff>
      <xdr:row>15</xdr:row>
      <xdr:rowOff>114300</xdr:rowOff>
    </xdr:to>
    <xdr:pic>
      <xdr:nvPicPr>
        <xdr:cNvPr id="65221" name="รูปภาพ 52">
          <a:extLst>
            <a:ext uri="{FF2B5EF4-FFF2-40B4-BE49-F238E27FC236}">
              <a16:creationId xmlns:a16="http://schemas.microsoft.com/office/drawing/2014/main" id="{46127341-E3E8-C4AB-37D9-27B7C717F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3" t="34286" r="14075" b="26807"/>
        <a:stretch>
          <a:fillRect/>
        </a:stretch>
      </xdr:blipFill>
      <xdr:spPr bwMode="auto">
        <a:xfrm>
          <a:off x="3632200" y="1371600"/>
          <a:ext cx="349250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266700</xdr:colOff>
      <xdr:row>6</xdr:row>
      <xdr:rowOff>76200</xdr:rowOff>
    </xdr:from>
    <xdr:to>
      <xdr:col>17</xdr:col>
      <xdr:colOff>279400</xdr:colOff>
      <xdr:row>15</xdr:row>
      <xdr:rowOff>203200</xdr:rowOff>
    </xdr:to>
    <xdr:pic>
      <xdr:nvPicPr>
        <xdr:cNvPr id="65222" name="รูปภาพ 53">
          <a:extLst>
            <a:ext uri="{FF2B5EF4-FFF2-40B4-BE49-F238E27FC236}">
              <a16:creationId xmlns:a16="http://schemas.microsoft.com/office/drawing/2014/main" id="{E3177639-1101-FB88-2183-35EED7D07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3" t="34286" r="14075" b="26807"/>
        <a:stretch>
          <a:fillRect/>
        </a:stretch>
      </xdr:blipFill>
      <xdr:spPr bwMode="auto">
        <a:xfrm>
          <a:off x="3657600" y="1295400"/>
          <a:ext cx="3784600" cy="195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3</xdr:col>
      <xdr:colOff>203200</xdr:colOff>
      <xdr:row>4</xdr:row>
      <xdr:rowOff>88900</xdr:rowOff>
    </xdr:to>
    <xdr:pic>
      <xdr:nvPicPr>
        <xdr:cNvPr id="67830" name="รูปภาพ 2">
          <a:extLst>
            <a:ext uri="{FF2B5EF4-FFF2-40B4-BE49-F238E27FC236}">
              <a16:creationId xmlns:a16="http://schemas.microsoft.com/office/drawing/2014/main" id="{88EA4BB8-F6AF-D251-5109-E4DAF4D8F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41500" cy="85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7</xdr:row>
      <xdr:rowOff>76200</xdr:rowOff>
    </xdr:from>
    <xdr:to>
      <xdr:col>7</xdr:col>
      <xdr:colOff>381000</xdr:colOff>
      <xdr:row>11</xdr:row>
      <xdr:rowOff>190500</xdr:rowOff>
    </xdr:to>
    <xdr:grpSp>
      <xdr:nvGrpSpPr>
        <xdr:cNvPr id="67831" name="กลุ่ม 18">
          <a:extLst>
            <a:ext uri="{FF2B5EF4-FFF2-40B4-BE49-F238E27FC236}">
              <a16:creationId xmlns:a16="http://schemas.microsoft.com/office/drawing/2014/main" id="{F35D6623-B1BE-A89D-8F2E-139D66447B24}"/>
            </a:ext>
          </a:extLst>
        </xdr:cNvPr>
        <xdr:cNvGrpSpPr>
          <a:grpSpLocks/>
        </xdr:cNvGrpSpPr>
      </xdr:nvGrpSpPr>
      <xdr:grpSpPr bwMode="auto">
        <a:xfrm>
          <a:off x="520700" y="1498600"/>
          <a:ext cx="3238500" cy="927100"/>
          <a:chOff x="438651" y="1647074"/>
          <a:chExt cx="2892088" cy="816642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95709F71-C80F-57B5-52CF-2C0822DB5A5F}"/>
              </a:ext>
            </a:extLst>
          </xdr:cNvPr>
          <xdr:cNvSpPr txBox="1"/>
        </xdr:nvSpPr>
        <xdr:spPr bwMode="auto">
          <a:xfrm>
            <a:off x="1584145" y="2195231"/>
            <a:ext cx="635125" cy="26848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1-LBG</a:t>
            </a:r>
          </a:p>
        </xdr:txBody>
      </xdr:sp>
      <xdr:pic>
        <xdr:nvPicPr>
          <xdr:cNvPr id="67834" name="รูปภาพ 17">
            <a:extLst>
              <a:ext uri="{FF2B5EF4-FFF2-40B4-BE49-F238E27FC236}">
                <a16:creationId xmlns:a16="http://schemas.microsoft.com/office/drawing/2014/main" id="{CD08AB2D-3F39-89EF-A2E4-FF62533A04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8651" y="1647074"/>
            <a:ext cx="2892088" cy="51048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8</xdr:col>
      <xdr:colOff>355600</xdr:colOff>
      <xdr:row>6</xdr:row>
      <xdr:rowOff>63500</xdr:rowOff>
    </xdr:from>
    <xdr:to>
      <xdr:col>15</xdr:col>
      <xdr:colOff>203200</xdr:colOff>
      <xdr:row>12</xdr:row>
      <xdr:rowOff>50800</xdr:rowOff>
    </xdr:to>
    <xdr:pic>
      <xdr:nvPicPr>
        <xdr:cNvPr id="67832" name="รูปภาพ 19">
          <a:extLst>
            <a:ext uri="{FF2B5EF4-FFF2-40B4-BE49-F238E27FC236}">
              <a16:creationId xmlns:a16="http://schemas.microsoft.com/office/drawing/2014/main" id="{A4ED2BA4-F049-C809-27B1-39EC3980D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76" t="34949" r="3645" b="28854"/>
        <a:stretch>
          <a:fillRect/>
        </a:stretch>
      </xdr:blipFill>
      <xdr:spPr bwMode="auto">
        <a:xfrm>
          <a:off x="4165600" y="1282700"/>
          <a:ext cx="28702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9490" name="รูปภาพ 2">
          <a:extLst>
            <a:ext uri="{FF2B5EF4-FFF2-40B4-BE49-F238E27FC236}">
              <a16:creationId xmlns:a16="http://schemas.microsoft.com/office/drawing/2014/main" id="{524D7A94-8728-0D5E-058A-0C8DC45A9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101600</xdr:colOff>
      <xdr:row>10</xdr:row>
      <xdr:rowOff>38100</xdr:rowOff>
    </xdr:from>
    <xdr:to>
      <xdr:col>14</xdr:col>
      <xdr:colOff>241300</xdr:colOff>
      <xdr:row>20</xdr:row>
      <xdr:rowOff>0</xdr:rowOff>
    </xdr:to>
    <xdr:pic>
      <xdr:nvPicPr>
        <xdr:cNvPr id="49491" name="รูปภาพ 14">
          <a:extLst>
            <a:ext uri="{FF2B5EF4-FFF2-40B4-BE49-F238E27FC236}">
              <a16:creationId xmlns:a16="http://schemas.microsoft.com/office/drawing/2014/main" id="{B2C846E5-8BEC-B4F2-268E-9D3507138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6" b="12212"/>
        <a:stretch>
          <a:fillRect/>
        </a:stretch>
      </xdr:blipFill>
      <xdr:spPr bwMode="auto">
        <a:xfrm>
          <a:off x="3657600" y="1587500"/>
          <a:ext cx="1562100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236537</xdr:colOff>
      <xdr:row>20</xdr:row>
      <xdr:rowOff>129116</xdr:rowOff>
    </xdr:from>
    <xdr:to>
      <xdr:col>13</xdr:col>
      <xdr:colOff>114199</xdr:colOff>
      <xdr:row>22</xdr:row>
      <xdr:rowOff>118076</xdr:rowOff>
    </xdr:to>
    <xdr:sp macro="" textlink="">
      <xdr:nvSpPr>
        <xdr:cNvPr id="16" name="กล่องข้อความ 15">
          <a:extLst>
            <a:ext uri="{FF2B5EF4-FFF2-40B4-BE49-F238E27FC236}">
              <a16:creationId xmlns:a16="http://schemas.microsoft.com/office/drawing/2014/main" id="{65F1F8B8-6B75-59D7-4669-09AF785CE307}"/>
            </a:ext>
          </a:extLst>
        </xdr:cNvPr>
        <xdr:cNvSpPr txBox="1"/>
      </xdr:nvSpPr>
      <xdr:spPr bwMode="auto">
        <a:xfrm>
          <a:off x="3943350" y="3119437"/>
          <a:ext cx="566738" cy="266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100" b="1"/>
            <a:t>WD</a:t>
          </a:r>
        </a:p>
      </xdr:txBody>
    </xdr:sp>
    <xdr:clientData/>
  </xdr:twoCellAnchor>
  <xdr:oneCellAnchor>
    <xdr:from>
      <xdr:col>17</xdr:col>
      <xdr:colOff>3175</xdr:colOff>
      <xdr:row>0</xdr:row>
      <xdr:rowOff>38101</xdr:rowOff>
    </xdr:from>
    <xdr:ext cx="1007036" cy="281628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7508D7C7-D6D7-97E6-460C-7FCE43396CD0}"/>
            </a:ext>
          </a:extLst>
        </xdr:cNvPr>
        <xdr:cNvSpPr txBox="1"/>
      </xdr:nvSpPr>
      <xdr:spPr>
        <a:xfrm>
          <a:off x="5743575" y="38101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6453" name="รูปภาพ 2">
          <a:extLst>
            <a:ext uri="{FF2B5EF4-FFF2-40B4-BE49-F238E27FC236}">
              <a16:creationId xmlns:a16="http://schemas.microsoft.com/office/drawing/2014/main" id="{A1D6AF88-D12F-300B-0D97-04FEB5334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246063</xdr:colOff>
      <xdr:row>19</xdr:row>
      <xdr:rowOff>138642</xdr:rowOff>
    </xdr:from>
    <xdr:to>
      <xdr:col>17</xdr:col>
      <xdr:colOff>179387</xdr:colOff>
      <xdr:row>21</xdr:row>
      <xdr:rowOff>107927</xdr:rowOff>
    </xdr:to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C2885BB9-83D9-7CF8-6661-4C12EA4D1485}"/>
            </a:ext>
          </a:extLst>
        </xdr:cNvPr>
        <xdr:cNvSpPr txBox="1"/>
      </xdr:nvSpPr>
      <xdr:spPr>
        <a:xfrm>
          <a:off x="4291013" y="2828925"/>
          <a:ext cx="162401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Aluminum</a:t>
          </a:r>
          <a:r>
            <a:rPr lang="en-US" sz="1100" b="1" baseline="0"/>
            <a:t> Filter</a:t>
          </a:r>
        </a:p>
      </xdr:txBody>
    </xdr:sp>
    <xdr:clientData/>
  </xdr:twoCellAnchor>
  <xdr:twoCellAnchor editAs="oneCell">
    <xdr:from>
      <xdr:col>15</xdr:col>
      <xdr:colOff>101600</xdr:colOff>
      <xdr:row>11</xdr:row>
      <xdr:rowOff>76200</xdr:rowOff>
    </xdr:from>
    <xdr:to>
      <xdr:col>18</xdr:col>
      <xdr:colOff>241300</xdr:colOff>
      <xdr:row>18</xdr:row>
      <xdr:rowOff>50800</xdr:rowOff>
    </xdr:to>
    <xdr:pic>
      <xdr:nvPicPr>
        <xdr:cNvPr id="46455" name="รูปภาพ 11">
          <a:extLst>
            <a:ext uri="{FF2B5EF4-FFF2-40B4-BE49-F238E27FC236}">
              <a16:creationId xmlns:a16="http://schemas.microsoft.com/office/drawing/2014/main" id="{B5676A18-FAD3-A4BB-7E37-8219B9BA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1778000"/>
          <a:ext cx="12065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228600</xdr:colOff>
      <xdr:row>11</xdr:row>
      <xdr:rowOff>88900</xdr:rowOff>
    </xdr:from>
    <xdr:to>
      <xdr:col>14</xdr:col>
      <xdr:colOff>254000</xdr:colOff>
      <xdr:row>18</xdr:row>
      <xdr:rowOff>38100</xdr:rowOff>
    </xdr:to>
    <xdr:pic>
      <xdr:nvPicPr>
        <xdr:cNvPr id="46456" name="รูปภาพ 13">
          <a:extLst>
            <a:ext uri="{FF2B5EF4-FFF2-40B4-BE49-F238E27FC236}">
              <a16:creationId xmlns:a16="http://schemas.microsoft.com/office/drawing/2014/main" id="{D878030C-11E1-9A9F-9C4C-B738EC727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1790700"/>
          <a:ext cx="109220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4709" name="รูปภาพ 2">
          <a:extLst>
            <a:ext uri="{FF2B5EF4-FFF2-40B4-BE49-F238E27FC236}">
              <a16:creationId xmlns:a16="http://schemas.microsoft.com/office/drawing/2014/main" id="{3CF83975-1474-DD60-F8CD-BF14E212C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50800</xdr:colOff>
      <xdr:row>11</xdr:row>
      <xdr:rowOff>12700</xdr:rowOff>
    </xdr:from>
    <xdr:to>
      <xdr:col>13</xdr:col>
      <xdr:colOff>12700</xdr:colOff>
      <xdr:row>16</xdr:row>
      <xdr:rowOff>25400</xdr:rowOff>
    </xdr:to>
    <xdr:pic>
      <xdr:nvPicPr>
        <xdr:cNvPr id="44710" name="รูปภาพ 8">
          <a:extLst>
            <a:ext uri="{FF2B5EF4-FFF2-40B4-BE49-F238E27FC236}">
              <a16:creationId xmlns:a16="http://schemas.microsoft.com/office/drawing/2014/main" id="{E6B72C2C-7DD7-0FE9-B942-584414EB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30" t="25076" r="3676" b="20198"/>
        <a:stretch>
          <a:fillRect/>
        </a:stretch>
      </xdr:blipFill>
      <xdr:spPr bwMode="auto">
        <a:xfrm>
          <a:off x="2895600" y="1714500"/>
          <a:ext cx="17399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18</xdr:col>
      <xdr:colOff>254000</xdr:colOff>
      <xdr:row>16</xdr:row>
      <xdr:rowOff>12700</xdr:rowOff>
    </xdr:to>
    <xdr:pic>
      <xdr:nvPicPr>
        <xdr:cNvPr id="44711" name="รูปภาพ 10">
          <a:extLst>
            <a:ext uri="{FF2B5EF4-FFF2-40B4-BE49-F238E27FC236}">
              <a16:creationId xmlns:a16="http://schemas.microsoft.com/office/drawing/2014/main" id="{20B6018C-8C0F-24E4-9084-1435193C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6" b="1347"/>
        <a:stretch>
          <a:fillRect/>
        </a:stretch>
      </xdr:blipFill>
      <xdr:spPr bwMode="auto">
        <a:xfrm>
          <a:off x="4978400" y="1701800"/>
          <a:ext cx="16764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61384</xdr:colOff>
      <xdr:row>16</xdr:row>
      <xdr:rowOff>114830</xdr:rowOff>
    </xdr:from>
    <xdr:to>
      <xdr:col>12</xdr:col>
      <xdr:colOff>341326</xdr:colOff>
      <xdr:row>18</xdr:row>
      <xdr:rowOff>83616</xdr:rowOff>
    </xdr:to>
    <xdr:sp macro="" textlink="">
      <xdr:nvSpPr>
        <xdr:cNvPr id="12" name="กล่องข้อความ 11">
          <a:extLst>
            <a:ext uri="{FF2B5EF4-FFF2-40B4-BE49-F238E27FC236}">
              <a16:creationId xmlns:a16="http://schemas.microsoft.com/office/drawing/2014/main" id="{AF0DDEA8-1946-DDA5-A21F-1C74994B7603}"/>
            </a:ext>
          </a:extLst>
        </xdr:cNvPr>
        <xdr:cNvSpPr txBox="1"/>
      </xdr:nvSpPr>
      <xdr:spPr>
        <a:xfrm>
          <a:off x="2762251" y="2362200"/>
          <a:ext cx="162401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Black Synthetic</a:t>
          </a:r>
          <a:r>
            <a:rPr lang="en-US" sz="1100" b="1" baseline="0"/>
            <a:t> Filter</a:t>
          </a:r>
          <a:endParaRPr lang="en-US" sz="1100" b="1"/>
        </a:p>
      </xdr:txBody>
    </xdr:sp>
    <xdr:clientData/>
  </xdr:twoCellAnchor>
  <xdr:twoCellAnchor>
    <xdr:from>
      <xdr:col>14</xdr:col>
      <xdr:colOff>4763</xdr:colOff>
      <xdr:row>16</xdr:row>
      <xdr:rowOff>118005</xdr:rowOff>
    </xdr:from>
    <xdr:to>
      <xdr:col>18</xdr:col>
      <xdr:colOff>209550</xdr:colOff>
      <xdr:row>18</xdr:row>
      <xdr:rowOff>91506</xdr:rowOff>
    </xdr:to>
    <xdr:sp macro="" textlink="">
      <xdr:nvSpPr>
        <xdr:cNvPr id="13" name="กล่องข้อความ 12">
          <a:extLst>
            <a:ext uri="{FF2B5EF4-FFF2-40B4-BE49-F238E27FC236}">
              <a16:creationId xmlns:a16="http://schemas.microsoft.com/office/drawing/2014/main" id="{0CF02FF8-E303-EB78-4B03-A56C269BE57D}"/>
            </a:ext>
          </a:extLst>
        </xdr:cNvPr>
        <xdr:cNvSpPr txBox="1"/>
      </xdr:nvSpPr>
      <xdr:spPr>
        <a:xfrm>
          <a:off x="4738688" y="2352675"/>
          <a:ext cx="155733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Black Nylon</a:t>
          </a:r>
          <a:r>
            <a:rPr lang="en-US" sz="1100" b="1" baseline="0"/>
            <a:t> Filter</a:t>
          </a:r>
          <a:endParaRPr lang="en-US" sz="1100" b="1"/>
        </a:p>
      </xdr:txBody>
    </xdr:sp>
    <xdr:clientData/>
  </xdr:twoCellAnchor>
  <xdr:twoCellAnchor editAs="oneCell">
    <xdr:from>
      <xdr:col>14</xdr:col>
      <xdr:colOff>228600</xdr:colOff>
      <xdr:row>19</xdr:row>
      <xdr:rowOff>127000</xdr:rowOff>
    </xdr:from>
    <xdr:to>
      <xdr:col>18</xdr:col>
      <xdr:colOff>139700</xdr:colOff>
      <xdr:row>27</xdr:row>
      <xdr:rowOff>88900</xdr:rowOff>
    </xdr:to>
    <xdr:pic>
      <xdr:nvPicPr>
        <xdr:cNvPr id="44714" name="รูปภาพ 20">
          <a:extLst>
            <a:ext uri="{FF2B5EF4-FFF2-40B4-BE49-F238E27FC236}">
              <a16:creationId xmlns:a16="http://schemas.microsoft.com/office/drawing/2014/main" id="{08BE6FDB-9DDF-969E-F37D-F333C7685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3048000"/>
          <a:ext cx="13335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9525</xdr:colOff>
      <xdr:row>28</xdr:row>
      <xdr:rowOff>47625</xdr:rowOff>
    </xdr:from>
    <xdr:to>
      <xdr:col>18</xdr:col>
      <xdr:colOff>227024</xdr:colOff>
      <xdr:row>30</xdr:row>
      <xdr:rowOff>16910</xdr:rowOff>
    </xdr:to>
    <xdr:sp macro="" textlink="">
      <xdr:nvSpPr>
        <xdr:cNvPr id="23" name="กล่องข้อความ 22">
          <a:extLst>
            <a:ext uri="{FF2B5EF4-FFF2-40B4-BE49-F238E27FC236}">
              <a16:creationId xmlns:a16="http://schemas.microsoft.com/office/drawing/2014/main" id="{A8107302-AF07-D37E-61AC-7BD8562BEDB2}"/>
            </a:ext>
          </a:extLst>
        </xdr:cNvPr>
        <xdr:cNvSpPr txBox="1"/>
      </xdr:nvSpPr>
      <xdr:spPr>
        <a:xfrm>
          <a:off x="4743450" y="4067175"/>
          <a:ext cx="155733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White Synthetic</a:t>
          </a:r>
          <a:r>
            <a:rPr lang="en-US" sz="1100" b="1" baseline="0"/>
            <a:t> Filter</a:t>
          </a:r>
          <a:endParaRPr lang="en-US" sz="1100" b="1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68800" name="รูปภาพ 2">
          <a:extLst>
            <a:ext uri="{FF2B5EF4-FFF2-40B4-BE49-F238E27FC236}">
              <a16:creationId xmlns:a16="http://schemas.microsoft.com/office/drawing/2014/main" id="{076D25A1-C520-3262-8456-CC75249E4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341316</xdr:colOff>
      <xdr:row>0</xdr:row>
      <xdr:rowOff>29939</xdr:rowOff>
    </xdr:from>
    <xdr:ext cx="1709606" cy="270991"/>
    <xdr:sp macro="" textlink="">
      <xdr:nvSpPr>
        <xdr:cNvPr id="14" name="กล่องข้อความ 13">
          <a:extLst>
            <a:ext uri="{FF2B5EF4-FFF2-40B4-BE49-F238E27FC236}">
              <a16:creationId xmlns:a16="http://schemas.microsoft.com/office/drawing/2014/main" id="{4133C2D3-822C-244D-BA7F-812BD985ECAA}"/>
            </a:ext>
          </a:extLst>
        </xdr:cNvPr>
        <xdr:cNvSpPr txBox="1"/>
      </xdr:nvSpPr>
      <xdr:spPr>
        <a:xfrm>
          <a:off x="5062541" y="29939"/>
          <a:ext cx="1697481" cy="27135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254000</xdr:colOff>
      <xdr:row>11</xdr:row>
      <xdr:rowOff>76200</xdr:rowOff>
    </xdr:from>
    <xdr:to>
      <xdr:col>16</xdr:col>
      <xdr:colOff>190500</xdr:colOff>
      <xdr:row>22</xdr:row>
      <xdr:rowOff>12700</xdr:rowOff>
    </xdr:to>
    <xdr:pic>
      <xdr:nvPicPr>
        <xdr:cNvPr id="68802" name="รูปภาพ 15">
          <a:extLst>
            <a:ext uri="{FF2B5EF4-FFF2-40B4-BE49-F238E27FC236}">
              <a16:creationId xmlns:a16="http://schemas.microsoft.com/office/drawing/2014/main" id="{5DCABCA6-1D17-19F2-110A-33A43F4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1778000"/>
          <a:ext cx="1358900" cy="161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123825</xdr:colOff>
      <xdr:row>22</xdr:row>
      <xdr:rowOff>38100</xdr:rowOff>
    </xdr:from>
    <xdr:to>
      <xdr:col>16</xdr:col>
      <xdr:colOff>341324</xdr:colOff>
      <xdr:row>24</xdr:row>
      <xdr:rowOff>7385</xdr:rowOff>
    </xdr:to>
    <xdr:sp macro="" textlink="">
      <xdr:nvSpPr>
        <xdr:cNvPr id="20" name="กล่องข้อความ 19">
          <a:extLst>
            <a:ext uri="{FF2B5EF4-FFF2-40B4-BE49-F238E27FC236}">
              <a16:creationId xmlns:a16="http://schemas.microsoft.com/office/drawing/2014/main" id="{3834C1C7-1EB3-D2DF-2629-10AA18C3506A}"/>
            </a:ext>
          </a:extLst>
        </xdr:cNvPr>
        <xdr:cNvSpPr txBox="1"/>
      </xdr:nvSpPr>
      <xdr:spPr>
        <a:xfrm>
          <a:off x="4181475" y="3319463"/>
          <a:ext cx="155733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Condensing</a:t>
          </a:r>
          <a:r>
            <a:rPr lang="en-US" sz="1100" b="1" baseline="0"/>
            <a:t> Grille</a:t>
          </a:r>
          <a:endParaRPr lang="en-US" sz="1100" b="1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20</xdr:row>
      <xdr:rowOff>101600</xdr:rowOff>
    </xdr:from>
    <xdr:to>
      <xdr:col>10</xdr:col>
      <xdr:colOff>647700</xdr:colOff>
      <xdr:row>31</xdr:row>
      <xdr:rowOff>152400</xdr:rowOff>
    </xdr:to>
    <xdr:pic>
      <xdr:nvPicPr>
        <xdr:cNvPr id="48399" name="รูปภาพ 3">
          <a:extLst>
            <a:ext uri="{FF2B5EF4-FFF2-40B4-BE49-F238E27FC236}">
              <a16:creationId xmlns:a16="http://schemas.microsoft.com/office/drawing/2014/main" id="{C9D1B9EA-A39B-72D8-4F65-34B0B7F5D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3403600"/>
          <a:ext cx="73533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283891</xdr:colOff>
      <xdr:row>68</xdr:row>
      <xdr:rowOff>167749</xdr:rowOff>
    </xdr:from>
    <xdr:ext cx="2951321" cy="593304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D109C0BA-C0D3-BD62-2E02-2CFCB9B106E7}"/>
            </a:ext>
          </a:extLst>
        </xdr:cNvPr>
        <xdr:cNvSpPr txBox="1"/>
      </xdr:nvSpPr>
      <xdr:spPr>
        <a:xfrm>
          <a:off x="2315891" y="11682416"/>
          <a:ext cx="295132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3200" b="1">
              <a:solidFill>
                <a:srgbClr val="0070C0"/>
              </a:solidFill>
            </a:rPr>
            <a:t>PRICE</a:t>
          </a:r>
          <a:r>
            <a:rPr lang="en-US" sz="3200" b="1" baseline="0">
              <a:solidFill>
                <a:srgbClr val="0070C0"/>
              </a:solidFill>
            </a:rPr>
            <a:t> LIST  2023</a:t>
          </a:r>
          <a:endParaRPr lang="en-US" sz="32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191815</xdr:colOff>
      <xdr:row>29</xdr:row>
      <xdr:rowOff>12703</xdr:rowOff>
    </xdr:from>
    <xdr:ext cx="2951322" cy="593304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10F46EB7-1411-EF82-3F68-E7768028BC9B}"/>
            </a:ext>
          </a:extLst>
        </xdr:cNvPr>
        <xdr:cNvSpPr txBox="1"/>
      </xdr:nvSpPr>
      <xdr:spPr>
        <a:xfrm>
          <a:off x="4084365" y="4616453"/>
          <a:ext cx="295132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3200" b="1">
              <a:solidFill>
                <a:srgbClr val="0070C0"/>
              </a:solidFill>
            </a:rPr>
            <a:t>PRICE</a:t>
          </a:r>
          <a:r>
            <a:rPr lang="en-US" sz="3200" b="1" baseline="0">
              <a:solidFill>
                <a:srgbClr val="0070C0"/>
              </a:solidFill>
            </a:rPr>
            <a:t> LIST  2023</a:t>
          </a:r>
          <a:endParaRPr lang="en-US" sz="3200" b="1">
            <a:solidFill>
              <a:srgbClr val="0070C0"/>
            </a:solidFill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4</xdr:row>
      <xdr:rowOff>12700</xdr:rowOff>
    </xdr:from>
    <xdr:to>
      <xdr:col>8</xdr:col>
      <xdr:colOff>457200</xdr:colOff>
      <xdr:row>5</xdr:row>
      <xdr:rowOff>12700</xdr:rowOff>
    </xdr:to>
    <xdr:pic>
      <xdr:nvPicPr>
        <xdr:cNvPr id="4748" name="Picture 1" descr="p19 2-WSG">
          <a:extLst>
            <a:ext uri="{FF2B5EF4-FFF2-40B4-BE49-F238E27FC236}">
              <a16:creationId xmlns:a16="http://schemas.microsoft.com/office/drawing/2014/main" id="{1DCD7D43-904F-E805-DD1F-C59395F13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2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22" t="13055" r="9766" b="75456"/>
        <a:stretch>
          <a:fillRect/>
        </a:stretch>
      </xdr:blipFill>
      <xdr:spPr bwMode="auto">
        <a:xfrm>
          <a:off x="965200" y="1905000"/>
          <a:ext cx="45593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241300</xdr:colOff>
      <xdr:row>6</xdr:row>
      <xdr:rowOff>38100</xdr:rowOff>
    </xdr:from>
    <xdr:to>
      <xdr:col>8</xdr:col>
      <xdr:colOff>444500</xdr:colOff>
      <xdr:row>7</xdr:row>
      <xdr:rowOff>38100</xdr:rowOff>
    </xdr:to>
    <xdr:pic>
      <xdr:nvPicPr>
        <xdr:cNvPr id="4749" name="Picture 2" descr="p19 2-WSG">
          <a:extLst>
            <a:ext uri="{FF2B5EF4-FFF2-40B4-BE49-F238E27FC236}">
              <a16:creationId xmlns:a16="http://schemas.microsoft.com/office/drawing/2014/main" id="{B0650527-9D04-3922-50C1-4FFA794A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 contras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22" t="38121" r="9766" b="49869"/>
        <a:stretch>
          <a:fillRect/>
        </a:stretch>
      </xdr:blipFill>
      <xdr:spPr bwMode="auto">
        <a:xfrm>
          <a:off x="952500" y="2984500"/>
          <a:ext cx="45593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12700</xdr:rowOff>
    </xdr:to>
    <xdr:pic>
      <xdr:nvPicPr>
        <xdr:cNvPr id="4750" name="Picture 3" descr="Komfortflow paper head">
          <a:extLst>
            <a:ext uri="{FF2B5EF4-FFF2-40B4-BE49-F238E27FC236}">
              <a16:creationId xmlns:a16="http://schemas.microsoft.com/office/drawing/2014/main" id="{F1BE1125-C590-BD41-3203-FCD21DE1E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4</xdr:row>
      <xdr:rowOff>63500</xdr:rowOff>
    </xdr:from>
    <xdr:to>
      <xdr:col>7</xdr:col>
      <xdr:colOff>381000</xdr:colOff>
      <xdr:row>4</xdr:row>
      <xdr:rowOff>800100</xdr:rowOff>
    </xdr:to>
    <xdr:pic>
      <xdr:nvPicPr>
        <xdr:cNvPr id="5772" name="Picture 1" descr="p17 4-WSG">
          <a:extLst>
            <a:ext uri="{FF2B5EF4-FFF2-40B4-BE49-F238E27FC236}">
              <a16:creationId xmlns:a16="http://schemas.microsoft.com/office/drawing/2014/main" id="{F5A0E56A-3988-8AD6-D947-4F97CF30F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 contras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3" t="39999" r="8984" b="49411"/>
        <a:stretch>
          <a:fillRect/>
        </a:stretch>
      </xdr:blipFill>
      <xdr:spPr bwMode="auto">
        <a:xfrm>
          <a:off x="1028700" y="2019300"/>
          <a:ext cx="448310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292100</xdr:colOff>
      <xdr:row>6</xdr:row>
      <xdr:rowOff>38100</xdr:rowOff>
    </xdr:from>
    <xdr:to>
      <xdr:col>7</xdr:col>
      <xdr:colOff>368300</xdr:colOff>
      <xdr:row>6</xdr:row>
      <xdr:rowOff>800100</xdr:rowOff>
    </xdr:to>
    <xdr:pic>
      <xdr:nvPicPr>
        <xdr:cNvPr id="5773" name="Picture 2" descr="p17 4-WSG">
          <a:extLst>
            <a:ext uri="{FF2B5EF4-FFF2-40B4-BE49-F238E27FC236}">
              <a16:creationId xmlns:a16="http://schemas.microsoft.com/office/drawing/2014/main" id="{8F9153EF-A141-D7E3-392D-3C50409AE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 contras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13" t="70674" r="9375" b="18538"/>
        <a:stretch>
          <a:fillRect/>
        </a:stretch>
      </xdr:blipFill>
      <xdr:spPr bwMode="auto">
        <a:xfrm>
          <a:off x="1003300" y="3086100"/>
          <a:ext cx="44958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723900</xdr:colOff>
      <xdr:row>0</xdr:row>
      <xdr:rowOff>1206500</xdr:rowOff>
    </xdr:to>
    <xdr:pic>
      <xdr:nvPicPr>
        <xdr:cNvPr id="5774" name="Picture 3" descr="Komfortflow paper head">
          <a:extLst>
            <a:ext uri="{FF2B5EF4-FFF2-40B4-BE49-F238E27FC236}">
              <a16:creationId xmlns:a16="http://schemas.microsoft.com/office/drawing/2014/main" id="{003689C7-8CD1-1EF4-C6CC-3D6E513EB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913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19803" name="Picture 2" descr="Komfortflow paper head">
          <a:extLst>
            <a:ext uri="{FF2B5EF4-FFF2-40B4-BE49-F238E27FC236}">
              <a16:creationId xmlns:a16="http://schemas.microsoft.com/office/drawing/2014/main" id="{5DE9ABA6-C23D-3A6B-9196-3B2A66548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127000</xdr:colOff>
      <xdr:row>4</xdr:row>
      <xdr:rowOff>127000</xdr:rowOff>
    </xdr:from>
    <xdr:to>
      <xdr:col>2</xdr:col>
      <xdr:colOff>800100</xdr:colOff>
      <xdr:row>4</xdr:row>
      <xdr:rowOff>1587500</xdr:rowOff>
    </xdr:to>
    <xdr:pic>
      <xdr:nvPicPr>
        <xdr:cNvPr id="19804" name="รูปภาพ 4">
          <a:extLst>
            <a:ext uri="{FF2B5EF4-FFF2-40B4-BE49-F238E27FC236}">
              <a16:creationId xmlns:a16="http://schemas.microsoft.com/office/drawing/2014/main" id="{CA07B903-71DB-C602-F0CC-601C5352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60600"/>
          <a:ext cx="1689100" cy="146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0</xdr:row>
      <xdr:rowOff>1295400</xdr:rowOff>
    </xdr:to>
    <xdr:pic>
      <xdr:nvPicPr>
        <xdr:cNvPr id="15964" name="Picture 3" descr="Komfortflow paper head">
          <a:extLst>
            <a:ext uri="{FF2B5EF4-FFF2-40B4-BE49-F238E27FC236}">
              <a16:creationId xmlns:a16="http://schemas.microsoft.com/office/drawing/2014/main" id="{86AEF903-D9D3-5315-B45B-12EB90B43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</xdr:colOff>
      <xdr:row>3</xdr:row>
      <xdr:rowOff>0</xdr:rowOff>
    </xdr:from>
    <xdr:to>
      <xdr:col>4</xdr:col>
      <xdr:colOff>596900</xdr:colOff>
      <xdr:row>4</xdr:row>
      <xdr:rowOff>0</xdr:rowOff>
    </xdr:to>
    <xdr:pic>
      <xdr:nvPicPr>
        <xdr:cNvPr id="15965" name="รูปภาพ 4">
          <a:extLst>
            <a:ext uri="{FF2B5EF4-FFF2-40B4-BE49-F238E27FC236}">
              <a16:creationId xmlns:a16="http://schemas.microsoft.com/office/drawing/2014/main" id="{CEF54ED1-CED6-500F-28A5-7252B903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1905000"/>
          <a:ext cx="2438400" cy="214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444500</xdr:colOff>
      <xdr:row>2</xdr:row>
      <xdr:rowOff>127000</xdr:rowOff>
    </xdr:from>
    <xdr:to>
      <xdr:col>8</xdr:col>
      <xdr:colOff>50800</xdr:colOff>
      <xdr:row>4</xdr:row>
      <xdr:rowOff>12700</xdr:rowOff>
    </xdr:to>
    <xdr:pic>
      <xdr:nvPicPr>
        <xdr:cNvPr id="15966" name="รูปภาพ 5">
          <a:extLst>
            <a:ext uri="{FF2B5EF4-FFF2-40B4-BE49-F238E27FC236}">
              <a16:creationId xmlns:a16="http://schemas.microsoft.com/office/drawing/2014/main" id="{4189B390-FDD8-7557-5CB9-6CE2F692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03400"/>
          <a:ext cx="8509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12700</xdr:colOff>
      <xdr:row>0</xdr:row>
      <xdr:rowOff>1155700</xdr:rowOff>
    </xdr:to>
    <xdr:pic>
      <xdr:nvPicPr>
        <xdr:cNvPr id="14952" name="Picture 2" descr="Komfortflow paper head">
          <a:extLst>
            <a:ext uri="{FF2B5EF4-FFF2-40B4-BE49-F238E27FC236}">
              <a16:creationId xmlns:a16="http://schemas.microsoft.com/office/drawing/2014/main" id="{B9DE13DC-0A16-654C-DD19-82E340D2D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357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952500</xdr:colOff>
      <xdr:row>4</xdr:row>
      <xdr:rowOff>266700</xdr:rowOff>
    </xdr:from>
    <xdr:to>
      <xdr:col>3</xdr:col>
      <xdr:colOff>50800</xdr:colOff>
      <xdr:row>4</xdr:row>
      <xdr:rowOff>2057400</xdr:rowOff>
    </xdr:to>
    <xdr:pic>
      <xdr:nvPicPr>
        <xdr:cNvPr id="14953" name="รูปภาพ 3" descr="Louver SS304 -02 copy.jpg">
          <a:extLst>
            <a:ext uri="{FF2B5EF4-FFF2-40B4-BE49-F238E27FC236}">
              <a16:creationId xmlns:a16="http://schemas.microsoft.com/office/drawing/2014/main" id="{F347FBC9-A981-FD71-AE3A-928825C1E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2400300"/>
          <a:ext cx="185420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698500</xdr:colOff>
      <xdr:row>4</xdr:row>
      <xdr:rowOff>190500</xdr:rowOff>
    </xdr:from>
    <xdr:to>
      <xdr:col>2</xdr:col>
      <xdr:colOff>609600</xdr:colOff>
      <xdr:row>4</xdr:row>
      <xdr:rowOff>1981200</xdr:rowOff>
    </xdr:to>
    <xdr:pic>
      <xdr:nvPicPr>
        <xdr:cNvPr id="14954" name="รูปภาพ 4" descr="Louver SS304 copy.jpg">
          <a:extLst>
            <a:ext uri="{FF2B5EF4-FFF2-40B4-BE49-F238E27FC236}">
              <a16:creationId xmlns:a16="http://schemas.microsoft.com/office/drawing/2014/main" id="{CFD46511-11E1-6301-3EFD-4CD323A12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324100"/>
          <a:ext cx="201930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4</xdr:row>
      <xdr:rowOff>139700</xdr:rowOff>
    </xdr:from>
    <xdr:to>
      <xdr:col>4</xdr:col>
      <xdr:colOff>0</xdr:colOff>
      <xdr:row>4</xdr:row>
      <xdr:rowOff>1066800</xdr:rowOff>
    </xdr:to>
    <xdr:pic>
      <xdr:nvPicPr>
        <xdr:cNvPr id="1465" name="Picture 4" descr="p05 ASD">
          <a:extLst>
            <a:ext uri="{FF2B5EF4-FFF2-40B4-BE49-F238E27FC236}">
              <a16:creationId xmlns:a16="http://schemas.microsoft.com/office/drawing/2014/main" id="{D78817F2-D465-B047-2F1A-D3ED35C7B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3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13" t="21149" r="9375" b="65013"/>
        <a:stretch>
          <a:fillRect/>
        </a:stretch>
      </xdr:blipFill>
      <xdr:spPr bwMode="auto">
        <a:xfrm>
          <a:off x="1079500" y="2273300"/>
          <a:ext cx="41656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1466" name="Picture 5" descr="Komfortflow paper head">
          <a:extLst>
            <a:ext uri="{FF2B5EF4-FFF2-40B4-BE49-F238E27FC236}">
              <a16:creationId xmlns:a16="http://schemas.microsoft.com/office/drawing/2014/main" id="{1162CFCD-479C-9280-B8AF-3F4680CB8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1066800</xdr:colOff>
      <xdr:row>4</xdr:row>
      <xdr:rowOff>25400</xdr:rowOff>
    </xdr:from>
    <xdr:to>
      <xdr:col>4</xdr:col>
      <xdr:colOff>101600</xdr:colOff>
      <xdr:row>4</xdr:row>
      <xdr:rowOff>939800</xdr:rowOff>
    </xdr:to>
    <xdr:pic>
      <xdr:nvPicPr>
        <xdr:cNvPr id="2483" name="Picture 1" descr="p07 CSD">
          <a:extLst>
            <a:ext uri="{FF2B5EF4-FFF2-40B4-BE49-F238E27FC236}">
              <a16:creationId xmlns:a16="http://schemas.microsoft.com/office/drawing/2014/main" id="{489E5F1E-C765-8F38-969B-78577A338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3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3" t="21410" r="8594" b="65274"/>
        <a:stretch>
          <a:fillRect/>
        </a:stretch>
      </xdr:blipFill>
      <xdr:spPr bwMode="auto">
        <a:xfrm>
          <a:off x="1066800" y="2133600"/>
          <a:ext cx="42926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50800</xdr:colOff>
      <xdr:row>0</xdr:row>
      <xdr:rowOff>1231900</xdr:rowOff>
    </xdr:to>
    <xdr:pic>
      <xdr:nvPicPr>
        <xdr:cNvPr id="2484" name="Picture 2" descr="Komfortflow paper head">
          <a:extLst>
            <a:ext uri="{FF2B5EF4-FFF2-40B4-BE49-F238E27FC236}">
              <a16:creationId xmlns:a16="http://schemas.microsoft.com/office/drawing/2014/main" id="{30BB7678-17B6-773F-4770-B1CD6A46C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4</xdr:row>
      <xdr:rowOff>12700</xdr:rowOff>
    </xdr:from>
    <xdr:to>
      <xdr:col>3</xdr:col>
      <xdr:colOff>330200</xdr:colOff>
      <xdr:row>4</xdr:row>
      <xdr:rowOff>1625600</xdr:rowOff>
    </xdr:to>
    <xdr:pic>
      <xdr:nvPicPr>
        <xdr:cNvPr id="3508" name="Picture 1" descr="p15 RD">
          <a:extLst>
            <a:ext uri="{FF2B5EF4-FFF2-40B4-BE49-F238E27FC236}">
              <a16:creationId xmlns:a16="http://schemas.microsoft.com/office/drawing/2014/main" id="{A19DCBCE-9549-B763-AD6E-89389B9D4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3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28" t="21671" r="53125" b="54308"/>
        <a:stretch>
          <a:fillRect/>
        </a:stretch>
      </xdr:blipFill>
      <xdr:spPr bwMode="auto">
        <a:xfrm>
          <a:off x="2159000" y="2146300"/>
          <a:ext cx="1816100" cy="161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3509" name="Picture 2" descr="Komfortflow paper head">
          <a:extLst>
            <a:ext uri="{FF2B5EF4-FFF2-40B4-BE49-F238E27FC236}">
              <a16:creationId xmlns:a16="http://schemas.microsoft.com/office/drawing/2014/main" id="{5160CB22-B577-6C9A-F4BE-FF5DAFAA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13735" name="Picture 2" descr="Komfortflow paper head">
          <a:extLst>
            <a:ext uri="{FF2B5EF4-FFF2-40B4-BE49-F238E27FC236}">
              <a16:creationId xmlns:a16="http://schemas.microsoft.com/office/drawing/2014/main" id="{FBC214AE-F6AE-9AA0-1E0B-C331FFEA4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50800</xdr:colOff>
      <xdr:row>3</xdr:row>
      <xdr:rowOff>88900</xdr:rowOff>
    </xdr:from>
    <xdr:to>
      <xdr:col>3</xdr:col>
      <xdr:colOff>723900</xdr:colOff>
      <xdr:row>4</xdr:row>
      <xdr:rowOff>1778000</xdr:rowOff>
    </xdr:to>
    <xdr:pic>
      <xdr:nvPicPr>
        <xdr:cNvPr id="13736" name="รูปภาพ 4" descr="swirl.jpg">
          <a:extLst>
            <a:ext uri="{FF2B5EF4-FFF2-40B4-BE49-F238E27FC236}">
              <a16:creationId xmlns:a16="http://schemas.microsoft.com/office/drawing/2014/main" id="{EED2E770-AB2D-39C1-7356-C83FB096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" t="5750" r="5699" b="6958"/>
        <a:stretch>
          <a:fillRect/>
        </a:stretch>
      </xdr:blipFill>
      <xdr:spPr bwMode="auto">
        <a:xfrm>
          <a:off x="2159000" y="1993900"/>
          <a:ext cx="22098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25400</xdr:colOff>
      <xdr:row>0</xdr:row>
      <xdr:rowOff>1231900</xdr:rowOff>
    </xdr:to>
    <xdr:pic>
      <xdr:nvPicPr>
        <xdr:cNvPr id="8410" name="Picture 1" descr="Komfortflow paper head">
          <a:extLst>
            <a:ext uri="{FF2B5EF4-FFF2-40B4-BE49-F238E27FC236}">
              <a16:creationId xmlns:a16="http://schemas.microsoft.com/office/drawing/2014/main" id="{01FF19DC-CB95-4D97-B6EA-17F8B7946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532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0</xdr:row>
      <xdr:rowOff>1295400</xdr:rowOff>
    </xdr:to>
    <xdr:pic>
      <xdr:nvPicPr>
        <xdr:cNvPr id="9434" name="Picture 1" descr="Komfortflow paper head">
          <a:extLst>
            <a:ext uri="{FF2B5EF4-FFF2-40B4-BE49-F238E27FC236}">
              <a16:creationId xmlns:a16="http://schemas.microsoft.com/office/drawing/2014/main" id="{A0711705-6F0A-5E92-5A89-3068AF71F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0</xdr:row>
      <xdr:rowOff>1193800</xdr:rowOff>
    </xdr:to>
    <xdr:pic>
      <xdr:nvPicPr>
        <xdr:cNvPr id="10458" name="Picture 1" descr="Komfortflow paper head">
          <a:extLst>
            <a:ext uri="{FF2B5EF4-FFF2-40B4-BE49-F238E27FC236}">
              <a16:creationId xmlns:a16="http://schemas.microsoft.com/office/drawing/2014/main" id="{ED378AE5-B22D-638D-AF49-E00CF1E52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00800" cy="1193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609600</xdr:colOff>
      <xdr:row>0</xdr:row>
      <xdr:rowOff>1295400</xdr:rowOff>
    </xdr:to>
    <xdr:pic>
      <xdr:nvPicPr>
        <xdr:cNvPr id="11482" name="Picture 1" descr="Komfortflow paper head">
          <a:extLst>
            <a:ext uri="{FF2B5EF4-FFF2-40B4-BE49-F238E27FC236}">
              <a16:creationId xmlns:a16="http://schemas.microsoft.com/office/drawing/2014/main" id="{B057EB5D-0F6D-C03A-321B-050040027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215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12700</xdr:colOff>
      <xdr:row>0</xdr:row>
      <xdr:rowOff>1155700</xdr:rowOff>
    </xdr:to>
    <xdr:pic>
      <xdr:nvPicPr>
        <xdr:cNvPr id="12724" name="Picture 2" descr="Komfortflow paper head">
          <a:extLst>
            <a:ext uri="{FF2B5EF4-FFF2-40B4-BE49-F238E27FC236}">
              <a16:creationId xmlns:a16="http://schemas.microsoft.com/office/drawing/2014/main" id="{5864A326-B858-CC2D-C96E-9BE69B851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357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254000</xdr:colOff>
      <xdr:row>4</xdr:row>
      <xdr:rowOff>63500</xdr:rowOff>
    </xdr:from>
    <xdr:to>
      <xdr:col>2</xdr:col>
      <xdr:colOff>2387600</xdr:colOff>
      <xdr:row>4</xdr:row>
      <xdr:rowOff>2832100</xdr:rowOff>
    </xdr:to>
    <xdr:pic>
      <xdr:nvPicPr>
        <xdr:cNvPr id="12725" name="รูปภาพ 3" descr="New Jet 02.jpg">
          <a:extLst>
            <a:ext uri="{FF2B5EF4-FFF2-40B4-BE49-F238E27FC236}">
              <a16:creationId xmlns:a16="http://schemas.microsoft.com/office/drawing/2014/main" id="{F6F09493-7905-0A0D-8E68-5C79F318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2197100"/>
          <a:ext cx="3149600" cy="276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486095</xdr:colOff>
      <xdr:row>8</xdr:row>
      <xdr:rowOff>0</xdr:rowOff>
    </xdr:from>
    <xdr:ext cx="2194703" cy="743217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81CFBE1B-072B-3BF2-426C-8F2C0181845C}"/>
            </a:ext>
          </a:extLst>
        </xdr:cNvPr>
        <xdr:cNvSpPr txBox="1"/>
      </xdr:nvSpPr>
      <xdr:spPr>
        <a:xfrm>
          <a:off x="16459873" y="1453444"/>
          <a:ext cx="2194703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ตารางเก่า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73</xdr:col>
      <xdr:colOff>534937</xdr:colOff>
      <xdr:row>8</xdr:row>
      <xdr:rowOff>142875</xdr:rowOff>
    </xdr:from>
    <xdr:ext cx="3725435" cy="743280"/>
    <xdr:sp macro="" textlink="">
      <xdr:nvSpPr>
        <xdr:cNvPr id="12" name="กล่องข้อความ 11">
          <a:extLst>
            <a:ext uri="{FF2B5EF4-FFF2-40B4-BE49-F238E27FC236}">
              <a16:creationId xmlns:a16="http://schemas.microsoft.com/office/drawing/2014/main" id="{9C8072DA-4BB1-FF17-E788-F1F1B6FEAB5B}"/>
            </a:ext>
          </a:extLst>
        </xdr:cNvPr>
        <xdr:cNvSpPr txBox="1"/>
      </xdr:nvSpPr>
      <xdr:spPr>
        <a:xfrm>
          <a:off x="37279213" y="1534584"/>
          <a:ext cx="3748719" cy="7432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ตารางใหม่ (สูตร)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25400</xdr:rowOff>
    </xdr:from>
    <xdr:to>
      <xdr:col>3</xdr:col>
      <xdr:colOff>381000</xdr:colOff>
      <xdr:row>4</xdr:row>
      <xdr:rowOff>88900</xdr:rowOff>
    </xdr:to>
    <xdr:pic>
      <xdr:nvPicPr>
        <xdr:cNvPr id="97396" name="รูปภาพ 5">
          <a:extLst>
            <a:ext uri="{FF2B5EF4-FFF2-40B4-BE49-F238E27FC236}">
              <a16:creationId xmlns:a16="http://schemas.microsoft.com/office/drawing/2014/main" id="{4B6E023D-F417-8BC3-D6E9-24336610D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"/>
          <a:ext cx="19939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215900</xdr:colOff>
      <xdr:row>0</xdr:row>
      <xdr:rowOff>101600</xdr:rowOff>
    </xdr:from>
    <xdr:to>
      <xdr:col>14</xdr:col>
      <xdr:colOff>177800</xdr:colOff>
      <xdr:row>4</xdr:row>
      <xdr:rowOff>76200</xdr:rowOff>
    </xdr:to>
    <xdr:pic>
      <xdr:nvPicPr>
        <xdr:cNvPr id="97397" name="รูปภาพ 7">
          <a:extLst>
            <a:ext uri="{FF2B5EF4-FFF2-40B4-BE49-F238E27FC236}">
              <a16:creationId xmlns:a16="http://schemas.microsoft.com/office/drawing/2014/main" id="{0ED55CD3-E87B-2C5C-E3AD-96458D4D0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01600"/>
          <a:ext cx="10033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53</xdr:col>
      <xdr:colOff>525942</xdr:colOff>
      <xdr:row>8</xdr:row>
      <xdr:rowOff>1</xdr:rowOff>
    </xdr:from>
    <xdr:ext cx="931024" cy="718466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F5769786-7CE2-52E8-6620-1463E6AA32AB}"/>
            </a:ext>
          </a:extLst>
        </xdr:cNvPr>
        <xdr:cNvSpPr txBox="1"/>
      </xdr:nvSpPr>
      <xdr:spPr>
        <a:xfrm>
          <a:off x="27122918" y="1391710"/>
          <a:ext cx="931024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000">
              <a:solidFill>
                <a:srgbClr val="FF0000"/>
              </a:solidFill>
            </a:rPr>
            <a:t>Diff</a:t>
          </a:r>
        </a:p>
      </xdr:txBody>
    </xdr:sp>
    <xdr:clientData/>
  </xdr:oneCellAnchor>
  <xdr:oneCellAnchor>
    <xdr:from>
      <xdr:col>0</xdr:col>
      <xdr:colOff>91550</xdr:colOff>
      <xdr:row>50</xdr:row>
      <xdr:rowOff>123829</xdr:rowOff>
    </xdr:from>
    <xdr:ext cx="2478720" cy="144991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4A64B5A4-F5EF-04D3-10B2-D00B092A0C6E}"/>
            </a:ext>
          </a:extLst>
        </xdr:cNvPr>
        <xdr:cNvSpPr txBox="1"/>
      </xdr:nvSpPr>
      <xdr:spPr>
        <a:xfrm>
          <a:off x="74087" y="7799919"/>
          <a:ext cx="2487080" cy="1449916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200" b="1" u="sng" baseline="0">
              <a:latin typeface="Browallia New" panose="020B0604020202020204" pitchFamily="34" charset="-34"/>
              <a:cs typeface="Browallia New" panose="020B0604020202020204" pitchFamily="34" charset="-34"/>
            </a:rPr>
            <a:t>หมายเหตุ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รุ่น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VD-G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 มือหมุน ชุดละ 600 บาท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รุ่น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VD-M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ขนาดไม่เกิน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40"x40"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หรือ 1000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x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1000 มม.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 On/Off = 6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,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000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 บาท</a:t>
          </a:r>
          <a:b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</a:b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Modulating = 8,000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บาท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Spring Return = 9,000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บาท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Spring Return + Modulating = 11,000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บาท</a:t>
          </a:r>
          <a:endParaRPr lang="en-US" sz="1200">
            <a:latin typeface="Browallia New" panose="020B0604020202020204" pitchFamily="34" charset="-34"/>
            <a:cs typeface="Browallia New" panose="020B0604020202020204" pitchFamily="34" charset="-34"/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0</xdr:row>
      <xdr:rowOff>1206500</xdr:rowOff>
    </xdr:to>
    <xdr:pic>
      <xdr:nvPicPr>
        <xdr:cNvPr id="18181" name="Picture 3" descr="Komfortflow paper head">
          <a:extLst>
            <a:ext uri="{FF2B5EF4-FFF2-40B4-BE49-F238E27FC236}">
              <a16:creationId xmlns:a16="http://schemas.microsoft.com/office/drawing/2014/main" id="{B9CAA081-9662-72AC-318A-7D974391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469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</xdr:row>
      <xdr:rowOff>63500</xdr:rowOff>
    </xdr:from>
    <xdr:to>
      <xdr:col>5</xdr:col>
      <xdr:colOff>228600</xdr:colOff>
      <xdr:row>4</xdr:row>
      <xdr:rowOff>1155700</xdr:rowOff>
    </xdr:to>
    <xdr:pic>
      <xdr:nvPicPr>
        <xdr:cNvPr id="18182" name="รูปภาพ 5">
          <a:extLst>
            <a:ext uri="{FF2B5EF4-FFF2-40B4-BE49-F238E27FC236}">
              <a16:creationId xmlns:a16="http://schemas.microsoft.com/office/drawing/2014/main" id="{370B191E-C82B-AE70-3A6C-F0E18B9F4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2019300"/>
          <a:ext cx="18923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469900</xdr:colOff>
      <xdr:row>5</xdr:row>
      <xdr:rowOff>88900</xdr:rowOff>
    </xdr:from>
    <xdr:to>
      <xdr:col>5</xdr:col>
      <xdr:colOff>203200</xdr:colOff>
      <xdr:row>10</xdr:row>
      <xdr:rowOff>203200</xdr:rowOff>
    </xdr:to>
    <xdr:pic>
      <xdr:nvPicPr>
        <xdr:cNvPr id="18183" name="รูปภาพ 13">
          <a:extLst>
            <a:ext uri="{FF2B5EF4-FFF2-40B4-BE49-F238E27FC236}">
              <a16:creationId xmlns:a16="http://schemas.microsoft.com/office/drawing/2014/main" id="{1A756A64-4DDE-44E6-74C0-07A16EF67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3314700"/>
          <a:ext cx="18161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</xdr:colOff>
      <xdr:row>4</xdr:row>
      <xdr:rowOff>0</xdr:rowOff>
    </xdr:from>
    <xdr:to>
      <xdr:col>10</xdr:col>
      <xdr:colOff>12700</xdr:colOff>
      <xdr:row>10</xdr:row>
      <xdr:rowOff>165100</xdr:rowOff>
    </xdr:to>
    <xdr:pic>
      <xdr:nvPicPr>
        <xdr:cNvPr id="18184" name="รูปภาพ 4">
          <a:extLst>
            <a:ext uri="{FF2B5EF4-FFF2-40B4-BE49-F238E27FC236}">
              <a16:creationId xmlns:a16="http://schemas.microsoft.com/office/drawing/2014/main" id="{CD7DE308-F14D-8864-B9E5-A0496C594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47" t="4662" r="7410" b="5086"/>
        <a:stretch>
          <a:fillRect/>
        </a:stretch>
      </xdr:blipFill>
      <xdr:spPr bwMode="auto">
        <a:xfrm>
          <a:off x="3873500" y="1955800"/>
          <a:ext cx="1562100" cy="257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0</xdr:row>
      <xdr:rowOff>1295400</xdr:rowOff>
    </xdr:to>
    <xdr:pic>
      <xdr:nvPicPr>
        <xdr:cNvPr id="19192" name="Picture 3" descr="Komfortflow paper head">
          <a:extLst>
            <a:ext uri="{FF2B5EF4-FFF2-40B4-BE49-F238E27FC236}">
              <a16:creationId xmlns:a16="http://schemas.microsoft.com/office/drawing/2014/main" id="{8078E2C8-2AE5-F84C-E5CE-43597533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127000</xdr:colOff>
      <xdr:row>2</xdr:row>
      <xdr:rowOff>203200</xdr:rowOff>
    </xdr:from>
    <xdr:to>
      <xdr:col>4</xdr:col>
      <xdr:colOff>50800</xdr:colOff>
      <xdr:row>3</xdr:row>
      <xdr:rowOff>1028700</xdr:rowOff>
    </xdr:to>
    <xdr:pic>
      <xdr:nvPicPr>
        <xdr:cNvPr id="19193" name="รูปภาพ 7">
          <a:extLst>
            <a:ext uri="{FF2B5EF4-FFF2-40B4-BE49-F238E27FC236}">
              <a16:creationId xmlns:a16="http://schemas.microsoft.com/office/drawing/2014/main" id="{6BE0E242-4514-2D74-9820-40DA23C23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39" b="22137"/>
        <a:stretch>
          <a:fillRect/>
        </a:stretch>
      </xdr:blipFill>
      <xdr:spPr bwMode="auto">
        <a:xfrm>
          <a:off x="838200" y="1879600"/>
          <a:ext cx="1790700" cy="105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50800</xdr:colOff>
      <xdr:row>2</xdr:row>
      <xdr:rowOff>190500</xdr:rowOff>
    </xdr:from>
    <xdr:to>
      <xdr:col>7</xdr:col>
      <xdr:colOff>609600</xdr:colOff>
      <xdr:row>3</xdr:row>
      <xdr:rowOff>1041400</xdr:rowOff>
    </xdr:to>
    <xdr:pic>
      <xdr:nvPicPr>
        <xdr:cNvPr id="19194" name="รูปภาพ 9">
          <a:extLst>
            <a:ext uri="{FF2B5EF4-FFF2-40B4-BE49-F238E27FC236}">
              <a16:creationId xmlns:a16="http://schemas.microsoft.com/office/drawing/2014/main" id="{B07F4D79-9717-7C28-16AC-9D85A5C74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38" t="16428" r="3674" b="24603"/>
        <a:stretch>
          <a:fillRect/>
        </a:stretch>
      </xdr:blipFill>
      <xdr:spPr bwMode="auto">
        <a:xfrm>
          <a:off x="3251200" y="1866900"/>
          <a:ext cx="18034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2</xdr:row>
      <xdr:rowOff>177800</xdr:rowOff>
    </xdr:from>
    <xdr:to>
      <xdr:col>9</xdr:col>
      <xdr:colOff>457200</xdr:colOff>
      <xdr:row>4</xdr:row>
      <xdr:rowOff>0</xdr:rowOff>
    </xdr:to>
    <xdr:pic>
      <xdr:nvPicPr>
        <xdr:cNvPr id="19195" name="รูปภาพ 11">
          <a:extLst>
            <a:ext uri="{FF2B5EF4-FFF2-40B4-BE49-F238E27FC236}">
              <a16:creationId xmlns:a16="http://schemas.microsoft.com/office/drawing/2014/main" id="{9FB1402D-923F-ED8F-B933-5414AFDB4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34" t="29735" r="6566" b="25378"/>
        <a:stretch>
          <a:fillRect/>
        </a:stretch>
      </xdr:blipFill>
      <xdr:spPr bwMode="auto">
        <a:xfrm>
          <a:off x="5143500" y="1854200"/>
          <a:ext cx="10033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9B7CB-0337-0443-BBD1-DD23054D8BA2}">
  <sheetPr>
    <tabColor theme="5" tint="0.79998168889431442"/>
  </sheetPr>
  <dimension ref="A1:AR24"/>
  <sheetViews>
    <sheetView zoomScaleNormal="100" workbookViewId="0">
      <selection activeCell="AA28" sqref="AA28"/>
    </sheetView>
  </sheetViews>
  <sheetFormatPr baseColWidth="10" defaultColWidth="9" defaultRowHeight="16" x14ac:dyDescent="0.15"/>
  <cols>
    <col min="1" max="2" width="4.6640625" style="344" customWidth="1"/>
    <col min="3" max="3" width="2.33203125" style="344" customWidth="1"/>
    <col min="4" max="5" width="4.6640625" style="341" customWidth="1"/>
    <col min="6" max="6" width="2.33203125" style="341" customWidth="1"/>
    <col min="7" max="8" width="4.6640625" style="341" customWidth="1"/>
    <col min="9" max="9" width="2.33203125" style="341" customWidth="1"/>
    <col min="10" max="11" width="4.6640625" style="341" customWidth="1"/>
    <col min="12" max="12" width="2.33203125" style="341" customWidth="1"/>
    <col min="13" max="13" width="4.6640625" style="341" customWidth="1"/>
    <col min="14" max="16" width="5.5" style="341" customWidth="1"/>
    <col min="17" max="17" width="5.5" style="344" customWidth="1"/>
    <col min="18" max="19" width="7.1640625" style="341" customWidth="1"/>
    <col min="20" max="20" width="5.6640625" style="342" customWidth="1"/>
    <col min="21" max="23" width="5.6640625" style="341" customWidth="1"/>
    <col min="24" max="46" width="4.6640625" style="341" customWidth="1"/>
    <col min="47" max="16384" width="9" style="341"/>
  </cols>
  <sheetData>
    <row r="1" spans="1:44" s="342" customFormat="1" x14ac:dyDescent="0.15">
      <c r="A1" s="339"/>
      <c r="B1" s="339"/>
      <c r="C1" s="339"/>
      <c r="D1" s="340"/>
      <c r="E1" s="340"/>
      <c r="F1" s="340"/>
      <c r="G1" s="341"/>
      <c r="H1" s="340"/>
      <c r="I1" s="340"/>
      <c r="J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44" s="342" customFormat="1" x14ac:dyDescent="0.15">
      <c r="A2" s="339"/>
      <c r="B2" s="339"/>
      <c r="C2" s="339"/>
      <c r="D2" s="340"/>
      <c r="E2" s="340"/>
      <c r="F2" s="340"/>
      <c r="G2" s="341"/>
      <c r="H2" s="340"/>
      <c r="I2" s="340"/>
      <c r="J2" s="341"/>
      <c r="U2" s="341"/>
      <c r="V2" s="341"/>
      <c r="W2" s="341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  <c r="AR2" s="341"/>
    </row>
    <row r="3" spans="1:44" s="342" customFormat="1" x14ac:dyDescent="0.15">
      <c r="A3" s="339"/>
      <c r="B3" s="339"/>
      <c r="C3" s="339"/>
      <c r="D3" s="340"/>
      <c r="E3" s="340"/>
      <c r="F3" s="340"/>
      <c r="G3" s="341"/>
      <c r="H3" s="340"/>
      <c r="I3" s="340"/>
      <c r="J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</row>
    <row r="4" spans="1:44" s="342" customFormat="1" x14ac:dyDescent="0.15">
      <c r="A4" s="339"/>
      <c r="B4" s="339"/>
      <c r="C4" s="339"/>
      <c r="D4" s="340"/>
      <c r="E4" s="340"/>
      <c r="F4" s="340"/>
      <c r="G4" s="341"/>
      <c r="H4" s="340"/>
      <c r="I4" s="340"/>
      <c r="J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</row>
    <row r="5" spans="1:44" s="342" customFormat="1" x14ac:dyDescent="0.15">
      <c r="A5" s="339"/>
      <c r="B5" s="339"/>
      <c r="C5" s="339"/>
      <c r="D5" s="340"/>
      <c r="E5" s="340"/>
      <c r="F5" s="340"/>
      <c r="G5" s="341"/>
      <c r="H5" s="340"/>
      <c r="I5" s="340"/>
      <c r="J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</row>
    <row r="6" spans="1:44" s="342" customFormat="1" x14ac:dyDescent="0.15">
      <c r="A6" s="339"/>
      <c r="B6" s="339"/>
      <c r="C6" s="339"/>
      <c r="D6" s="340"/>
      <c r="E6" s="340"/>
      <c r="F6" s="340"/>
      <c r="G6" s="341"/>
      <c r="H6" s="340"/>
      <c r="I6" s="340"/>
      <c r="J6" s="341"/>
      <c r="U6" s="341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</row>
    <row r="7" spans="1:44" s="342" customFormat="1" x14ac:dyDescent="0.15">
      <c r="A7" s="339"/>
      <c r="B7" s="339"/>
      <c r="C7" s="339"/>
      <c r="D7" s="340"/>
      <c r="E7" s="340"/>
      <c r="F7" s="340"/>
      <c r="G7" s="341"/>
      <c r="H7" s="340"/>
      <c r="I7" s="340"/>
      <c r="J7" s="341"/>
      <c r="U7" s="341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</row>
    <row r="8" spans="1:44" s="342" customFormat="1" x14ac:dyDescent="0.15">
      <c r="A8" s="339"/>
      <c r="B8" s="339"/>
      <c r="C8" s="339"/>
      <c r="D8" s="340"/>
      <c r="E8" s="340"/>
      <c r="F8" s="340"/>
      <c r="G8" s="341"/>
      <c r="H8" s="340"/>
      <c r="I8" s="340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</row>
    <row r="9" spans="1:44" s="342" customFormat="1" x14ac:dyDescent="0.15">
      <c r="A9" s="339"/>
      <c r="B9" s="339"/>
      <c r="C9" s="339"/>
      <c r="D9" s="340"/>
      <c r="E9" s="340"/>
      <c r="F9" s="340"/>
      <c r="G9" s="341"/>
      <c r="H9" s="340"/>
      <c r="I9" s="340"/>
      <c r="K9" s="341"/>
      <c r="L9" s="341"/>
      <c r="M9" s="341"/>
      <c r="N9" s="341"/>
      <c r="O9" s="341"/>
      <c r="P9" s="341"/>
      <c r="Q9" s="341"/>
      <c r="R9" s="341"/>
      <c r="S9" s="341"/>
      <c r="T9" s="341"/>
      <c r="U9" s="341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341"/>
    </row>
    <row r="10" spans="1:44" s="342" customFormat="1" x14ac:dyDescent="0.15">
      <c r="A10" s="339"/>
      <c r="B10" s="339"/>
      <c r="C10" s="339"/>
      <c r="D10" s="340"/>
      <c r="E10" s="340"/>
      <c r="F10" s="340"/>
      <c r="G10" s="349"/>
      <c r="H10" s="340"/>
      <c r="I10" s="340"/>
      <c r="K10" s="341"/>
      <c r="L10" s="341"/>
      <c r="M10" s="341"/>
      <c r="N10" s="341"/>
      <c r="O10" s="341"/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</row>
    <row r="11" spans="1:44" x14ac:dyDescent="0.15">
      <c r="J11" s="342"/>
      <c r="Q11" s="341"/>
      <c r="T11" s="341"/>
    </row>
    <row r="24" spans="14:21" ht="33" x14ac:dyDescent="0.15">
      <c r="N24" s="480" t="s">
        <v>400</v>
      </c>
      <c r="O24" s="480"/>
      <c r="P24" s="480"/>
      <c r="Q24" s="480"/>
      <c r="R24" s="480"/>
      <c r="S24" s="480"/>
      <c r="T24" s="480"/>
      <c r="U24" s="479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540EC-605C-044B-98CF-CDB6502257DC}">
  <sheetPr>
    <tabColor theme="5" tint="0.79998168889431442"/>
  </sheetPr>
  <dimension ref="A1:AX55"/>
  <sheetViews>
    <sheetView zoomScaleNormal="100" workbookViewId="0">
      <selection activeCell="V49" sqref="V49"/>
    </sheetView>
  </sheetViews>
  <sheetFormatPr baseColWidth="10" defaultColWidth="9" defaultRowHeight="16" x14ac:dyDescent="0.15"/>
  <cols>
    <col min="1" max="2" width="4.6640625" style="344" customWidth="1"/>
    <col min="3" max="3" width="2.33203125" style="344" customWidth="1"/>
    <col min="4" max="5" width="4.6640625" style="341" customWidth="1"/>
    <col min="6" max="6" width="2.33203125" style="341" customWidth="1"/>
    <col min="7" max="8" width="4.6640625" style="341" customWidth="1"/>
    <col min="9" max="9" width="2.33203125" style="341" customWidth="1"/>
    <col min="10" max="11" width="4.6640625" style="341" customWidth="1"/>
    <col min="12" max="12" width="2.33203125" style="341" customWidth="1"/>
    <col min="13" max="13" width="4.6640625" style="341" customWidth="1"/>
    <col min="14" max="16" width="5.5" style="341" customWidth="1"/>
    <col min="17" max="17" width="5.5" style="344" customWidth="1"/>
    <col min="18" max="19" width="7.1640625" style="341" customWidth="1"/>
    <col min="20" max="20" width="5.6640625" style="342" customWidth="1"/>
    <col min="21" max="23" width="5.6640625" style="341" customWidth="1"/>
    <col min="24" max="46" width="4.6640625" style="341" customWidth="1"/>
    <col min="47" max="16384" width="9" style="341"/>
  </cols>
  <sheetData>
    <row r="1" spans="1:45" s="342" customFormat="1" x14ac:dyDescent="0.15">
      <c r="A1" s="339"/>
      <c r="B1" s="339"/>
      <c r="C1" s="339"/>
      <c r="D1" s="340"/>
      <c r="E1" s="340"/>
      <c r="F1" s="340"/>
      <c r="G1" s="341"/>
      <c r="H1" s="340"/>
      <c r="I1" s="340"/>
      <c r="J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45" s="342" customFormat="1" x14ac:dyDescent="0.15">
      <c r="A2" s="339"/>
      <c r="B2" s="339"/>
      <c r="C2" s="339"/>
      <c r="D2" s="340"/>
      <c r="E2" s="340"/>
      <c r="F2" s="340"/>
      <c r="G2" s="341"/>
      <c r="H2" s="340"/>
      <c r="I2" s="340"/>
      <c r="J2" s="341"/>
      <c r="K2" s="343"/>
      <c r="L2" s="341"/>
      <c r="M2" s="341"/>
      <c r="N2" s="341"/>
      <c r="O2" s="341"/>
      <c r="P2" s="341"/>
      <c r="Q2" s="344"/>
      <c r="R2" s="341"/>
      <c r="S2" s="341"/>
      <c r="U2" s="341"/>
      <c r="V2" s="341"/>
      <c r="W2" s="341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  <c r="AR2" s="341"/>
    </row>
    <row r="3" spans="1:45" s="342" customFormat="1" x14ac:dyDescent="0.15">
      <c r="A3" s="339"/>
      <c r="B3" s="339"/>
      <c r="C3" s="339"/>
      <c r="D3" s="340"/>
      <c r="E3" s="340"/>
      <c r="F3" s="340"/>
      <c r="G3" s="341"/>
      <c r="H3" s="340"/>
      <c r="I3" s="340"/>
      <c r="J3" s="341"/>
      <c r="K3" s="343" t="s">
        <v>369</v>
      </c>
      <c r="L3" s="345"/>
      <c r="M3" s="345"/>
      <c r="N3" s="345"/>
      <c r="O3" s="345"/>
      <c r="P3" s="345"/>
      <c r="Q3" s="347"/>
      <c r="S3" s="345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</row>
    <row r="4" spans="1:45" s="342" customFormat="1" x14ac:dyDescent="0.15">
      <c r="A4" s="339"/>
      <c r="B4" s="339"/>
      <c r="C4" s="339"/>
      <c r="D4" s="340"/>
      <c r="E4" s="340"/>
      <c r="F4" s="340"/>
      <c r="G4" s="349"/>
      <c r="H4" s="340"/>
      <c r="I4" s="340"/>
      <c r="J4" s="349"/>
      <c r="K4" s="346"/>
      <c r="L4" s="345"/>
      <c r="M4" s="345"/>
      <c r="N4" s="345"/>
      <c r="O4" s="345"/>
      <c r="P4" s="345"/>
      <c r="Q4" s="347"/>
      <c r="S4" s="345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</row>
    <row r="5" spans="1:45" x14ac:dyDescent="0.15">
      <c r="K5" s="346"/>
      <c r="L5" s="345"/>
      <c r="M5" s="345"/>
      <c r="N5" s="345"/>
      <c r="O5" s="345"/>
      <c r="P5" s="345"/>
      <c r="Q5" s="347"/>
      <c r="R5" s="342"/>
      <c r="S5" s="345"/>
    </row>
    <row r="6" spans="1:45" s="342" customFormat="1" x14ac:dyDescent="0.15">
      <c r="A6" s="344"/>
      <c r="B6" s="344"/>
      <c r="C6" s="344"/>
      <c r="D6" s="341"/>
      <c r="E6" s="341"/>
      <c r="F6" s="341"/>
      <c r="G6" s="341"/>
      <c r="H6" s="341"/>
      <c r="I6" s="341"/>
      <c r="J6" s="341"/>
      <c r="K6" s="346"/>
      <c r="L6" s="345"/>
      <c r="M6" s="345"/>
      <c r="N6" s="345"/>
      <c r="O6" s="345"/>
      <c r="P6" s="345"/>
      <c r="Q6" s="347"/>
      <c r="S6" s="345"/>
      <c r="U6" s="341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</row>
    <row r="7" spans="1:45" s="342" customFormat="1" x14ac:dyDescent="0.15">
      <c r="A7" s="344"/>
      <c r="B7" s="346" t="s">
        <v>383</v>
      </c>
      <c r="C7" s="339"/>
      <c r="D7" s="340"/>
      <c r="E7" s="341"/>
      <c r="F7" s="341"/>
      <c r="G7" s="345"/>
      <c r="H7" s="341"/>
      <c r="I7" s="341"/>
      <c r="J7" s="345"/>
      <c r="L7" s="346" t="s">
        <v>384</v>
      </c>
      <c r="M7" s="339"/>
      <c r="N7" s="340"/>
      <c r="O7" s="345"/>
      <c r="P7" s="346"/>
      <c r="Q7" s="339"/>
      <c r="S7" s="345"/>
      <c r="U7" s="341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</row>
    <row r="8" spans="1:45" s="342" customFormat="1" x14ac:dyDescent="0.15">
      <c r="A8" s="344"/>
      <c r="B8" s="346" t="s">
        <v>233</v>
      </c>
      <c r="C8" s="344"/>
      <c r="D8" s="341" t="s">
        <v>370</v>
      </c>
      <c r="E8" s="341"/>
      <c r="F8" s="341"/>
      <c r="G8" s="341"/>
      <c r="H8" s="341"/>
      <c r="I8" s="341"/>
      <c r="J8" s="341"/>
      <c r="L8" s="346" t="s">
        <v>233</v>
      </c>
      <c r="M8" s="344"/>
      <c r="N8" s="341" t="s">
        <v>382</v>
      </c>
      <c r="O8" s="345"/>
      <c r="P8" s="346"/>
      <c r="Q8" s="347"/>
      <c r="S8" s="345"/>
      <c r="U8" s="341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  <c r="AI8" s="341"/>
      <c r="AJ8" s="341"/>
      <c r="AK8" s="341"/>
      <c r="AL8" s="341"/>
      <c r="AM8" s="341"/>
      <c r="AN8" s="341"/>
      <c r="AO8" s="341"/>
      <c r="AP8" s="341"/>
      <c r="AQ8" s="341"/>
      <c r="AR8" s="341"/>
    </row>
    <row r="9" spans="1:45" s="342" customFormat="1" x14ac:dyDescent="0.15">
      <c r="A9" s="344"/>
      <c r="B9" s="346"/>
      <c r="C9" s="344"/>
      <c r="D9" s="341"/>
      <c r="E9" s="341"/>
      <c r="F9" s="341"/>
      <c r="G9" s="341"/>
      <c r="H9" s="341"/>
      <c r="I9" s="341"/>
      <c r="J9" s="341"/>
      <c r="K9" s="346"/>
      <c r="L9" s="345"/>
      <c r="M9" s="345"/>
      <c r="N9" s="345"/>
      <c r="O9" s="345"/>
      <c r="P9" s="346"/>
      <c r="Q9" s="347"/>
      <c r="S9" s="345"/>
      <c r="U9" s="341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341"/>
      <c r="AI9" s="341"/>
      <c r="AJ9" s="341"/>
      <c r="AK9" s="341"/>
      <c r="AL9" s="341"/>
      <c r="AM9" s="341"/>
      <c r="AN9" s="341"/>
      <c r="AO9" s="341"/>
      <c r="AP9" s="341"/>
      <c r="AQ9" s="341"/>
      <c r="AR9" s="341"/>
    </row>
    <row r="10" spans="1:45" s="342" customFormat="1" x14ac:dyDescent="0.15">
      <c r="A10" s="344"/>
      <c r="B10" s="346"/>
      <c r="C10" s="344"/>
      <c r="D10" s="341"/>
      <c r="E10" s="341"/>
      <c r="F10" s="341"/>
      <c r="G10" s="341"/>
      <c r="H10" s="341"/>
      <c r="I10" s="341"/>
      <c r="J10" s="341"/>
      <c r="K10" s="346"/>
      <c r="L10" s="345"/>
      <c r="M10" s="345"/>
      <c r="N10" s="345"/>
      <c r="O10" s="345"/>
      <c r="P10" s="346"/>
      <c r="Q10" s="347"/>
      <c r="S10" s="345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</row>
    <row r="11" spans="1:45" s="342" customFormat="1" x14ac:dyDescent="0.15">
      <c r="A11" s="344"/>
      <c r="B11" s="346"/>
      <c r="C11" s="344"/>
      <c r="D11" s="341"/>
      <c r="E11" s="341"/>
      <c r="F11" s="341"/>
      <c r="G11" s="341"/>
      <c r="H11" s="341"/>
      <c r="I11" s="341"/>
      <c r="J11" s="341"/>
      <c r="K11" s="346"/>
      <c r="L11" s="345"/>
      <c r="M11" s="345"/>
      <c r="N11" s="345"/>
      <c r="O11" s="345"/>
      <c r="P11" s="346"/>
      <c r="Q11" s="347"/>
      <c r="S11" s="345"/>
      <c r="U11" s="341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 s="341"/>
      <c r="AN11" s="341"/>
      <c r="AO11" s="341"/>
      <c r="AP11" s="341"/>
      <c r="AQ11" s="341"/>
      <c r="AR11" s="341"/>
    </row>
    <row r="12" spans="1:45" s="342" customFormat="1" x14ac:dyDescent="0.15">
      <c r="A12" s="344"/>
      <c r="B12" s="346"/>
      <c r="C12" s="344"/>
      <c r="D12" s="341"/>
      <c r="E12" s="341"/>
      <c r="F12" s="341"/>
      <c r="G12" s="341"/>
      <c r="H12" s="341"/>
      <c r="I12" s="341"/>
      <c r="J12" s="341"/>
      <c r="K12" s="346"/>
      <c r="L12" s="345"/>
      <c r="M12" s="345"/>
      <c r="N12" s="345"/>
      <c r="O12" s="345"/>
      <c r="P12" s="346"/>
      <c r="Q12" s="347"/>
      <c r="S12" s="345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</row>
    <row r="13" spans="1:45" s="342" customFormat="1" x14ac:dyDescent="0.15">
      <c r="A13" s="344"/>
      <c r="B13" s="485" t="s">
        <v>371</v>
      </c>
      <c r="C13" s="486"/>
      <c r="D13" s="487"/>
      <c r="E13" s="485" t="s">
        <v>373</v>
      </c>
      <c r="F13" s="486"/>
      <c r="G13" s="487"/>
      <c r="H13" s="485" t="s">
        <v>372</v>
      </c>
      <c r="I13" s="486"/>
      <c r="J13" s="487"/>
      <c r="K13" s="485" t="s">
        <v>379</v>
      </c>
      <c r="L13" s="486"/>
      <c r="M13" s="487"/>
      <c r="N13" s="485" t="s">
        <v>380</v>
      </c>
      <c r="O13" s="487"/>
      <c r="P13" s="485" t="s">
        <v>227</v>
      </c>
      <c r="Q13" s="487"/>
      <c r="R13" s="341"/>
      <c r="S13" s="341"/>
      <c r="T13" s="341"/>
      <c r="U13" s="341"/>
      <c r="V13" s="341"/>
      <c r="W13" s="341"/>
      <c r="X13" s="341"/>
      <c r="Y13" s="341"/>
      <c r="Z13" s="341"/>
      <c r="AA13" s="341"/>
      <c r="AB13" s="485"/>
      <c r="AC13" s="487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</row>
    <row r="14" spans="1:45" s="342" customFormat="1" x14ac:dyDescent="0.15">
      <c r="A14" s="344"/>
      <c r="B14" s="488" t="s">
        <v>0</v>
      </c>
      <c r="C14" s="489"/>
      <c r="D14" s="490"/>
      <c r="E14" s="491" t="s">
        <v>0</v>
      </c>
      <c r="F14" s="492"/>
      <c r="G14" s="493"/>
      <c r="H14" s="488" t="s">
        <v>0</v>
      </c>
      <c r="I14" s="489"/>
      <c r="J14" s="490"/>
      <c r="K14" s="488" t="s">
        <v>0</v>
      </c>
      <c r="L14" s="489"/>
      <c r="M14" s="490"/>
      <c r="N14" s="488" t="s">
        <v>381</v>
      </c>
      <c r="O14" s="490"/>
      <c r="P14" s="488"/>
      <c r="Q14" s="490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488" t="s">
        <v>99</v>
      </c>
      <c r="AC14" s="490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</row>
    <row r="15" spans="1:45" s="342" customFormat="1" x14ac:dyDescent="0.15">
      <c r="A15" s="344"/>
      <c r="B15" s="470">
        <v>200</v>
      </c>
      <c r="C15" s="471" t="s">
        <v>230</v>
      </c>
      <c r="D15" s="471">
        <v>200</v>
      </c>
      <c r="E15" s="503">
        <v>180</v>
      </c>
      <c r="F15" s="517" t="s">
        <v>230</v>
      </c>
      <c r="G15" s="504">
        <v>180</v>
      </c>
      <c r="H15" s="503">
        <v>300</v>
      </c>
      <c r="I15" s="517" t="s">
        <v>230</v>
      </c>
      <c r="J15" s="504">
        <v>300</v>
      </c>
      <c r="K15" s="503">
        <v>250</v>
      </c>
      <c r="L15" s="517" t="s">
        <v>230</v>
      </c>
      <c r="M15" s="504">
        <v>250</v>
      </c>
      <c r="N15" s="494">
        <v>430</v>
      </c>
      <c r="O15" s="495"/>
      <c r="P15" s="494">
        <f>ROUND(N15*1.25,0)</f>
        <v>538</v>
      </c>
      <c r="Q15" s="495"/>
      <c r="R15" s="352"/>
      <c r="S15" s="341"/>
      <c r="T15" s="341"/>
      <c r="U15" s="341"/>
      <c r="V15" s="341"/>
      <c r="W15" s="341"/>
      <c r="X15" s="341"/>
      <c r="Y15" s="341"/>
      <c r="Z15" s="341"/>
      <c r="AA15" s="341"/>
      <c r="AB15" s="494"/>
      <c r="AC15" s="495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</row>
    <row r="16" spans="1:45" s="342" customFormat="1" x14ac:dyDescent="0.15">
      <c r="A16" s="344"/>
      <c r="B16" s="473"/>
      <c r="C16" s="474" t="s">
        <v>374</v>
      </c>
      <c r="D16" s="474"/>
      <c r="E16" s="496"/>
      <c r="F16" s="518"/>
      <c r="G16" s="497"/>
      <c r="H16" s="496"/>
      <c r="I16" s="518"/>
      <c r="J16" s="497"/>
      <c r="K16" s="496"/>
      <c r="L16" s="518"/>
      <c r="M16" s="497"/>
      <c r="N16" s="496">
        <f>ROUND(N15+(AB16*1.25),0)</f>
        <v>640</v>
      </c>
      <c r="O16" s="497"/>
      <c r="P16" s="496">
        <f>ROUND((N15*1.25)+(AB16*1.45),0)</f>
        <v>781</v>
      </c>
      <c r="Q16" s="497"/>
      <c r="R16" s="352"/>
      <c r="S16" s="341"/>
      <c r="T16" s="341"/>
      <c r="U16" s="341"/>
      <c r="V16" s="341"/>
      <c r="W16" s="341"/>
      <c r="X16" s="341"/>
      <c r="Y16" s="341"/>
      <c r="Z16" s="341"/>
      <c r="AA16" s="341"/>
      <c r="AB16" s="496">
        <v>168</v>
      </c>
      <c r="AC16" s="497"/>
      <c r="AD16" s="341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</row>
    <row r="17" spans="1:50" s="342" customFormat="1" x14ac:dyDescent="0.15">
      <c r="A17" s="344"/>
      <c r="B17" s="470">
        <v>250</v>
      </c>
      <c r="C17" s="471" t="s">
        <v>230</v>
      </c>
      <c r="D17" s="472">
        <v>250</v>
      </c>
      <c r="E17" s="503">
        <v>230</v>
      </c>
      <c r="F17" s="517" t="s">
        <v>230</v>
      </c>
      <c r="G17" s="504">
        <v>230</v>
      </c>
      <c r="H17" s="503">
        <v>350</v>
      </c>
      <c r="I17" s="517" t="s">
        <v>230</v>
      </c>
      <c r="J17" s="504">
        <v>350</v>
      </c>
      <c r="K17" s="503">
        <v>300</v>
      </c>
      <c r="L17" s="517" t="s">
        <v>230</v>
      </c>
      <c r="M17" s="504">
        <v>300</v>
      </c>
      <c r="N17" s="494">
        <v>530</v>
      </c>
      <c r="O17" s="495"/>
      <c r="P17" s="494">
        <f>ROUND(N17*1.25,0)</f>
        <v>663</v>
      </c>
      <c r="Q17" s="495"/>
      <c r="R17" s="352"/>
      <c r="S17" s="341"/>
      <c r="T17" s="341"/>
      <c r="U17" s="341"/>
      <c r="V17" s="341"/>
      <c r="W17" s="341"/>
      <c r="X17" s="341"/>
      <c r="Y17" s="341"/>
      <c r="Z17" s="341"/>
      <c r="AA17" s="341"/>
      <c r="AB17" s="494"/>
      <c r="AC17" s="495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  <c r="AS17" s="341"/>
    </row>
    <row r="18" spans="1:50" s="342" customFormat="1" x14ac:dyDescent="0.15">
      <c r="A18" s="344"/>
      <c r="B18" s="473"/>
      <c r="C18" s="474" t="s">
        <v>375</v>
      </c>
      <c r="D18" s="475"/>
      <c r="E18" s="496"/>
      <c r="F18" s="518"/>
      <c r="G18" s="497"/>
      <c r="H18" s="496"/>
      <c r="I18" s="518"/>
      <c r="J18" s="497"/>
      <c r="K18" s="496"/>
      <c r="L18" s="518"/>
      <c r="M18" s="497"/>
      <c r="N18" s="498">
        <f>ROUND(N17+(AB18*1.25),0)</f>
        <v>776</v>
      </c>
      <c r="O18" s="499"/>
      <c r="P18" s="496">
        <f>ROUND((N17*1.25)+(AB18*1.45),0)</f>
        <v>948</v>
      </c>
      <c r="Q18" s="497"/>
      <c r="R18" s="352"/>
      <c r="S18" s="341"/>
      <c r="T18" s="341"/>
      <c r="U18" s="341"/>
      <c r="V18" s="341"/>
      <c r="W18" s="341"/>
      <c r="X18" s="341"/>
      <c r="Y18" s="341"/>
      <c r="Z18" s="341"/>
      <c r="AA18" s="341"/>
      <c r="AB18" s="496">
        <v>197</v>
      </c>
      <c r="AC18" s="497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</row>
    <row r="19" spans="1:50" s="342" customFormat="1" x14ac:dyDescent="0.15">
      <c r="A19" s="344"/>
      <c r="B19" s="470">
        <v>300</v>
      </c>
      <c r="C19" s="471" t="s">
        <v>230</v>
      </c>
      <c r="D19" s="472">
        <v>300</v>
      </c>
      <c r="E19" s="503">
        <v>280</v>
      </c>
      <c r="F19" s="517" t="s">
        <v>230</v>
      </c>
      <c r="G19" s="504">
        <v>280</v>
      </c>
      <c r="H19" s="503">
        <v>400</v>
      </c>
      <c r="I19" s="517" t="s">
        <v>230</v>
      </c>
      <c r="J19" s="504">
        <v>400</v>
      </c>
      <c r="K19" s="503">
        <v>350</v>
      </c>
      <c r="L19" s="517" t="s">
        <v>230</v>
      </c>
      <c r="M19" s="504">
        <v>350</v>
      </c>
      <c r="N19" s="494">
        <v>685</v>
      </c>
      <c r="O19" s="495"/>
      <c r="P19" s="494">
        <f>ROUND(N19*1.25,0)</f>
        <v>856</v>
      </c>
      <c r="Q19" s="495"/>
      <c r="R19" s="352"/>
      <c r="S19" s="341"/>
      <c r="T19" s="341"/>
      <c r="U19" s="341"/>
      <c r="V19" s="341"/>
      <c r="W19" s="341"/>
      <c r="X19" s="341"/>
      <c r="Y19" s="341"/>
      <c r="Z19" s="341"/>
      <c r="AA19" s="341"/>
      <c r="AB19" s="494"/>
      <c r="AC19" s="495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  <c r="AS19" s="341"/>
    </row>
    <row r="20" spans="1:50" s="342" customFormat="1" x14ac:dyDescent="0.15">
      <c r="A20" s="344"/>
      <c r="B20" s="473"/>
      <c r="C20" s="474" t="s">
        <v>376</v>
      </c>
      <c r="D20" s="475"/>
      <c r="E20" s="496"/>
      <c r="F20" s="518"/>
      <c r="G20" s="497"/>
      <c r="H20" s="496"/>
      <c r="I20" s="518"/>
      <c r="J20" s="497"/>
      <c r="K20" s="496"/>
      <c r="L20" s="518"/>
      <c r="M20" s="497"/>
      <c r="N20" s="496">
        <f>ROUND(N19+(AB20*1.25),0)</f>
        <v>984</v>
      </c>
      <c r="O20" s="497"/>
      <c r="P20" s="496">
        <f>ROUND((N19*1.25)+(AB20*1.45),0)</f>
        <v>1203</v>
      </c>
      <c r="Q20" s="497"/>
      <c r="R20" s="352"/>
      <c r="S20" s="341"/>
      <c r="T20" s="341"/>
      <c r="U20" s="341"/>
      <c r="V20" s="341"/>
      <c r="W20" s="341"/>
      <c r="X20" s="341"/>
      <c r="Y20" s="341"/>
      <c r="Z20" s="341"/>
      <c r="AA20" s="341"/>
      <c r="AB20" s="496">
        <v>239</v>
      </c>
      <c r="AC20" s="497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</row>
    <row r="21" spans="1:50" s="342" customFormat="1" x14ac:dyDescent="0.15">
      <c r="A21" s="344"/>
      <c r="B21" s="470">
        <v>350</v>
      </c>
      <c r="C21" s="471" t="s">
        <v>230</v>
      </c>
      <c r="D21" s="472">
        <v>350</v>
      </c>
      <c r="E21" s="503">
        <v>330</v>
      </c>
      <c r="F21" s="517" t="s">
        <v>230</v>
      </c>
      <c r="G21" s="504">
        <v>330</v>
      </c>
      <c r="H21" s="503">
        <v>450</v>
      </c>
      <c r="I21" s="517" t="s">
        <v>230</v>
      </c>
      <c r="J21" s="504">
        <v>450</v>
      </c>
      <c r="K21" s="503">
        <v>400</v>
      </c>
      <c r="L21" s="517" t="s">
        <v>230</v>
      </c>
      <c r="M21" s="504">
        <v>400</v>
      </c>
      <c r="N21" s="494">
        <v>800</v>
      </c>
      <c r="O21" s="495"/>
      <c r="P21" s="494">
        <f>ROUND(N21*1.25,0)</f>
        <v>1000</v>
      </c>
      <c r="Q21" s="495"/>
      <c r="R21" s="352"/>
      <c r="S21" s="341"/>
      <c r="T21" s="341"/>
      <c r="U21" s="341"/>
      <c r="V21" s="341"/>
      <c r="W21" s="341"/>
      <c r="X21" s="341"/>
      <c r="Y21" s="341"/>
      <c r="Z21" s="341"/>
      <c r="AA21" s="341"/>
      <c r="AB21" s="494"/>
      <c r="AC21" s="495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</row>
    <row r="22" spans="1:50" s="342" customFormat="1" x14ac:dyDescent="0.15">
      <c r="A22" s="344"/>
      <c r="B22" s="473"/>
      <c r="C22" s="474" t="s">
        <v>377</v>
      </c>
      <c r="D22" s="475"/>
      <c r="E22" s="496"/>
      <c r="F22" s="518"/>
      <c r="G22" s="497"/>
      <c r="H22" s="496"/>
      <c r="I22" s="518"/>
      <c r="J22" s="497"/>
      <c r="K22" s="496"/>
      <c r="L22" s="518"/>
      <c r="M22" s="497"/>
      <c r="N22" s="496">
        <f>ROUND(N21+(AB22*1.25),0)</f>
        <v>1161</v>
      </c>
      <c r="O22" s="497"/>
      <c r="P22" s="496">
        <f>ROUND((N21*1.25)+(AB22*1.45),0)</f>
        <v>1419</v>
      </c>
      <c r="Q22" s="497"/>
      <c r="R22" s="352"/>
      <c r="S22" s="341"/>
      <c r="T22" s="341"/>
      <c r="U22" s="341"/>
      <c r="V22" s="341"/>
      <c r="W22" s="341"/>
      <c r="X22" s="341"/>
      <c r="Y22" s="341"/>
      <c r="Z22" s="341"/>
      <c r="AA22" s="341"/>
      <c r="AB22" s="496">
        <v>289</v>
      </c>
      <c r="AC22" s="497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  <c r="AS22" s="341"/>
    </row>
    <row r="23" spans="1:50" s="342" customFormat="1" x14ac:dyDescent="0.15">
      <c r="A23" s="344"/>
      <c r="B23" s="470">
        <v>500</v>
      </c>
      <c r="C23" s="471" t="s">
        <v>230</v>
      </c>
      <c r="D23" s="472">
        <v>500</v>
      </c>
      <c r="E23" s="503">
        <v>480</v>
      </c>
      <c r="F23" s="517" t="s">
        <v>230</v>
      </c>
      <c r="G23" s="504">
        <v>480</v>
      </c>
      <c r="H23" s="503">
        <v>600</v>
      </c>
      <c r="I23" s="517" t="s">
        <v>230</v>
      </c>
      <c r="J23" s="504">
        <v>600</v>
      </c>
      <c r="K23" s="503">
        <v>550</v>
      </c>
      <c r="L23" s="517" t="s">
        <v>230</v>
      </c>
      <c r="M23" s="504">
        <v>550</v>
      </c>
      <c r="N23" s="494">
        <v>1000</v>
      </c>
      <c r="O23" s="495"/>
      <c r="P23" s="494">
        <f>ROUND(N23*1.25,0)</f>
        <v>1250</v>
      </c>
      <c r="Q23" s="495"/>
      <c r="R23" s="352"/>
      <c r="S23" s="341"/>
      <c r="T23" s="341"/>
      <c r="U23" s="341"/>
      <c r="V23" s="341"/>
      <c r="W23" s="341"/>
      <c r="X23" s="341"/>
      <c r="Y23" s="341"/>
      <c r="Z23" s="341"/>
      <c r="AA23" s="341"/>
      <c r="AB23" s="494"/>
      <c r="AC23" s="495"/>
      <c r="AD23" s="341"/>
      <c r="AE23" s="341"/>
      <c r="AF23" s="341"/>
      <c r="AG23" s="341"/>
      <c r="AH23" s="341"/>
      <c r="AI23" s="341"/>
      <c r="AJ23" s="341"/>
      <c r="AK23" s="341"/>
      <c r="AL23" s="341"/>
      <c r="AM23" s="341"/>
      <c r="AN23" s="341"/>
      <c r="AO23" s="341"/>
      <c r="AP23" s="341"/>
      <c r="AQ23" s="341"/>
      <c r="AR23" s="341"/>
      <c r="AS23" s="341"/>
    </row>
    <row r="24" spans="1:50" s="342" customFormat="1" x14ac:dyDescent="0.15">
      <c r="A24" s="344"/>
      <c r="B24" s="473"/>
      <c r="C24" s="474" t="s">
        <v>378</v>
      </c>
      <c r="D24" s="475"/>
      <c r="E24" s="496"/>
      <c r="F24" s="518"/>
      <c r="G24" s="497"/>
      <c r="H24" s="496"/>
      <c r="I24" s="518"/>
      <c r="J24" s="497"/>
      <c r="K24" s="496"/>
      <c r="L24" s="518"/>
      <c r="M24" s="497"/>
      <c r="N24" s="496">
        <f>ROUND(N23+(AB24*1.25),0)</f>
        <v>1684</v>
      </c>
      <c r="O24" s="497"/>
      <c r="P24" s="496">
        <f>ROUND((N23*1.25)+(AB24*1.45),0)</f>
        <v>2043</v>
      </c>
      <c r="Q24" s="497"/>
      <c r="R24" s="352"/>
      <c r="S24" s="341"/>
      <c r="T24" s="341"/>
      <c r="U24" s="341"/>
      <c r="V24" s="341"/>
      <c r="W24" s="341"/>
      <c r="X24" s="341"/>
      <c r="Y24" s="341"/>
      <c r="Z24" s="341"/>
      <c r="AA24" s="341"/>
      <c r="AB24" s="496">
        <v>547</v>
      </c>
      <c r="AC24" s="497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</row>
    <row r="25" spans="1:50" x14ac:dyDescent="0.15">
      <c r="A25" s="339"/>
      <c r="B25" s="339"/>
      <c r="C25" s="339"/>
      <c r="D25" s="339"/>
      <c r="E25" s="339"/>
      <c r="F25" s="339"/>
      <c r="G25" s="339"/>
      <c r="H25" s="339"/>
      <c r="I25" s="339"/>
      <c r="J25" s="339"/>
      <c r="K25" s="339"/>
      <c r="L25" s="339"/>
      <c r="M25" s="339"/>
      <c r="N25" s="339"/>
      <c r="O25" s="339"/>
      <c r="P25" s="342"/>
      <c r="Q25" s="341"/>
      <c r="T25" s="341"/>
    </row>
    <row r="26" spans="1:50" x14ac:dyDescent="0.15">
      <c r="A26" s="339"/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42"/>
      <c r="Q26" s="341"/>
      <c r="T26" s="341"/>
    </row>
    <row r="27" spans="1:50" s="342" customFormat="1" x14ac:dyDescent="0.15">
      <c r="A27" s="344"/>
      <c r="B27" s="346" t="s">
        <v>248</v>
      </c>
      <c r="C27" s="339"/>
      <c r="D27" s="340"/>
      <c r="E27" s="341"/>
      <c r="F27" s="341"/>
      <c r="G27" s="345"/>
      <c r="H27" s="341"/>
      <c r="I27" s="341"/>
      <c r="J27" s="345"/>
      <c r="L27" s="346" t="s">
        <v>250</v>
      </c>
      <c r="M27" s="339"/>
      <c r="N27" s="340"/>
      <c r="O27" s="345"/>
      <c r="P27" s="346"/>
      <c r="Q27" s="339"/>
      <c r="S27" s="345"/>
      <c r="U27" s="341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341"/>
      <c r="AI27" s="341"/>
      <c r="AJ27" s="341"/>
      <c r="AK27" s="341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  <c r="AV27" s="341"/>
      <c r="AW27" s="341"/>
      <c r="AX27" s="341"/>
    </row>
    <row r="28" spans="1:50" s="342" customFormat="1" x14ac:dyDescent="0.15">
      <c r="A28" s="344"/>
      <c r="B28" s="346" t="s">
        <v>233</v>
      </c>
      <c r="C28" s="344"/>
      <c r="D28" s="341" t="s">
        <v>385</v>
      </c>
      <c r="E28" s="341"/>
      <c r="F28" s="341"/>
      <c r="G28" s="341"/>
      <c r="H28" s="341"/>
      <c r="I28" s="341"/>
      <c r="J28" s="341"/>
      <c r="L28" s="346" t="s">
        <v>233</v>
      </c>
      <c r="M28" s="344"/>
      <c r="N28" s="341" t="s">
        <v>386</v>
      </c>
      <c r="O28" s="345"/>
      <c r="P28" s="346"/>
      <c r="Q28" s="347"/>
      <c r="S28" s="345"/>
      <c r="U28" s="341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341"/>
      <c r="AI28" s="341"/>
      <c r="AJ28" s="341"/>
      <c r="AK28" s="341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  <c r="AV28" s="341"/>
      <c r="AW28" s="341"/>
      <c r="AX28" s="341"/>
    </row>
    <row r="29" spans="1:50" x14ac:dyDescent="0.15">
      <c r="A29" s="339"/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42"/>
      <c r="Q29" s="341"/>
      <c r="T29" s="341"/>
    </row>
    <row r="30" spans="1:50" x14ac:dyDescent="0.15">
      <c r="A30" s="339"/>
      <c r="B30" s="339"/>
      <c r="C30" s="339"/>
      <c r="D30" s="339"/>
      <c r="E30" s="339"/>
      <c r="F30" s="339"/>
      <c r="G30" s="339"/>
      <c r="H30" s="339"/>
      <c r="I30" s="339"/>
      <c r="J30" s="339"/>
      <c r="K30" s="339"/>
      <c r="L30" s="339"/>
      <c r="M30" s="339"/>
      <c r="N30" s="339"/>
      <c r="O30" s="339"/>
      <c r="P30" s="342"/>
      <c r="Q30" s="341"/>
      <c r="T30" s="341"/>
    </row>
    <row r="31" spans="1:50" x14ac:dyDescent="0.15">
      <c r="A31" s="339"/>
      <c r="B31" s="339"/>
      <c r="C31" s="339"/>
      <c r="D31" s="339"/>
      <c r="E31" s="339"/>
      <c r="F31" s="339"/>
      <c r="G31" s="339"/>
      <c r="H31" s="339"/>
      <c r="I31" s="339"/>
      <c r="J31" s="339"/>
      <c r="K31" s="339"/>
      <c r="L31" s="339"/>
      <c r="M31" s="339"/>
      <c r="N31" s="339"/>
      <c r="O31" s="339"/>
      <c r="P31" s="342"/>
      <c r="Q31" s="341"/>
      <c r="T31" s="341"/>
    </row>
    <row r="32" spans="1:50" x14ac:dyDescent="0.15">
      <c r="A32" s="339"/>
      <c r="B32" s="339"/>
      <c r="C32" s="339"/>
      <c r="D32" s="339"/>
      <c r="E32" s="339"/>
      <c r="F32" s="339"/>
      <c r="G32" s="339"/>
      <c r="H32" s="339"/>
      <c r="I32" s="339"/>
      <c r="J32" s="339"/>
      <c r="K32" s="339"/>
      <c r="L32" s="339"/>
      <c r="M32" s="339"/>
      <c r="N32" s="339"/>
      <c r="O32" s="339"/>
      <c r="P32" s="342"/>
      <c r="Q32" s="341"/>
      <c r="T32" s="341"/>
    </row>
    <row r="33" spans="1:44" x14ac:dyDescent="0.15">
      <c r="A33" s="339"/>
      <c r="B33" s="485" t="s">
        <v>371</v>
      </c>
      <c r="C33" s="486"/>
      <c r="D33" s="487"/>
      <c r="E33" s="485" t="s">
        <v>373</v>
      </c>
      <c r="F33" s="486"/>
      <c r="G33" s="487"/>
      <c r="H33" s="485" t="s">
        <v>372</v>
      </c>
      <c r="I33" s="486"/>
      <c r="J33" s="487"/>
      <c r="K33" s="485" t="s">
        <v>379</v>
      </c>
      <c r="L33" s="486"/>
      <c r="M33" s="487"/>
      <c r="N33" s="485" t="s">
        <v>380</v>
      </c>
      <c r="O33" s="487"/>
      <c r="P33" s="485" t="s">
        <v>227</v>
      </c>
      <c r="Q33" s="487"/>
      <c r="T33" s="341"/>
      <c r="AB33" s="485"/>
      <c r="AC33" s="487"/>
    </row>
    <row r="34" spans="1:44" x14ac:dyDescent="0.15">
      <c r="A34" s="339"/>
      <c r="B34" s="488" t="s">
        <v>0</v>
      </c>
      <c r="C34" s="489"/>
      <c r="D34" s="490"/>
      <c r="E34" s="488" t="s">
        <v>0</v>
      </c>
      <c r="F34" s="489"/>
      <c r="G34" s="490"/>
      <c r="H34" s="488" t="s">
        <v>0</v>
      </c>
      <c r="I34" s="489"/>
      <c r="J34" s="490"/>
      <c r="K34" s="488" t="s">
        <v>0</v>
      </c>
      <c r="L34" s="489"/>
      <c r="M34" s="490"/>
      <c r="N34" s="488" t="s">
        <v>381</v>
      </c>
      <c r="O34" s="490"/>
      <c r="P34" s="488"/>
      <c r="Q34" s="490"/>
      <c r="T34" s="341"/>
      <c r="AB34" s="488" t="s">
        <v>99</v>
      </c>
      <c r="AC34" s="490"/>
    </row>
    <row r="35" spans="1:44" x14ac:dyDescent="0.15">
      <c r="A35" s="339"/>
      <c r="B35" s="511" t="s">
        <v>4</v>
      </c>
      <c r="C35" s="512" t="s">
        <v>4</v>
      </c>
      <c r="D35" s="513"/>
      <c r="E35" s="503">
        <v>295</v>
      </c>
      <c r="F35" s="517"/>
      <c r="G35" s="504"/>
      <c r="H35" s="503">
        <v>400</v>
      </c>
      <c r="I35" s="517">
        <v>400</v>
      </c>
      <c r="J35" s="504"/>
      <c r="K35" s="503">
        <v>326</v>
      </c>
      <c r="L35" s="517">
        <v>326</v>
      </c>
      <c r="M35" s="504"/>
      <c r="N35" s="494">
        <v>2500</v>
      </c>
      <c r="O35" s="495"/>
      <c r="P35" s="494">
        <f>ROUND(N35*1.25,0)</f>
        <v>3125</v>
      </c>
      <c r="Q35" s="495"/>
      <c r="T35" s="341"/>
      <c r="AB35" s="494"/>
      <c r="AC35" s="495"/>
    </row>
    <row r="36" spans="1:44" x14ac:dyDescent="0.15">
      <c r="A36" s="339"/>
      <c r="B36" s="514"/>
      <c r="C36" s="515"/>
      <c r="D36" s="516"/>
      <c r="E36" s="496"/>
      <c r="F36" s="518"/>
      <c r="G36" s="497"/>
      <c r="H36" s="496"/>
      <c r="I36" s="518"/>
      <c r="J36" s="497"/>
      <c r="K36" s="496"/>
      <c r="L36" s="518"/>
      <c r="M36" s="497"/>
      <c r="N36" s="496">
        <f>ROUND(N35+(AB36*1.25),0)</f>
        <v>3351</v>
      </c>
      <c r="O36" s="497"/>
      <c r="P36" s="496">
        <f>ROUND(P35+(AB36*1.45),0)</f>
        <v>4112</v>
      </c>
      <c r="Q36" s="497"/>
      <c r="T36" s="341"/>
      <c r="AB36" s="496">
        <v>681</v>
      </c>
      <c r="AC36" s="497"/>
    </row>
    <row r="37" spans="1:44" x14ac:dyDescent="0.15">
      <c r="A37" s="339"/>
      <c r="B37" s="511" t="s">
        <v>5</v>
      </c>
      <c r="C37" s="512" t="s">
        <v>5</v>
      </c>
      <c r="D37" s="513"/>
      <c r="E37" s="503">
        <v>345</v>
      </c>
      <c r="F37" s="517" t="s">
        <v>5</v>
      </c>
      <c r="G37" s="504"/>
      <c r="H37" s="503">
        <v>505</v>
      </c>
      <c r="I37" s="517">
        <v>505</v>
      </c>
      <c r="J37" s="504"/>
      <c r="K37" s="503">
        <v>425</v>
      </c>
      <c r="L37" s="517">
        <v>425</v>
      </c>
      <c r="M37" s="504"/>
      <c r="N37" s="494">
        <v>3000</v>
      </c>
      <c r="O37" s="495"/>
      <c r="P37" s="494">
        <f>ROUND(N37*1.25,0)</f>
        <v>3750</v>
      </c>
      <c r="Q37" s="495"/>
      <c r="T37" s="341"/>
      <c r="AB37" s="494"/>
      <c r="AC37" s="495"/>
    </row>
    <row r="38" spans="1:44" x14ac:dyDescent="0.15">
      <c r="A38" s="339"/>
      <c r="B38" s="514"/>
      <c r="C38" s="515"/>
      <c r="D38" s="516"/>
      <c r="E38" s="496"/>
      <c r="F38" s="518"/>
      <c r="G38" s="497"/>
      <c r="H38" s="496"/>
      <c r="I38" s="518"/>
      <c r="J38" s="497"/>
      <c r="K38" s="496"/>
      <c r="L38" s="518"/>
      <c r="M38" s="497"/>
      <c r="N38" s="498">
        <f>ROUND(N37+(AB38*1.25),0)</f>
        <v>4115</v>
      </c>
      <c r="O38" s="499"/>
      <c r="P38" s="496">
        <f>ROUND(P37+(AB38*1.45),0)</f>
        <v>5043</v>
      </c>
      <c r="Q38" s="497"/>
      <c r="T38" s="341"/>
      <c r="AB38" s="496">
        <v>892</v>
      </c>
      <c r="AC38" s="497"/>
    </row>
    <row r="39" spans="1:44" x14ac:dyDescent="0.15">
      <c r="A39" s="339"/>
      <c r="B39" s="339"/>
      <c r="C39" s="339"/>
      <c r="D39" s="339"/>
      <c r="E39" s="339"/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342"/>
      <c r="Q39" s="341"/>
      <c r="T39" s="341"/>
    </row>
    <row r="40" spans="1:44" s="342" customFormat="1" x14ac:dyDescent="0.15">
      <c r="A40" s="344"/>
      <c r="B40" s="346" t="s">
        <v>387</v>
      </c>
      <c r="C40" s="339"/>
      <c r="D40" s="340"/>
      <c r="E40" s="341"/>
      <c r="F40" s="341"/>
      <c r="G40" s="345"/>
      <c r="H40" s="341"/>
      <c r="I40" s="341"/>
      <c r="J40" s="345"/>
      <c r="L40" s="346"/>
      <c r="M40" s="339"/>
      <c r="N40" s="346" t="s">
        <v>397</v>
      </c>
      <c r="O40" s="339"/>
      <c r="R40" s="340"/>
      <c r="S40" s="345"/>
      <c r="T40" s="345"/>
      <c r="V40" s="346"/>
      <c r="W40" s="339"/>
      <c r="X40" s="340"/>
      <c r="Y40" s="341"/>
      <c r="Z40" s="341"/>
      <c r="AA40" s="341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  <c r="AM40" s="341"/>
      <c r="AN40" s="341"/>
      <c r="AO40" s="341"/>
      <c r="AP40" s="341"/>
      <c r="AQ40" s="341"/>
      <c r="AR40" s="341"/>
    </row>
    <row r="41" spans="1:44" s="342" customFormat="1" x14ac:dyDescent="0.15">
      <c r="A41" s="344"/>
      <c r="B41" s="346" t="s">
        <v>233</v>
      </c>
      <c r="C41" s="344"/>
      <c r="D41" s="341" t="s">
        <v>388</v>
      </c>
      <c r="E41" s="341"/>
      <c r="F41" s="341"/>
      <c r="G41" s="341"/>
      <c r="H41" s="341"/>
      <c r="I41" s="341"/>
      <c r="J41" s="341"/>
      <c r="L41" s="346"/>
      <c r="M41" s="344"/>
      <c r="N41" s="346" t="s">
        <v>399</v>
      </c>
      <c r="O41" s="344"/>
      <c r="R41" s="341"/>
      <c r="S41" s="341"/>
      <c r="T41" s="341"/>
      <c r="V41" s="346"/>
      <c r="W41" s="344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341"/>
      <c r="AI41" s="341"/>
      <c r="AJ41" s="341"/>
      <c r="AK41" s="341"/>
      <c r="AL41" s="341"/>
      <c r="AM41" s="341"/>
      <c r="AN41" s="341"/>
      <c r="AO41" s="341"/>
      <c r="AP41" s="341"/>
      <c r="AQ41" s="341"/>
      <c r="AR41" s="341"/>
    </row>
    <row r="42" spans="1:44" s="342" customFormat="1" x14ac:dyDescent="0.15">
      <c r="A42" s="344"/>
      <c r="B42" s="346"/>
      <c r="C42" s="344"/>
      <c r="D42" s="341"/>
      <c r="E42" s="341"/>
      <c r="F42" s="341"/>
      <c r="G42" s="341"/>
      <c r="H42" s="341"/>
      <c r="I42" s="341"/>
      <c r="J42" s="341"/>
      <c r="L42" s="346"/>
      <c r="M42" s="344"/>
      <c r="N42" s="346"/>
      <c r="O42" s="344"/>
      <c r="R42" s="341"/>
      <c r="S42" s="341"/>
      <c r="T42" s="341"/>
      <c r="V42" s="346"/>
      <c r="W42" s="344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I42" s="341"/>
      <c r="AJ42" s="341"/>
      <c r="AK42" s="341"/>
      <c r="AL42" s="341"/>
      <c r="AM42" s="341"/>
      <c r="AN42" s="341"/>
      <c r="AO42" s="341"/>
      <c r="AP42" s="341"/>
      <c r="AQ42" s="341"/>
      <c r="AR42" s="341"/>
    </row>
    <row r="43" spans="1:44" x14ac:dyDescent="0.15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</row>
    <row r="44" spans="1:44" x14ac:dyDescent="0.15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</row>
    <row r="45" spans="1:44" x14ac:dyDescent="0.15">
      <c r="A45" s="339"/>
      <c r="B45" s="485" t="s">
        <v>389</v>
      </c>
      <c r="C45" s="486"/>
      <c r="D45" s="487"/>
      <c r="E45" s="485" t="s">
        <v>395</v>
      </c>
      <c r="F45" s="486"/>
      <c r="G45" s="486"/>
      <c r="H45" s="486"/>
      <c r="I45" s="486"/>
      <c r="J45" s="487"/>
      <c r="K45" s="351"/>
      <c r="L45" s="351"/>
      <c r="N45" s="485" t="s">
        <v>371</v>
      </c>
      <c r="O45" s="487"/>
      <c r="P45" s="500" t="s">
        <v>398</v>
      </c>
      <c r="Q45" s="501"/>
      <c r="R45" s="501"/>
      <c r="S45" s="502"/>
      <c r="T45" s="341"/>
    </row>
    <row r="46" spans="1:44" x14ac:dyDescent="0.15">
      <c r="A46" s="339"/>
      <c r="B46" s="488"/>
      <c r="C46" s="489"/>
      <c r="D46" s="490"/>
      <c r="E46" s="485" t="s">
        <v>396</v>
      </c>
      <c r="F46" s="486"/>
      <c r="G46" s="487"/>
      <c r="H46" s="485" t="s">
        <v>227</v>
      </c>
      <c r="I46" s="486"/>
      <c r="J46" s="487"/>
      <c r="K46" s="351"/>
      <c r="L46" s="351"/>
      <c r="N46" s="488" t="s">
        <v>0</v>
      </c>
      <c r="O46" s="490"/>
      <c r="P46" s="488" t="s">
        <v>396</v>
      </c>
      <c r="Q46" s="490"/>
      <c r="R46" s="488" t="s">
        <v>227</v>
      </c>
      <c r="S46" s="490"/>
      <c r="T46" s="341"/>
    </row>
    <row r="47" spans="1:44" x14ac:dyDescent="0.15">
      <c r="A47" s="339"/>
      <c r="B47" s="508" t="s">
        <v>390</v>
      </c>
      <c r="C47" s="509"/>
      <c r="D47" s="510"/>
      <c r="E47" s="507">
        <v>250</v>
      </c>
      <c r="F47" s="507"/>
      <c r="G47" s="507"/>
      <c r="H47" s="507">
        <f>ROUND(E47*1.25,0)</f>
        <v>313</v>
      </c>
      <c r="I47" s="507"/>
      <c r="J47" s="507"/>
      <c r="K47" s="401"/>
      <c r="L47" s="401"/>
      <c r="N47" s="476" t="s">
        <v>28</v>
      </c>
      <c r="O47" s="477">
        <v>100</v>
      </c>
      <c r="P47" s="503">
        <v>6</v>
      </c>
      <c r="Q47" s="504"/>
      <c r="R47" s="503">
        <f>P47*1.25</f>
        <v>7.5</v>
      </c>
      <c r="S47" s="504"/>
      <c r="T47" s="341"/>
    </row>
    <row r="48" spans="1:44" x14ac:dyDescent="0.15">
      <c r="A48" s="339"/>
      <c r="B48" s="508" t="s">
        <v>391</v>
      </c>
      <c r="C48" s="509"/>
      <c r="D48" s="510"/>
      <c r="E48" s="507">
        <v>250</v>
      </c>
      <c r="F48" s="507"/>
      <c r="G48" s="507"/>
      <c r="H48" s="507">
        <f>ROUND(E48*1.25,0)</f>
        <v>313</v>
      </c>
      <c r="I48" s="507"/>
      <c r="J48" s="507"/>
      <c r="K48" s="401"/>
      <c r="L48" s="401"/>
      <c r="N48" s="476" t="s">
        <v>1</v>
      </c>
      <c r="O48" s="477">
        <v>150</v>
      </c>
      <c r="P48" s="505"/>
      <c r="Q48" s="506"/>
      <c r="R48" s="505"/>
      <c r="S48" s="506"/>
      <c r="T48" s="341"/>
    </row>
    <row r="49" spans="1:20" x14ac:dyDescent="0.15">
      <c r="A49" s="339"/>
      <c r="B49" s="508" t="s">
        <v>392</v>
      </c>
      <c r="C49" s="509"/>
      <c r="D49" s="510"/>
      <c r="E49" s="507">
        <v>320</v>
      </c>
      <c r="F49" s="507"/>
      <c r="G49" s="507"/>
      <c r="H49" s="507">
        <f>ROUND(E49*1.25,0)</f>
        <v>400</v>
      </c>
      <c r="I49" s="507"/>
      <c r="J49" s="507"/>
      <c r="K49" s="401"/>
      <c r="L49" s="401"/>
      <c r="N49" s="476" t="s">
        <v>2</v>
      </c>
      <c r="O49" s="477">
        <v>200</v>
      </c>
      <c r="P49" s="505"/>
      <c r="Q49" s="506"/>
      <c r="R49" s="505"/>
      <c r="S49" s="506"/>
      <c r="T49" s="341"/>
    </row>
    <row r="50" spans="1:20" x14ac:dyDescent="0.15">
      <c r="A50" s="339"/>
      <c r="B50" s="508" t="s">
        <v>393</v>
      </c>
      <c r="C50" s="509"/>
      <c r="D50" s="510"/>
      <c r="E50" s="507">
        <v>460</v>
      </c>
      <c r="F50" s="507"/>
      <c r="G50" s="507"/>
      <c r="H50" s="507">
        <f>ROUND(E50*1.25,0)</f>
        <v>575</v>
      </c>
      <c r="I50" s="507"/>
      <c r="J50" s="507"/>
      <c r="K50" s="401"/>
      <c r="L50" s="401"/>
      <c r="N50" s="476" t="s">
        <v>3</v>
      </c>
      <c r="O50" s="477">
        <v>250</v>
      </c>
      <c r="P50" s="505"/>
      <c r="Q50" s="506"/>
      <c r="R50" s="505"/>
      <c r="S50" s="506"/>
      <c r="T50" s="341"/>
    </row>
    <row r="51" spans="1:20" x14ac:dyDescent="0.15">
      <c r="A51" s="339"/>
      <c r="B51" s="508" t="s">
        <v>394</v>
      </c>
      <c r="C51" s="509"/>
      <c r="D51" s="510"/>
      <c r="E51" s="507">
        <v>620</v>
      </c>
      <c r="F51" s="507"/>
      <c r="G51" s="507"/>
      <c r="H51" s="507">
        <f>ROUND(E51*1.25,0)</f>
        <v>775</v>
      </c>
      <c r="I51" s="507"/>
      <c r="J51" s="507"/>
      <c r="K51" s="401"/>
      <c r="L51" s="401"/>
      <c r="N51" s="476" t="s">
        <v>4</v>
      </c>
      <c r="O51" s="477">
        <v>300</v>
      </c>
      <c r="P51" s="496"/>
      <c r="Q51" s="497"/>
      <c r="R51" s="496"/>
      <c r="S51" s="497"/>
      <c r="T51" s="341"/>
    </row>
    <row r="52" spans="1:20" x14ac:dyDescent="0.15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42"/>
      <c r="Q52" s="341"/>
      <c r="T52" s="341"/>
    </row>
    <row r="53" spans="1:20" x14ac:dyDescent="0.15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42"/>
      <c r="Q53" s="341"/>
      <c r="T53" s="341"/>
    </row>
    <row r="54" spans="1:20" x14ac:dyDescent="0.15">
      <c r="A54" s="353" t="s">
        <v>23</v>
      </c>
      <c r="B54" s="353"/>
      <c r="C54" s="351"/>
      <c r="D54" s="345" t="s">
        <v>24</v>
      </c>
      <c r="F54" s="345"/>
      <c r="G54" s="345"/>
      <c r="I54" s="345"/>
      <c r="J54" s="345"/>
      <c r="K54" s="345"/>
      <c r="L54" s="345"/>
      <c r="M54" s="345"/>
      <c r="N54" s="345"/>
      <c r="O54" s="345"/>
      <c r="P54" s="342"/>
      <c r="Q54" s="341"/>
      <c r="T54" s="341"/>
    </row>
    <row r="55" spans="1:20" x14ac:dyDescent="0.15">
      <c r="A55" s="351"/>
      <c r="B55" s="351"/>
      <c r="C55" s="351"/>
      <c r="D55" s="353" t="s">
        <v>25</v>
      </c>
      <c r="F55" s="345"/>
      <c r="G55" s="345"/>
      <c r="I55" s="345"/>
      <c r="J55" s="345"/>
      <c r="K55" s="345"/>
      <c r="L55" s="345"/>
      <c r="M55" s="345"/>
      <c r="N55" s="345"/>
      <c r="O55" s="345"/>
      <c r="P55" s="345"/>
      <c r="Q55" s="347"/>
      <c r="R55" s="345"/>
      <c r="S55" s="345"/>
    </row>
  </sheetData>
  <mergeCells count="149">
    <mergeCell ref="N46:O46"/>
    <mergeCell ref="N45:O45"/>
    <mergeCell ref="E35:G36"/>
    <mergeCell ref="H35:J36"/>
    <mergeCell ref="P47:Q51"/>
    <mergeCell ref="E45:J45"/>
    <mergeCell ref="H49:J49"/>
    <mergeCell ref="H50:J50"/>
    <mergeCell ref="H51:J51"/>
    <mergeCell ref="P38:Q38"/>
    <mergeCell ref="B33:D33"/>
    <mergeCell ref="E33:G33"/>
    <mergeCell ref="H33:J33"/>
    <mergeCell ref="K33:M33"/>
    <mergeCell ref="N33:O33"/>
    <mergeCell ref="B34:D34"/>
    <mergeCell ref="E34:G34"/>
    <mergeCell ref="H34:J34"/>
    <mergeCell ref="K34:M34"/>
    <mergeCell ref="N34:O34"/>
    <mergeCell ref="AB19:AC19"/>
    <mergeCell ref="AB20:AC20"/>
    <mergeCell ref="AB21:AC21"/>
    <mergeCell ref="AB22:AC22"/>
    <mergeCell ref="AB23:AC23"/>
    <mergeCell ref="AB24:AC24"/>
    <mergeCell ref="AB13:AC13"/>
    <mergeCell ref="AB14:AC14"/>
    <mergeCell ref="AB15:AC15"/>
    <mergeCell ref="AB16:AC16"/>
    <mergeCell ref="AB17:AC17"/>
    <mergeCell ref="AB18:AC18"/>
    <mergeCell ref="E21:E22"/>
    <mergeCell ref="F21:F22"/>
    <mergeCell ref="G21:G22"/>
    <mergeCell ref="E23:E24"/>
    <mergeCell ref="F23:F24"/>
    <mergeCell ref="G23:G24"/>
    <mergeCell ref="E17:E18"/>
    <mergeCell ref="F17:F18"/>
    <mergeCell ref="G17:G18"/>
    <mergeCell ref="E19:E20"/>
    <mergeCell ref="F19:F20"/>
    <mergeCell ref="G19:G20"/>
    <mergeCell ref="H23:H24"/>
    <mergeCell ref="I23:I24"/>
    <mergeCell ref="J23:J24"/>
    <mergeCell ref="K23:K24"/>
    <mergeCell ref="L23:L24"/>
    <mergeCell ref="M23:M24"/>
    <mergeCell ref="M19:M20"/>
    <mergeCell ref="H21:H22"/>
    <mergeCell ref="I21:I22"/>
    <mergeCell ref="J21:J22"/>
    <mergeCell ref="K21:K22"/>
    <mergeCell ref="L21:L22"/>
    <mergeCell ref="M21:M22"/>
    <mergeCell ref="I17:I18"/>
    <mergeCell ref="J17:J18"/>
    <mergeCell ref="K17:K18"/>
    <mergeCell ref="L17:L18"/>
    <mergeCell ref="M17:M18"/>
    <mergeCell ref="H19:H20"/>
    <mergeCell ref="I19:I20"/>
    <mergeCell ref="J19:J20"/>
    <mergeCell ref="K19:K20"/>
    <mergeCell ref="L19:L20"/>
    <mergeCell ref="E15:E16"/>
    <mergeCell ref="H15:H16"/>
    <mergeCell ref="I15:I16"/>
    <mergeCell ref="J15:J16"/>
    <mergeCell ref="K15:K16"/>
    <mergeCell ref="L15:L16"/>
    <mergeCell ref="F15:F16"/>
    <mergeCell ref="G15:G16"/>
    <mergeCell ref="M15:M16"/>
    <mergeCell ref="H17:H18"/>
    <mergeCell ref="P23:Q23"/>
    <mergeCell ref="P24:Q24"/>
    <mergeCell ref="K35:M36"/>
    <mergeCell ref="E37:G38"/>
    <mergeCell ref="H37:J38"/>
    <mergeCell ref="K37:M38"/>
    <mergeCell ref="P17:Q17"/>
    <mergeCell ref="P18:Q18"/>
    <mergeCell ref="N38:O38"/>
    <mergeCell ref="P19:Q19"/>
    <mergeCell ref="P20:Q20"/>
    <mergeCell ref="P21:Q21"/>
    <mergeCell ref="P22:Q22"/>
    <mergeCell ref="N36:O36"/>
    <mergeCell ref="P34:Q34"/>
    <mergeCell ref="P33:Q33"/>
    <mergeCell ref="P37:Q37"/>
    <mergeCell ref="N37:O37"/>
    <mergeCell ref="H47:J47"/>
    <mergeCell ref="H48:J48"/>
    <mergeCell ref="B35:D36"/>
    <mergeCell ref="B37:D38"/>
    <mergeCell ref="AB33:AC33"/>
    <mergeCell ref="AB34:AC34"/>
    <mergeCell ref="AB35:AC35"/>
    <mergeCell ref="AB36:AC36"/>
    <mergeCell ref="AB37:AC37"/>
    <mergeCell ref="AB38:AC38"/>
    <mergeCell ref="B48:D48"/>
    <mergeCell ref="B49:D49"/>
    <mergeCell ref="B50:D50"/>
    <mergeCell ref="B51:D51"/>
    <mergeCell ref="E48:G48"/>
    <mergeCell ref="B47:D47"/>
    <mergeCell ref="E47:G47"/>
    <mergeCell ref="P45:S45"/>
    <mergeCell ref="P46:Q46"/>
    <mergeCell ref="R46:S46"/>
    <mergeCell ref="R47:S51"/>
    <mergeCell ref="B45:D46"/>
    <mergeCell ref="E46:G46"/>
    <mergeCell ref="E49:G49"/>
    <mergeCell ref="E50:G50"/>
    <mergeCell ref="E51:G51"/>
    <mergeCell ref="H46:J46"/>
    <mergeCell ref="P36:Q36"/>
    <mergeCell ref="N35:O35"/>
    <mergeCell ref="P35:Q35"/>
    <mergeCell ref="N24:O24"/>
    <mergeCell ref="N23:O23"/>
    <mergeCell ref="N22:O22"/>
    <mergeCell ref="N21:O21"/>
    <mergeCell ref="N20:O20"/>
    <mergeCell ref="N19:O19"/>
    <mergeCell ref="N18:O18"/>
    <mergeCell ref="N17:O17"/>
    <mergeCell ref="N16:O16"/>
    <mergeCell ref="N15:O15"/>
    <mergeCell ref="N14:O14"/>
    <mergeCell ref="P14:Q14"/>
    <mergeCell ref="P15:Q15"/>
    <mergeCell ref="P16:Q16"/>
    <mergeCell ref="N13:O13"/>
    <mergeCell ref="P13:Q13"/>
    <mergeCell ref="K13:M13"/>
    <mergeCell ref="K14:M14"/>
    <mergeCell ref="B13:D13"/>
    <mergeCell ref="B14:D14"/>
    <mergeCell ref="H13:J13"/>
    <mergeCell ref="H14:J14"/>
    <mergeCell ref="E13:G13"/>
    <mergeCell ref="E14:G14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56708-264F-A34B-B5C0-9C4ED7D25E0F}">
  <sheetPr>
    <tabColor theme="5" tint="0.79998168889431442"/>
  </sheetPr>
  <dimension ref="A1:AS224"/>
  <sheetViews>
    <sheetView showGridLines="0" tabSelected="1" zoomScale="89" zoomScaleNormal="100" workbookViewId="0">
      <selection activeCell="AB53" sqref="AB53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160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84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161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162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178</v>
      </c>
      <c r="H5" s="225"/>
      <c r="I5" s="225"/>
      <c r="J5" s="225"/>
      <c r="K5" s="225"/>
      <c r="L5" s="225"/>
      <c r="M5" s="225"/>
      <c r="O5" s="294" t="s">
        <v>233</v>
      </c>
      <c r="P5" s="224" t="s">
        <v>166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179</v>
      </c>
      <c r="H6" s="225"/>
      <c r="I6" s="225"/>
      <c r="J6" s="225"/>
      <c r="K6" s="225"/>
      <c r="L6" s="225"/>
      <c r="M6" s="225"/>
      <c r="O6" s="294" t="s">
        <v>233</v>
      </c>
      <c r="P6" s="224" t="s">
        <v>167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138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276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138</v>
      </c>
      <c r="C12" s="313">
        <v>138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276</v>
      </c>
      <c r="C13" s="317">
        <v>276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159</v>
      </c>
      <c r="C14" s="321">
        <v>159</v>
      </c>
      <c r="D14" s="322">
        <v>169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316</v>
      </c>
      <c r="C15" s="309">
        <v>316</v>
      </c>
      <c r="D15" s="310">
        <v>337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175</v>
      </c>
      <c r="C16" s="313">
        <v>175</v>
      </c>
      <c r="D16" s="314">
        <v>199</v>
      </c>
      <c r="E16" s="315">
        <v>206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350</v>
      </c>
      <c r="C17" s="309">
        <v>350</v>
      </c>
      <c r="D17" s="310">
        <v>383</v>
      </c>
      <c r="E17" s="311">
        <v>403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194</v>
      </c>
      <c r="C18" s="313">
        <v>194</v>
      </c>
      <c r="D18" s="314">
        <v>219</v>
      </c>
      <c r="E18" s="315">
        <v>233</v>
      </c>
      <c r="F18" s="313">
        <v>250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384</v>
      </c>
      <c r="C19" s="317">
        <v>384</v>
      </c>
      <c r="D19" s="318">
        <v>431</v>
      </c>
      <c r="E19" s="319">
        <v>454</v>
      </c>
      <c r="F19" s="317">
        <v>489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218</v>
      </c>
      <c r="C20" s="321">
        <v>218</v>
      </c>
      <c r="D20" s="322">
        <v>246</v>
      </c>
      <c r="E20" s="323">
        <v>261</v>
      </c>
      <c r="F20" s="321">
        <v>280</v>
      </c>
      <c r="G20" s="322">
        <v>321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426</v>
      </c>
      <c r="C21" s="309">
        <v>426</v>
      </c>
      <c r="D21" s="310">
        <v>482</v>
      </c>
      <c r="E21" s="311">
        <v>511</v>
      </c>
      <c r="F21" s="309">
        <v>551</v>
      </c>
      <c r="G21" s="310">
        <v>610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240</v>
      </c>
      <c r="C22" s="313">
        <v>240</v>
      </c>
      <c r="D22" s="314">
        <v>259</v>
      </c>
      <c r="E22" s="315">
        <v>288</v>
      </c>
      <c r="F22" s="313">
        <v>309</v>
      </c>
      <c r="G22" s="314">
        <v>354</v>
      </c>
      <c r="H22" s="315">
        <v>403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469</v>
      </c>
      <c r="C23" s="309">
        <v>469</v>
      </c>
      <c r="D23" s="310">
        <v>512</v>
      </c>
      <c r="E23" s="311">
        <v>568</v>
      </c>
      <c r="F23" s="309">
        <v>612</v>
      </c>
      <c r="G23" s="310">
        <v>671</v>
      </c>
      <c r="H23" s="311">
        <v>767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262</v>
      </c>
      <c r="C24" s="313">
        <v>262</v>
      </c>
      <c r="D24" s="314">
        <v>284</v>
      </c>
      <c r="E24" s="315">
        <v>316</v>
      </c>
      <c r="F24" s="313">
        <v>341</v>
      </c>
      <c r="G24" s="314">
        <v>389</v>
      </c>
      <c r="H24" s="315">
        <v>441</v>
      </c>
      <c r="I24" s="313">
        <v>499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511</v>
      </c>
      <c r="C25" s="317">
        <v>511</v>
      </c>
      <c r="D25" s="318">
        <v>558</v>
      </c>
      <c r="E25" s="319">
        <v>612</v>
      </c>
      <c r="F25" s="317">
        <v>676</v>
      </c>
      <c r="G25" s="318">
        <v>735</v>
      </c>
      <c r="H25" s="319">
        <v>846</v>
      </c>
      <c r="I25" s="317">
        <v>949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286</v>
      </c>
      <c r="C26" s="321">
        <v>286</v>
      </c>
      <c r="D26" s="322">
        <v>308</v>
      </c>
      <c r="E26" s="323">
        <v>343</v>
      </c>
      <c r="F26" s="321">
        <v>362</v>
      </c>
      <c r="G26" s="322">
        <v>424</v>
      </c>
      <c r="H26" s="323">
        <v>479</v>
      </c>
      <c r="I26" s="321">
        <v>540</v>
      </c>
      <c r="J26" s="322">
        <v>621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548</v>
      </c>
      <c r="C27" s="309">
        <v>548</v>
      </c>
      <c r="D27" s="310">
        <v>609</v>
      </c>
      <c r="E27" s="311">
        <v>660</v>
      </c>
      <c r="F27" s="309">
        <v>728</v>
      </c>
      <c r="G27" s="310">
        <v>805</v>
      </c>
      <c r="H27" s="311">
        <v>924</v>
      </c>
      <c r="I27" s="309">
        <v>1032</v>
      </c>
      <c r="J27" s="310">
        <v>1168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294</v>
      </c>
      <c r="C28" s="313">
        <v>294</v>
      </c>
      <c r="D28" s="314">
        <v>347</v>
      </c>
      <c r="E28" s="315">
        <v>361</v>
      </c>
      <c r="F28" s="313">
        <v>391</v>
      </c>
      <c r="G28" s="314">
        <v>447</v>
      </c>
      <c r="H28" s="315">
        <v>508</v>
      </c>
      <c r="I28" s="313">
        <v>574</v>
      </c>
      <c r="J28" s="314">
        <v>674</v>
      </c>
      <c r="K28" s="315">
        <v>730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580</v>
      </c>
      <c r="C29" s="309">
        <v>580</v>
      </c>
      <c r="D29" s="310">
        <v>664</v>
      </c>
      <c r="E29" s="311">
        <v>707</v>
      </c>
      <c r="F29" s="309">
        <v>791</v>
      </c>
      <c r="G29" s="310">
        <v>871</v>
      </c>
      <c r="H29" s="311">
        <v>994</v>
      </c>
      <c r="I29" s="309">
        <v>1113</v>
      </c>
      <c r="J29" s="310">
        <v>1271</v>
      </c>
      <c r="K29" s="311">
        <v>1395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315</v>
      </c>
      <c r="C30" s="313">
        <v>315</v>
      </c>
      <c r="D30" s="314">
        <v>352</v>
      </c>
      <c r="E30" s="315">
        <v>385</v>
      </c>
      <c r="F30" s="313">
        <v>418</v>
      </c>
      <c r="G30" s="314">
        <v>479</v>
      </c>
      <c r="H30" s="315">
        <v>543</v>
      </c>
      <c r="I30" s="313">
        <v>615</v>
      </c>
      <c r="J30" s="314">
        <v>691</v>
      </c>
      <c r="K30" s="315">
        <v>761</v>
      </c>
      <c r="L30" s="313">
        <v>813</v>
      </c>
      <c r="M30" s="314"/>
      <c r="N30" s="315"/>
      <c r="O30" s="313"/>
      <c r="P30" s="314"/>
      <c r="Q30" s="315"/>
      <c r="R30" s="313"/>
      <c r="S30" s="312"/>
      <c r="T30" s="313"/>
      <c r="U30" s="294">
        <v>1.41</v>
      </c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618</v>
      </c>
      <c r="C31" s="317">
        <v>618</v>
      </c>
      <c r="D31" s="318">
        <v>690</v>
      </c>
      <c r="E31" s="319">
        <v>758</v>
      </c>
      <c r="F31" s="317">
        <v>840</v>
      </c>
      <c r="G31" s="318">
        <v>938</v>
      </c>
      <c r="H31" s="319">
        <v>1055</v>
      </c>
      <c r="I31" s="317">
        <v>1183</v>
      </c>
      <c r="J31" s="318">
        <v>1317</v>
      </c>
      <c r="K31" s="319">
        <v>1459</v>
      </c>
      <c r="L31" s="317">
        <v>1581</v>
      </c>
      <c r="M31" s="318"/>
      <c r="N31" s="319"/>
      <c r="O31" s="317"/>
      <c r="P31" s="318"/>
      <c r="Q31" s="319"/>
      <c r="R31" s="317"/>
      <c r="S31" s="316"/>
      <c r="T31" s="317"/>
      <c r="U31" s="222">
        <v>2.74</v>
      </c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335</v>
      </c>
      <c r="C32" s="321">
        <v>335</v>
      </c>
      <c r="D32" s="322">
        <v>371</v>
      </c>
      <c r="E32" s="323">
        <v>410</v>
      </c>
      <c r="F32" s="321">
        <v>448</v>
      </c>
      <c r="G32" s="322">
        <v>511</v>
      </c>
      <c r="H32" s="323">
        <v>579</v>
      </c>
      <c r="I32" s="321">
        <v>656</v>
      </c>
      <c r="J32" s="322">
        <v>737</v>
      </c>
      <c r="K32" s="323">
        <v>802</v>
      </c>
      <c r="L32" s="321">
        <v>864</v>
      </c>
      <c r="M32" s="322">
        <v>933</v>
      </c>
      <c r="N32" s="323"/>
      <c r="O32" s="321"/>
      <c r="P32" s="322"/>
      <c r="Q32" s="323"/>
      <c r="R32" s="321"/>
      <c r="S32" s="320"/>
      <c r="T32" s="321"/>
      <c r="U32" s="294">
        <v>1.38</v>
      </c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655</v>
      </c>
      <c r="C33" s="309">
        <v>655</v>
      </c>
      <c r="D33" s="310">
        <v>735</v>
      </c>
      <c r="E33" s="311">
        <v>813</v>
      </c>
      <c r="F33" s="309">
        <v>895</v>
      </c>
      <c r="G33" s="310">
        <v>1006</v>
      </c>
      <c r="H33" s="311">
        <v>1118</v>
      </c>
      <c r="I33" s="309">
        <v>1252</v>
      </c>
      <c r="J33" s="310">
        <v>1395</v>
      </c>
      <c r="K33" s="311">
        <v>1532</v>
      </c>
      <c r="L33" s="309">
        <v>1688</v>
      </c>
      <c r="M33" s="310">
        <v>1825</v>
      </c>
      <c r="N33" s="311"/>
      <c r="O33" s="309"/>
      <c r="P33" s="310"/>
      <c r="Q33" s="311"/>
      <c r="R33" s="309"/>
      <c r="S33" s="308"/>
      <c r="T33" s="309"/>
      <c r="U33" s="222">
        <v>2.7</v>
      </c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355</v>
      </c>
      <c r="C34" s="313">
        <v>355</v>
      </c>
      <c r="D34" s="314">
        <v>393</v>
      </c>
      <c r="E34" s="315">
        <v>436</v>
      </c>
      <c r="F34" s="313">
        <v>475</v>
      </c>
      <c r="G34" s="314">
        <v>542</v>
      </c>
      <c r="H34" s="315">
        <v>615</v>
      </c>
      <c r="I34" s="313">
        <v>696</v>
      </c>
      <c r="J34" s="314">
        <v>782</v>
      </c>
      <c r="K34" s="315">
        <v>837</v>
      </c>
      <c r="L34" s="313">
        <v>915</v>
      </c>
      <c r="M34" s="314">
        <v>990</v>
      </c>
      <c r="N34" s="315">
        <v>1066</v>
      </c>
      <c r="O34" s="313"/>
      <c r="P34" s="314"/>
      <c r="Q34" s="315"/>
      <c r="R34" s="313"/>
      <c r="S34" s="312"/>
      <c r="T34" s="313"/>
      <c r="U34" s="294">
        <v>1.36</v>
      </c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691</v>
      </c>
      <c r="C35" s="309">
        <v>691</v>
      </c>
      <c r="D35" s="310">
        <v>774</v>
      </c>
      <c r="E35" s="311">
        <v>869</v>
      </c>
      <c r="F35" s="309">
        <v>955</v>
      </c>
      <c r="G35" s="310">
        <v>1073</v>
      </c>
      <c r="H35" s="311">
        <v>1209</v>
      </c>
      <c r="I35" s="309">
        <v>1353</v>
      </c>
      <c r="J35" s="310">
        <v>1506</v>
      </c>
      <c r="K35" s="311">
        <v>1602</v>
      </c>
      <c r="L35" s="309">
        <v>1797</v>
      </c>
      <c r="M35" s="310">
        <v>1944</v>
      </c>
      <c r="N35" s="311">
        <v>2093</v>
      </c>
      <c r="O35" s="309"/>
      <c r="P35" s="310"/>
      <c r="Q35" s="311"/>
      <c r="R35" s="309"/>
      <c r="S35" s="308"/>
      <c r="T35" s="309"/>
      <c r="U35" s="222">
        <v>2.67</v>
      </c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377</v>
      </c>
      <c r="C36" s="313">
        <v>377</v>
      </c>
      <c r="D36" s="314">
        <v>416</v>
      </c>
      <c r="E36" s="315">
        <v>462</v>
      </c>
      <c r="F36" s="313">
        <v>503</v>
      </c>
      <c r="G36" s="314">
        <v>574</v>
      </c>
      <c r="H36" s="315">
        <v>651</v>
      </c>
      <c r="I36" s="313">
        <v>738</v>
      </c>
      <c r="J36" s="314">
        <v>828</v>
      </c>
      <c r="K36" s="315">
        <v>883</v>
      </c>
      <c r="L36" s="313">
        <v>967</v>
      </c>
      <c r="M36" s="314">
        <v>1045</v>
      </c>
      <c r="N36" s="315">
        <v>1126</v>
      </c>
      <c r="O36" s="313">
        <v>1206</v>
      </c>
      <c r="P36" s="314"/>
      <c r="Q36" s="315"/>
      <c r="R36" s="313"/>
      <c r="S36" s="312"/>
      <c r="T36" s="313"/>
      <c r="U36" s="294">
        <v>1.34</v>
      </c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737</v>
      </c>
      <c r="C37" s="317">
        <v>737</v>
      </c>
      <c r="D37" s="318">
        <v>824</v>
      </c>
      <c r="E37" s="319">
        <v>925</v>
      </c>
      <c r="F37" s="317">
        <v>1016</v>
      </c>
      <c r="G37" s="318">
        <v>1142</v>
      </c>
      <c r="H37" s="319">
        <v>1285</v>
      </c>
      <c r="I37" s="317">
        <v>1441</v>
      </c>
      <c r="J37" s="318">
        <v>1601</v>
      </c>
      <c r="K37" s="319">
        <v>1698</v>
      </c>
      <c r="L37" s="317">
        <v>1907</v>
      </c>
      <c r="M37" s="318">
        <v>2067</v>
      </c>
      <c r="N37" s="319">
        <v>2226</v>
      </c>
      <c r="O37" s="317">
        <v>2385</v>
      </c>
      <c r="P37" s="318"/>
      <c r="Q37" s="319"/>
      <c r="R37" s="317"/>
      <c r="S37" s="316"/>
      <c r="T37" s="317"/>
      <c r="U37" s="222">
        <v>2.6500000000000004</v>
      </c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398</v>
      </c>
      <c r="C38" s="321">
        <v>398</v>
      </c>
      <c r="D38" s="322">
        <v>440</v>
      </c>
      <c r="E38" s="323">
        <v>487</v>
      </c>
      <c r="F38" s="321">
        <v>529</v>
      </c>
      <c r="G38" s="322">
        <v>605</v>
      </c>
      <c r="H38" s="323">
        <v>687</v>
      </c>
      <c r="I38" s="321">
        <v>778</v>
      </c>
      <c r="J38" s="322">
        <v>873</v>
      </c>
      <c r="K38" s="323">
        <v>933</v>
      </c>
      <c r="L38" s="321">
        <v>1018</v>
      </c>
      <c r="M38" s="322">
        <v>1107</v>
      </c>
      <c r="N38" s="323">
        <v>1192</v>
      </c>
      <c r="O38" s="321">
        <v>1277</v>
      </c>
      <c r="P38" s="322">
        <v>1362</v>
      </c>
      <c r="Q38" s="323"/>
      <c r="R38" s="321"/>
      <c r="S38" s="320"/>
      <c r="T38" s="321"/>
      <c r="U38" s="294">
        <v>1.33</v>
      </c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774</v>
      </c>
      <c r="C39" s="309">
        <v>774</v>
      </c>
      <c r="D39" s="310">
        <v>866</v>
      </c>
      <c r="E39" s="311">
        <v>971</v>
      </c>
      <c r="F39" s="309">
        <v>1062</v>
      </c>
      <c r="G39" s="310">
        <v>1211</v>
      </c>
      <c r="H39" s="311">
        <v>1348</v>
      </c>
      <c r="I39" s="309">
        <v>1509</v>
      </c>
      <c r="J39" s="310">
        <v>1678</v>
      </c>
      <c r="K39" s="311">
        <v>1801</v>
      </c>
      <c r="L39" s="309">
        <v>1993</v>
      </c>
      <c r="M39" s="310">
        <v>2163</v>
      </c>
      <c r="N39" s="311">
        <v>2330</v>
      </c>
      <c r="O39" s="309">
        <v>2496</v>
      </c>
      <c r="P39" s="310">
        <v>2662</v>
      </c>
      <c r="Q39" s="311"/>
      <c r="R39" s="309"/>
      <c r="S39" s="308"/>
      <c r="T39" s="309"/>
      <c r="U39" s="222">
        <v>2.6</v>
      </c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420</v>
      </c>
      <c r="C40" s="313">
        <v>420</v>
      </c>
      <c r="D40" s="314">
        <v>458</v>
      </c>
      <c r="E40" s="315">
        <v>513</v>
      </c>
      <c r="F40" s="313">
        <v>558</v>
      </c>
      <c r="G40" s="314">
        <v>638</v>
      </c>
      <c r="H40" s="315">
        <v>725</v>
      </c>
      <c r="I40" s="313">
        <v>819</v>
      </c>
      <c r="J40" s="314">
        <v>919</v>
      </c>
      <c r="K40" s="315">
        <v>980</v>
      </c>
      <c r="L40" s="313">
        <v>1068</v>
      </c>
      <c r="M40" s="314">
        <v>1158</v>
      </c>
      <c r="N40" s="315">
        <v>1247</v>
      </c>
      <c r="O40" s="313">
        <v>1336</v>
      </c>
      <c r="P40" s="314">
        <v>1425</v>
      </c>
      <c r="Q40" s="315">
        <v>1514</v>
      </c>
      <c r="R40" s="313"/>
      <c r="S40" s="312"/>
      <c r="T40" s="313"/>
      <c r="U40" s="294">
        <v>1.31</v>
      </c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809</v>
      </c>
      <c r="C41" s="309">
        <v>809</v>
      </c>
      <c r="D41" s="310">
        <v>907</v>
      </c>
      <c r="E41" s="311">
        <v>1024</v>
      </c>
      <c r="F41" s="309">
        <v>1124</v>
      </c>
      <c r="G41" s="310">
        <v>1279</v>
      </c>
      <c r="H41" s="311">
        <v>1426</v>
      </c>
      <c r="I41" s="309">
        <v>1612</v>
      </c>
      <c r="J41" s="310">
        <v>1790</v>
      </c>
      <c r="K41" s="311">
        <v>1897</v>
      </c>
      <c r="L41" s="309">
        <v>2075</v>
      </c>
      <c r="M41" s="310">
        <v>2245</v>
      </c>
      <c r="N41" s="311">
        <v>2418</v>
      </c>
      <c r="O41" s="309">
        <v>2591</v>
      </c>
      <c r="P41" s="310">
        <v>2764</v>
      </c>
      <c r="Q41" s="311">
        <v>2936</v>
      </c>
      <c r="R41" s="309"/>
      <c r="S41" s="308"/>
      <c r="T41" s="309"/>
      <c r="U41" s="222">
        <v>2.54</v>
      </c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440</v>
      </c>
      <c r="C42" s="313">
        <v>440</v>
      </c>
      <c r="D42" s="314">
        <v>481</v>
      </c>
      <c r="E42" s="315">
        <v>538</v>
      </c>
      <c r="F42" s="313">
        <v>594</v>
      </c>
      <c r="G42" s="314">
        <v>670</v>
      </c>
      <c r="H42" s="315">
        <v>760</v>
      </c>
      <c r="I42" s="313">
        <v>859</v>
      </c>
      <c r="J42" s="314">
        <v>963</v>
      </c>
      <c r="K42" s="315">
        <v>1026</v>
      </c>
      <c r="L42" s="313">
        <v>1132</v>
      </c>
      <c r="M42" s="314">
        <v>1226</v>
      </c>
      <c r="N42" s="315">
        <v>1320</v>
      </c>
      <c r="O42" s="313">
        <v>1415</v>
      </c>
      <c r="P42" s="314">
        <v>1509</v>
      </c>
      <c r="Q42" s="315">
        <v>1603</v>
      </c>
      <c r="R42" s="313">
        <v>1698</v>
      </c>
      <c r="S42" s="312"/>
      <c r="T42" s="313"/>
      <c r="U42" s="294">
        <v>1.31</v>
      </c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851</v>
      </c>
      <c r="C43" s="317">
        <v>851</v>
      </c>
      <c r="D43" s="318">
        <v>956</v>
      </c>
      <c r="E43" s="319">
        <v>1078</v>
      </c>
      <c r="F43" s="317">
        <v>1193</v>
      </c>
      <c r="G43" s="318">
        <v>1348</v>
      </c>
      <c r="H43" s="319">
        <v>1517</v>
      </c>
      <c r="I43" s="317">
        <v>1695</v>
      </c>
      <c r="J43" s="318">
        <v>1843</v>
      </c>
      <c r="K43" s="319">
        <v>1993</v>
      </c>
      <c r="L43" s="317">
        <v>2193</v>
      </c>
      <c r="M43" s="318">
        <v>2377</v>
      </c>
      <c r="N43" s="319">
        <v>2560</v>
      </c>
      <c r="O43" s="317">
        <v>2743</v>
      </c>
      <c r="P43" s="318">
        <v>2926</v>
      </c>
      <c r="Q43" s="319">
        <v>3109</v>
      </c>
      <c r="R43" s="317">
        <v>3292</v>
      </c>
      <c r="S43" s="316"/>
      <c r="T43" s="317"/>
      <c r="U43" s="222">
        <v>2.54</v>
      </c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460</v>
      </c>
      <c r="C44" s="321">
        <v>460</v>
      </c>
      <c r="D44" s="322">
        <v>503</v>
      </c>
      <c r="E44" s="323">
        <v>562</v>
      </c>
      <c r="F44" s="321">
        <v>621</v>
      </c>
      <c r="G44" s="322">
        <v>701</v>
      </c>
      <c r="H44" s="323">
        <v>796</v>
      </c>
      <c r="I44" s="321">
        <v>897</v>
      </c>
      <c r="J44" s="322">
        <v>1004</v>
      </c>
      <c r="K44" s="323">
        <v>1072</v>
      </c>
      <c r="L44" s="321">
        <v>1186</v>
      </c>
      <c r="M44" s="322">
        <v>1284</v>
      </c>
      <c r="N44" s="323">
        <v>1383</v>
      </c>
      <c r="O44" s="321">
        <v>1482</v>
      </c>
      <c r="P44" s="322">
        <v>1581</v>
      </c>
      <c r="Q44" s="323">
        <v>1680</v>
      </c>
      <c r="R44" s="321">
        <v>1778</v>
      </c>
      <c r="S44" s="320">
        <v>1877</v>
      </c>
      <c r="T44" s="321"/>
      <c r="U44" s="294">
        <v>1.3</v>
      </c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892</v>
      </c>
      <c r="C45" s="309">
        <v>892</v>
      </c>
      <c r="D45" s="310">
        <v>1003</v>
      </c>
      <c r="E45" s="311">
        <v>1129</v>
      </c>
      <c r="F45" s="309">
        <v>1252</v>
      </c>
      <c r="G45" s="310">
        <v>1414</v>
      </c>
      <c r="H45" s="311">
        <v>1594</v>
      </c>
      <c r="I45" s="309">
        <v>1776</v>
      </c>
      <c r="J45" s="310">
        <v>1931</v>
      </c>
      <c r="K45" s="311">
        <v>2088</v>
      </c>
      <c r="L45" s="309">
        <v>2305</v>
      </c>
      <c r="M45" s="310">
        <v>2500</v>
      </c>
      <c r="N45" s="311">
        <v>2692</v>
      </c>
      <c r="O45" s="309">
        <v>2884</v>
      </c>
      <c r="P45" s="310">
        <v>3076</v>
      </c>
      <c r="Q45" s="311">
        <v>3269</v>
      </c>
      <c r="R45" s="309">
        <v>3461</v>
      </c>
      <c r="S45" s="308">
        <v>3653</v>
      </c>
      <c r="T45" s="309"/>
      <c r="U45" s="222">
        <v>2.5300000000000002</v>
      </c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471</v>
      </c>
      <c r="C46" s="313">
        <v>471</v>
      </c>
      <c r="D46" s="314">
        <v>530</v>
      </c>
      <c r="E46" s="315">
        <v>584</v>
      </c>
      <c r="F46" s="313">
        <v>660</v>
      </c>
      <c r="G46" s="314">
        <v>739</v>
      </c>
      <c r="H46" s="315">
        <v>836</v>
      </c>
      <c r="I46" s="313">
        <v>926</v>
      </c>
      <c r="J46" s="314">
        <v>1030</v>
      </c>
      <c r="K46" s="315">
        <v>1129</v>
      </c>
      <c r="L46" s="313">
        <v>1248</v>
      </c>
      <c r="M46" s="314">
        <v>1352</v>
      </c>
      <c r="N46" s="315">
        <v>1456</v>
      </c>
      <c r="O46" s="313">
        <v>1560</v>
      </c>
      <c r="P46" s="314">
        <v>1664</v>
      </c>
      <c r="Q46" s="315">
        <v>1768</v>
      </c>
      <c r="R46" s="313">
        <v>1872</v>
      </c>
      <c r="S46" s="312">
        <v>1976</v>
      </c>
      <c r="T46" s="313">
        <v>2080</v>
      </c>
      <c r="U46" s="294">
        <v>1.3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915</v>
      </c>
      <c r="C47" s="309">
        <v>915</v>
      </c>
      <c r="D47" s="310">
        <v>1054</v>
      </c>
      <c r="E47" s="311">
        <v>1180</v>
      </c>
      <c r="F47" s="309">
        <v>1323</v>
      </c>
      <c r="G47" s="310">
        <v>1490</v>
      </c>
      <c r="H47" s="311">
        <v>1674</v>
      </c>
      <c r="I47" s="309">
        <v>1852</v>
      </c>
      <c r="J47" s="310">
        <v>2004</v>
      </c>
      <c r="K47" s="311">
        <v>2198</v>
      </c>
      <c r="L47" s="309">
        <v>2397</v>
      </c>
      <c r="M47" s="310">
        <v>2600</v>
      </c>
      <c r="N47" s="311">
        <v>2800</v>
      </c>
      <c r="O47" s="309">
        <v>3000</v>
      </c>
      <c r="P47" s="310">
        <v>3200</v>
      </c>
      <c r="Q47" s="311">
        <v>3400</v>
      </c>
      <c r="R47" s="309">
        <v>3600</v>
      </c>
      <c r="S47" s="308">
        <v>3800</v>
      </c>
      <c r="T47" s="309">
        <v>4000</v>
      </c>
      <c r="U47" s="222">
        <v>2.5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490</v>
      </c>
      <c r="C48" s="313">
        <v>490</v>
      </c>
      <c r="D48" s="314">
        <v>553</v>
      </c>
      <c r="E48" s="315">
        <v>609</v>
      </c>
      <c r="F48" s="313">
        <v>687</v>
      </c>
      <c r="G48" s="314">
        <v>769</v>
      </c>
      <c r="H48" s="315">
        <v>871</v>
      </c>
      <c r="I48" s="313">
        <v>964</v>
      </c>
      <c r="J48" s="314">
        <v>1073</v>
      </c>
      <c r="K48" s="315">
        <v>1178</v>
      </c>
      <c r="L48" s="313">
        <v>1310</v>
      </c>
      <c r="M48" s="314">
        <v>1420</v>
      </c>
      <c r="N48" s="315">
        <v>1529</v>
      </c>
      <c r="O48" s="313">
        <v>1638</v>
      </c>
      <c r="P48" s="314">
        <v>1747</v>
      </c>
      <c r="Q48" s="315">
        <v>1856</v>
      </c>
      <c r="R48" s="313">
        <v>1966</v>
      </c>
      <c r="S48" s="312">
        <v>2075</v>
      </c>
      <c r="T48" s="313">
        <v>2184</v>
      </c>
      <c r="U48" s="294">
        <v>1.3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955</v>
      </c>
      <c r="C49" s="317">
        <v>955</v>
      </c>
      <c r="D49" s="318">
        <v>1090</v>
      </c>
      <c r="E49" s="319">
        <v>1234</v>
      </c>
      <c r="F49" s="317">
        <v>1372</v>
      </c>
      <c r="G49" s="318">
        <v>1555</v>
      </c>
      <c r="H49" s="319">
        <v>1750</v>
      </c>
      <c r="I49" s="317">
        <v>1934</v>
      </c>
      <c r="J49" s="318">
        <v>2091</v>
      </c>
      <c r="K49" s="319">
        <v>2300</v>
      </c>
      <c r="L49" s="317">
        <v>2515</v>
      </c>
      <c r="M49" s="318">
        <v>2730</v>
      </c>
      <c r="N49" s="319">
        <v>2940</v>
      </c>
      <c r="O49" s="317">
        <v>3150</v>
      </c>
      <c r="P49" s="318">
        <v>3360</v>
      </c>
      <c r="Q49" s="319">
        <v>3570</v>
      </c>
      <c r="R49" s="317">
        <v>3780</v>
      </c>
      <c r="S49" s="316">
        <v>3990</v>
      </c>
      <c r="T49" s="317">
        <v>4200</v>
      </c>
      <c r="U49" s="222">
        <v>2.5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511</v>
      </c>
      <c r="C50" s="321">
        <v>511</v>
      </c>
      <c r="D50" s="322">
        <v>576</v>
      </c>
      <c r="E50" s="323">
        <v>634</v>
      </c>
      <c r="F50" s="321">
        <v>715</v>
      </c>
      <c r="G50" s="322">
        <v>801</v>
      </c>
      <c r="H50" s="323">
        <v>906</v>
      </c>
      <c r="I50" s="321">
        <v>1004</v>
      </c>
      <c r="J50" s="322">
        <v>1115</v>
      </c>
      <c r="K50" s="323">
        <v>1223</v>
      </c>
      <c r="L50" s="321">
        <v>1365</v>
      </c>
      <c r="M50" s="322">
        <v>1476</v>
      </c>
      <c r="N50" s="323">
        <v>1589</v>
      </c>
      <c r="O50" s="321">
        <v>1703</v>
      </c>
      <c r="P50" s="322">
        <v>1816</v>
      </c>
      <c r="Q50" s="323">
        <v>1930</v>
      </c>
      <c r="R50" s="321">
        <v>2043</v>
      </c>
      <c r="S50" s="320">
        <v>2157</v>
      </c>
      <c r="T50" s="321">
        <v>2270</v>
      </c>
      <c r="U50" s="294">
        <v>1.29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998</v>
      </c>
      <c r="C51" s="309">
        <v>998</v>
      </c>
      <c r="D51" s="310">
        <v>1126</v>
      </c>
      <c r="E51" s="311">
        <v>1288</v>
      </c>
      <c r="F51" s="309">
        <v>1441</v>
      </c>
      <c r="G51" s="310">
        <v>1624</v>
      </c>
      <c r="H51" s="311">
        <v>1825</v>
      </c>
      <c r="I51" s="309">
        <v>2019</v>
      </c>
      <c r="J51" s="310">
        <v>2181</v>
      </c>
      <c r="K51" s="311">
        <v>2395</v>
      </c>
      <c r="L51" s="309">
        <v>2621</v>
      </c>
      <c r="M51" s="310">
        <v>2837</v>
      </c>
      <c r="N51" s="311">
        <v>3055</v>
      </c>
      <c r="O51" s="309">
        <v>3274</v>
      </c>
      <c r="P51" s="310">
        <v>3492</v>
      </c>
      <c r="Q51" s="311">
        <v>3710</v>
      </c>
      <c r="R51" s="309">
        <v>3928</v>
      </c>
      <c r="S51" s="308">
        <v>4147</v>
      </c>
      <c r="T51" s="309">
        <v>4365</v>
      </c>
      <c r="U51" s="222">
        <v>2.48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529</v>
      </c>
      <c r="C52" s="313">
        <v>529</v>
      </c>
      <c r="D52" s="314">
        <v>598</v>
      </c>
      <c r="E52" s="315">
        <v>659</v>
      </c>
      <c r="F52" s="313">
        <v>743</v>
      </c>
      <c r="G52" s="314">
        <v>831</v>
      </c>
      <c r="H52" s="315">
        <v>941</v>
      </c>
      <c r="I52" s="313">
        <v>1042</v>
      </c>
      <c r="J52" s="314">
        <v>1158</v>
      </c>
      <c r="K52" s="315">
        <v>1268</v>
      </c>
      <c r="L52" s="313">
        <v>1414</v>
      </c>
      <c r="M52" s="314">
        <v>1531</v>
      </c>
      <c r="N52" s="315">
        <v>1649</v>
      </c>
      <c r="O52" s="313">
        <v>1766</v>
      </c>
      <c r="P52" s="314">
        <v>1884</v>
      </c>
      <c r="Q52" s="315">
        <v>2002</v>
      </c>
      <c r="R52" s="313">
        <v>2120</v>
      </c>
      <c r="S52" s="312">
        <v>2237</v>
      </c>
      <c r="T52" s="313">
        <v>2355</v>
      </c>
      <c r="U52" s="294">
        <v>1.28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1036</v>
      </c>
      <c r="C53" s="309">
        <v>1036</v>
      </c>
      <c r="D53" s="310">
        <v>1173</v>
      </c>
      <c r="E53" s="311">
        <v>1332</v>
      </c>
      <c r="F53" s="309">
        <v>1502</v>
      </c>
      <c r="G53" s="310">
        <v>1689</v>
      </c>
      <c r="H53" s="311">
        <v>1901</v>
      </c>
      <c r="I53" s="309">
        <v>2101</v>
      </c>
      <c r="J53" s="310">
        <v>2271</v>
      </c>
      <c r="K53" s="311">
        <v>2489</v>
      </c>
      <c r="L53" s="309">
        <v>2722</v>
      </c>
      <c r="M53" s="310">
        <v>2942</v>
      </c>
      <c r="N53" s="311">
        <v>3168</v>
      </c>
      <c r="O53" s="309">
        <v>3395</v>
      </c>
      <c r="P53" s="310">
        <v>3621</v>
      </c>
      <c r="Q53" s="311">
        <v>3847</v>
      </c>
      <c r="R53" s="309">
        <v>4074</v>
      </c>
      <c r="S53" s="308">
        <v>4300</v>
      </c>
      <c r="T53" s="309">
        <v>4526</v>
      </c>
      <c r="U53" s="222">
        <v>2.46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550</v>
      </c>
      <c r="C54" s="313">
        <v>550</v>
      </c>
      <c r="D54" s="314">
        <v>621</v>
      </c>
      <c r="E54" s="315">
        <v>684</v>
      </c>
      <c r="F54" s="313">
        <v>770</v>
      </c>
      <c r="G54" s="314">
        <v>872</v>
      </c>
      <c r="H54" s="315">
        <v>976</v>
      </c>
      <c r="I54" s="313">
        <v>1097</v>
      </c>
      <c r="J54" s="314">
        <v>1219</v>
      </c>
      <c r="K54" s="315">
        <v>1341</v>
      </c>
      <c r="L54" s="313">
        <v>1466</v>
      </c>
      <c r="M54" s="314">
        <v>1585</v>
      </c>
      <c r="N54" s="315">
        <v>1707</v>
      </c>
      <c r="O54" s="313">
        <v>1829</v>
      </c>
      <c r="P54" s="314">
        <v>1951</v>
      </c>
      <c r="Q54" s="315">
        <v>2073</v>
      </c>
      <c r="R54" s="313">
        <v>2195</v>
      </c>
      <c r="S54" s="312">
        <v>2316</v>
      </c>
      <c r="T54" s="313">
        <v>2438</v>
      </c>
      <c r="U54" s="294">
        <v>1.27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1079</v>
      </c>
      <c r="C55" s="317">
        <v>1079</v>
      </c>
      <c r="D55" s="318">
        <v>1221</v>
      </c>
      <c r="E55" s="319">
        <v>1368</v>
      </c>
      <c r="F55" s="317">
        <v>1540</v>
      </c>
      <c r="G55" s="318">
        <v>1744</v>
      </c>
      <c r="H55" s="319">
        <v>1952</v>
      </c>
      <c r="I55" s="317">
        <v>2194</v>
      </c>
      <c r="J55" s="318">
        <v>2379</v>
      </c>
      <c r="K55" s="319">
        <v>2612</v>
      </c>
      <c r="L55" s="317">
        <v>2828</v>
      </c>
      <c r="M55" s="318">
        <v>3058</v>
      </c>
      <c r="N55" s="319">
        <v>3293</v>
      </c>
      <c r="O55" s="317">
        <v>3528</v>
      </c>
      <c r="P55" s="318">
        <v>3763</v>
      </c>
      <c r="Q55" s="319">
        <v>3998</v>
      </c>
      <c r="R55" s="317">
        <v>4234</v>
      </c>
      <c r="S55" s="316">
        <v>4469</v>
      </c>
      <c r="T55" s="317">
        <v>4704</v>
      </c>
      <c r="U55" s="222">
        <v>2.4500000000000002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268" t="s">
        <v>130</v>
      </c>
      <c r="B56" s="320">
        <v>550</v>
      </c>
      <c r="C56" s="321">
        <v>573</v>
      </c>
      <c r="D56" s="322">
        <v>648</v>
      </c>
      <c r="E56" s="323">
        <v>715</v>
      </c>
      <c r="F56" s="321">
        <v>804</v>
      </c>
      <c r="G56" s="322">
        <v>910</v>
      </c>
      <c r="H56" s="323">
        <v>1016</v>
      </c>
      <c r="I56" s="321">
        <v>1143</v>
      </c>
      <c r="J56" s="322">
        <v>1270</v>
      </c>
      <c r="K56" s="323">
        <v>1397</v>
      </c>
      <c r="L56" s="321">
        <v>1524</v>
      </c>
      <c r="M56" s="322">
        <v>1651</v>
      </c>
      <c r="N56" s="323">
        <v>1778</v>
      </c>
      <c r="O56" s="321">
        <v>1905</v>
      </c>
      <c r="P56" s="322">
        <v>2032</v>
      </c>
      <c r="Q56" s="323">
        <v>2159</v>
      </c>
      <c r="R56" s="321">
        <v>2286</v>
      </c>
      <c r="S56" s="320">
        <v>2413</v>
      </c>
      <c r="T56" s="321">
        <v>2540</v>
      </c>
      <c r="U56" s="294">
        <v>1.27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1080</v>
      </c>
      <c r="C57" s="309">
        <v>1125</v>
      </c>
      <c r="D57" s="310">
        <v>1272</v>
      </c>
      <c r="E57" s="311">
        <v>1430</v>
      </c>
      <c r="F57" s="309">
        <v>1608</v>
      </c>
      <c r="G57" s="310">
        <v>1820</v>
      </c>
      <c r="H57" s="311">
        <v>2032</v>
      </c>
      <c r="I57" s="309">
        <v>2286</v>
      </c>
      <c r="J57" s="310">
        <v>2480</v>
      </c>
      <c r="K57" s="311">
        <v>2717</v>
      </c>
      <c r="L57" s="309">
        <v>2940</v>
      </c>
      <c r="M57" s="310">
        <v>3185</v>
      </c>
      <c r="N57" s="311">
        <v>3430</v>
      </c>
      <c r="O57" s="309">
        <v>3675</v>
      </c>
      <c r="P57" s="310">
        <v>3920</v>
      </c>
      <c r="Q57" s="311">
        <v>4165</v>
      </c>
      <c r="R57" s="309">
        <v>4410</v>
      </c>
      <c r="S57" s="308">
        <v>4655</v>
      </c>
      <c r="T57" s="309">
        <v>4900</v>
      </c>
      <c r="U57" s="222">
        <v>2.4500000000000002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572</v>
      </c>
      <c r="C58" s="313">
        <v>596</v>
      </c>
      <c r="D58" s="314">
        <v>674</v>
      </c>
      <c r="E58" s="315">
        <v>744</v>
      </c>
      <c r="F58" s="313">
        <v>836</v>
      </c>
      <c r="G58" s="314">
        <v>946</v>
      </c>
      <c r="H58" s="315">
        <v>1057</v>
      </c>
      <c r="I58" s="313">
        <v>1189</v>
      </c>
      <c r="J58" s="314">
        <v>1321</v>
      </c>
      <c r="K58" s="315">
        <v>1453</v>
      </c>
      <c r="L58" s="313">
        <v>1585</v>
      </c>
      <c r="M58" s="314">
        <v>1717</v>
      </c>
      <c r="N58" s="315">
        <v>1849</v>
      </c>
      <c r="O58" s="313">
        <v>1981</v>
      </c>
      <c r="P58" s="314">
        <v>2113</v>
      </c>
      <c r="Q58" s="315">
        <v>2245</v>
      </c>
      <c r="R58" s="313">
        <v>2377</v>
      </c>
      <c r="S58" s="312">
        <v>2510</v>
      </c>
      <c r="T58" s="313">
        <v>2642</v>
      </c>
      <c r="U58" s="294">
        <v>1.27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1123</v>
      </c>
      <c r="C59" s="309">
        <v>1170</v>
      </c>
      <c r="D59" s="310">
        <v>1323</v>
      </c>
      <c r="E59" s="311">
        <v>1487</v>
      </c>
      <c r="F59" s="309">
        <v>1672</v>
      </c>
      <c r="G59" s="310">
        <v>1893</v>
      </c>
      <c r="H59" s="311">
        <v>2113</v>
      </c>
      <c r="I59" s="309">
        <v>2377</v>
      </c>
      <c r="J59" s="310">
        <v>2579</v>
      </c>
      <c r="K59" s="311">
        <v>2826</v>
      </c>
      <c r="L59" s="309">
        <v>3058</v>
      </c>
      <c r="M59" s="310">
        <v>3312</v>
      </c>
      <c r="N59" s="311">
        <v>3567</v>
      </c>
      <c r="O59" s="309">
        <v>3822</v>
      </c>
      <c r="P59" s="310">
        <v>4077</v>
      </c>
      <c r="Q59" s="311">
        <v>4332</v>
      </c>
      <c r="R59" s="309">
        <v>4586</v>
      </c>
      <c r="S59" s="308">
        <v>4841</v>
      </c>
      <c r="T59" s="309">
        <v>5096</v>
      </c>
      <c r="U59" s="222">
        <v>2.4500000000000002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594</v>
      </c>
      <c r="C60" s="313">
        <v>619</v>
      </c>
      <c r="D60" s="314">
        <v>700</v>
      </c>
      <c r="E60" s="315">
        <v>772</v>
      </c>
      <c r="F60" s="313">
        <v>868</v>
      </c>
      <c r="G60" s="314">
        <v>983</v>
      </c>
      <c r="H60" s="315">
        <v>1097</v>
      </c>
      <c r="I60" s="313">
        <v>1234</v>
      </c>
      <c r="J60" s="314">
        <v>1372</v>
      </c>
      <c r="K60" s="315">
        <v>1509</v>
      </c>
      <c r="L60" s="313">
        <v>1646</v>
      </c>
      <c r="M60" s="314">
        <v>1783</v>
      </c>
      <c r="N60" s="315">
        <v>1920</v>
      </c>
      <c r="O60" s="313">
        <v>2057</v>
      </c>
      <c r="P60" s="314">
        <v>2195</v>
      </c>
      <c r="Q60" s="315">
        <v>2332</v>
      </c>
      <c r="R60" s="313">
        <v>2469</v>
      </c>
      <c r="S60" s="312">
        <v>2606</v>
      </c>
      <c r="T60" s="313">
        <v>2743</v>
      </c>
      <c r="U60" s="294">
        <v>1.27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1166</v>
      </c>
      <c r="C61" s="317">
        <v>1215</v>
      </c>
      <c r="D61" s="318">
        <v>1374</v>
      </c>
      <c r="E61" s="319">
        <v>1544</v>
      </c>
      <c r="F61" s="317">
        <v>1737</v>
      </c>
      <c r="G61" s="318">
        <v>1966</v>
      </c>
      <c r="H61" s="319">
        <v>2195</v>
      </c>
      <c r="I61" s="317">
        <v>2469</v>
      </c>
      <c r="J61" s="318">
        <v>2678</v>
      </c>
      <c r="K61" s="319">
        <v>2934</v>
      </c>
      <c r="L61" s="317">
        <v>3175</v>
      </c>
      <c r="M61" s="318">
        <v>3440</v>
      </c>
      <c r="N61" s="319">
        <v>3704</v>
      </c>
      <c r="O61" s="317">
        <v>3969</v>
      </c>
      <c r="P61" s="318">
        <v>4234</v>
      </c>
      <c r="Q61" s="319">
        <v>4498</v>
      </c>
      <c r="R61" s="317">
        <v>4763</v>
      </c>
      <c r="S61" s="316">
        <v>5027</v>
      </c>
      <c r="T61" s="317">
        <v>5292</v>
      </c>
      <c r="U61" s="222">
        <v>2.4500000000000002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616</v>
      </c>
      <c r="C62" s="321">
        <v>642</v>
      </c>
      <c r="D62" s="322">
        <v>726</v>
      </c>
      <c r="E62" s="323">
        <v>801</v>
      </c>
      <c r="F62" s="321">
        <v>900</v>
      </c>
      <c r="G62" s="322">
        <v>1019</v>
      </c>
      <c r="H62" s="323">
        <v>1138</v>
      </c>
      <c r="I62" s="321">
        <v>1280</v>
      </c>
      <c r="J62" s="322">
        <v>1422</v>
      </c>
      <c r="K62" s="323">
        <v>1565</v>
      </c>
      <c r="L62" s="321">
        <v>1707</v>
      </c>
      <c r="M62" s="322">
        <v>1849</v>
      </c>
      <c r="N62" s="323">
        <v>1991</v>
      </c>
      <c r="O62" s="321">
        <v>2134</v>
      </c>
      <c r="P62" s="322">
        <v>2276</v>
      </c>
      <c r="Q62" s="323">
        <v>2418</v>
      </c>
      <c r="R62" s="321">
        <v>2560</v>
      </c>
      <c r="S62" s="320">
        <v>2703</v>
      </c>
      <c r="T62" s="321">
        <v>2845</v>
      </c>
      <c r="U62" s="294">
        <v>1.27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1210</v>
      </c>
      <c r="C63" s="309">
        <v>1260</v>
      </c>
      <c r="D63" s="310">
        <v>1425</v>
      </c>
      <c r="E63" s="311">
        <v>1602</v>
      </c>
      <c r="F63" s="309">
        <v>1801</v>
      </c>
      <c r="G63" s="310">
        <v>2038</v>
      </c>
      <c r="H63" s="311">
        <v>2276</v>
      </c>
      <c r="I63" s="309">
        <v>2560</v>
      </c>
      <c r="J63" s="310">
        <v>2778</v>
      </c>
      <c r="K63" s="311">
        <v>3043</v>
      </c>
      <c r="L63" s="309">
        <v>3293</v>
      </c>
      <c r="M63" s="310">
        <v>3567</v>
      </c>
      <c r="N63" s="311">
        <v>3842</v>
      </c>
      <c r="O63" s="309">
        <v>4116</v>
      </c>
      <c r="P63" s="310">
        <v>4390</v>
      </c>
      <c r="Q63" s="311">
        <v>4665</v>
      </c>
      <c r="R63" s="309">
        <v>4939</v>
      </c>
      <c r="S63" s="308">
        <v>5214</v>
      </c>
      <c r="T63" s="309">
        <v>5488</v>
      </c>
      <c r="U63" s="222">
        <v>2.4500000000000002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638</v>
      </c>
      <c r="C64" s="313">
        <v>665</v>
      </c>
      <c r="D64" s="314">
        <v>752</v>
      </c>
      <c r="E64" s="315">
        <v>829</v>
      </c>
      <c r="F64" s="313">
        <v>933</v>
      </c>
      <c r="G64" s="314">
        <v>1056</v>
      </c>
      <c r="H64" s="315">
        <v>1179</v>
      </c>
      <c r="I64" s="313">
        <v>1326</v>
      </c>
      <c r="J64" s="314">
        <v>1473</v>
      </c>
      <c r="K64" s="315">
        <v>1621</v>
      </c>
      <c r="L64" s="313">
        <v>1768</v>
      </c>
      <c r="M64" s="314">
        <v>1915</v>
      </c>
      <c r="N64" s="315">
        <v>2062</v>
      </c>
      <c r="O64" s="313">
        <v>2210</v>
      </c>
      <c r="P64" s="314">
        <v>2357</v>
      </c>
      <c r="Q64" s="315">
        <v>2504</v>
      </c>
      <c r="R64" s="313">
        <v>2652</v>
      </c>
      <c r="S64" s="312">
        <v>2799</v>
      </c>
      <c r="T64" s="313">
        <v>2946</v>
      </c>
      <c r="U64" s="294">
        <v>1.27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21" x14ac:dyDescent="0.15">
      <c r="A65" s="270">
        <v>1450</v>
      </c>
      <c r="B65" s="308">
        <v>1253</v>
      </c>
      <c r="C65" s="309">
        <v>1305</v>
      </c>
      <c r="D65" s="310">
        <v>1476</v>
      </c>
      <c r="E65" s="311">
        <v>1659</v>
      </c>
      <c r="F65" s="309">
        <v>1865</v>
      </c>
      <c r="G65" s="310">
        <v>2111</v>
      </c>
      <c r="H65" s="311">
        <v>2357</v>
      </c>
      <c r="I65" s="309">
        <v>2652</v>
      </c>
      <c r="J65" s="310">
        <v>2877</v>
      </c>
      <c r="K65" s="311">
        <v>3152</v>
      </c>
      <c r="L65" s="309">
        <v>3410</v>
      </c>
      <c r="M65" s="310">
        <v>3695</v>
      </c>
      <c r="N65" s="311">
        <v>3979</v>
      </c>
      <c r="O65" s="309">
        <v>4263</v>
      </c>
      <c r="P65" s="310">
        <v>4547</v>
      </c>
      <c r="Q65" s="311">
        <v>4831</v>
      </c>
      <c r="R65" s="309">
        <v>5116</v>
      </c>
      <c r="S65" s="308">
        <v>5400</v>
      </c>
      <c r="T65" s="309">
        <v>5684</v>
      </c>
      <c r="U65" s="222">
        <v>2.4500000000000002</v>
      </c>
    </row>
    <row r="66" spans="1:21" x14ac:dyDescent="0.15">
      <c r="A66" s="268" t="s">
        <v>135</v>
      </c>
      <c r="B66" s="312">
        <v>660</v>
      </c>
      <c r="C66" s="313">
        <v>688</v>
      </c>
      <c r="D66" s="314">
        <v>778</v>
      </c>
      <c r="E66" s="315">
        <v>858</v>
      </c>
      <c r="F66" s="313">
        <v>965</v>
      </c>
      <c r="G66" s="314">
        <v>1092</v>
      </c>
      <c r="H66" s="315">
        <v>1219</v>
      </c>
      <c r="I66" s="313">
        <v>1372</v>
      </c>
      <c r="J66" s="314">
        <v>1524</v>
      </c>
      <c r="K66" s="315">
        <v>1676</v>
      </c>
      <c r="L66" s="313">
        <v>1829</v>
      </c>
      <c r="M66" s="314">
        <v>1981</v>
      </c>
      <c r="N66" s="315">
        <v>2134</v>
      </c>
      <c r="O66" s="313">
        <v>2286</v>
      </c>
      <c r="P66" s="314">
        <v>2438</v>
      </c>
      <c r="Q66" s="315">
        <v>2591</v>
      </c>
      <c r="R66" s="313">
        <v>2743</v>
      </c>
      <c r="S66" s="312">
        <v>2896</v>
      </c>
      <c r="T66" s="313">
        <v>3048</v>
      </c>
      <c r="U66" s="294">
        <v>1.27</v>
      </c>
    </row>
    <row r="67" spans="1:21" x14ac:dyDescent="0.15">
      <c r="A67" s="270">
        <v>1500</v>
      </c>
      <c r="B67" s="316">
        <v>1296</v>
      </c>
      <c r="C67" s="317">
        <v>1350</v>
      </c>
      <c r="D67" s="318">
        <v>1526</v>
      </c>
      <c r="E67" s="319">
        <v>1716</v>
      </c>
      <c r="F67" s="317">
        <v>1930</v>
      </c>
      <c r="G67" s="318">
        <v>2184</v>
      </c>
      <c r="H67" s="319">
        <v>2438</v>
      </c>
      <c r="I67" s="317">
        <v>2743</v>
      </c>
      <c r="J67" s="318">
        <v>2976</v>
      </c>
      <c r="K67" s="319">
        <v>3260</v>
      </c>
      <c r="L67" s="317">
        <v>3528</v>
      </c>
      <c r="M67" s="318">
        <v>3822</v>
      </c>
      <c r="N67" s="319">
        <v>4116</v>
      </c>
      <c r="O67" s="317">
        <v>4410</v>
      </c>
      <c r="P67" s="318">
        <v>4704</v>
      </c>
      <c r="Q67" s="319">
        <v>4998</v>
      </c>
      <c r="R67" s="317">
        <v>5292</v>
      </c>
      <c r="S67" s="316">
        <v>5586</v>
      </c>
      <c r="T67" s="317">
        <v>5880</v>
      </c>
      <c r="U67" s="222">
        <v>2.4500000000000002</v>
      </c>
    </row>
    <row r="68" spans="1:21" x14ac:dyDescent="0.15">
      <c r="A68" s="264"/>
      <c r="B68" s="293">
        <v>2.75</v>
      </c>
      <c r="C68" s="264">
        <v>1.91</v>
      </c>
      <c r="D68" s="264">
        <v>1.62</v>
      </c>
      <c r="E68" s="264">
        <v>1.43</v>
      </c>
      <c r="F68" s="264">
        <v>1.34</v>
      </c>
      <c r="G68" s="264">
        <v>1.3</v>
      </c>
      <c r="H68" s="264">
        <v>1.27</v>
      </c>
      <c r="I68" s="264">
        <v>1.27</v>
      </c>
      <c r="J68" s="264">
        <v>1.27</v>
      </c>
      <c r="K68" s="264">
        <v>1.27</v>
      </c>
      <c r="L68" s="264">
        <v>1.27</v>
      </c>
      <c r="M68" s="264">
        <v>1.27</v>
      </c>
      <c r="N68" s="264">
        <v>1.27</v>
      </c>
      <c r="O68" s="264">
        <v>1.27</v>
      </c>
      <c r="P68" s="264">
        <v>1.27</v>
      </c>
      <c r="Q68" s="264">
        <v>1.27</v>
      </c>
      <c r="R68" s="264">
        <v>1.27</v>
      </c>
      <c r="S68" s="264">
        <v>1.27</v>
      </c>
      <c r="T68" s="264">
        <v>1.27</v>
      </c>
    </row>
    <row r="69" spans="1:21" x14ac:dyDescent="0.15">
      <c r="A69" s="264"/>
      <c r="B69" s="265">
        <v>5.4</v>
      </c>
      <c r="C69" s="219">
        <v>3.75</v>
      </c>
      <c r="D69" s="219">
        <v>3.18</v>
      </c>
      <c r="E69" s="219">
        <v>2.86</v>
      </c>
      <c r="F69" s="219">
        <v>2.68</v>
      </c>
      <c r="G69" s="219">
        <v>2.6</v>
      </c>
      <c r="H69" s="219">
        <v>2.54</v>
      </c>
      <c r="I69" s="219">
        <v>2.54</v>
      </c>
      <c r="J69" s="219">
        <v>2.48</v>
      </c>
      <c r="K69" s="219">
        <v>2.4700000000000002</v>
      </c>
      <c r="L69" s="219">
        <v>2.4500000000000002</v>
      </c>
      <c r="M69" s="219">
        <v>2.4500000000000002</v>
      </c>
      <c r="N69" s="219">
        <v>2.4500000000000002</v>
      </c>
      <c r="O69" s="219">
        <v>2.4500000000000002</v>
      </c>
      <c r="P69" s="219">
        <v>2.4500000000000002</v>
      </c>
      <c r="Q69" s="219">
        <v>2.4500000000000002</v>
      </c>
      <c r="R69" s="219">
        <v>2.4500000000000002</v>
      </c>
      <c r="S69" s="219">
        <v>2.4500000000000002</v>
      </c>
      <c r="T69" s="219">
        <v>2.4500000000000002</v>
      </c>
    </row>
    <row r="70" spans="1:21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21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21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21" x14ac:dyDescent="0.15">
      <c r="A73" s="221"/>
      <c r="B73" s="221"/>
      <c r="U73" s="221"/>
    </row>
    <row r="74" spans="1:21" x14ac:dyDescent="0.15">
      <c r="A74" s="221"/>
      <c r="B74" s="221"/>
      <c r="U74" s="221"/>
    </row>
    <row r="75" spans="1:21" x14ac:dyDescent="0.15">
      <c r="A75" s="221"/>
      <c r="B75" s="221"/>
      <c r="U75" s="221"/>
    </row>
    <row r="76" spans="1:21" x14ac:dyDescent="0.15">
      <c r="A76" s="221"/>
      <c r="B76" s="221"/>
      <c r="U76" s="221"/>
    </row>
    <row r="77" spans="1:21" x14ac:dyDescent="0.15">
      <c r="A77" s="221"/>
      <c r="B77" s="221"/>
      <c r="U77" s="221"/>
    </row>
    <row r="78" spans="1:21" x14ac:dyDescent="0.15">
      <c r="A78" s="221"/>
      <c r="B78" s="221"/>
      <c r="U78" s="221"/>
    </row>
    <row r="79" spans="1:21" x14ac:dyDescent="0.15">
      <c r="A79" s="221"/>
      <c r="B79" s="221"/>
      <c r="U79" s="221"/>
    </row>
    <row r="80" spans="1:21" x14ac:dyDescent="0.15">
      <c r="A80" s="221"/>
      <c r="B80" s="221"/>
      <c r="U80" s="221"/>
    </row>
    <row r="81" s="221" customFormat="1" x14ac:dyDescent="0.15"/>
    <row r="82" s="221" customFormat="1" x14ac:dyDescent="0.15"/>
    <row r="83" s="221" customFormat="1" x14ac:dyDescent="0.15"/>
    <row r="84" s="221" customFormat="1" x14ac:dyDescent="0.15"/>
    <row r="85" s="221" customFormat="1" x14ac:dyDescent="0.15"/>
    <row r="86" s="221" customFormat="1" x14ac:dyDescent="0.15"/>
    <row r="87" s="221" customFormat="1" x14ac:dyDescent="0.15"/>
    <row r="88" s="221" customFormat="1" x14ac:dyDescent="0.15"/>
    <row r="89" s="221" customFormat="1" x14ac:dyDescent="0.15"/>
    <row r="90" s="221" customFormat="1" x14ac:dyDescent="0.15"/>
    <row r="91" s="221" customFormat="1" x14ac:dyDescent="0.15"/>
    <row r="92" s="221" customFormat="1" x14ac:dyDescent="0.15"/>
    <row r="93" s="221" customFormat="1" x14ac:dyDescent="0.15"/>
    <row r="94" s="221" customFormat="1" x14ac:dyDescent="0.15"/>
    <row r="95" s="221" customFormat="1" x14ac:dyDescent="0.15"/>
    <row r="96" s="221" customFormat="1" x14ac:dyDescent="0.15"/>
    <row r="97" s="221" customFormat="1" x14ac:dyDescent="0.15"/>
    <row r="98" s="221" customFormat="1" x14ac:dyDescent="0.15"/>
    <row r="99" s="221" customFormat="1" x14ac:dyDescent="0.15"/>
    <row r="100" s="221" customFormat="1" x14ac:dyDescent="0.15"/>
    <row r="101" s="221" customFormat="1" x14ac:dyDescent="0.15"/>
    <row r="102" s="221" customFormat="1" x14ac:dyDescent="0.15"/>
    <row r="103" s="221" customFormat="1" x14ac:dyDescent="0.15"/>
    <row r="104" s="221" customFormat="1" x14ac:dyDescent="0.15"/>
    <row r="105" s="221" customFormat="1" x14ac:dyDescent="0.15"/>
    <row r="106" s="221" customFormat="1" x14ac:dyDescent="0.15"/>
    <row r="107" s="221" customFormat="1" x14ac:dyDescent="0.15"/>
    <row r="108" s="221" customFormat="1" x14ac:dyDescent="0.15"/>
    <row r="109" s="221" customFormat="1" x14ac:dyDescent="0.15"/>
    <row r="110" s="221" customFormat="1" x14ac:dyDescent="0.15"/>
    <row r="111" s="221" customFormat="1" x14ac:dyDescent="0.15"/>
    <row r="112" s="221" customFormat="1" x14ac:dyDescent="0.15"/>
    <row r="113" s="221" customFormat="1" x14ac:dyDescent="0.15"/>
    <row r="114" s="221" customFormat="1" x14ac:dyDescent="0.15"/>
    <row r="115" s="221" customFormat="1" x14ac:dyDescent="0.15"/>
    <row r="116" s="221" customFormat="1" x14ac:dyDescent="0.15"/>
    <row r="117" s="221" customFormat="1" x14ac:dyDescent="0.15"/>
    <row r="118" s="221" customFormat="1" x14ac:dyDescent="0.15"/>
    <row r="119" s="221" customFormat="1" x14ac:dyDescent="0.15"/>
    <row r="120" s="221" customFormat="1" x14ac:dyDescent="0.15"/>
    <row r="121" s="221" customFormat="1" x14ac:dyDescent="0.15"/>
    <row r="122" s="221" customFormat="1" x14ac:dyDescent="0.15"/>
    <row r="123" s="221" customFormat="1" x14ac:dyDescent="0.15"/>
    <row r="124" s="221" customFormat="1" x14ac:dyDescent="0.15"/>
    <row r="125" s="221" customFormat="1" x14ac:dyDescent="0.15"/>
    <row r="126" s="221" customFormat="1" x14ac:dyDescent="0.15"/>
    <row r="127" s="221" customFormat="1" x14ac:dyDescent="0.15"/>
    <row r="128" s="221" customFormat="1" x14ac:dyDescent="0.15"/>
    <row r="129" s="221" customFormat="1" x14ac:dyDescent="0.15"/>
    <row r="130" s="221" customFormat="1" x14ac:dyDescent="0.15"/>
    <row r="131" s="221" customFormat="1" x14ac:dyDescent="0.15"/>
    <row r="132" s="221" customFormat="1" x14ac:dyDescent="0.15"/>
    <row r="133" s="221" customFormat="1" x14ac:dyDescent="0.15"/>
    <row r="134" s="221" customFormat="1" x14ac:dyDescent="0.15"/>
    <row r="135" s="221" customFormat="1" x14ac:dyDescent="0.15"/>
    <row r="136" s="221" customFormat="1" x14ac:dyDescent="0.15"/>
    <row r="137" s="221" customFormat="1" x14ac:dyDescent="0.15"/>
    <row r="138" s="221" customFormat="1" x14ac:dyDescent="0.15"/>
    <row r="139" s="221" customFormat="1" x14ac:dyDescent="0.15"/>
    <row r="140" s="221" customFormat="1" x14ac:dyDescent="0.15"/>
    <row r="141" s="221" customFormat="1" x14ac:dyDescent="0.15"/>
    <row r="142" s="221" customFormat="1" x14ac:dyDescent="0.15"/>
    <row r="143" s="221" customFormat="1" x14ac:dyDescent="0.15"/>
    <row r="144" s="221" customFormat="1" x14ac:dyDescent="0.15"/>
    <row r="145" s="221" customFormat="1" x14ac:dyDescent="0.15"/>
    <row r="146" s="221" customFormat="1" x14ac:dyDescent="0.15"/>
    <row r="147" s="221" customFormat="1" x14ac:dyDescent="0.15"/>
    <row r="148" s="221" customFormat="1" x14ac:dyDescent="0.15"/>
    <row r="149" s="221" customFormat="1" x14ac:dyDescent="0.15"/>
    <row r="150" s="221" customFormat="1" x14ac:dyDescent="0.15"/>
    <row r="151" s="221" customFormat="1" x14ac:dyDescent="0.15"/>
    <row r="152" s="221" customFormat="1" x14ac:dyDescent="0.15"/>
    <row r="153" s="221" customFormat="1" x14ac:dyDescent="0.15"/>
    <row r="154" s="221" customFormat="1" x14ac:dyDescent="0.15"/>
    <row r="155" s="221" customFormat="1" x14ac:dyDescent="0.15"/>
    <row r="156" s="221" customFormat="1" x14ac:dyDescent="0.15"/>
    <row r="157" s="221" customFormat="1" x14ac:dyDescent="0.15"/>
    <row r="158" s="221" customFormat="1" x14ac:dyDescent="0.15"/>
    <row r="159" s="221" customFormat="1" x14ac:dyDescent="0.15"/>
    <row r="160" s="221" customFormat="1" x14ac:dyDescent="0.15"/>
    <row r="161" s="221" customFormat="1" x14ac:dyDescent="0.15"/>
    <row r="162" s="221" customFormat="1" x14ac:dyDescent="0.15"/>
    <row r="163" s="221" customFormat="1" x14ac:dyDescent="0.15"/>
    <row r="164" s="221" customFormat="1" x14ac:dyDescent="0.15"/>
    <row r="165" s="221" customFormat="1" x14ac:dyDescent="0.15"/>
    <row r="166" s="221" customFormat="1" x14ac:dyDescent="0.15"/>
    <row r="167" s="221" customFormat="1" x14ac:dyDescent="0.15"/>
    <row r="168" s="221" customFormat="1" x14ac:dyDescent="0.15"/>
    <row r="169" s="221" customFormat="1" x14ac:dyDescent="0.15"/>
    <row r="170" s="221" customFormat="1" x14ac:dyDescent="0.15"/>
    <row r="171" s="221" customFormat="1" x14ac:dyDescent="0.15"/>
    <row r="172" s="221" customFormat="1" x14ac:dyDescent="0.15"/>
    <row r="173" s="221" customFormat="1" x14ac:dyDescent="0.15"/>
    <row r="174" s="221" customFormat="1" x14ac:dyDescent="0.15"/>
    <row r="175" s="221" customFormat="1" x14ac:dyDescent="0.15"/>
    <row r="176" s="221" customFormat="1" x14ac:dyDescent="0.15"/>
    <row r="177" s="221" customFormat="1" x14ac:dyDescent="0.15"/>
    <row r="178" s="221" customFormat="1" x14ac:dyDescent="0.15"/>
    <row r="179" s="221" customFormat="1" x14ac:dyDescent="0.15"/>
    <row r="180" s="221" customFormat="1" x14ac:dyDescent="0.15"/>
    <row r="181" s="221" customFormat="1" x14ac:dyDescent="0.15"/>
    <row r="182" s="221" customFormat="1" x14ac:dyDescent="0.15"/>
    <row r="183" s="221" customFormat="1" x14ac:dyDescent="0.15"/>
    <row r="184" s="221" customFormat="1" x14ac:dyDescent="0.15"/>
    <row r="185" s="221" customFormat="1" x14ac:dyDescent="0.15"/>
    <row r="186" s="221" customFormat="1" x14ac:dyDescent="0.15"/>
    <row r="187" s="221" customFormat="1" x14ac:dyDescent="0.15"/>
    <row r="188" s="221" customFormat="1" x14ac:dyDescent="0.15"/>
    <row r="189" s="221" customFormat="1" x14ac:dyDescent="0.15"/>
    <row r="190" s="221" customFormat="1" x14ac:dyDescent="0.15"/>
    <row r="191" s="221" customFormat="1" x14ac:dyDescent="0.15"/>
    <row r="192" s="221" customFormat="1" x14ac:dyDescent="0.15"/>
    <row r="193" s="221" customFormat="1" x14ac:dyDescent="0.15"/>
    <row r="194" s="221" customFormat="1" x14ac:dyDescent="0.15"/>
    <row r="195" s="221" customFormat="1" x14ac:dyDescent="0.15"/>
    <row r="196" s="221" customFormat="1" x14ac:dyDescent="0.15"/>
    <row r="197" s="221" customFormat="1" x14ac:dyDescent="0.15"/>
    <row r="198" s="221" customFormat="1" x14ac:dyDescent="0.15"/>
    <row r="199" s="221" customFormat="1" x14ac:dyDescent="0.15"/>
    <row r="200" s="221" customFormat="1" x14ac:dyDescent="0.15"/>
    <row r="201" s="221" customFormat="1" x14ac:dyDescent="0.15"/>
    <row r="202" s="221" customFormat="1" x14ac:dyDescent="0.15"/>
    <row r="203" s="221" customFormat="1" x14ac:dyDescent="0.15"/>
    <row r="204" s="221" customFormat="1" x14ac:dyDescent="0.15"/>
    <row r="205" s="221" customFormat="1" x14ac:dyDescent="0.15"/>
    <row r="206" s="221" customFormat="1" x14ac:dyDescent="0.15"/>
    <row r="207" s="221" customFormat="1" x14ac:dyDescent="0.15"/>
    <row r="208" s="221" customFormat="1" x14ac:dyDescent="0.15"/>
    <row r="209" s="221" customFormat="1" x14ac:dyDescent="0.15"/>
    <row r="210" s="221" customFormat="1" x14ac:dyDescent="0.15"/>
    <row r="211" s="221" customFormat="1" x14ac:dyDescent="0.15"/>
    <row r="212" s="221" customFormat="1" x14ac:dyDescent="0.15"/>
    <row r="213" s="221" customFormat="1" x14ac:dyDescent="0.15"/>
    <row r="214" s="221" customFormat="1" x14ac:dyDescent="0.15"/>
    <row r="215" s="221" customFormat="1" x14ac:dyDescent="0.15"/>
    <row r="216" s="221" customFormat="1" x14ac:dyDescent="0.15"/>
    <row r="217" s="221" customFormat="1" x14ac:dyDescent="0.15"/>
    <row r="218" s="221" customFormat="1" x14ac:dyDescent="0.15"/>
    <row r="219" s="221" customFormat="1" x14ac:dyDescent="0.15"/>
    <row r="220" s="221" customFormat="1" x14ac:dyDescent="0.15"/>
    <row r="221" s="221" customFormat="1" x14ac:dyDescent="0.15"/>
    <row r="222" s="221" customFormat="1" x14ac:dyDescent="0.15"/>
    <row r="223" s="221" customFormat="1" x14ac:dyDescent="0.15"/>
    <row r="224" s="221" customFormat="1" x14ac:dyDescent="0.15"/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85BE6-31F6-1047-B47F-F3D979C41BBE}">
  <sheetPr>
    <tabColor theme="5" tint="0.79998168889431442"/>
  </sheetPr>
  <dimension ref="A1:AS214"/>
  <sheetViews>
    <sheetView showGridLines="0" zoomScaleNormal="100" workbookViewId="0">
      <selection activeCell="Z40" sqref="Z40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160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84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161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162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178</v>
      </c>
      <c r="H5" s="225"/>
      <c r="I5" s="225"/>
      <c r="J5" s="225"/>
      <c r="K5" s="225"/>
      <c r="L5" s="225"/>
      <c r="M5" s="225"/>
      <c r="O5" s="294" t="s">
        <v>233</v>
      </c>
      <c r="P5" s="224" t="s">
        <v>166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179</v>
      </c>
      <c r="H6" s="225"/>
      <c r="I6" s="225"/>
      <c r="J6" s="225"/>
      <c r="K6" s="225"/>
      <c r="L6" s="225"/>
      <c r="M6" s="225"/>
      <c r="O6" s="294" t="s">
        <v>233</v>
      </c>
      <c r="P6" s="224" t="s">
        <v>167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173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345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173</v>
      </c>
      <c r="C12" s="313">
        <v>173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345</v>
      </c>
      <c r="C13" s="317">
        <v>345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199</v>
      </c>
      <c r="C14" s="321">
        <v>199</v>
      </c>
      <c r="D14" s="322">
        <v>211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395</v>
      </c>
      <c r="C15" s="309">
        <v>395</v>
      </c>
      <c r="D15" s="310">
        <v>421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219</v>
      </c>
      <c r="C16" s="313">
        <v>219</v>
      </c>
      <c r="D16" s="314">
        <v>249</v>
      </c>
      <c r="E16" s="315">
        <v>258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438</v>
      </c>
      <c r="C17" s="309">
        <v>438</v>
      </c>
      <c r="D17" s="310">
        <v>479</v>
      </c>
      <c r="E17" s="311">
        <v>504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243</v>
      </c>
      <c r="C18" s="313">
        <v>243</v>
      </c>
      <c r="D18" s="314">
        <v>274</v>
      </c>
      <c r="E18" s="315">
        <v>291</v>
      </c>
      <c r="F18" s="313">
        <v>313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480</v>
      </c>
      <c r="C19" s="317">
        <v>480</v>
      </c>
      <c r="D19" s="318">
        <v>539</v>
      </c>
      <c r="E19" s="319">
        <v>568</v>
      </c>
      <c r="F19" s="317">
        <v>611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273</v>
      </c>
      <c r="C20" s="321">
        <v>273</v>
      </c>
      <c r="D20" s="322">
        <v>308</v>
      </c>
      <c r="E20" s="323">
        <v>326</v>
      </c>
      <c r="F20" s="321">
        <v>350</v>
      </c>
      <c r="G20" s="322">
        <v>401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533</v>
      </c>
      <c r="C21" s="309">
        <v>533</v>
      </c>
      <c r="D21" s="310">
        <v>603</v>
      </c>
      <c r="E21" s="311">
        <v>639</v>
      </c>
      <c r="F21" s="309">
        <v>689</v>
      </c>
      <c r="G21" s="310">
        <v>763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300</v>
      </c>
      <c r="C22" s="313">
        <v>300</v>
      </c>
      <c r="D22" s="314">
        <v>324</v>
      </c>
      <c r="E22" s="315">
        <v>360</v>
      </c>
      <c r="F22" s="313">
        <v>386</v>
      </c>
      <c r="G22" s="314">
        <v>443</v>
      </c>
      <c r="H22" s="315">
        <v>504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586</v>
      </c>
      <c r="C23" s="309">
        <v>586</v>
      </c>
      <c r="D23" s="310">
        <v>640</v>
      </c>
      <c r="E23" s="311">
        <v>710</v>
      </c>
      <c r="F23" s="309">
        <v>765</v>
      </c>
      <c r="G23" s="310">
        <v>839</v>
      </c>
      <c r="H23" s="311">
        <v>959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328</v>
      </c>
      <c r="C24" s="313">
        <v>328</v>
      </c>
      <c r="D24" s="314">
        <v>355</v>
      </c>
      <c r="E24" s="315">
        <v>395</v>
      </c>
      <c r="F24" s="313">
        <v>426</v>
      </c>
      <c r="G24" s="314">
        <v>486</v>
      </c>
      <c r="H24" s="315">
        <v>551</v>
      </c>
      <c r="I24" s="313">
        <v>624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639</v>
      </c>
      <c r="C25" s="317">
        <v>639</v>
      </c>
      <c r="D25" s="318">
        <v>698</v>
      </c>
      <c r="E25" s="319">
        <v>765</v>
      </c>
      <c r="F25" s="317">
        <v>845</v>
      </c>
      <c r="G25" s="318">
        <v>919</v>
      </c>
      <c r="H25" s="319">
        <v>1058</v>
      </c>
      <c r="I25" s="317">
        <v>1186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358</v>
      </c>
      <c r="C26" s="321">
        <v>358</v>
      </c>
      <c r="D26" s="322">
        <v>385</v>
      </c>
      <c r="E26" s="323">
        <v>429</v>
      </c>
      <c r="F26" s="321">
        <v>453</v>
      </c>
      <c r="G26" s="322">
        <v>530</v>
      </c>
      <c r="H26" s="323">
        <v>599</v>
      </c>
      <c r="I26" s="321">
        <v>675</v>
      </c>
      <c r="J26" s="322">
        <v>776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685</v>
      </c>
      <c r="C27" s="309">
        <v>685</v>
      </c>
      <c r="D27" s="310">
        <v>761</v>
      </c>
      <c r="E27" s="311">
        <v>825</v>
      </c>
      <c r="F27" s="309">
        <v>910</v>
      </c>
      <c r="G27" s="310">
        <v>1006</v>
      </c>
      <c r="H27" s="311">
        <v>1155</v>
      </c>
      <c r="I27" s="309">
        <v>1290</v>
      </c>
      <c r="J27" s="310">
        <v>1460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368</v>
      </c>
      <c r="C28" s="313">
        <v>368</v>
      </c>
      <c r="D28" s="314">
        <v>434</v>
      </c>
      <c r="E28" s="315">
        <v>451</v>
      </c>
      <c r="F28" s="313">
        <v>489</v>
      </c>
      <c r="G28" s="314">
        <v>559</v>
      </c>
      <c r="H28" s="315">
        <v>635</v>
      </c>
      <c r="I28" s="313">
        <v>718</v>
      </c>
      <c r="J28" s="314">
        <v>843</v>
      </c>
      <c r="K28" s="315">
        <v>913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725</v>
      </c>
      <c r="C29" s="309">
        <v>725</v>
      </c>
      <c r="D29" s="310">
        <v>830</v>
      </c>
      <c r="E29" s="311">
        <v>884</v>
      </c>
      <c r="F29" s="309">
        <v>989</v>
      </c>
      <c r="G29" s="310">
        <v>1089</v>
      </c>
      <c r="H29" s="311">
        <v>1243</v>
      </c>
      <c r="I29" s="309">
        <v>1391</v>
      </c>
      <c r="J29" s="310">
        <v>1589</v>
      </c>
      <c r="K29" s="311">
        <v>1744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394</v>
      </c>
      <c r="C30" s="313">
        <v>394</v>
      </c>
      <c r="D30" s="314">
        <v>440</v>
      </c>
      <c r="E30" s="315">
        <v>481</v>
      </c>
      <c r="F30" s="313">
        <v>523</v>
      </c>
      <c r="G30" s="314">
        <v>599</v>
      </c>
      <c r="H30" s="315">
        <v>679</v>
      </c>
      <c r="I30" s="313">
        <v>769</v>
      </c>
      <c r="J30" s="314">
        <v>864</v>
      </c>
      <c r="K30" s="315">
        <v>951</v>
      </c>
      <c r="L30" s="313">
        <v>1016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773</v>
      </c>
      <c r="C31" s="317">
        <v>773</v>
      </c>
      <c r="D31" s="318">
        <v>863</v>
      </c>
      <c r="E31" s="319">
        <v>948</v>
      </c>
      <c r="F31" s="317">
        <v>1050</v>
      </c>
      <c r="G31" s="318">
        <v>1173</v>
      </c>
      <c r="H31" s="319">
        <v>1319</v>
      </c>
      <c r="I31" s="317">
        <v>1479</v>
      </c>
      <c r="J31" s="318">
        <v>1646</v>
      </c>
      <c r="K31" s="319">
        <v>1824</v>
      </c>
      <c r="L31" s="317">
        <v>1976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419</v>
      </c>
      <c r="C32" s="321">
        <v>419</v>
      </c>
      <c r="D32" s="322">
        <v>464</v>
      </c>
      <c r="E32" s="323">
        <v>513</v>
      </c>
      <c r="F32" s="321">
        <v>560</v>
      </c>
      <c r="G32" s="322">
        <v>639</v>
      </c>
      <c r="H32" s="323">
        <v>724</v>
      </c>
      <c r="I32" s="321">
        <v>820</v>
      </c>
      <c r="J32" s="322">
        <v>921</v>
      </c>
      <c r="K32" s="323">
        <v>1003</v>
      </c>
      <c r="L32" s="321">
        <v>1080</v>
      </c>
      <c r="M32" s="322">
        <v>1166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819</v>
      </c>
      <c r="C33" s="309">
        <v>819</v>
      </c>
      <c r="D33" s="310">
        <v>919</v>
      </c>
      <c r="E33" s="311">
        <v>1016</v>
      </c>
      <c r="F33" s="309">
        <v>1119</v>
      </c>
      <c r="G33" s="310">
        <v>1258</v>
      </c>
      <c r="H33" s="311">
        <v>1398</v>
      </c>
      <c r="I33" s="309">
        <v>1565</v>
      </c>
      <c r="J33" s="310">
        <v>1744</v>
      </c>
      <c r="K33" s="311">
        <v>1915</v>
      </c>
      <c r="L33" s="309">
        <v>2110</v>
      </c>
      <c r="M33" s="310">
        <v>2282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444</v>
      </c>
      <c r="C34" s="313">
        <v>444</v>
      </c>
      <c r="D34" s="314">
        <v>491</v>
      </c>
      <c r="E34" s="315">
        <v>545</v>
      </c>
      <c r="F34" s="313">
        <v>594</v>
      </c>
      <c r="G34" s="314">
        <v>678</v>
      </c>
      <c r="H34" s="315">
        <v>769</v>
      </c>
      <c r="I34" s="313">
        <v>870</v>
      </c>
      <c r="J34" s="314">
        <v>978</v>
      </c>
      <c r="K34" s="315">
        <v>1046</v>
      </c>
      <c r="L34" s="313">
        <v>1144</v>
      </c>
      <c r="M34" s="314">
        <v>1238</v>
      </c>
      <c r="N34" s="315">
        <v>1333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864</v>
      </c>
      <c r="C35" s="309">
        <v>864</v>
      </c>
      <c r="D35" s="310">
        <v>968</v>
      </c>
      <c r="E35" s="311">
        <v>1086</v>
      </c>
      <c r="F35" s="309">
        <v>1194</v>
      </c>
      <c r="G35" s="310">
        <v>1341</v>
      </c>
      <c r="H35" s="311">
        <v>1511</v>
      </c>
      <c r="I35" s="309">
        <v>1691</v>
      </c>
      <c r="J35" s="310">
        <v>1883</v>
      </c>
      <c r="K35" s="311">
        <v>2003</v>
      </c>
      <c r="L35" s="309">
        <v>2246</v>
      </c>
      <c r="M35" s="310">
        <v>2430</v>
      </c>
      <c r="N35" s="311">
        <v>2617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471</v>
      </c>
      <c r="C36" s="313">
        <v>471</v>
      </c>
      <c r="D36" s="314">
        <v>520</v>
      </c>
      <c r="E36" s="315">
        <v>578</v>
      </c>
      <c r="F36" s="313">
        <v>629</v>
      </c>
      <c r="G36" s="314">
        <v>718</v>
      </c>
      <c r="H36" s="315">
        <v>814</v>
      </c>
      <c r="I36" s="313">
        <v>923</v>
      </c>
      <c r="J36" s="314">
        <v>1035</v>
      </c>
      <c r="K36" s="315">
        <v>1104</v>
      </c>
      <c r="L36" s="313">
        <v>1209</v>
      </c>
      <c r="M36" s="314">
        <v>1307</v>
      </c>
      <c r="N36" s="315">
        <v>1407</v>
      </c>
      <c r="O36" s="313">
        <v>1508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921</v>
      </c>
      <c r="C37" s="317">
        <v>921</v>
      </c>
      <c r="D37" s="318">
        <v>1030</v>
      </c>
      <c r="E37" s="319">
        <v>1156</v>
      </c>
      <c r="F37" s="317">
        <v>1270</v>
      </c>
      <c r="G37" s="318">
        <v>1428</v>
      </c>
      <c r="H37" s="319">
        <v>1606</v>
      </c>
      <c r="I37" s="317">
        <v>1801</v>
      </c>
      <c r="J37" s="318">
        <v>2001</v>
      </c>
      <c r="K37" s="319">
        <v>2123</v>
      </c>
      <c r="L37" s="317">
        <v>2384</v>
      </c>
      <c r="M37" s="318">
        <v>2584</v>
      </c>
      <c r="N37" s="319">
        <v>2783</v>
      </c>
      <c r="O37" s="317">
        <v>2981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498</v>
      </c>
      <c r="C38" s="321">
        <v>498</v>
      </c>
      <c r="D38" s="322">
        <v>550</v>
      </c>
      <c r="E38" s="323">
        <v>609</v>
      </c>
      <c r="F38" s="321">
        <v>661</v>
      </c>
      <c r="G38" s="322">
        <v>756</v>
      </c>
      <c r="H38" s="323">
        <v>859</v>
      </c>
      <c r="I38" s="321">
        <v>973</v>
      </c>
      <c r="J38" s="322">
        <v>1091</v>
      </c>
      <c r="K38" s="323">
        <v>1166</v>
      </c>
      <c r="L38" s="321">
        <v>1273</v>
      </c>
      <c r="M38" s="322">
        <v>1383</v>
      </c>
      <c r="N38" s="323">
        <v>1490</v>
      </c>
      <c r="O38" s="321">
        <v>1596</v>
      </c>
      <c r="P38" s="322">
        <v>1702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968</v>
      </c>
      <c r="C39" s="309">
        <v>968</v>
      </c>
      <c r="D39" s="310">
        <v>1083</v>
      </c>
      <c r="E39" s="311">
        <v>1214</v>
      </c>
      <c r="F39" s="309">
        <v>1328</v>
      </c>
      <c r="G39" s="310">
        <v>1514</v>
      </c>
      <c r="H39" s="311">
        <v>1685</v>
      </c>
      <c r="I39" s="309">
        <v>1886</v>
      </c>
      <c r="J39" s="310">
        <v>2098</v>
      </c>
      <c r="K39" s="311">
        <v>2251</v>
      </c>
      <c r="L39" s="309">
        <v>2491</v>
      </c>
      <c r="M39" s="310">
        <v>2704</v>
      </c>
      <c r="N39" s="311">
        <v>2912</v>
      </c>
      <c r="O39" s="309">
        <v>3120</v>
      </c>
      <c r="P39" s="310">
        <v>3328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525</v>
      </c>
      <c r="C40" s="313">
        <v>525</v>
      </c>
      <c r="D40" s="314">
        <v>573</v>
      </c>
      <c r="E40" s="315">
        <v>641</v>
      </c>
      <c r="F40" s="313">
        <v>698</v>
      </c>
      <c r="G40" s="314">
        <v>798</v>
      </c>
      <c r="H40" s="315">
        <v>906</v>
      </c>
      <c r="I40" s="313">
        <v>1024</v>
      </c>
      <c r="J40" s="314">
        <v>1149</v>
      </c>
      <c r="K40" s="315">
        <v>1225</v>
      </c>
      <c r="L40" s="313">
        <v>1335</v>
      </c>
      <c r="M40" s="314">
        <v>1448</v>
      </c>
      <c r="N40" s="315">
        <v>1559</v>
      </c>
      <c r="O40" s="313">
        <v>1670</v>
      </c>
      <c r="P40" s="314">
        <v>1782</v>
      </c>
      <c r="Q40" s="315">
        <v>1893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1011</v>
      </c>
      <c r="C41" s="309">
        <v>1011</v>
      </c>
      <c r="D41" s="310">
        <v>1134</v>
      </c>
      <c r="E41" s="311">
        <v>1280</v>
      </c>
      <c r="F41" s="309">
        <v>1405</v>
      </c>
      <c r="G41" s="310">
        <v>1599</v>
      </c>
      <c r="H41" s="311">
        <v>1783</v>
      </c>
      <c r="I41" s="309">
        <v>2015</v>
      </c>
      <c r="J41" s="310">
        <v>2238</v>
      </c>
      <c r="K41" s="311">
        <v>2371</v>
      </c>
      <c r="L41" s="309">
        <v>2594</v>
      </c>
      <c r="M41" s="310">
        <v>2807</v>
      </c>
      <c r="N41" s="311">
        <v>3023</v>
      </c>
      <c r="O41" s="309">
        <v>3239</v>
      </c>
      <c r="P41" s="310">
        <v>3454</v>
      </c>
      <c r="Q41" s="311">
        <v>3670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550</v>
      </c>
      <c r="C42" s="313">
        <v>550</v>
      </c>
      <c r="D42" s="314">
        <v>601</v>
      </c>
      <c r="E42" s="315">
        <v>673</v>
      </c>
      <c r="F42" s="313">
        <v>743</v>
      </c>
      <c r="G42" s="314">
        <v>838</v>
      </c>
      <c r="H42" s="315">
        <v>950</v>
      </c>
      <c r="I42" s="313">
        <v>1074</v>
      </c>
      <c r="J42" s="314">
        <v>1204</v>
      </c>
      <c r="K42" s="315">
        <v>1283</v>
      </c>
      <c r="L42" s="313">
        <v>1415</v>
      </c>
      <c r="M42" s="314">
        <v>1533</v>
      </c>
      <c r="N42" s="315">
        <v>1651</v>
      </c>
      <c r="O42" s="313">
        <v>1769</v>
      </c>
      <c r="P42" s="314">
        <v>1886</v>
      </c>
      <c r="Q42" s="315">
        <v>2004</v>
      </c>
      <c r="R42" s="313">
        <v>2122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1064</v>
      </c>
      <c r="C43" s="317">
        <v>1064</v>
      </c>
      <c r="D43" s="318">
        <v>1195</v>
      </c>
      <c r="E43" s="319">
        <v>1348</v>
      </c>
      <c r="F43" s="317">
        <v>1491</v>
      </c>
      <c r="G43" s="318">
        <v>1685</v>
      </c>
      <c r="H43" s="319">
        <v>1896</v>
      </c>
      <c r="I43" s="317">
        <v>2119</v>
      </c>
      <c r="J43" s="318">
        <v>2304</v>
      </c>
      <c r="K43" s="319">
        <v>2491</v>
      </c>
      <c r="L43" s="317">
        <v>2741</v>
      </c>
      <c r="M43" s="318">
        <v>2972</v>
      </c>
      <c r="N43" s="319">
        <v>3200</v>
      </c>
      <c r="O43" s="317">
        <v>3429</v>
      </c>
      <c r="P43" s="318">
        <v>3658</v>
      </c>
      <c r="Q43" s="319">
        <v>3886</v>
      </c>
      <c r="R43" s="317">
        <v>4115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575</v>
      </c>
      <c r="C44" s="321">
        <v>575</v>
      </c>
      <c r="D44" s="322">
        <v>629</v>
      </c>
      <c r="E44" s="323">
        <v>703</v>
      </c>
      <c r="F44" s="321">
        <v>776</v>
      </c>
      <c r="G44" s="322">
        <v>876</v>
      </c>
      <c r="H44" s="323">
        <v>995</v>
      </c>
      <c r="I44" s="321">
        <v>1121</v>
      </c>
      <c r="J44" s="322">
        <v>1255</v>
      </c>
      <c r="K44" s="323">
        <v>1340</v>
      </c>
      <c r="L44" s="321">
        <v>1483</v>
      </c>
      <c r="M44" s="322">
        <v>1606</v>
      </c>
      <c r="N44" s="323">
        <v>1729</v>
      </c>
      <c r="O44" s="321">
        <v>1853</v>
      </c>
      <c r="P44" s="322">
        <v>1976</v>
      </c>
      <c r="Q44" s="323">
        <v>2100</v>
      </c>
      <c r="R44" s="321">
        <v>2223</v>
      </c>
      <c r="S44" s="320">
        <v>2347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1115</v>
      </c>
      <c r="C45" s="309">
        <v>1115</v>
      </c>
      <c r="D45" s="310">
        <v>1254</v>
      </c>
      <c r="E45" s="311">
        <v>1411</v>
      </c>
      <c r="F45" s="309">
        <v>1565</v>
      </c>
      <c r="G45" s="310">
        <v>1768</v>
      </c>
      <c r="H45" s="311">
        <v>1993</v>
      </c>
      <c r="I45" s="309">
        <v>2220</v>
      </c>
      <c r="J45" s="310">
        <v>2414</v>
      </c>
      <c r="K45" s="311">
        <v>2610</v>
      </c>
      <c r="L45" s="309">
        <v>2881</v>
      </c>
      <c r="M45" s="310">
        <v>3125</v>
      </c>
      <c r="N45" s="311">
        <v>3365</v>
      </c>
      <c r="O45" s="309">
        <v>3605</v>
      </c>
      <c r="P45" s="310">
        <v>3846</v>
      </c>
      <c r="Q45" s="311">
        <v>4086</v>
      </c>
      <c r="R45" s="309">
        <v>4326</v>
      </c>
      <c r="S45" s="308">
        <v>4567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589</v>
      </c>
      <c r="C46" s="313">
        <v>589</v>
      </c>
      <c r="D46" s="314">
        <v>663</v>
      </c>
      <c r="E46" s="315">
        <v>730</v>
      </c>
      <c r="F46" s="313">
        <v>825</v>
      </c>
      <c r="G46" s="314">
        <v>924</v>
      </c>
      <c r="H46" s="315">
        <v>1045</v>
      </c>
      <c r="I46" s="313">
        <v>1158</v>
      </c>
      <c r="J46" s="314">
        <v>1288</v>
      </c>
      <c r="K46" s="315">
        <v>1411</v>
      </c>
      <c r="L46" s="313">
        <v>1560</v>
      </c>
      <c r="M46" s="314">
        <v>1690</v>
      </c>
      <c r="N46" s="315">
        <v>1820</v>
      </c>
      <c r="O46" s="313">
        <v>1950</v>
      </c>
      <c r="P46" s="314">
        <v>2080</v>
      </c>
      <c r="Q46" s="315">
        <v>2210</v>
      </c>
      <c r="R46" s="313">
        <v>2340</v>
      </c>
      <c r="S46" s="312">
        <v>2470</v>
      </c>
      <c r="T46" s="313">
        <v>2600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1144</v>
      </c>
      <c r="C47" s="309">
        <v>1144</v>
      </c>
      <c r="D47" s="310">
        <v>1318</v>
      </c>
      <c r="E47" s="311">
        <v>1475</v>
      </c>
      <c r="F47" s="309">
        <v>1654</v>
      </c>
      <c r="G47" s="310">
        <v>1863</v>
      </c>
      <c r="H47" s="311">
        <v>2093</v>
      </c>
      <c r="I47" s="309">
        <v>2315</v>
      </c>
      <c r="J47" s="310">
        <v>2505</v>
      </c>
      <c r="K47" s="311">
        <v>2748</v>
      </c>
      <c r="L47" s="309">
        <v>2996</v>
      </c>
      <c r="M47" s="310">
        <v>3250</v>
      </c>
      <c r="N47" s="311">
        <v>3500</v>
      </c>
      <c r="O47" s="309">
        <v>3750</v>
      </c>
      <c r="P47" s="310">
        <v>4000</v>
      </c>
      <c r="Q47" s="311">
        <v>4250</v>
      </c>
      <c r="R47" s="309">
        <v>4500</v>
      </c>
      <c r="S47" s="308">
        <v>4750</v>
      </c>
      <c r="T47" s="309">
        <v>5000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613</v>
      </c>
      <c r="C48" s="313">
        <v>613</v>
      </c>
      <c r="D48" s="314">
        <v>691</v>
      </c>
      <c r="E48" s="315">
        <v>761</v>
      </c>
      <c r="F48" s="313">
        <v>859</v>
      </c>
      <c r="G48" s="314">
        <v>961</v>
      </c>
      <c r="H48" s="315">
        <v>1089</v>
      </c>
      <c r="I48" s="313">
        <v>1205</v>
      </c>
      <c r="J48" s="314">
        <v>1341</v>
      </c>
      <c r="K48" s="315">
        <v>1473</v>
      </c>
      <c r="L48" s="313">
        <v>1638</v>
      </c>
      <c r="M48" s="314">
        <v>1775</v>
      </c>
      <c r="N48" s="315">
        <v>1911</v>
      </c>
      <c r="O48" s="313">
        <v>2048</v>
      </c>
      <c r="P48" s="314">
        <v>2184</v>
      </c>
      <c r="Q48" s="315">
        <v>2321</v>
      </c>
      <c r="R48" s="313">
        <v>2457</v>
      </c>
      <c r="S48" s="312">
        <v>2594</v>
      </c>
      <c r="T48" s="313">
        <v>2730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1194</v>
      </c>
      <c r="C49" s="317">
        <v>1194</v>
      </c>
      <c r="D49" s="318">
        <v>1363</v>
      </c>
      <c r="E49" s="319">
        <v>1543</v>
      </c>
      <c r="F49" s="317">
        <v>1715</v>
      </c>
      <c r="G49" s="318">
        <v>1944</v>
      </c>
      <c r="H49" s="319">
        <v>2188</v>
      </c>
      <c r="I49" s="317">
        <v>2418</v>
      </c>
      <c r="J49" s="318">
        <v>2614</v>
      </c>
      <c r="K49" s="319">
        <v>2875</v>
      </c>
      <c r="L49" s="317">
        <v>3144</v>
      </c>
      <c r="M49" s="318">
        <v>3413</v>
      </c>
      <c r="N49" s="319">
        <v>3675</v>
      </c>
      <c r="O49" s="317">
        <v>3938</v>
      </c>
      <c r="P49" s="318">
        <v>4200</v>
      </c>
      <c r="Q49" s="319">
        <v>4463</v>
      </c>
      <c r="R49" s="317">
        <v>4725</v>
      </c>
      <c r="S49" s="316">
        <v>4988</v>
      </c>
      <c r="T49" s="317">
        <v>5250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639</v>
      </c>
      <c r="C50" s="321">
        <v>639</v>
      </c>
      <c r="D50" s="322">
        <v>720</v>
      </c>
      <c r="E50" s="323">
        <v>793</v>
      </c>
      <c r="F50" s="321">
        <v>894</v>
      </c>
      <c r="G50" s="322">
        <v>1001</v>
      </c>
      <c r="H50" s="323">
        <v>1133</v>
      </c>
      <c r="I50" s="321">
        <v>1255</v>
      </c>
      <c r="J50" s="322">
        <v>1394</v>
      </c>
      <c r="K50" s="323">
        <v>1529</v>
      </c>
      <c r="L50" s="321">
        <v>1706</v>
      </c>
      <c r="M50" s="322">
        <v>1845</v>
      </c>
      <c r="N50" s="323">
        <v>1987</v>
      </c>
      <c r="O50" s="321">
        <v>2129</v>
      </c>
      <c r="P50" s="322">
        <v>2270</v>
      </c>
      <c r="Q50" s="323">
        <v>2412</v>
      </c>
      <c r="R50" s="321">
        <v>2554</v>
      </c>
      <c r="S50" s="320">
        <v>2696</v>
      </c>
      <c r="T50" s="321">
        <v>2838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1248</v>
      </c>
      <c r="C51" s="309">
        <v>1248</v>
      </c>
      <c r="D51" s="310">
        <v>1408</v>
      </c>
      <c r="E51" s="311">
        <v>1610</v>
      </c>
      <c r="F51" s="309">
        <v>1801</v>
      </c>
      <c r="G51" s="310">
        <v>2030</v>
      </c>
      <c r="H51" s="311">
        <v>2281</v>
      </c>
      <c r="I51" s="309">
        <v>2524</v>
      </c>
      <c r="J51" s="310">
        <v>2726</v>
      </c>
      <c r="K51" s="311">
        <v>2994</v>
      </c>
      <c r="L51" s="309">
        <v>3276</v>
      </c>
      <c r="M51" s="310">
        <v>3546</v>
      </c>
      <c r="N51" s="311">
        <v>3819</v>
      </c>
      <c r="O51" s="309">
        <v>4092</v>
      </c>
      <c r="P51" s="310">
        <v>4365</v>
      </c>
      <c r="Q51" s="311">
        <v>4638</v>
      </c>
      <c r="R51" s="309">
        <v>4910</v>
      </c>
      <c r="S51" s="308">
        <v>5183</v>
      </c>
      <c r="T51" s="309">
        <v>5456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661</v>
      </c>
      <c r="C52" s="313">
        <v>661</v>
      </c>
      <c r="D52" s="314">
        <v>748</v>
      </c>
      <c r="E52" s="315">
        <v>824</v>
      </c>
      <c r="F52" s="313">
        <v>929</v>
      </c>
      <c r="G52" s="314">
        <v>1039</v>
      </c>
      <c r="H52" s="315">
        <v>1176</v>
      </c>
      <c r="I52" s="313">
        <v>1303</v>
      </c>
      <c r="J52" s="314">
        <v>1448</v>
      </c>
      <c r="K52" s="315">
        <v>1585</v>
      </c>
      <c r="L52" s="313">
        <v>1768</v>
      </c>
      <c r="M52" s="314">
        <v>1914</v>
      </c>
      <c r="N52" s="315">
        <v>2061</v>
      </c>
      <c r="O52" s="313">
        <v>2208</v>
      </c>
      <c r="P52" s="314">
        <v>2355</v>
      </c>
      <c r="Q52" s="315">
        <v>2502</v>
      </c>
      <c r="R52" s="313">
        <v>2650</v>
      </c>
      <c r="S52" s="312">
        <v>2797</v>
      </c>
      <c r="T52" s="313">
        <v>2944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1295</v>
      </c>
      <c r="C53" s="309">
        <v>1295</v>
      </c>
      <c r="D53" s="310">
        <v>1466</v>
      </c>
      <c r="E53" s="311">
        <v>1665</v>
      </c>
      <c r="F53" s="309">
        <v>1878</v>
      </c>
      <c r="G53" s="310">
        <v>2111</v>
      </c>
      <c r="H53" s="311">
        <v>2376</v>
      </c>
      <c r="I53" s="309">
        <v>2626</v>
      </c>
      <c r="J53" s="310">
        <v>2839</v>
      </c>
      <c r="K53" s="311">
        <v>3111</v>
      </c>
      <c r="L53" s="309">
        <v>3403</v>
      </c>
      <c r="M53" s="310">
        <v>3678</v>
      </c>
      <c r="N53" s="311">
        <v>3961</v>
      </c>
      <c r="O53" s="309">
        <v>4244</v>
      </c>
      <c r="P53" s="310">
        <v>4526</v>
      </c>
      <c r="Q53" s="311">
        <v>4809</v>
      </c>
      <c r="R53" s="309">
        <v>5092</v>
      </c>
      <c r="S53" s="308">
        <v>5375</v>
      </c>
      <c r="T53" s="309">
        <v>5658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688</v>
      </c>
      <c r="C54" s="313">
        <v>688</v>
      </c>
      <c r="D54" s="314">
        <v>776</v>
      </c>
      <c r="E54" s="315">
        <v>855</v>
      </c>
      <c r="F54" s="313">
        <v>963</v>
      </c>
      <c r="G54" s="314">
        <v>1090</v>
      </c>
      <c r="H54" s="315">
        <v>1220</v>
      </c>
      <c r="I54" s="313">
        <v>1371</v>
      </c>
      <c r="J54" s="314">
        <v>1524</v>
      </c>
      <c r="K54" s="315">
        <v>1676</v>
      </c>
      <c r="L54" s="313">
        <v>1833</v>
      </c>
      <c r="M54" s="314">
        <v>1981</v>
      </c>
      <c r="N54" s="315">
        <v>2134</v>
      </c>
      <c r="O54" s="313">
        <v>2286</v>
      </c>
      <c r="P54" s="314">
        <v>2438</v>
      </c>
      <c r="Q54" s="315">
        <v>2591</v>
      </c>
      <c r="R54" s="313">
        <v>2743</v>
      </c>
      <c r="S54" s="312">
        <v>2896</v>
      </c>
      <c r="T54" s="313">
        <v>3048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1349</v>
      </c>
      <c r="C55" s="317">
        <v>1349</v>
      </c>
      <c r="D55" s="318">
        <v>1526</v>
      </c>
      <c r="E55" s="319">
        <v>1710</v>
      </c>
      <c r="F55" s="317">
        <v>1925</v>
      </c>
      <c r="G55" s="318">
        <v>2180</v>
      </c>
      <c r="H55" s="319">
        <v>2440</v>
      </c>
      <c r="I55" s="317">
        <v>2743</v>
      </c>
      <c r="J55" s="318">
        <v>2974</v>
      </c>
      <c r="K55" s="319">
        <v>3265</v>
      </c>
      <c r="L55" s="317">
        <v>3535</v>
      </c>
      <c r="M55" s="318">
        <v>3822</v>
      </c>
      <c r="N55" s="319">
        <v>4116</v>
      </c>
      <c r="O55" s="317">
        <v>4410</v>
      </c>
      <c r="P55" s="318">
        <v>4704</v>
      </c>
      <c r="Q55" s="319">
        <v>4998</v>
      </c>
      <c r="R55" s="317">
        <v>5292</v>
      </c>
      <c r="S55" s="316">
        <v>5586</v>
      </c>
      <c r="T55" s="317">
        <v>5880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688</v>
      </c>
      <c r="C56" s="321">
        <v>716</v>
      </c>
      <c r="D56" s="322">
        <v>810</v>
      </c>
      <c r="E56" s="323">
        <v>894</v>
      </c>
      <c r="F56" s="321">
        <v>1005</v>
      </c>
      <c r="G56" s="322">
        <v>1138</v>
      </c>
      <c r="H56" s="323">
        <v>1270</v>
      </c>
      <c r="I56" s="321">
        <v>1429</v>
      </c>
      <c r="J56" s="322">
        <v>1588</v>
      </c>
      <c r="K56" s="323">
        <v>1746</v>
      </c>
      <c r="L56" s="321">
        <v>1905</v>
      </c>
      <c r="M56" s="322">
        <v>2064</v>
      </c>
      <c r="N56" s="323">
        <v>2223</v>
      </c>
      <c r="O56" s="321">
        <v>2381</v>
      </c>
      <c r="P56" s="322">
        <v>2540</v>
      </c>
      <c r="Q56" s="323">
        <v>2699</v>
      </c>
      <c r="R56" s="321">
        <v>2858</v>
      </c>
      <c r="S56" s="320">
        <v>3016</v>
      </c>
      <c r="T56" s="321">
        <v>3175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1350</v>
      </c>
      <c r="C57" s="309">
        <v>1406</v>
      </c>
      <c r="D57" s="310">
        <v>1590</v>
      </c>
      <c r="E57" s="311">
        <v>1788</v>
      </c>
      <c r="F57" s="309">
        <v>2010</v>
      </c>
      <c r="G57" s="310">
        <v>2275</v>
      </c>
      <c r="H57" s="311">
        <v>2540</v>
      </c>
      <c r="I57" s="309">
        <v>2858</v>
      </c>
      <c r="J57" s="310">
        <v>3100</v>
      </c>
      <c r="K57" s="311">
        <v>3396</v>
      </c>
      <c r="L57" s="309">
        <v>3675</v>
      </c>
      <c r="M57" s="310">
        <v>3981</v>
      </c>
      <c r="N57" s="311">
        <v>4288</v>
      </c>
      <c r="O57" s="309">
        <v>4594</v>
      </c>
      <c r="P57" s="310">
        <v>4900</v>
      </c>
      <c r="Q57" s="311">
        <v>5206</v>
      </c>
      <c r="R57" s="309">
        <v>5513</v>
      </c>
      <c r="S57" s="308">
        <v>5819</v>
      </c>
      <c r="T57" s="309">
        <v>6125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715</v>
      </c>
      <c r="C58" s="313">
        <v>745</v>
      </c>
      <c r="D58" s="314">
        <v>842</v>
      </c>
      <c r="E58" s="315">
        <v>930</v>
      </c>
      <c r="F58" s="313">
        <v>1045</v>
      </c>
      <c r="G58" s="314">
        <v>1183</v>
      </c>
      <c r="H58" s="315">
        <v>1321</v>
      </c>
      <c r="I58" s="313">
        <v>1486</v>
      </c>
      <c r="J58" s="314">
        <v>1651</v>
      </c>
      <c r="K58" s="315">
        <v>1816</v>
      </c>
      <c r="L58" s="313">
        <v>1981</v>
      </c>
      <c r="M58" s="314">
        <v>2146</v>
      </c>
      <c r="N58" s="315">
        <v>2311</v>
      </c>
      <c r="O58" s="313">
        <v>2477</v>
      </c>
      <c r="P58" s="314">
        <v>2642</v>
      </c>
      <c r="Q58" s="315">
        <v>2807</v>
      </c>
      <c r="R58" s="313">
        <v>2972</v>
      </c>
      <c r="S58" s="312">
        <v>3137</v>
      </c>
      <c r="T58" s="313">
        <v>3302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1404</v>
      </c>
      <c r="C59" s="309">
        <v>1463</v>
      </c>
      <c r="D59" s="310">
        <v>1654</v>
      </c>
      <c r="E59" s="311">
        <v>1859</v>
      </c>
      <c r="F59" s="309">
        <v>2090</v>
      </c>
      <c r="G59" s="310">
        <v>2366</v>
      </c>
      <c r="H59" s="311">
        <v>2642</v>
      </c>
      <c r="I59" s="309">
        <v>2972</v>
      </c>
      <c r="J59" s="310">
        <v>3224</v>
      </c>
      <c r="K59" s="311">
        <v>3532</v>
      </c>
      <c r="L59" s="309">
        <v>3822</v>
      </c>
      <c r="M59" s="310">
        <v>4141</v>
      </c>
      <c r="N59" s="311">
        <v>4459</v>
      </c>
      <c r="O59" s="309">
        <v>4778</v>
      </c>
      <c r="P59" s="310">
        <v>5096</v>
      </c>
      <c r="Q59" s="311">
        <v>5415</v>
      </c>
      <c r="R59" s="309">
        <v>5733</v>
      </c>
      <c r="S59" s="308">
        <v>6052</v>
      </c>
      <c r="T59" s="309">
        <v>6370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90" t="s">
        <v>132</v>
      </c>
      <c r="B60" s="312">
        <v>743</v>
      </c>
      <c r="C60" s="313">
        <v>774</v>
      </c>
      <c r="D60" s="314">
        <v>875</v>
      </c>
      <c r="E60" s="315">
        <v>965</v>
      </c>
      <c r="F60" s="313">
        <v>1085</v>
      </c>
      <c r="G60" s="314">
        <v>1229</v>
      </c>
      <c r="H60" s="315">
        <v>1372</v>
      </c>
      <c r="I60" s="313">
        <v>1543</v>
      </c>
      <c r="J60" s="314">
        <v>1715</v>
      </c>
      <c r="K60" s="315">
        <v>1886</v>
      </c>
      <c r="L60" s="313">
        <v>2057</v>
      </c>
      <c r="M60" s="314">
        <v>2229</v>
      </c>
      <c r="N60" s="315">
        <v>2400</v>
      </c>
      <c r="O60" s="313">
        <v>2572</v>
      </c>
      <c r="P60" s="314">
        <v>2743</v>
      </c>
      <c r="Q60" s="315">
        <v>2915</v>
      </c>
      <c r="R60" s="313">
        <v>3086</v>
      </c>
      <c r="S60" s="312">
        <v>3258</v>
      </c>
      <c r="T60" s="313">
        <v>3429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1458</v>
      </c>
      <c r="C61" s="317">
        <v>1519</v>
      </c>
      <c r="D61" s="318">
        <v>1717</v>
      </c>
      <c r="E61" s="319">
        <v>1931</v>
      </c>
      <c r="F61" s="317">
        <v>2171</v>
      </c>
      <c r="G61" s="318">
        <v>2457</v>
      </c>
      <c r="H61" s="319">
        <v>2743</v>
      </c>
      <c r="I61" s="317">
        <v>3086</v>
      </c>
      <c r="J61" s="318">
        <v>3348</v>
      </c>
      <c r="K61" s="319">
        <v>3668</v>
      </c>
      <c r="L61" s="317">
        <v>3969</v>
      </c>
      <c r="M61" s="318">
        <v>4300</v>
      </c>
      <c r="N61" s="319">
        <v>4631</v>
      </c>
      <c r="O61" s="317">
        <v>4961</v>
      </c>
      <c r="P61" s="318">
        <v>5292</v>
      </c>
      <c r="Q61" s="319">
        <v>5623</v>
      </c>
      <c r="R61" s="317">
        <v>5954</v>
      </c>
      <c r="S61" s="316">
        <v>6284</v>
      </c>
      <c r="T61" s="317">
        <v>6615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770</v>
      </c>
      <c r="C62" s="321">
        <v>802</v>
      </c>
      <c r="D62" s="322">
        <v>907</v>
      </c>
      <c r="E62" s="323">
        <v>1001</v>
      </c>
      <c r="F62" s="321">
        <v>1126</v>
      </c>
      <c r="G62" s="322">
        <v>1274</v>
      </c>
      <c r="H62" s="323">
        <v>1422</v>
      </c>
      <c r="I62" s="321">
        <v>1600</v>
      </c>
      <c r="J62" s="322">
        <v>1778</v>
      </c>
      <c r="K62" s="323">
        <v>1956</v>
      </c>
      <c r="L62" s="321">
        <v>2134</v>
      </c>
      <c r="M62" s="322">
        <v>2311</v>
      </c>
      <c r="N62" s="323">
        <v>2489</v>
      </c>
      <c r="O62" s="321">
        <v>2667</v>
      </c>
      <c r="P62" s="322">
        <v>2845</v>
      </c>
      <c r="Q62" s="323">
        <v>3023</v>
      </c>
      <c r="R62" s="321">
        <v>3200</v>
      </c>
      <c r="S62" s="320">
        <v>3378</v>
      </c>
      <c r="T62" s="321">
        <v>3556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1512</v>
      </c>
      <c r="C63" s="309">
        <v>1575</v>
      </c>
      <c r="D63" s="310">
        <v>1781</v>
      </c>
      <c r="E63" s="311">
        <v>2002</v>
      </c>
      <c r="F63" s="309">
        <v>2251</v>
      </c>
      <c r="G63" s="310">
        <v>2548</v>
      </c>
      <c r="H63" s="311">
        <v>2845</v>
      </c>
      <c r="I63" s="309">
        <v>3200</v>
      </c>
      <c r="J63" s="310">
        <v>3472</v>
      </c>
      <c r="K63" s="311">
        <v>3804</v>
      </c>
      <c r="L63" s="309">
        <v>4116</v>
      </c>
      <c r="M63" s="310">
        <v>4459</v>
      </c>
      <c r="N63" s="311">
        <v>4802</v>
      </c>
      <c r="O63" s="309">
        <v>5145</v>
      </c>
      <c r="P63" s="310">
        <v>5488</v>
      </c>
      <c r="Q63" s="311">
        <v>5831</v>
      </c>
      <c r="R63" s="309">
        <v>6174</v>
      </c>
      <c r="S63" s="308">
        <v>6517</v>
      </c>
      <c r="T63" s="309">
        <v>6860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798</v>
      </c>
      <c r="C64" s="313">
        <v>831</v>
      </c>
      <c r="D64" s="314">
        <v>940</v>
      </c>
      <c r="E64" s="315">
        <v>1037</v>
      </c>
      <c r="F64" s="313">
        <v>1166</v>
      </c>
      <c r="G64" s="314">
        <v>1320</v>
      </c>
      <c r="H64" s="315">
        <v>1473</v>
      </c>
      <c r="I64" s="313">
        <v>1657</v>
      </c>
      <c r="J64" s="314">
        <v>1842</v>
      </c>
      <c r="K64" s="315">
        <v>2026</v>
      </c>
      <c r="L64" s="313">
        <v>2210</v>
      </c>
      <c r="M64" s="314">
        <v>2394</v>
      </c>
      <c r="N64" s="315">
        <v>2578</v>
      </c>
      <c r="O64" s="313">
        <v>2762</v>
      </c>
      <c r="P64" s="314">
        <v>2946</v>
      </c>
      <c r="Q64" s="315">
        <v>3131</v>
      </c>
      <c r="R64" s="313">
        <v>3315</v>
      </c>
      <c r="S64" s="312">
        <v>3499</v>
      </c>
      <c r="T64" s="313">
        <v>3683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21" x14ac:dyDescent="0.15">
      <c r="A65" s="270">
        <v>1450</v>
      </c>
      <c r="B65" s="308">
        <v>1566</v>
      </c>
      <c r="C65" s="309">
        <v>1631</v>
      </c>
      <c r="D65" s="310">
        <v>1844</v>
      </c>
      <c r="E65" s="311">
        <v>2074</v>
      </c>
      <c r="F65" s="309">
        <v>2332</v>
      </c>
      <c r="G65" s="310">
        <v>2639</v>
      </c>
      <c r="H65" s="311">
        <v>2946</v>
      </c>
      <c r="I65" s="309">
        <v>3315</v>
      </c>
      <c r="J65" s="310">
        <v>3596</v>
      </c>
      <c r="K65" s="311">
        <v>3940</v>
      </c>
      <c r="L65" s="309">
        <v>4263</v>
      </c>
      <c r="M65" s="310">
        <v>4618</v>
      </c>
      <c r="N65" s="311">
        <v>4974</v>
      </c>
      <c r="O65" s="309">
        <v>5329</v>
      </c>
      <c r="P65" s="310">
        <v>5684</v>
      </c>
      <c r="Q65" s="311">
        <v>6039</v>
      </c>
      <c r="R65" s="309">
        <v>6395</v>
      </c>
      <c r="S65" s="308">
        <v>6750</v>
      </c>
      <c r="T65" s="309">
        <v>7105</v>
      </c>
    </row>
    <row r="66" spans="1:21" x14ac:dyDescent="0.15">
      <c r="A66" s="268" t="s">
        <v>135</v>
      </c>
      <c r="B66" s="312">
        <v>825</v>
      </c>
      <c r="C66" s="313">
        <v>860</v>
      </c>
      <c r="D66" s="314">
        <v>972</v>
      </c>
      <c r="E66" s="315">
        <v>1073</v>
      </c>
      <c r="F66" s="313">
        <v>1206</v>
      </c>
      <c r="G66" s="314">
        <v>1365</v>
      </c>
      <c r="H66" s="315">
        <v>1524</v>
      </c>
      <c r="I66" s="313">
        <v>1715</v>
      </c>
      <c r="J66" s="314">
        <v>1905</v>
      </c>
      <c r="K66" s="315">
        <v>2096</v>
      </c>
      <c r="L66" s="313">
        <v>2286</v>
      </c>
      <c r="M66" s="314">
        <v>2477</v>
      </c>
      <c r="N66" s="315">
        <v>2667</v>
      </c>
      <c r="O66" s="313">
        <v>2858</v>
      </c>
      <c r="P66" s="314">
        <v>3048</v>
      </c>
      <c r="Q66" s="315">
        <v>3239</v>
      </c>
      <c r="R66" s="313">
        <v>3429</v>
      </c>
      <c r="S66" s="312">
        <v>3620</v>
      </c>
      <c r="T66" s="313">
        <v>3810</v>
      </c>
      <c r="U66" s="294"/>
    </row>
    <row r="67" spans="1:21" x14ac:dyDescent="0.15">
      <c r="A67" s="270">
        <v>1500</v>
      </c>
      <c r="B67" s="316">
        <v>1620</v>
      </c>
      <c r="C67" s="317">
        <v>1688</v>
      </c>
      <c r="D67" s="318">
        <v>1908</v>
      </c>
      <c r="E67" s="319">
        <v>2145</v>
      </c>
      <c r="F67" s="317">
        <v>2412</v>
      </c>
      <c r="G67" s="318">
        <v>2730</v>
      </c>
      <c r="H67" s="319">
        <v>3048</v>
      </c>
      <c r="I67" s="317">
        <v>3429</v>
      </c>
      <c r="J67" s="318">
        <v>3720</v>
      </c>
      <c r="K67" s="319">
        <v>4076</v>
      </c>
      <c r="L67" s="317">
        <v>4410</v>
      </c>
      <c r="M67" s="318">
        <v>4778</v>
      </c>
      <c r="N67" s="319">
        <v>5145</v>
      </c>
      <c r="O67" s="317">
        <v>5513</v>
      </c>
      <c r="P67" s="318">
        <v>5880</v>
      </c>
      <c r="Q67" s="319">
        <v>6248</v>
      </c>
      <c r="R67" s="317">
        <v>6615</v>
      </c>
      <c r="S67" s="316">
        <v>6983</v>
      </c>
      <c r="T67" s="317">
        <v>7350</v>
      </c>
    </row>
    <row r="68" spans="1:21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21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21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21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21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4" spans="1:21" x14ac:dyDescent="0.15">
      <c r="A74" s="221"/>
      <c r="B74" s="221"/>
      <c r="U74" s="221"/>
    </row>
    <row r="75" spans="1:21" x14ac:dyDescent="0.15">
      <c r="A75" s="221"/>
      <c r="B75" s="221"/>
      <c r="U75" s="221"/>
    </row>
    <row r="76" spans="1:21" x14ac:dyDescent="0.15">
      <c r="A76" s="221"/>
      <c r="B76" s="221"/>
      <c r="U76" s="221"/>
    </row>
    <row r="77" spans="1:21" x14ac:dyDescent="0.15">
      <c r="A77" s="221"/>
      <c r="B77" s="221"/>
      <c r="U77" s="221"/>
    </row>
    <row r="78" spans="1:21" x14ac:dyDescent="0.15">
      <c r="A78" s="221"/>
      <c r="B78" s="221"/>
      <c r="U78" s="221"/>
    </row>
    <row r="79" spans="1:21" x14ac:dyDescent="0.15">
      <c r="A79" s="221"/>
      <c r="B79" s="221"/>
      <c r="U79" s="221"/>
    </row>
    <row r="80" spans="1:21" x14ac:dyDescent="0.15">
      <c r="A80" s="221"/>
      <c r="B80" s="221"/>
      <c r="U80" s="221"/>
    </row>
    <row r="81" s="221" customFormat="1" x14ac:dyDescent="0.15"/>
    <row r="82" s="221" customFormat="1" x14ac:dyDescent="0.15"/>
    <row r="83" s="221" customFormat="1" x14ac:dyDescent="0.15"/>
    <row r="84" s="221" customFormat="1" x14ac:dyDescent="0.15"/>
    <row r="85" s="221" customFormat="1" x14ac:dyDescent="0.15"/>
    <row r="86" s="221" customFormat="1" x14ac:dyDescent="0.15"/>
    <row r="87" s="221" customFormat="1" x14ac:dyDescent="0.15"/>
    <row r="88" s="221" customFormat="1" x14ac:dyDescent="0.15"/>
    <row r="89" s="221" customFormat="1" x14ac:dyDescent="0.15"/>
    <row r="90" s="221" customFormat="1" x14ac:dyDescent="0.15"/>
    <row r="91" s="221" customFormat="1" x14ac:dyDescent="0.15"/>
    <row r="92" s="221" customFormat="1" x14ac:dyDescent="0.15"/>
    <row r="93" s="221" customFormat="1" x14ac:dyDescent="0.15"/>
    <row r="94" s="221" customFormat="1" x14ac:dyDescent="0.15"/>
    <row r="95" s="221" customFormat="1" x14ac:dyDescent="0.15"/>
    <row r="96" s="221" customFormat="1" x14ac:dyDescent="0.15"/>
    <row r="97" s="221" customFormat="1" x14ac:dyDescent="0.15"/>
    <row r="98" s="221" customFormat="1" x14ac:dyDescent="0.15"/>
    <row r="99" s="221" customFormat="1" x14ac:dyDescent="0.15"/>
    <row r="100" s="221" customFormat="1" x14ac:dyDescent="0.15"/>
    <row r="101" s="221" customFormat="1" x14ac:dyDescent="0.15"/>
    <row r="102" s="221" customFormat="1" x14ac:dyDescent="0.15"/>
    <row r="103" s="221" customFormat="1" x14ac:dyDescent="0.15"/>
    <row r="104" s="221" customFormat="1" x14ac:dyDescent="0.15"/>
    <row r="105" s="221" customFormat="1" x14ac:dyDescent="0.15"/>
    <row r="106" s="221" customFormat="1" x14ac:dyDescent="0.15"/>
    <row r="107" s="221" customFormat="1" x14ac:dyDescent="0.15"/>
    <row r="108" s="221" customFormat="1" x14ac:dyDescent="0.15"/>
    <row r="109" s="221" customFormat="1" x14ac:dyDescent="0.15"/>
    <row r="110" s="221" customFormat="1" x14ac:dyDescent="0.15"/>
    <row r="111" s="221" customFormat="1" x14ac:dyDescent="0.15"/>
    <row r="112" s="221" customFormat="1" x14ac:dyDescent="0.15"/>
    <row r="113" s="221" customFormat="1" x14ac:dyDescent="0.15"/>
    <row r="114" s="221" customFormat="1" x14ac:dyDescent="0.15"/>
    <row r="115" s="221" customFormat="1" x14ac:dyDescent="0.15"/>
    <row r="116" s="221" customFormat="1" x14ac:dyDescent="0.15"/>
    <row r="117" s="221" customFormat="1" x14ac:dyDescent="0.15"/>
    <row r="118" s="221" customFormat="1" x14ac:dyDescent="0.15"/>
    <row r="119" s="221" customFormat="1" x14ac:dyDescent="0.15"/>
    <row r="120" s="221" customFormat="1" x14ac:dyDescent="0.15"/>
    <row r="121" s="221" customFormat="1" x14ac:dyDescent="0.15"/>
    <row r="122" s="221" customFormat="1" x14ac:dyDescent="0.15"/>
    <row r="123" s="221" customFormat="1" x14ac:dyDescent="0.15"/>
    <row r="124" s="221" customFormat="1" x14ac:dyDescent="0.15"/>
    <row r="125" s="221" customFormat="1" x14ac:dyDescent="0.15"/>
    <row r="126" s="221" customFormat="1" x14ac:dyDescent="0.15"/>
    <row r="127" s="221" customFormat="1" x14ac:dyDescent="0.15"/>
    <row r="128" s="221" customFormat="1" x14ac:dyDescent="0.15"/>
    <row r="129" s="221" customFormat="1" x14ac:dyDescent="0.15"/>
    <row r="130" s="221" customFormat="1" x14ac:dyDescent="0.15"/>
    <row r="131" s="221" customFormat="1" x14ac:dyDescent="0.15"/>
    <row r="132" s="221" customFormat="1" x14ac:dyDescent="0.15"/>
    <row r="133" s="221" customFormat="1" x14ac:dyDescent="0.15"/>
    <row r="134" s="221" customFormat="1" x14ac:dyDescent="0.15"/>
    <row r="135" s="221" customFormat="1" x14ac:dyDescent="0.15"/>
    <row r="136" s="221" customFormat="1" x14ac:dyDescent="0.15"/>
    <row r="137" s="221" customFormat="1" x14ac:dyDescent="0.15"/>
    <row r="138" s="221" customFormat="1" x14ac:dyDescent="0.15"/>
    <row r="139" s="221" customFormat="1" x14ac:dyDescent="0.15"/>
    <row r="140" s="221" customFormat="1" x14ac:dyDescent="0.15"/>
    <row r="141" s="221" customFormat="1" x14ac:dyDescent="0.15"/>
    <row r="142" s="221" customFormat="1" x14ac:dyDescent="0.15"/>
    <row r="143" s="221" customFormat="1" x14ac:dyDescent="0.15"/>
    <row r="144" s="221" customFormat="1" x14ac:dyDescent="0.15"/>
    <row r="145" s="221" customFormat="1" x14ac:dyDescent="0.15"/>
    <row r="146" s="221" customFormat="1" x14ac:dyDescent="0.15"/>
    <row r="147" s="221" customFormat="1" x14ac:dyDescent="0.15"/>
    <row r="148" s="221" customFormat="1" x14ac:dyDescent="0.15"/>
    <row r="149" s="221" customFormat="1" x14ac:dyDescent="0.15"/>
    <row r="150" s="221" customFormat="1" x14ac:dyDescent="0.15"/>
    <row r="151" s="221" customFormat="1" x14ac:dyDescent="0.15"/>
    <row r="152" s="221" customFormat="1" x14ac:dyDescent="0.15"/>
    <row r="153" s="221" customFormat="1" x14ac:dyDescent="0.15"/>
    <row r="154" s="221" customFormat="1" x14ac:dyDescent="0.15"/>
    <row r="155" s="221" customFormat="1" x14ac:dyDescent="0.15"/>
    <row r="156" s="221" customFormat="1" x14ac:dyDescent="0.15"/>
    <row r="157" s="221" customFormat="1" x14ac:dyDescent="0.15"/>
    <row r="158" s="221" customFormat="1" x14ac:dyDescent="0.15"/>
    <row r="159" s="221" customFormat="1" x14ac:dyDescent="0.15"/>
    <row r="160" s="221" customFormat="1" x14ac:dyDescent="0.15"/>
    <row r="161" s="221" customFormat="1" x14ac:dyDescent="0.15"/>
    <row r="162" s="221" customFormat="1" x14ac:dyDescent="0.15"/>
    <row r="163" s="221" customFormat="1" x14ac:dyDescent="0.15"/>
    <row r="164" s="221" customFormat="1" x14ac:dyDescent="0.15"/>
    <row r="165" s="221" customFormat="1" x14ac:dyDescent="0.15"/>
    <row r="166" s="221" customFormat="1" x14ac:dyDescent="0.15"/>
    <row r="167" s="221" customFormat="1" x14ac:dyDescent="0.15"/>
    <row r="168" s="221" customFormat="1" x14ac:dyDescent="0.15"/>
    <row r="169" s="221" customFormat="1" x14ac:dyDescent="0.15"/>
    <row r="170" s="221" customFormat="1" x14ac:dyDescent="0.15"/>
    <row r="171" s="221" customFormat="1" x14ac:dyDescent="0.15"/>
    <row r="172" s="221" customFormat="1" x14ac:dyDescent="0.15"/>
    <row r="173" s="221" customFormat="1" x14ac:dyDescent="0.15"/>
    <row r="174" s="221" customFormat="1" x14ac:dyDescent="0.15"/>
    <row r="175" s="221" customFormat="1" x14ac:dyDescent="0.15"/>
    <row r="176" s="221" customFormat="1" x14ac:dyDescent="0.15"/>
    <row r="177" s="221" customFormat="1" x14ac:dyDescent="0.15"/>
    <row r="178" s="221" customFormat="1" x14ac:dyDescent="0.15"/>
    <row r="179" s="221" customFormat="1" x14ac:dyDescent="0.15"/>
    <row r="180" s="221" customFormat="1" x14ac:dyDescent="0.15"/>
    <row r="181" s="221" customFormat="1" x14ac:dyDescent="0.15"/>
    <row r="182" s="221" customFormat="1" x14ac:dyDescent="0.15"/>
    <row r="183" s="221" customFormat="1" x14ac:dyDescent="0.15"/>
    <row r="184" s="221" customFormat="1" x14ac:dyDescent="0.15"/>
    <row r="185" s="221" customFormat="1" x14ac:dyDescent="0.15"/>
    <row r="186" s="221" customFormat="1" x14ac:dyDescent="0.15"/>
    <row r="187" s="221" customFormat="1" x14ac:dyDescent="0.15"/>
    <row r="188" s="221" customFormat="1" x14ac:dyDescent="0.15"/>
    <row r="189" s="221" customFormat="1" x14ac:dyDescent="0.15"/>
    <row r="190" s="221" customFormat="1" x14ac:dyDescent="0.15"/>
    <row r="191" s="221" customFormat="1" x14ac:dyDescent="0.15"/>
    <row r="192" s="221" customFormat="1" x14ac:dyDescent="0.15"/>
    <row r="193" s="221" customFormat="1" x14ac:dyDescent="0.15"/>
    <row r="194" s="221" customFormat="1" x14ac:dyDescent="0.15"/>
    <row r="195" s="221" customFormat="1" x14ac:dyDescent="0.15"/>
    <row r="196" s="221" customFormat="1" x14ac:dyDescent="0.15"/>
    <row r="197" s="221" customFormat="1" x14ac:dyDescent="0.15"/>
    <row r="198" s="221" customFormat="1" x14ac:dyDescent="0.15"/>
    <row r="199" s="221" customFormat="1" x14ac:dyDescent="0.15"/>
    <row r="200" s="221" customFormat="1" x14ac:dyDescent="0.15"/>
    <row r="201" s="221" customFormat="1" x14ac:dyDescent="0.15"/>
    <row r="202" s="221" customFormat="1" x14ac:dyDescent="0.15"/>
    <row r="203" s="221" customFormat="1" x14ac:dyDescent="0.15"/>
    <row r="204" s="221" customFormat="1" x14ac:dyDescent="0.15"/>
    <row r="205" s="221" customFormat="1" x14ac:dyDescent="0.15"/>
    <row r="206" s="221" customFormat="1" x14ac:dyDescent="0.15"/>
    <row r="207" s="221" customFormat="1" x14ac:dyDescent="0.15"/>
    <row r="208" s="221" customFormat="1" x14ac:dyDescent="0.15"/>
    <row r="209" s="221" customFormat="1" x14ac:dyDescent="0.15"/>
    <row r="210" s="221" customFormat="1" x14ac:dyDescent="0.15"/>
    <row r="211" s="221" customFormat="1" x14ac:dyDescent="0.15"/>
    <row r="212" s="221" customFormat="1" x14ac:dyDescent="0.15"/>
    <row r="213" s="221" customFormat="1" x14ac:dyDescent="0.15"/>
    <row r="214" s="221" customFormat="1" x14ac:dyDescent="0.15"/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C89A-8AAB-BE47-A9C6-7121A8F10B03}">
  <sheetPr>
    <tabColor theme="5" tint="0.79998168889431442"/>
  </sheetPr>
  <dimension ref="A1:AS206"/>
  <sheetViews>
    <sheetView showGridLines="0" zoomScaleNormal="100" workbookViewId="0">
      <selection activeCell="U12" sqref="U12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160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84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161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162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178</v>
      </c>
      <c r="H5" s="225"/>
      <c r="I5" s="225"/>
      <c r="J5" s="225"/>
      <c r="K5" s="225"/>
      <c r="L5" s="225"/>
      <c r="M5" s="225"/>
      <c r="O5" s="294" t="s">
        <v>233</v>
      </c>
      <c r="P5" s="224" t="s">
        <v>166</v>
      </c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179</v>
      </c>
      <c r="H6" s="225"/>
      <c r="I6" s="225"/>
      <c r="J6" s="225"/>
      <c r="K6" s="225"/>
      <c r="L6" s="225"/>
      <c r="M6" s="225"/>
      <c r="O6" s="294" t="s">
        <v>233</v>
      </c>
      <c r="P6" s="224" t="s">
        <v>167</v>
      </c>
      <c r="Q6" s="221"/>
      <c r="R6" s="221"/>
      <c r="S6" s="221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1"/>
      <c r="R7" s="221"/>
      <c r="S7" s="221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200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400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200</v>
      </c>
      <c r="C12" s="313">
        <v>200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400</v>
      </c>
      <c r="C13" s="317">
        <v>400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231</v>
      </c>
      <c r="C14" s="321">
        <v>231</v>
      </c>
      <c r="D14" s="322">
        <v>245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458</v>
      </c>
      <c r="C15" s="309">
        <v>458</v>
      </c>
      <c r="D15" s="310">
        <v>489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254</v>
      </c>
      <c r="C16" s="313">
        <v>254</v>
      </c>
      <c r="D16" s="314">
        <v>289</v>
      </c>
      <c r="E16" s="315">
        <v>299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508</v>
      </c>
      <c r="C17" s="309">
        <v>508</v>
      </c>
      <c r="D17" s="310">
        <v>555</v>
      </c>
      <c r="E17" s="311">
        <v>584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281</v>
      </c>
      <c r="C18" s="313">
        <v>281</v>
      </c>
      <c r="D18" s="314">
        <v>318</v>
      </c>
      <c r="E18" s="315">
        <v>338</v>
      </c>
      <c r="F18" s="313">
        <v>363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557</v>
      </c>
      <c r="C19" s="317">
        <v>557</v>
      </c>
      <c r="D19" s="318">
        <v>625</v>
      </c>
      <c r="E19" s="319">
        <v>658</v>
      </c>
      <c r="F19" s="317">
        <v>709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316</v>
      </c>
      <c r="C20" s="321">
        <v>316</v>
      </c>
      <c r="D20" s="322">
        <v>357</v>
      </c>
      <c r="E20" s="323">
        <v>378</v>
      </c>
      <c r="F20" s="321">
        <v>406</v>
      </c>
      <c r="G20" s="322">
        <v>465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618</v>
      </c>
      <c r="C21" s="309">
        <v>618</v>
      </c>
      <c r="D21" s="310">
        <v>699</v>
      </c>
      <c r="E21" s="311">
        <v>741</v>
      </c>
      <c r="F21" s="309">
        <v>799</v>
      </c>
      <c r="G21" s="310">
        <v>885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348</v>
      </c>
      <c r="C22" s="313">
        <v>348</v>
      </c>
      <c r="D22" s="314">
        <v>376</v>
      </c>
      <c r="E22" s="315">
        <v>418</v>
      </c>
      <c r="F22" s="313">
        <v>448</v>
      </c>
      <c r="G22" s="314">
        <v>513</v>
      </c>
      <c r="H22" s="315">
        <v>584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680</v>
      </c>
      <c r="C23" s="309">
        <v>680</v>
      </c>
      <c r="D23" s="310">
        <v>742</v>
      </c>
      <c r="E23" s="311">
        <v>824</v>
      </c>
      <c r="F23" s="309">
        <v>887</v>
      </c>
      <c r="G23" s="310">
        <v>973</v>
      </c>
      <c r="H23" s="311">
        <v>1112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380</v>
      </c>
      <c r="C24" s="313">
        <v>380</v>
      </c>
      <c r="D24" s="314">
        <v>412</v>
      </c>
      <c r="E24" s="315">
        <v>458</v>
      </c>
      <c r="F24" s="313">
        <v>494</v>
      </c>
      <c r="G24" s="314">
        <v>564</v>
      </c>
      <c r="H24" s="315">
        <v>639</v>
      </c>
      <c r="I24" s="313">
        <v>724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741</v>
      </c>
      <c r="C25" s="317">
        <v>741</v>
      </c>
      <c r="D25" s="318">
        <v>809</v>
      </c>
      <c r="E25" s="319">
        <v>887</v>
      </c>
      <c r="F25" s="317">
        <v>980</v>
      </c>
      <c r="G25" s="318">
        <v>1066</v>
      </c>
      <c r="H25" s="319">
        <v>1227</v>
      </c>
      <c r="I25" s="317">
        <v>1376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415</v>
      </c>
      <c r="C26" s="321">
        <v>415</v>
      </c>
      <c r="D26" s="322">
        <v>447</v>
      </c>
      <c r="E26" s="323">
        <v>497</v>
      </c>
      <c r="F26" s="321">
        <v>525</v>
      </c>
      <c r="G26" s="322">
        <v>615</v>
      </c>
      <c r="H26" s="323">
        <v>695</v>
      </c>
      <c r="I26" s="321">
        <v>783</v>
      </c>
      <c r="J26" s="322">
        <v>900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795</v>
      </c>
      <c r="C27" s="309">
        <v>795</v>
      </c>
      <c r="D27" s="310">
        <v>883</v>
      </c>
      <c r="E27" s="311">
        <v>957</v>
      </c>
      <c r="F27" s="309">
        <v>1056</v>
      </c>
      <c r="G27" s="310">
        <v>1167</v>
      </c>
      <c r="H27" s="311">
        <v>1340</v>
      </c>
      <c r="I27" s="309">
        <v>1496</v>
      </c>
      <c r="J27" s="310">
        <v>1694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426</v>
      </c>
      <c r="C28" s="313">
        <v>426</v>
      </c>
      <c r="D28" s="314">
        <v>503</v>
      </c>
      <c r="E28" s="315">
        <v>523</v>
      </c>
      <c r="F28" s="313">
        <v>567</v>
      </c>
      <c r="G28" s="314">
        <v>648</v>
      </c>
      <c r="H28" s="315">
        <v>737</v>
      </c>
      <c r="I28" s="313">
        <v>832</v>
      </c>
      <c r="J28" s="314">
        <v>977</v>
      </c>
      <c r="K28" s="315">
        <v>1059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841</v>
      </c>
      <c r="C29" s="309">
        <v>841</v>
      </c>
      <c r="D29" s="310">
        <v>963</v>
      </c>
      <c r="E29" s="311">
        <v>1025</v>
      </c>
      <c r="F29" s="309">
        <v>1147</v>
      </c>
      <c r="G29" s="310">
        <v>1263</v>
      </c>
      <c r="H29" s="311">
        <v>1441</v>
      </c>
      <c r="I29" s="309">
        <v>1614</v>
      </c>
      <c r="J29" s="310">
        <v>1843</v>
      </c>
      <c r="K29" s="311">
        <v>2023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457</v>
      </c>
      <c r="C30" s="313">
        <v>457</v>
      </c>
      <c r="D30" s="314">
        <v>510</v>
      </c>
      <c r="E30" s="315">
        <v>558</v>
      </c>
      <c r="F30" s="313">
        <v>606</v>
      </c>
      <c r="G30" s="314">
        <v>695</v>
      </c>
      <c r="H30" s="315">
        <v>787</v>
      </c>
      <c r="I30" s="313">
        <v>892</v>
      </c>
      <c r="J30" s="314">
        <v>1002</v>
      </c>
      <c r="K30" s="315">
        <v>1103</v>
      </c>
      <c r="L30" s="313">
        <v>1179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896</v>
      </c>
      <c r="C31" s="317">
        <v>896</v>
      </c>
      <c r="D31" s="318">
        <v>1001</v>
      </c>
      <c r="E31" s="319">
        <v>1099</v>
      </c>
      <c r="F31" s="317">
        <v>1218</v>
      </c>
      <c r="G31" s="318">
        <v>1360</v>
      </c>
      <c r="H31" s="319">
        <v>1530</v>
      </c>
      <c r="I31" s="317">
        <v>1715</v>
      </c>
      <c r="J31" s="318">
        <v>1910</v>
      </c>
      <c r="K31" s="319">
        <v>2116</v>
      </c>
      <c r="L31" s="317">
        <v>2292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486</v>
      </c>
      <c r="C32" s="321">
        <v>486</v>
      </c>
      <c r="D32" s="322">
        <v>538</v>
      </c>
      <c r="E32" s="323">
        <v>595</v>
      </c>
      <c r="F32" s="321">
        <v>650</v>
      </c>
      <c r="G32" s="322">
        <v>741</v>
      </c>
      <c r="H32" s="323">
        <v>840</v>
      </c>
      <c r="I32" s="321">
        <v>951</v>
      </c>
      <c r="J32" s="322">
        <v>1069</v>
      </c>
      <c r="K32" s="323">
        <v>1163</v>
      </c>
      <c r="L32" s="321">
        <v>1253</v>
      </c>
      <c r="M32" s="322">
        <v>1353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950</v>
      </c>
      <c r="C33" s="309">
        <v>950</v>
      </c>
      <c r="D33" s="310">
        <v>1066</v>
      </c>
      <c r="E33" s="311">
        <v>1179</v>
      </c>
      <c r="F33" s="309">
        <v>1298</v>
      </c>
      <c r="G33" s="310">
        <v>1459</v>
      </c>
      <c r="H33" s="311">
        <v>1621</v>
      </c>
      <c r="I33" s="309">
        <v>1815</v>
      </c>
      <c r="J33" s="310">
        <v>2023</v>
      </c>
      <c r="K33" s="311">
        <v>2221</v>
      </c>
      <c r="L33" s="309">
        <v>2448</v>
      </c>
      <c r="M33" s="310">
        <v>2647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515</v>
      </c>
      <c r="C34" s="313">
        <v>515</v>
      </c>
      <c r="D34" s="314">
        <v>570</v>
      </c>
      <c r="E34" s="315">
        <v>632</v>
      </c>
      <c r="F34" s="313">
        <v>689</v>
      </c>
      <c r="G34" s="314">
        <v>786</v>
      </c>
      <c r="H34" s="315">
        <v>892</v>
      </c>
      <c r="I34" s="313">
        <v>1009</v>
      </c>
      <c r="J34" s="314">
        <v>1134</v>
      </c>
      <c r="K34" s="315">
        <v>1214</v>
      </c>
      <c r="L34" s="313">
        <v>1327</v>
      </c>
      <c r="M34" s="314">
        <v>1436</v>
      </c>
      <c r="N34" s="315">
        <v>1546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1002</v>
      </c>
      <c r="C35" s="309">
        <v>1002</v>
      </c>
      <c r="D35" s="310">
        <v>1122</v>
      </c>
      <c r="E35" s="311">
        <v>1260</v>
      </c>
      <c r="F35" s="309">
        <v>1385</v>
      </c>
      <c r="G35" s="310">
        <v>1556</v>
      </c>
      <c r="H35" s="311">
        <v>1753</v>
      </c>
      <c r="I35" s="309">
        <v>1962</v>
      </c>
      <c r="J35" s="310">
        <v>2184</v>
      </c>
      <c r="K35" s="311">
        <v>2323</v>
      </c>
      <c r="L35" s="309">
        <v>2606</v>
      </c>
      <c r="M35" s="310">
        <v>2818</v>
      </c>
      <c r="N35" s="311">
        <v>3035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547</v>
      </c>
      <c r="C36" s="313">
        <v>547</v>
      </c>
      <c r="D36" s="314">
        <v>603</v>
      </c>
      <c r="E36" s="315">
        <v>670</v>
      </c>
      <c r="F36" s="313">
        <v>729</v>
      </c>
      <c r="G36" s="314">
        <v>832</v>
      </c>
      <c r="H36" s="315">
        <v>944</v>
      </c>
      <c r="I36" s="313">
        <v>1070</v>
      </c>
      <c r="J36" s="314">
        <v>1201</v>
      </c>
      <c r="K36" s="315">
        <v>1280</v>
      </c>
      <c r="L36" s="313">
        <v>1402</v>
      </c>
      <c r="M36" s="314">
        <v>1516</v>
      </c>
      <c r="N36" s="315">
        <v>1632</v>
      </c>
      <c r="O36" s="313">
        <v>1749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1069</v>
      </c>
      <c r="C37" s="317">
        <v>1069</v>
      </c>
      <c r="D37" s="318">
        <v>1195</v>
      </c>
      <c r="E37" s="319">
        <v>1341</v>
      </c>
      <c r="F37" s="317">
        <v>1473</v>
      </c>
      <c r="G37" s="318">
        <v>1656</v>
      </c>
      <c r="H37" s="319">
        <v>1863</v>
      </c>
      <c r="I37" s="317">
        <v>2089</v>
      </c>
      <c r="J37" s="318">
        <v>2321</v>
      </c>
      <c r="K37" s="319">
        <v>2462</v>
      </c>
      <c r="L37" s="317">
        <v>2765</v>
      </c>
      <c r="M37" s="318">
        <v>2997</v>
      </c>
      <c r="N37" s="319">
        <v>3228</v>
      </c>
      <c r="O37" s="317">
        <v>3458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577</v>
      </c>
      <c r="C38" s="321">
        <v>577</v>
      </c>
      <c r="D38" s="322">
        <v>638</v>
      </c>
      <c r="E38" s="323">
        <v>706</v>
      </c>
      <c r="F38" s="321">
        <v>767</v>
      </c>
      <c r="G38" s="322">
        <v>877</v>
      </c>
      <c r="H38" s="323">
        <v>996</v>
      </c>
      <c r="I38" s="321">
        <v>1128</v>
      </c>
      <c r="J38" s="322">
        <v>1266</v>
      </c>
      <c r="K38" s="323">
        <v>1353</v>
      </c>
      <c r="L38" s="321">
        <v>1476</v>
      </c>
      <c r="M38" s="322">
        <v>1605</v>
      </c>
      <c r="N38" s="323">
        <v>1728</v>
      </c>
      <c r="O38" s="321">
        <v>1851</v>
      </c>
      <c r="P38" s="322">
        <v>1975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1122</v>
      </c>
      <c r="C39" s="309">
        <v>1122</v>
      </c>
      <c r="D39" s="310">
        <v>1256</v>
      </c>
      <c r="E39" s="311">
        <v>1408</v>
      </c>
      <c r="F39" s="309">
        <v>1540</v>
      </c>
      <c r="G39" s="310">
        <v>1756</v>
      </c>
      <c r="H39" s="311">
        <v>1955</v>
      </c>
      <c r="I39" s="309">
        <v>2188</v>
      </c>
      <c r="J39" s="310">
        <v>2433</v>
      </c>
      <c r="K39" s="311">
        <v>2611</v>
      </c>
      <c r="L39" s="309">
        <v>2890</v>
      </c>
      <c r="M39" s="310">
        <v>3137</v>
      </c>
      <c r="N39" s="311">
        <v>3378</v>
      </c>
      <c r="O39" s="309">
        <v>3619</v>
      </c>
      <c r="P39" s="310">
        <v>3860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609</v>
      </c>
      <c r="C40" s="313">
        <v>609</v>
      </c>
      <c r="D40" s="314">
        <v>664</v>
      </c>
      <c r="E40" s="315">
        <v>744</v>
      </c>
      <c r="F40" s="313">
        <v>809</v>
      </c>
      <c r="G40" s="314">
        <v>925</v>
      </c>
      <c r="H40" s="315">
        <v>1051</v>
      </c>
      <c r="I40" s="313">
        <v>1188</v>
      </c>
      <c r="J40" s="314">
        <v>1333</v>
      </c>
      <c r="K40" s="315">
        <v>1421</v>
      </c>
      <c r="L40" s="313">
        <v>1549</v>
      </c>
      <c r="M40" s="314">
        <v>1679</v>
      </c>
      <c r="N40" s="315">
        <v>1808</v>
      </c>
      <c r="O40" s="313">
        <v>1937</v>
      </c>
      <c r="P40" s="314">
        <v>2067</v>
      </c>
      <c r="Q40" s="315">
        <v>2196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1173</v>
      </c>
      <c r="C41" s="309">
        <v>1173</v>
      </c>
      <c r="D41" s="310">
        <v>1315</v>
      </c>
      <c r="E41" s="311">
        <v>1485</v>
      </c>
      <c r="F41" s="309">
        <v>1630</v>
      </c>
      <c r="G41" s="310">
        <v>1855</v>
      </c>
      <c r="H41" s="311">
        <v>2068</v>
      </c>
      <c r="I41" s="309">
        <v>2337</v>
      </c>
      <c r="J41" s="310">
        <v>2596</v>
      </c>
      <c r="K41" s="311">
        <v>2751</v>
      </c>
      <c r="L41" s="309">
        <v>3009</v>
      </c>
      <c r="M41" s="310">
        <v>3256</v>
      </c>
      <c r="N41" s="311">
        <v>3506</v>
      </c>
      <c r="O41" s="309">
        <v>3757</v>
      </c>
      <c r="P41" s="310">
        <v>4007</v>
      </c>
      <c r="Q41" s="311">
        <v>4258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638</v>
      </c>
      <c r="C42" s="313">
        <v>638</v>
      </c>
      <c r="D42" s="314">
        <v>697</v>
      </c>
      <c r="E42" s="315">
        <v>780</v>
      </c>
      <c r="F42" s="313">
        <v>861</v>
      </c>
      <c r="G42" s="314">
        <v>972</v>
      </c>
      <c r="H42" s="315">
        <v>1102</v>
      </c>
      <c r="I42" s="313">
        <v>1246</v>
      </c>
      <c r="J42" s="314">
        <v>1396</v>
      </c>
      <c r="K42" s="315">
        <v>1488</v>
      </c>
      <c r="L42" s="313">
        <v>1641</v>
      </c>
      <c r="M42" s="314">
        <v>1778</v>
      </c>
      <c r="N42" s="315">
        <v>1915</v>
      </c>
      <c r="O42" s="313">
        <v>2051</v>
      </c>
      <c r="P42" s="314">
        <v>2188</v>
      </c>
      <c r="Q42" s="315">
        <v>2325</v>
      </c>
      <c r="R42" s="313">
        <v>2462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1234</v>
      </c>
      <c r="C43" s="317">
        <v>1234</v>
      </c>
      <c r="D43" s="318">
        <v>1386</v>
      </c>
      <c r="E43" s="319">
        <v>1563</v>
      </c>
      <c r="F43" s="317">
        <v>1730</v>
      </c>
      <c r="G43" s="318">
        <v>1955</v>
      </c>
      <c r="H43" s="319">
        <v>2200</v>
      </c>
      <c r="I43" s="317">
        <v>2458</v>
      </c>
      <c r="J43" s="318">
        <v>2672</v>
      </c>
      <c r="K43" s="319">
        <v>2890</v>
      </c>
      <c r="L43" s="317">
        <v>3180</v>
      </c>
      <c r="M43" s="318">
        <v>3447</v>
      </c>
      <c r="N43" s="319">
        <v>3712</v>
      </c>
      <c r="O43" s="317">
        <v>3978</v>
      </c>
      <c r="P43" s="318">
        <v>4243</v>
      </c>
      <c r="Q43" s="319">
        <v>4508</v>
      </c>
      <c r="R43" s="317">
        <v>4773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667</v>
      </c>
      <c r="C44" s="321">
        <v>667</v>
      </c>
      <c r="D44" s="322">
        <v>729</v>
      </c>
      <c r="E44" s="323">
        <v>815</v>
      </c>
      <c r="F44" s="321">
        <v>900</v>
      </c>
      <c r="G44" s="322">
        <v>1016</v>
      </c>
      <c r="H44" s="323">
        <v>1154</v>
      </c>
      <c r="I44" s="321">
        <v>1301</v>
      </c>
      <c r="J44" s="322">
        <v>1456</v>
      </c>
      <c r="K44" s="323">
        <v>1554</v>
      </c>
      <c r="L44" s="321">
        <v>1720</v>
      </c>
      <c r="M44" s="322">
        <v>1862</v>
      </c>
      <c r="N44" s="323">
        <v>2006</v>
      </c>
      <c r="O44" s="321">
        <v>2149</v>
      </c>
      <c r="P44" s="322">
        <v>2292</v>
      </c>
      <c r="Q44" s="323">
        <v>2435</v>
      </c>
      <c r="R44" s="321">
        <v>2579</v>
      </c>
      <c r="S44" s="320">
        <v>2722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1293</v>
      </c>
      <c r="C45" s="309">
        <v>1293</v>
      </c>
      <c r="D45" s="310">
        <v>1454</v>
      </c>
      <c r="E45" s="311">
        <v>1637</v>
      </c>
      <c r="F45" s="309">
        <v>1815</v>
      </c>
      <c r="G45" s="310">
        <v>2050</v>
      </c>
      <c r="H45" s="311">
        <v>2311</v>
      </c>
      <c r="I45" s="309">
        <v>2575</v>
      </c>
      <c r="J45" s="310">
        <v>2800</v>
      </c>
      <c r="K45" s="311">
        <v>3028</v>
      </c>
      <c r="L45" s="309">
        <v>3342</v>
      </c>
      <c r="M45" s="310">
        <v>3624</v>
      </c>
      <c r="N45" s="311">
        <v>3903</v>
      </c>
      <c r="O45" s="309">
        <v>4182</v>
      </c>
      <c r="P45" s="310">
        <v>4461</v>
      </c>
      <c r="Q45" s="311">
        <v>4740</v>
      </c>
      <c r="R45" s="309">
        <v>5019</v>
      </c>
      <c r="S45" s="308">
        <v>5297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683</v>
      </c>
      <c r="C46" s="313">
        <v>683</v>
      </c>
      <c r="D46" s="314">
        <v>769</v>
      </c>
      <c r="E46" s="315">
        <v>847</v>
      </c>
      <c r="F46" s="313">
        <v>957</v>
      </c>
      <c r="G46" s="314">
        <v>1072</v>
      </c>
      <c r="H46" s="315">
        <v>1212</v>
      </c>
      <c r="I46" s="313">
        <v>1343</v>
      </c>
      <c r="J46" s="314">
        <v>1494</v>
      </c>
      <c r="K46" s="315">
        <v>1637</v>
      </c>
      <c r="L46" s="313">
        <v>1810</v>
      </c>
      <c r="M46" s="314">
        <v>1960</v>
      </c>
      <c r="N46" s="315">
        <v>2111</v>
      </c>
      <c r="O46" s="313">
        <v>2262</v>
      </c>
      <c r="P46" s="314">
        <v>2413</v>
      </c>
      <c r="Q46" s="315">
        <v>2564</v>
      </c>
      <c r="R46" s="313">
        <v>2714</v>
      </c>
      <c r="S46" s="312">
        <v>2865</v>
      </c>
      <c r="T46" s="313">
        <v>3016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1327</v>
      </c>
      <c r="C47" s="309">
        <v>1327</v>
      </c>
      <c r="D47" s="310">
        <v>1528</v>
      </c>
      <c r="E47" s="311">
        <v>1711</v>
      </c>
      <c r="F47" s="309">
        <v>1918</v>
      </c>
      <c r="G47" s="310">
        <v>2161</v>
      </c>
      <c r="H47" s="311">
        <v>2427</v>
      </c>
      <c r="I47" s="309">
        <v>2685</v>
      </c>
      <c r="J47" s="310">
        <v>2906</v>
      </c>
      <c r="K47" s="311">
        <v>3187</v>
      </c>
      <c r="L47" s="309">
        <v>3476</v>
      </c>
      <c r="M47" s="310">
        <v>3770</v>
      </c>
      <c r="N47" s="311">
        <v>4060</v>
      </c>
      <c r="O47" s="309">
        <v>4350</v>
      </c>
      <c r="P47" s="310">
        <v>4640</v>
      </c>
      <c r="Q47" s="311">
        <v>4930</v>
      </c>
      <c r="R47" s="309">
        <v>5220</v>
      </c>
      <c r="S47" s="308">
        <v>5510</v>
      </c>
      <c r="T47" s="309">
        <v>5800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711</v>
      </c>
      <c r="C48" s="313">
        <v>711</v>
      </c>
      <c r="D48" s="314">
        <v>802</v>
      </c>
      <c r="E48" s="315">
        <v>883</v>
      </c>
      <c r="F48" s="313">
        <v>996</v>
      </c>
      <c r="G48" s="314">
        <v>1115</v>
      </c>
      <c r="H48" s="315">
        <v>1263</v>
      </c>
      <c r="I48" s="313">
        <v>1398</v>
      </c>
      <c r="J48" s="314">
        <v>1556</v>
      </c>
      <c r="K48" s="315">
        <v>1708</v>
      </c>
      <c r="L48" s="313">
        <v>1900</v>
      </c>
      <c r="M48" s="314">
        <v>2058</v>
      </c>
      <c r="N48" s="315">
        <v>2217</v>
      </c>
      <c r="O48" s="313">
        <v>2375</v>
      </c>
      <c r="P48" s="314">
        <v>2533</v>
      </c>
      <c r="Q48" s="315">
        <v>2692</v>
      </c>
      <c r="R48" s="313">
        <v>2850</v>
      </c>
      <c r="S48" s="312">
        <v>3008</v>
      </c>
      <c r="T48" s="313">
        <v>3167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1385</v>
      </c>
      <c r="C49" s="317">
        <v>1385</v>
      </c>
      <c r="D49" s="318">
        <v>1581</v>
      </c>
      <c r="E49" s="319">
        <v>1789</v>
      </c>
      <c r="F49" s="317">
        <v>1989</v>
      </c>
      <c r="G49" s="318">
        <v>2255</v>
      </c>
      <c r="H49" s="319">
        <v>2538</v>
      </c>
      <c r="I49" s="317">
        <v>2804</v>
      </c>
      <c r="J49" s="318">
        <v>3032</v>
      </c>
      <c r="K49" s="319">
        <v>3335</v>
      </c>
      <c r="L49" s="317">
        <v>3647</v>
      </c>
      <c r="M49" s="318">
        <v>3959</v>
      </c>
      <c r="N49" s="319">
        <v>4263</v>
      </c>
      <c r="O49" s="317">
        <v>4568</v>
      </c>
      <c r="P49" s="318">
        <v>4872</v>
      </c>
      <c r="Q49" s="319">
        <v>5177</v>
      </c>
      <c r="R49" s="317">
        <v>5481</v>
      </c>
      <c r="S49" s="316">
        <v>5786</v>
      </c>
      <c r="T49" s="317">
        <v>6090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741</v>
      </c>
      <c r="C50" s="321">
        <v>741</v>
      </c>
      <c r="D50" s="322">
        <v>835</v>
      </c>
      <c r="E50" s="323">
        <v>919</v>
      </c>
      <c r="F50" s="321">
        <v>1037</v>
      </c>
      <c r="G50" s="322">
        <v>1161</v>
      </c>
      <c r="H50" s="323">
        <v>1314</v>
      </c>
      <c r="I50" s="321">
        <v>1456</v>
      </c>
      <c r="J50" s="322">
        <v>1617</v>
      </c>
      <c r="K50" s="323">
        <v>1773</v>
      </c>
      <c r="L50" s="321">
        <v>1979</v>
      </c>
      <c r="M50" s="322">
        <v>2140</v>
      </c>
      <c r="N50" s="323">
        <v>2304</v>
      </c>
      <c r="O50" s="321">
        <v>2469</v>
      </c>
      <c r="P50" s="322">
        <v>2634</v>
      </c>
      <c r="Q50" s="323">
        <v>2798</v>
      </c>
      <c r="R50" s="321">
        <v>2963</v>
      </c>
      <c r="S50" s="320">
        <v>3127</v>
      </c>
      <c r="T50" s="321">
        <v>3292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1447</v>
      </c>
      <c r="C51" s="309">
        <v>1447</v>
      </c>
      <c r="D51" s="310">
        <v>1633</v>
      </c>
      <c r="E51" s="311">
        <v>1868</v>
      </c>
      <c r="F51" s="309">
        <v>2089</v>
      </c>
      <c r="G51" s="310">
        <v>2355</v>
      </c>
      <c r="H51" s="311">
        <v>2646</v>
      </c>
      <c r="I51" s="309">
        <v>2928</v>
      </c>
      <c r="J51" s="310">
        <v>3162</v>
      </c>
      <c r="K51" s="311">
        <v>3473</v>
      </c>
      <c r="L51" s="309">
        <v>3800</v>
      </c>
      <c r="M51" s="310">
        <v>4114</v>
      </c>
      <c r="N51" s="311">
        <v>4430</v>
      </c>
      <c r="O51" s="309">
        <v>4747</v>
      </c>
      <c r="P51" s="310">
        <v>5063</v>
      </c>
      <c r="Q51" s="311">
        <v>5380</v>
      </c>
      <c r="R51" s="309">
        <v>5696</v>
      </c>
      <c r="S51" s="308">
        <v>6013</v>
      </c>
      <c r="T51" s="309">
        <v>6329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767</v>
      </c>
      <c r="C52" s="313">
        <v>767</v>
      </c>
      <c r="D52" s="314">
        <v>867</v>
      </c>
      <c r="E52" s="315">
        <v>956</v>
      </c>
      <c r="F52" s="313">
        <v>1077</v>
      </c>
      <c r="G52" s="314">
        <v>1205</v>
      </c>
      <c r="H52" s="315">
        <v>1364</v>
      </c>
      <c r="I52" s="313">
        <v>1511</v>
      </c>
      <c r="J52" s="314">
        <v>1679</v>
      </c>
      <c r="K52" s="315">
        <v>1839</v>
      </c>
      <c r="L52" s="313">
        <v>2050</v>
      </c>
      <c r="M52" s="314">
        <v>2220</v>
      </c>
      <c r="N52" s="315">
        <v>2391</v>
      </c>
      <c r="O52" s="313">
        <v>2561</v>
      </c>
      <c r="P52" s="314">
        <v>2732</v>
      </c>
      <c r="Q52" s="315">
        <v>2903</v>
      </c>
      <c r="R52" s="313">
        <v>3074</v>
      </c>
      <c r="S52" s="312">
        <v>3244</v>
      </c>
      <c r="T52" s="313">
        <v>3415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1502</v>
      </c>
      <c r="C53" s="309">
        <v>1502</v>
      </c>
      <c r="D53" s="310">
        <v>1701</v>
      </c>
      <c r="E53" s="311">
        <v>1931</v>
      </c>
      <c r="F53" s="309">
        <v>2178</v>
      </c>
      <c r="G53" s="310">
        <v>2449</v>
      </c>
      <c r="H53" s="311">
        <v>2756</v>
      </c>
      <c r="I53" s="309">
        <v>3046</v>
      </c>
      <c r="J53" s="310">
        <v>3293</v>
      </c>
      <c r="K53" s="311">
        <v>3609</v>
      </c>
      <c r="L53" s="309">
        <v>3947</v>
      </c>
      <c r="M53" s="310">
        <v>4266</v>
      </c>
      <c r="N53" s="311">
        <v>4594</v>
      </c>
      <c r="O53" s="309">
        <v>4922</v>
      </c>
      <c r="P53" s="310">
        <v>5251</v>
      </c>
      <c r="Q53" s="311">
        <v>5579</v>
      </c>
      <c r="R53" s="309">
        <v>5907</v>
      </c>
      <c r="S53" s="308">
        <v>6235</v>
      </c>
      <c r="T53" s="309">
        <v>6563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798</v>
      </c>
      <c r="C54" s="313">
        <v>798</v>
      </c>
      <c r="D54" s="314">
        <v>900</v>
      </c>
      <c r="E54" s="315">
        <v>992</v>
      </c>
      <c r="F54" s="313">
        <v>1117</v>
      </c>
      <c r="G54" s="314">
        <v>1264</v>
      </c>
      <c r="H54" s="315">
        <v>1415</v>
      </c>
      <c r="I54" s="313">
        <v>1591</v>
      </c>
      <c r="J54" s="314">
        <v>1768</v>
      </c>
      <c r="K54" s="315">
        <v>1944</v>
      </c>
      <c r="L54" s="313">
        <v>2126</v>
      </c>
      <c r="M54" s="314">
        <v>2298</v>
      </c>
      <c r="N54" s="315">
        <v>2475</v>
      </c>
      <c r="O54" s="313">
        <v>2652</v>
      </c>
      <c r="P54" s="314">
        <v>2829</v>
      </c>
      <c r="Q54" s="315">
        <v>3005</v>
      </c>
      <c r="R54" s="313">
        <v>3182</v>
      </c>
      <c r="S54" s="312">
        <v>3359</v>
      </c>
      <c r="T54" s="313">
        <v>3536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1565</v>
      </c>
      <c r="C55" s="317">
        <v>1565</v>
      </c>
      <c r="D55" s="318">
        <v>1770</v>
      </c>
      <c r="E55" s="319">
        <v>1984</v>
      </c>
      <c r="F55" s="317">
        <v>2233</v>
      </c>
      <c r="G55" s="318">
        <v>2529</v>
      </c>
      <c r="H55" s="319">
        <v>2830</v>
      </c>
      <c r="I55" s="317">
        <v>3181</v>
      </c>
      <c r="J55" s="318">
        <v>3450</v>
      </c>
      <c r="K55" s="319">
        <v>3787</v>
      </c>
      <c r="L55" s="317">
        <v>4101</v>
      </c>
      <c r="M55" s="318">
        <v>4434</v>
      </c>
      <c r="N55" s="319">
        <v>4775</v>
      </c>
      <c r="O55" s="317">
        <v>5116</v>
      </c>
      <c r="P55" s="318">
        <v>5457</v>
      </c>
      <c r="Q55" s="319">
        <v>5798</v>
      </c>
      <c r="R55" s="317">
        <v>6139</v>
      </c>
      <c r="S55" s="316">
        <v>6480</v>
      </c>
      <c r="T55" s="317">
        <v>6821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798</v>
      </c>
      <c r="C56" s="321">
        <v>831</v>
      </c>
      <c r="D56" s="322">
        <v>940</v>
      </c>
      <c r="E56" s="323">
        <v>1037</v>
      </c>
      <c r="F56" s="321">
        <v>1166</v>
      </c>
      <c r="G56" s="322">
        <v>1320</v>
      </c>
      <c r="H56" s="323">
        <v>1473</v>
      </c>
      <c r="I56" s="321">
        <v>1657</v>
      </c>
      <c r="J56" s="322">
        <v>1842</v>
      </c>
      <c r="K56" s="323">
        <v>2026</v>
      </c>
      <c r="L56" s="321">
        <v>2210</v>
      </c>
      <c r="M56" s="322">
        <v>2394</v>
      </c>
      <c r="N56" s="323">
        <v>2578</v>
      </c>
      <c r="O56" s="321">
        <v>2762</v>
      </c>
      <c r="P56" s="322">
        <v>2946</v>
      </c>
      <c r="Q56" s="323">
        <v>3131</v>
      </c>
      <c r="R56" s="321">
        <v>3315</v>
      </c>
      <c r="S56" s="320">
        <v>3499</v>
      </c>
      <c r="T56" s="321">
        <v>3683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1566</v>
      </c>
      <c r="C57" s="309">
        <v>1631</v>
      </c>
      <c r="D57" s="310">
        <v>1844</v>
      </c>
      <c r="E57" s="311">
        <v>2074</v>
      </c>
      <c r="F57" s="309">
        <v>2332</v>
      </c>
      <c r="G57" s="310">
        <v>2639</v>
      </c>
      <c r="H57" s="311">
        <v>2946</v>
      </c>
      <c r="I57" s="309">
        <v>3315</v>
      </c>
      <c r="J57" s="310">
        <v>3596</v>
      </c>
      <c r="K57" s="311">
        <v>3940</v>
      </c>
      <c r="L57" s="309">
        <v>4263</v>
      </c>
      <c r="M57" s="310">
        <v>4618</v>
      </c>
      <c r="N57" s="311">
        <v>4974</v>
      </c>
      <c r="O57" s="309">
        <v>5329</v>
      </c>
      <c r="P57" s="310">
        <v>5684</v>
      </c>
      <c r="Q57" s="311">
        <v>6039</v>
      </c>
      <c r="R57" s="309">
        <v>6395</v>
      </c>
      <c r="S57" s="308">
        <v>6750</v>
      </c>
      <c r="T57" s="309">
        <v>7105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829</v>
      </c>
      <c r="C58" s="313">
        <v>864</v>
      </c>
      <c r="D58" s="314">
        <v>977</v>
      </c>
      <c r="E58" s="315">
        <v>1078</v>
      </c>
      <c r="F58" s="313">
        <v>1212</v>
      </c>
      <c r="G58" s="314">
        <v>1372</v>
      </c>
      <c r="H58" s="315">
        <v>1532</v>
      </c>
      <c r="I58" s="313">
        <v>1724</v>
      </c>
      <c r="J58" s="314">
        <v>1915</v>
      </c>
      <c r="K58" s="315">
        <v>2107</v>
      </c>
      <c r="L58" s="313">
        <v>2298</v>
      </c>
      <c r="M58" s="314">
        <v>2490</v>
      </c>
      <c r="N58" s="315">
        <v>2681</v>
      </c>
      <c r="O58" s="313">
        <v>2873</v>
      </c>
      <c r="P58" s="314">
        <v>3064</v>
      </c>
      <c r="Q58" s="315">
        <v>3256</v>
      </c>
      <c r="R58" s="313">
        <v>3447</v>
      </c>
      <c r="S58" s="312">
        <v>3639</v>
      </c>
      <c r="T58" s="313">
        <v>3830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1629</v>
      </c>
      <c r="C59" s="309">
        <v>1697</v>
      </c>
      <c r="D59" s="310">
        <v>1918</v>
      </c>
      <c r="E59" s="311">
        <v>2156</v>
      </c>
      <c r="F59" s="309">
        <v>2425</v>
      </c>
      <c r="G59" s="310">
        <v>2745</v>
      </c>
      <c r="H59" s="311">
        <v>3064</v>
      </c>
      <c r="I59" s="309">
        <v>3447</v>
      </c>
      <c r="J59" s="310">
        <v>3740</v>
      </c>
      <c r="K59" s="311">
        <v>4097</v>
      </c>
      <c r="L59" s="309">
        <v>4434</v>
      </c>
      <c r="M59" s="310">
        <v>4803</v>
      </c>
      <c r="N59" s="311">
        <v>5172</v>
      </c>
      <c r="O59" s="309">
        <v>5542</v>
      </c>
      <c r="P59" s="310">
        <v>5911</v>
      </c>
      <c r="Q59" s="311">
        <v>6281</v>
      </c>
      <c r="R59" s="309">
        <v>6650</v>
      </c>
      <c r="S59" s="308">
        <v>7020</v>
      </c>
      <c r="T59" s="309">
        <v>7389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861</v>
      </c>
      <c r="C60" s="313">
        <v>897</v>
      </c>
      <c r="D60" s="314">
        <v>1015</v>
      </c>
      <c r="E60" s="315">
        <v>1120</v>
      </c>
      <c r="F60" s="313">
        <v>1259</v>
      </c>
      <c r="G60" s="314">
        <v>1425</v>
      </c>
      <c r="H60" s="315">
        <v>1591</v>
      </c>
      <c r="I60" s="313">
        <v>1790</v>
      </c>
      <c r="J60" s="314">
        <v>1989</v>
      </c>
      <c r="K60" s="315">
        <v>2188</v>
      </c>
      <c r="L60" s="313">
        <v>2387</v>
      </c>
      <c r="M60" s="314">
        <v>2585</v>
      </c>
      <c r="N60" s="315">
        <v>2784</v>
      </c>
      <c r="O60" s="313">
        <v>2983</v>
      </c>
      <c r="P60" s="314">
        <v>3182</v>
      </c>
      <c r="Q60" s="315">
        <v>3381</v>
      </c>
      <c r="R60" s="313">
        <v>3580</v>
      </c>
      <c r="S60" s="312">
        <v>3779</v>
      </c>
      <c r="T60" s="313">
        <v>3978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1691</v>
      </c>
      <c r="C61" s="317">
        <v>1762</v>
      </c>
      <c r="D61" s="318">
        <v>1992</v>
      </c>
      <c r="E61" s="319">
        <v>2239</v>
      </c>
      <c r="F61" s="317">
        <v>2518</v>
      </c>
      <c r="G61" s="318">
        <v>2850</v>
      </c>
      <c r="H61" s="319">
        <v>3182</v>
      </c>
      <c r="I61" s="317">
        <v>3580</v>
      </c>
      <c r="J61" s="318">
        <v>3884</v>
      </c>
      <c r="K61" s="319">
        <v>4255</v>
      </c>
      <c r="L61" s="317">
        <v>4604</v>
      </c>
      <c r="M61" s="318">
        <v>4988</v>
      </c>
      <c r="N61" s="319">
        <v>5371</v>
      </c>
      <c r="O61" s="317">
        <v>5755</v>
      </c>
      <c r="P61" s="318">
        <v>6139</v>
      </c>
      <c r="Q61" s="319">
        <v>6522</v>
      </c>
      <c r="R61" s="317">
        <v>6906</v>
      </c>
      <c r="S61" s="316">
        <v>7290</v>
      </c>
      <c r="T61" s="317">
        <v>7673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893</v>
      </c>
      <c r="C62" s="321">
        <v>931</v>
      </c>
      <c r="D62" s="322">
        <v>1052</v>
      </c>
      <c r="E62" s="323">
        <v>1161</v>
      </c>
      <c r="F62" s="321">
        <v>1306</v>
      </c>
      <c r="G62" s="322">
        <v>1478</v>
      </c>
      <c r="H62" s="323">
        <v>1650</v>
      </c>
      <c r="I62" s="321">
        <v>1856</v>
      </c>
      <c r="J62" s="322">
        <v>2062</v>
      </c>
      <c r="K62" s="323">
        <v>2269</v>
      </c>
      <c r="L62" s="321">
        <v>2475</v>
      </c>
      <c r="M62" s="322">
        <v>2681</v>
      </c>
      <c r="N62" s="323">
        <v>2887</v>
      </c>
      <c r="O62" s="321">
        <v>3094</v>
      </c>
      <c r="P62" s="322">
        <v>3300</v>
      </c>
      <c r="Q62" s="323">
        <v>3506</v>
      </c>
      <c r="R62" s="321">
        <v>3712</v>
      </c>
      <c r="S62" s="320">
        <v>3919</v>
      </c>
      <c r="T62" s="321">
        <v>4125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1754</v>
      </c>
      <c r="C63" s="309">
        <v>1827</v>
      </c>
      <c r="D63" s="310">
        <v>2066</v>
      </c>
      <c r="E63" s="311">
        <v>2322</v>
      </c>
      <c r="F63" s="309">
        <v>2611</v>
      </c>
      <c r="G63" s="310">
        <v>2956</v>
      </c>
      <c r="H63" s="311">
        <v>3300</v>
      </c>
      <c r="I63" s="309">
        <v>3712</v>
      </c>
      <c r="J63" s="310">
        <v>4028</v>
      </c>
      <c r="K63" s="311">
        <v>4412</v>
      </c>
      <c r="L63" s="309">
        <v>4775</v>
      </c>
      <c r="M63" s="310">
        <v>5172</v>
      </c>
      <c r="N63" s="311">
        <v>5570</v>
      </c>
      <c r="O63" s="309">
        <v>5968</v>
      </c>
      <c r="P63" s="310">
        <v>6366</v>
      </c>
      <c r="Q63" s="311">
        <v>6764</v>
      </c>
      <c r="R63" s="309">
        <v>7162</v>
      </c>
      <c r="S63" s="308">
        <v>7560</v>
      </c>
      <c r="T63" s="309">
        <v>7958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925</v>
      </c>
      <c r="C64" s="313">
        <v>964</v>
      </c>
      <c r="D64" s="314">
        <v>1090</v>
      </c>
      <c r="E64" s="315">
        <v>1203</v>
      </c>
      <c r="F64" s="313">
        <v>1352</v>
      </c>
      <c r="G64" s="314">
        <v>1531</v>
      </c>
      <c r="H64" s="315">
        <v>1709</v>
      </c>
      <c r="I64" s="313">
        <v>1923</v>
      </c>
      <c r="J64" s="314">
        <v>2136</v>
      </c>
      <c r="K64" s="315">
        <v>2350</v>
      </c>
      <c r="L64" s="313">
        <v>2563</v>
      </c>
      <c r="M64" s="314">
        <v>2777</v>
      </c>
      <c r="N64" s="315">
        <v>2991</v>
      </c>
      <c r="O64" s="313">
        <v>3204</v>
      </c>
      <c r="P64" s="314">
        <v>3418</v>
      </c>
      <c r="Q64" s="315">
        <v>3631</v>
      </c>
      <c r="R64" s="313">
        <v>3845</v>
      </c>
      <c r="S64" s="312">
        <v>4059</v>
      </c>
      <c r="T64" s="313">
        <v>4272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21" x14ac:dyDescent="0.15">
      <c r="A65" s="270">
        <v>1450</v>
      </c>
      <c r="B65" s="308">
        <v>1817</v>
      </c>
      <c r="C65" s="309">
        <v>1892</v>
      </c>
      <c r="D65" s="310">
        <v>2140</v>
      </c>
      <c r="E65" s="311">
        <v>2405</v>
      </c>
      <c r="F65" s="309">
        <v>2705</v>
      </c>
      <c r="G65" s="310">
        <v>3061</v>
      </c>
      <c r="H65" s="311">
        <v>3418</v>
      </c>
      <c r="I65" s="309">
        <v>3845</v>
      </c>
      <c r="J65" s="310">
        <v>4171</v>
      </c>
      <c r="K65" s="311">
        <v>4570</v>
      </c>
      <c r="L65" s="309">
        <v>4945</v>
      </c>
      <c r="M65" s="310">
        <v>5357</v>
      </c>
      <c r="N65" s="311">
        <v>5769</v>
      </c>
      <c r="O65" s="309">
        <v>6181</v>
      </c>
      <c r="P65" s="310">
        <v>6593</v>
      </c>
      <c r="Q65" s="311">
        <v>7006</v>
      </c>
      <c r="R65" s="309">
        <v>7418</v>
      </c>
      <c r="S65" s="308">
        <v>7830</v>
      </c>
      <c r="T65" s="309">
        <v>8242</v>
      </c>
    </row>
    <row r="66" spans="1:21" x14ac:dyDescent="0.15">
      <c r="A66" s="268" t="s">
        <v>135</v>
      </c>
      <c r="B66" s="312">
        <v>957</v>
      </c>
      <c r="C66" s="313">
        <v>997</v>
      </c>
      <c r="D66" s="314">
        <v>1128</v>
      </c>
      <c r="E66" s="315">
        <v>1244</v>
      </c>
      <c r="F66" s="313">
        <v>1399</v>
      </c>
      <c r="G66" s="314">
        <v>1583</v>
      </c>
      <c r="H66" s="315">
        <v>1768</v>
      </c>
      <c r="I66" s="313">
        <v>1989</v>
      </c>
      <c r="J66" s="314">
        <v>2210</v>
      </c>
      <c r="K66" s="315">
        <v>2431</v>
      </c>
      <c r="L66" s="313">
        <v>2652</v>
      </c>
      <c r="M66" s="314">
        <v>2873</v>
      </c>
      <c r="N66" s="315">
        <v>3094</v>
      </c>
      <c r="O66" s="313">
        <v>3315</v>
      </c>
      <c r="P66" s="314">
        <v>3536</v>
      </c>
      <c r="Q66" s="315">
        <v>3757</v>
      </c>
      <c r="R66" s="313">
        <v>3978</v>
      </c>
      <c r="S66" s="312">
        <v>4199</v>
      </c>
      <c r="T66" s="313">
        <v>4420</v>
      </c>
      <c r="U66" s="294"/>
    </row>
    <row r="67" spans="1:21" x14ac:dyDescent="0.15">
      <c r="A67" s="270">
        <v>1500</v>
      </c>
      <c r="B67" s="316">
        <v>1879</v>
      </c>
      <c r="C67" s="317">
        <v>1958</v>
      </c>
      <c r="D67" s="318">
        <v>2213</v>
      </c>
      <c r="E67" s="319">
        <v>2488</v>
      </c>
      <c r="F67" s="317">
        <v>2798</v>
      </c>
      <c r="G67" s="318">
        <v>3167</v>
      </c>
      <c r="H67" s="319">
        <v>3536</v>
      </c>
      <c r="I67" s="317">
        <v>3978</v>
      </c>
      <c r="J67" s="318">
        <v>4315</v>
      </c>
      <c r="K67" s="319">
        <v>4728</v>
      </c>
      <c r="L67" s="317">
        <v>5116</v>
      </c>
      <c r="M67" s="318">
        <v>5542</v>
      </c>
      <c r="N67" s="319">
        <v>5968</v>
      </c>
      <c r="O67" s="317">
        <v>6395</v>
      </c>
      <c r="P67" s="318">
        <v>6821</v>
      </c>
      <c r="Q67" s="319">
        <v>7247</v>
      </c>
      <c r="R67" s="317">
        <v>7673</v>
      </c>
      <c r="S67" s="316">
        <v>8100</v>
      </c>
      <c r="T67" s="317">
        <v>8526</v>
      </c>
    </row>
    <row r="68" spans="1:21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21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21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21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21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4" spans="1:21" x14ac:dyDescent="0.15">
      <c r="A74" s="221"/>
      <c r="B74" s="221"/>
      <c r="U74" s="221"/>
    </row>
    <row r="75" spans="1:21" x14ac:dyDescent="0.15">
      <c r="A75" s="221"/>
      <c r="B75" s="221"/>
      <c r="U75" s="221"/>
    </row>
    <row r="76" spans="1:21" x14ac:dyDescent="0.15">
      <c r="A76" s="221"/>
      <c r="B76" s="221"/>
      <c r="U76" s="221"/>
    </row>
    <row r="77" spans="1:21" x14ac:dyDescent="0.15">
      <c r="A77" s="221"/>
      <c r="B77" s="221"/>
      <c r="U77" s="221"/>
    </row>
    <row r="78" spans="1:21" x14ac:dyDescent="0.15">
      <c r="A78" s="221"/>
      <c r="B78" s="221"/>
      <c r="U78" s="221"/>
    </row>
    <row r="79" spans="1:21" x14ac:dyDescent="0.15">
      <c r="A79" s="221"/>
      <c r="B79" s="221"/>
      <c r="U79" s="221"/>
    </row>
    <row r="80" spans="1:21" x14ac:dyDescent="0.15">
      <c r="A80" s="221"/>
      <c r="B80" s="221"/>
      <c r="U80" s="221"/>
    </row>
    <row r="81" s="221" customFormat="1" x14ac:dyDescent="0.15"/>
    <row r="82" s="221" customFormat="1" x14ac:dyDescent="0.15"/>
    <row r="83" s="221" customFormat="1" x14ac:dyDescent="0.15"/>
    <row r="84" s="221" customFormat="1" x14ac:dyDescent="0.15"/>
    <row r="85" s="221" customFormat="1" x14ac:dyDescent="0.15"/>
    <row r="86" s="221" customFormat="1" x14ac:dyDescent="0.15"/>
    <row r="87" s="221" customFormat="1" x14ac:dyDescent="0.15"/>
    <row r="88" s="221" customFormat="1" x14ac:dyDescent="0.15"/>
    <row r="89" s="221" customFormat="1" x14ac:dyDescent="0.15"/>
    <row r="90" s="221" customFormat="1" x14ac:dyDescent="0.15"/>
    <row r="91" s="221" customFormat="1" x14ac:dyDescent="0.15"/>
    <row r="92" s="221" customFormat="1" x14ac:dyDescent="0.15"/>
    <row r="93" s="221" customFormat="1" x14ac:dyDescent="0.15"/>
    <row r="94" s="221" customFormat="1" x14ac:dyDescent="0.15"/>
    <row r="95" s="221" customFormat="1" x14ac:dyDescent="0.15"/>
    <row r="96" s="221" customFormat="1" x14ac:dyDescent="0.15"/>
    <row r="97" s="221" customFormat="1" x14ac:dyDescent="0.15"/>
    <row r="98" s="221" customFormat="1" x14ac:dyDescent="0.15"/>
    <row r="99" s="221" customFormat="1" x14ac:dyDescent="0.15"/>
    <row r="100" s="221" customFormat="1" x14ac:dyDescent="0.15"/>
    <row r="101" s="221" customFormat="1" x14ac:dyDescent="0.15"/>
    <row r="102" s="221" customFormat="1" x14ac:dyDescent="0.15"/>
    <row r="103" s="221" customFormat="1" x14ac:dyDescent="0.15"/>
    <row r="104" s="221" customFormat="1" x14ac:dyDescent="0.15"/>
    <row r="105" s="221" customFormat="1" x14ac:dyDescent="0.15"/>
    <row r="106" s="221" customFormat="1" x14ac:dyDescent="0.15"/>
    <row r="107" s="221" customFormat="1" x14ac:dyDescent="0.15"/>
    <row r="108" s="221" customFormat="1" x14ac:dyDescent="0.15"/>
    <row r="109" s="221" customFormat="1" x14ac:dyDescent="0.15"/>
    <row r="110" s="221" customFormat="1" x14ac:dyDescent="0.15"/>
    <row r="111" s="221" customFormat="1" x14ac:dyDescent="0.15"/>
    <row r="112" s="221" customFormat="1" x14ac:dyDescent="0.15"/>
    <row r="113" s="221" customFormat="1" x14ac:dyDescent="0.15"/>
    <row r="114" s="221" customFormat="1" x14ac:dyDescent="0.15"/>
    <row r="115" s="221" customFormat="1" x14ac:dyDescent="0.15"/>
    <row r="116" s="221" customFormat="1" x14ac:dyDescent="0.15"/>
    <row r="117" s="221" customFormat="1" x14ac:dyDescent="0.15"/>
    <row r="118" s="221" customFormat="1" x14ac:dyDescent="0.15"/>
    <row r="119" s="221" customFormat="1" x14ac:dyDescent="0.15"/>
    <row r="120" s="221" customFormat="1" x14ac:dyDescent="0.15"/>
    <row r="121" s="221" customFormat="1" x14ac:dyDescent="0.15"/>
    <row r="122" s="221" customFormat="1" x14ac:dyDescent="0.15"/>
    <row r="123" s="221" customFormat="1" x14ac:dyDescent="0.15"/>
    <row r="124" s="221" customFormat="1" x14ac:dyDescent="0.15"/>
    <row r="125" s="221" customFormat="1" x14ac:dyDescent="0.15"/>
    <row r="126" s="221" customFormat="1" x14ac:dyDescent="0.15"/>
    <row r="127" s="221" customFormat="1" x14ac:dyDescent="0.15"/>
    <row r="128" s="221" customFormat="1" x14ac:dyDescent="0.15"/>
    <row r="129" spans="1:21" x14ac:dyDescent="0.15">
      <c r="A129" s="221"/>
      <c r="B129" s="221"/>
      <c r="U129" s="221"/>
    </row>
    <row r="130" spans="1:21" x14ac:dyDescent="0.15">
      <c r="A130" s="221"/>
      <c r="B130" s="221"/>
      <c r="U130" s="221"/>
    </row>
    <row r="131" spans="1:21" x14ac:dyDescent="0.15">
      <c r="A131" s="221"/>
      <c r="B131" s="221"/>
      <c r="U131" s="221"/>
    </row>
    <row r="132" spans="1:21" x14ac:dyDescent="0.15">
      <c r="A132" s="221"/>
      <c r="B132" s="221"/>
      <c r="U132" s="221"/>
    </row>
    <row r="133" spans="1:21" x14ac:dyDescent="0.15">
      <c r="A133" s="221"/>
      <c r="B133" s="221"/>
      <c r="U133" s="221"/>
    </row>
    <row r="134" spans="1:21" x14ac:dyDescent="0.15">
      <c r="A134" s="221"/>
      <c r="B134" s="221"/>
      <c r="U134" s="221"/>
    </row>
    <row r="135" spans="1:21" x14ac:dyDescent="0.15">
      <c r="A135" s="221" t="s">
        <v>164</v>
      </c>
      <c r="B135" s="221"/>
      <c r="U135" s="221"/>
    </row>
    <row r="136" spans="1:21" x14ac:dyDescent="0.15">
      <c r="A136" s="221"/>
      <c r="B136" s="221"/>
      <c r="U136" s="221"/>
    </row>
    <row r="137" spans="1:21" x14ac:dyDescent="0.15">
      <c r="A137" s="221"/>
      <c r="B137" s="221"/>
      <c r="U137" s="221"/>
    </row>
    <row r="138" spans="1:21" x14ac:dyDescent="0.15">
      <c r="A138" s="221"/>
      <c r="B138" s="221"/>
      <c r="U138" s="221"/>
    </row>
    <row r="139" spans="1:21" x14ac:dyDescent="0.15">
      <c r="A139" s="221"/>
      <c r="B139" s="221"/>
      <c r="U139" s="221"/>
    </row>
    <row r="140" spans="1:21" x14ac:dyDescent="0.15">
      <c r="A140" s="221"/>
      <c r="B140" s="221"/>
      <c r="U140" s="221"/>
    </row>
    <row r="141" spans="1:21" x14ac:dyDescent="0.15">
      <c r="A141" s="221"/>
      <c r="B141" s="221"/>
      <c r="U141" s="221"/>
    </row>
    <row r="142" spans="1:21" x14ac:dyDescent="0.15">
      <c r="A142" s="221"/>
      <c r="B142" s="221"/>
      <c r="U142" s="221"/>
    </row>
    <row r="143" spans="1:21" x14ac:dyDescent="0.15">
      <c r="A143" s="221"/>
      <c r="B143" s="221"/>
      <c r="U143" s="221"/>
    </row>
    <row r="144" spans="1:21" x14ac:dyDescent="0.15">
      <c r="A144" s="221"/>
      <c r="B144" s="221"/>
      <c r="U144" s="221"/>
    </row>
    <row r="145" s="221" customFormat="1" x14ac:dyDescent="0.15"/>
    <row r="146" s="221" customFormat="1" x14ac:dyDescent="0.15"/>
    <row r="147" s="221" customFormat="1" x14ac:dyDescent="0.15"/>
    <row r="148" s="221" customFormat="1" x14ac:dyDescent="0.15"/>
    <row r="149" s="221" customFormat="1" x14ac:dyDescent="0.15"/>
    <row r="150" s="221" customFormat="1" x14ac:dyDescent="0.15"/>
    <row r="151" s="221" customFormat="1" x14ac:dyDescent="0.15"/>
    <row r="152" s="221" customFormat="1" x14ac:dyDescent="0.15"/>
    <row r="153" s="221" customFormat="1" x14ac:dyDescent="0.15"/>
    <row r="154" s="221" customFormat="1" x14ac:dyDescent="0.15"/>
    <row r="155" s="221" customFormat="1" x14ac:dyDescent="0.15"/>
    <row r="156" s="221" customFormat="1" x14ac:dyDescent="0.15"/>
    <row r="157" s="221" customFormat="1" x14ac:dyDescent="0.15"/>
    <row r="158" s="221" customFormat="1" x14ac:dyDescent="0.15"/>
    <row r="159" s="221" customFormat="1" x14ac:dyDescent="0.15"/>
    <row r="160" s="221" customFormat="1" x14ac:dyDescent="0.15"/>
    <row r="161" s="221" customFormat="1" x14ac:dyDescent="0.15"/>
    <row r="162" s="221" customFormat="1" x14ac:dyDescent="0.15"/>
    <row r="163" s="221" customFormat="1" x14ac:dyDescent="0.15"/>
    <row r="164" s="221" customFormat="1" x14ac:dyDescent="0.15"/>
    <row r="165" s="221" customFormat="1" x14ac:dyDescent="0.15"/>
    <row r="166" s="221" customFormat="1" x14ac:dyDescent="0.15"/>
    <row r="167" s="221" customFormat="1" x14ac:dyDescent="0.15"/>
    <row r="168" s="221" customFormat="1" x14ac:dyDescent="0.15"/>
    <row r="169" s="221" customFormat="1" x14ac:dyDescent="0.15"/>
    <row r="170" s="221" customFormat="1" x14ac:dyDescent="0.15"/>
    <row r="171" s="221" customFormat="1" x14ac:dyDescent="0.15"/>
    <row r="172" s="221" customFormat="1" x14ac:dyDescent="0.15"/>
    <row r="173" s="221" customFormat="1" x14ac:dyDescent="0.15"/>
    <row r="174" s="221" customFormat="1" x14ac:dyDescent="0.15"/>
    <row r="175" s="221" customFormat="1" x14ac:dyDescent="0.15"/>
    <row r="176" s="221" customFormat="1" x14ac:dyDescent="0.15"/>
    <row r="177" s="221" customFormat="1" x14ac:dyDescent="0.15"/>
    <row r="178" s="221" customFormat="1" x14ac:dyDescent="0.15"/>
    <row r="179" s="221" customFormat="1" x14ac:dyDescent="0.15"/>
    <row r="180" s="221" customFormat="1" x14ac:dyDescent="0.15"/>
    <row r="181" s="221" customFormat="1" x14ac:dyDescent="0.15"/>
    <row r="182" s="221" customFormat="1" x14ac:dyDescent="0.15"/>
    <row r="183" s="221" customFormat="1" x14ac:dyDescent="0.15"/>
    <row r="184" s="221" customFormat="1" x14ac:dyDescent="0.15"/>
    <row r="185" s="221" customFormat="1" x14ac:dyDescent="0.15"/>
    <row r="186" s="221" customFormat="1" x14ac:dyDescent="0.15"/>
    <row r="187" s="221" customFormat="1" x14ac:dyDescent="0.15"/>
    <row r="188" s="221" customFormat="1" x14ac:dyDescent="0.15"/>
    <row r="189" s="221" customFormat="1" x14ac:dyDescent="0.15"/>
    <row r="190" s="221" customFormat="1" x14ac:dyDescent="0.15"/>
    <row r="191" s="221" customFormat="1" x14ac:dyDescent="0.15"/>
    <row r="192" s="221" customFormat="1" x14ac:dyDescent="0.15"/>
    <row r="193" s="221" customFormat="1" x14ac:dyDescent="0.15"/>
    <row r="194" s="221" customFormat="1" x14ac:dyDescent="0.15"/>
    <row r="195" s="221" customFormat="1" x14ac:dyDescent="0.15"/>
    <row r="196" s="221" customFormat="1" x14ac:dyDescent="0.15"/>
    <row r="197" s="221" customFormat="1" x14ac:dyDescent="0.15"/>
    <row r="198" s="221" customFormat="1" x14ac:dyDescent="0.15"/>
    <row r="199" s="221" customFormat="1" x14ac:dyDescent="0.15"/>
    <row r="200" s="221" customFormat="1" x14ac:dyDescent="0.15"/>
    <row r="201" s="221" customFormat="1" x14ac:dyDescent="0.15"/>
    <row r="202" s="221" customFormat="1" x14ac:dyDescent="0.15"/>
    <row r="203" s="221" customFormat="1" x14ac:dyDescent="0.15"/>
    <row r="204" s="221" customFormat="1" x14ac:dyDescent="0.15"/>
    <row r="205" s="221" customFormat="1" x14ac:dyDescent="0.15"/>
    <row r="206" s="221" customFormat="1" x14ac:dyDescent="0.15"/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C1D0-3305-F244-9CCA-E9B0A69B5FFE}">
  <sheetPr>
    <tabColor theme="5" tint="0.79998168889431442"/>
  </sheetPr>
  <dimension ref="A1:AS208"/>
  <sheetViews>
    <sheetView showGridLines="0" zoomScaleNormal="100" workbookViewId="0">
      <selection activeCell="AE42" sqref="AE42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168</v>
      </c>
      <c r="H3" s="225"/>
      <c r="I3" s="225"/>
      <c r="J3" s="225"/>
      <c r="K3" s="225"/>
      <c r="L3" s="225"/>
      <c r="M3" s="225"/>
      <c r="N3" s="226"/>
      <c r="P3" s="224" t="s">
        <v>83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180</v>
      </c>
      <c r="H4" s="225"/>
      <c r="I4" s="225"/>
      <c r="J4" s="225"/>
      <c r="K4" s="225"/>
      <c r="L4" s="225"/>
      <c r="M4" s="225"/>
      <c r="N4" s="226"/>
      <c r="P4" s="224" t="s">
        <v>165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181</v>
      </c>
      <c r="H5" s="225"/>
      <c r="I5" s="225"/>
      <c r="J5" s="225"/>
      <c r="K5" s="225"/>
      <c r="L5" s="225"/>
      <c r="M5" s="225"/>
      <c r="O5" s="222"/>
      <c r="P5" s="224" t="s">
        <v>169</v>
      </c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182</v>
      </c>
      <c r="H6" s="225"/>
      <c r="I6" s="225"/>
      <c r="J6" s="225"/>
      <c r="K6" s="225"/>
      <c r="L6" s="225"/>
      <c r="M6" s="225"/>
      <c r="P6" s="224" t="s">
        <v>170</v>
      </c>
      <c r="Q6" s="221"/>
      <c r="R6" s="221"/>
      <c r="S6" s="221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1"/>
      <c r="R7" s="221"/>
      <c r="S7" s="221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186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373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186</v>
      </c>
      <c r="C12" s="313">
        <v>186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373</v>
      </c>
      <c r="C13" s="317">
        <v>373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215</v>
      </c>
      <c r="C14" s="321">
        <v>215</v>
      </c>
      <c r="D14" s="322">
        <v>228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 t="s">
        <v>164</v>
      </c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427</v>
      </c>
      <c r="C15" s="309">
        <v>427</v>
      </c>
      <c r="D15" s="310">
        <v>455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236</v>
      </c>
      <c r="C16" s="313">
        <v>236</v>
      </c>
      <c r="D16" s="314">
        <v>269</v>
      </c>
      <c r="E16" s="315">
        <v>278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473</v>
      </c>
      <c r="C17" s="309">
        <v>473</v>
      </c>
      <c r="D17" s="310">
        <v>517</v>
      </c>
      <c r="E17" s="311">
        <v>544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262</v>
      </c>
      <c r="C18" s="313">
        <v>262</v>
      </c>
      <c r="D18" s="314">
        <v>296</v>
      </c>
      <c r="E18" s="315">
        <v>315</v>
      </c>
      <c r="F18" s="313">
        <v>338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518</v>
      </c>
      <c r="C19" s="317">
        <v>518</v>
      </c>
      <c r="D19" s="318">
        <v>582</v>
      </c>
      <c r="E19" s="319">
        <v>613</v>
      </c>
      <c r="F19" s="317">
        <v>660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294</v>
      </c>
      <c r="C20" s="321">
        <v>294</v>
      </c>
      <c r="D20" s="322">
        <v>332</v>
      </c>
      <c r="E20" s="323">
        <v>352</v>
      </c>
      <c r="F20" s="321">
        <v>378</v>
      </c>
      <c r="G20" s="322">
        <v>433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575</v>
      </c>
      <c r="C21" s="309">
        <v>575</v>
      </c>
      <c r="D21" s="310">
        <v>651</v>
      </c>
      <c r="E21" s="311">
        <v>690</v>
      </c>
      <c r="F21" s="309">
        <v>744</v>
      </c>
      <c r="G21" s="310">
        <v>824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324</v>
      </c>
      <c r="C22" s="313">
        <v>324</v>
      </c>
      <c r="D22" s="314">
        <v>350</v>
      </c>
      <c r="E22" s="315">
        <v>389</v>
      </c>
      <c r="F22" s="313">
        <v>417</v>
      </c>
      <c r="G22" s="314">
        <v>478</v>
      </c>
      <c r="H22" s="315">
        <v>544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633</v>
      </c>
      <c r="C23" s="309">
        <v>633</v>
      </c>
      <c r="D23" s="310">
        <v>691</v>
      </c>
      <c r="E23" s="311">
        <v>767</v>
      </c>
      <c r="F23" s="309">
        <v>826</v>
      </c>
      <c r="G23" s="310">
        <v>906</v>
      </c>
      <c r="H23" s="311">
        <v>1035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354</v>
      </c>
      <c r="C24" s="313">
        <v>354</v>
      </c>
      <c r="D24" s="314">
        <v>383</v>
      </c>
      <c r="E24" s="315">
        <v>427</v>
      </c>
      <c r="F24" s="313">
        <v>460</v>
      </c>
      <c r="G24" s="314">
        <v>525</v>
      </c>
      <c r="H24" s="315">
        <v>595</v>
      </c>
      <c r="I24" s="313">
        <v>674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690</v>
      </c>
      <c r="C25" s="317">
        <v>690</v>
      </c>
      <c r="D25" s="318">
        <v>753</v>
      </c>
      <c r="E25" s="319">
        <v>826</v>
      </c>
      <c r="F25" s="317">
        <v>913</v>
      </c>
      <c r="G25" s="318">
        <v>992</v>
      </c>
      <c r="H25" s="319">
        <v>1142</v>
      </c>
      <c r="I25" s="317">
        <v>1281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386</v>
      </c>
      <c r="C26" s="321">
        <v>386</v>
      </c>
      <c r="D26" s="322">
        <v>416</v>
      </c>
      <c r="E26" s="323">
        <v>463</v>
      </c>
      <c r="F26" s="321">
        <v>489</v>
      </c>
      <c r="G26" s="322">
        <v>572</v>
      </c>
      <c r="H26" s="323">
        <v>647</v>
      </c>
      <c r="I26" s="321">
        <v>729</v>
      </c>
      <c r="J26" s="322">
        <v>838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740</v>
      </c>
      <c r="C27" s="309">
        <v>740</v>
      </c>
      <c r="D27" s="310">
        <v>822</v>
      </c>
      <c r="E27" s="311">
        <v>891</v>
      </c>
      <c r="F27" s="309">
        <v>983</v>
      </c>
      <c r="G27" s="310">
        <v>1087</v>
      </c>
      <c r="H27" s="311">
        <v>1247</v>
      </c>
      <c r="I27" s="309">
        <v>1393</v>
      </c>
      <c r="J27" s="310">
        <v>1577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397</v>
      </c>
      <c r="C28" s="313">
        <v>397</v>
      </c>
      <c r="D28" s="314">
        <v>468</v>
      </c>
      <c r="E28" s="315">
        <v>487</v>
      </c>
      <c r="F28" s="313">
        <v>528</v>
      </c>
      <c r="G28" s="314">
        <v>603</v>
      </c>
      <c r="H28" s="315">
        <v>686</v>
      </c>
      <c r="I28" s="313">
        <v>775</v>
      </c>
      <c r="J28" s="314">
        <v>910</v>
      </c>
      <c r="K28" s="315">
        <v>986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783</v>
      </c>
      <c r="C29" s="309">
        <v>783</v>
      </c>
      <c r="D29" s="310">
        <v>896</v>
      </c>
      <c r="E29" s="311">
        <v>954</v>
      </c>
      <c r="F29" s="309">
        <v>1068</v>
      </c>
      <c r="G29" s="310">
        <v>1176</v>
      </c>
      <c r="H29" s="311">
        <v>1342</v>
      </c>
      <c r="I29" s="309">
        <v>1503</v>
      </c>
      <c r="J29" s="310">
        <v>1716</v>
      </c>
      <c r="K29" s="311">
        <v>1883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425</v>
      </c>
      <c r="C30" s="313">
        <v>425</v>
      </c>
      <c r="D30" s="314">
        <v>475</v>
      </c>
      <c r="E30" s="315">
        <v>520</v>
      </c>
      <c r="F30" s="313">
        <v>564</v>
      </c>
      <c r="G30" s="314">
        <v>647</v>
      </c>
      <c r="H30" s="315">
        <v>733</v>
      </c>
      <c r="I30" s="313">
        <v>830</v>
      </c>
      <c r="J30" s="314">
        <v>933</v>
      </c>
      <c r="K30" s="315">
        <v>1027</v>
      </c>
      <c r="L30" s="313">
        <v>1098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834</v>
      </c>
      <c r="C31" s="317">
        <v>834</v>
      </c>
      <c r="D31" s="318">
        <v>932</v>
      </c>
      <c r="E31" s="319">
        <v>1023</v>
      </c>
      <c r="F31" s="317">
        <v>1134</v>
      </c>
      <c r="G31" s="318">
        <v>1266</v>
      </c>
      <c r="H31" s="319">
        <v>1424</v>
      </c>
      <c r="I31" s="317">
        <v>1597</v>
      </c>
      <c r="J31" s="318">
        <v>1778</v>
      </c>
      <c r="K31" s="319">
        <v>1970</v>
      </c>
      <c r="L31" s="317">
        <v>2134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452</v>
      </c>
      <c r="C32" s="321">
        <v>452</v>
      </c>
      <c r="D32" s="322">
        <v>501</v>
      </c>
      <c r="E32" s="323">
        <v>554</v>
      </c>
      <c r="F32" s="321">
        <v>605</v>
      </c>
      <c r="G32" s="322">
        <v>690</v>
      </c>
      <c r="H32" s="323">
        <v>782</v>
      </c>
      <c r="I32" s="321">
        <v>886</v>
      </c>
      <c r="J32" s="322">
        <v>995</v>
      </c>
      <c r="K32" s="323">
        <v>1083</v>
      </c>
      <c r="L32" s="321">
        <v>1166</v>
      </c>
      <c r="M32" s="322">
        <v>1259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884</v>
      </c>
      <c r="C33" s="309">
        <v>884</v>
      </c>
      <c r="D33" s="310">
        <v>992</v>
      </c>
      <c r="E33" s="311">
        <v>1098</v>
      </c>
      <c r="F33" s="309">
        <v>1208</v>
      </c>
      <c r="G33" s="310">
        <v>1358</v>
      </c>
      <c r="H33" s="311">
        <v>1509</v>
      </c>
      <c r="I33" s="309">
        <v>1690</v>
      </c>
      <c r="J33" s="310">
        <v>1883</v>
      </c>
      <c r="K33" s="311">
        <v>2068</v>
      </c>
      <c r="L33" s="309">
        <v>2279</v>
      </c>
      <c r="M33" s="310">
        <v>2464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479</v>
      </c>
      <c r="C34" s="313">
        <v>479</v>
      </c>
      <c r="D34" s="314">
        <v>531</v>
      </c>
      <c r="E34" s="315">
        <v>589</v>
      </c>
      <c r="F34" s="313">
        <v>641</v>
      </c>
      <c r="G34" s="314">
        <v>732</v>
      </c>
      <c r="H34" s="315">
        <v>830</v>
      </c>
      <c r="I34" s="313">
        <v>940</v>
      </c>
      <c r="J34" s="314">
        <v>1056</v>
      </c>
      <c r="K34" s="315">
        <v>1130</v>
      </c>
      <c r="L34" s="313">
        <v>1235</v>
      </c>
      <c r="M34" s="314">
        <v>1337</v>
      </c>
      <c r="N34" s="315">
        <v>1439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933</v>
      </c>
      <c r="C35" s="309">
        <v>933</v>
      </c>
      <c r="D35" s="310">
        <v>1045</v>
      </c>
      <c r="E35" s="311">
        <v>1173</v>
      </c>
      <c r="F35" s="309">
        <v>1289</v>
      </c>
      <c r="G35" s="310">
        <v>1449</v>
      </c>
      <c r="H35" s="311">
        <v>1632</v>
      </c>
      <c r="I35" s="309">
        <v>1827</v>
      </c>
      <c r="J35" s="310">
        <v>2033</v>
      </c>
      <c r="K35" s="311">
        <v>2163</v>
      </c>
      <c r="L35" s="309">
        <v>2426</v>
      </c>
      <c r="M35" s="310">
        <v>2624</v>
      </c>
      <c r="N35" s="311">
        <v>2826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509</v>
      </c>
      <c r="C36" s="313">
        <v>509</v>
      </c>
      <c r="D36" s="314">
        <v>562</v>
      </c>
      <c r="E36" s="315">
        <v>624</v>
      </c>
      <c r="F36" s="313">
        <v>679</v>
      </c>
      <c r="G36" s="314">
        <v>775</v>
      </c>
      <c r="H36" s="315">
        <v>879</v>
      </c>
      <c r="I36" s="313">
        <v>996</v>
      </c>
      <c r="J36" s="314">
        <v>1118</v>
      </c>
      <c r="K36" s="315">
        <v>1192</v>
      </c>
      <c r="L36" s="313">
        <v>1305</v>
      </c>
      <c r="M36" s="314">
        <v>1411</v>
      </c>
      <c r="N36" s="315">
        <v>1520</v>
      </c>
      <c r="O36" s="313">
        <v>1628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995</v>
      </c>
      <c r="C37" s="317">
        <v>995</v>
      </c>
      <c r="D37" s="318">
        <v>1112</v>
      </c>
      <c r="E37" s="319">
        <v>1249</v>
      </c>
      <c r="F37" s="317">
        <v>1372</v>
      </c>
      <c r="G37" s="318">
        <v>1542</v>
      </c>
      <c r="H37" s="319">
        <v>1735</v>
      </c>
      <c r="I37" s="317">
        <v>1945</v>
      </c>
      <c r="J37" s="318">
        <v>2161</v>
      </c>
      <c r="K37" s="319">
        <v>2292</v>
      </c>
      <c r="L37" s="317">
        <v>2574</v>
      </c>
      <c r="M37" s="318">
        <v>2790</v>
      </c>
      <c r="N37" s="319">
        <v>3005</v>
      </c>
      <c r="O37" s="317">
        <v>3220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537</v>
      </c>
      <c r="C38" s="321">
        <v>537</v>
      </c>
      <c r="D38" s="322">
        <v>594</v>
      </c>
      <c r="E38" s="323">
        <v>657</v>
      </c>
      <c r="F38" s="321">
        <v>714</v>
      </c>
      <c r="G38" s="322">
        <v>817</v>
      </c>
      <c r="H38" s="323">
        <v>927</v>
      </c>
      <c r="I38" s="321">
        <v>1050</v>
      </c>
      <c r="J38" s="322">
        <v>1179</v>
      </c>
      <c r="K38" s="323">
        <v>1260</v>
      </c>
      <c r="L38" s="321">
        <v>1374</v>
      </c>
      <c r="M38" s="322">
        <v>1494</v>
      </c>
      <c r="N38" s="323">
        <v>1609</v>
      </c>
      <c r="O38" s="321">
        <v>1724</v>
      </c>
      <c r="P38" s="322">
        <v>1839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1045</v>
      </c>
      <c r="C39" s="309">
        <v>1045</v>
      </c>
      <c r="D39" s="310">
        <v>1169</v>
      </c>
      <c r="E39" s="311">
        <v>1311</v>
      </c>
      <c r="F39" s="309">
        <v>1434</v>
      </c>
      <c r="G39" s="310">
        <v>1635</v>
      </c>
      <c r="H39" s="311">
        <v>1820</v>
      </c>
      <c r="I39" s="309">
        <v>2037</v>
      </c>
      <c r="J39" s="310">
        <v>2265</v>
      </c>
      <c r="K39" s="311">
        <v>2431</v>
      </c>
      <c r="L39" s="309">
        <v>2691</v>
      </c>
      <c r="M39" s="310">
        <v>2920</v>
      </c>
      <c r="N39" s="311">
        <v>3145</v>
      </c>
      <c r="O39" s="309">
        <v>3370</v>
      </c>
      <c r="P39" s="310">
        <v>3594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567</v>
      </c>
      <c r="C40" s="313">
        <v>567</v>
      </c>
      <c r="D40" s="314">
        <v>618</v>
      </c>
      <c r="E40" s="315">
        <v>693</v>
      </c>
      <c r="F40" s="313">
        <v>753</v>
      </c>
      <c r="G40" s="314">
        <v>861</v>
      </c>
      <c r="H40" s="315">
        <v>979</v>
      </c>
      <c r="I40" s="313">
        <v>1106</v>
      </c>
      <c r="J40" s="314">
        <v>1241</v>
      </c>
      <c r="K40" s="315">
        <v>1323</v>
      </c>
      <c r="L40" s="313">
        <v>1442</v>
      </c>
      <c r="M40" s="314">
        <v>1563</v>
      </c>
      <c r="N40" s="315">
        <v>1684</v>
      </c>
      <c r="O40" s="313">
        <v>1804</v>
      </c>
      <c r="P40" s="314">
        <v>1924</v>
      </c>
      <c r="Q40" s="315">
        <v>2044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1092</v>
      </c>
      <c r="C41" s="309">
        <v>1092</v>
      </c>
      <c r="D41" s="310">
        <v>1224</v>
      </c>
      <c r="E41" s="311">
        <v>1382</v>
      </c>
      <c r="F41" s="309">
        <v>1517</v>
      </c>
      <c r="G41" s="310">
        <v>1727</v>
      </c>
      <c r="H41" s="311">
        <v>1925</v>
      </c>
      <c r="I41" s="309">
        <v>2176</v>
      </c>
      <c r="J41" s="310">
        <v>2417</v>
      </c>
      <c r="K41" s="311">
        <v>2561</v>
      </c>
      <c r="L41" s="309">
        <v>2801</v>
      </c>
      <c r="M41" s="310">
        <v>3031</v>
      </c>
      <c r="N41" s="311">
        <v>3264</v>
      </c>
      <c r="O41" s="309">
        <v>3498</v>
      </c>
      <c r="P41" s="310">
        <v>3731</v>
      </c>
      <c r="Q41" s="311">
        <v>3964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594</v>
      </c>
      <c r="C42" s="313">
        <v>594</v>
      </c>
      <c r="D42" s="314">
        <v>649</v>
      </c>
      <c r="E42" s="315">
        <v>726</v>
      </c>
      <c r="F42" s="313">
        <v>802</v>
      </c>
      <c r="G42" s="314">
        <v>905</v>
      </c>
      <c r="H42" s="315">
        <v>1026</v>
      </c>
      <c r="I42" s="313">
        <v>1160</v>
      </c>
      <c r="J42" s="314">
        <v>1300</v>
      </c>
      <c r="K42" s="315">
        <v>1385</v>
      </c>
      <c r="L42" s="313">
        <v>1528</v>
      </c>
      <c r="M42" s="314">
        <v>1655</v>
      </c>
      <c r="N42" s="315">
        <v>1783</v>
      </c>
      <c r="O42" s="313">
        <v>1910</v>
      </c>
      <c r="P42" s="314">
        <v>2037</v>
      </c>
      <c r="Q42" s="315">
        <v>2165</v>
      </c>
      <c r="R42" s="313">
        <v>2292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1149</v>
      </c>
      <c r="C43" s="317">
        <v>1149</v>
      </c>
      <c r="D43" s="318">
        <v>1291</v>
      </c>
      <c r="E43" s="319">
        <v>1455</v>
      </c>
      <c r="F43" s="317">
        <v>1611</v>
      </c>
      <c r="G43" s="318">
        <v>1820</v>
      </c>
      <c r="H43" s="319">
        <v>2048</v>
      </c>
      <c r="I43" s="317">
        <v>2288</v>
      </c>
      <c r="J43" s="318">
        <v>2488</v>
      </c>
      <c r="K43" s="319">
        <v>2691</v>
      </c>
      <c r="L43" s="317">
        <v>2961</v>
      </c>
      <c r="M43" s="318">
        <v>3210</v>
      </c>
      <c r="N43" s="319">
        <v>3456</v>
      </c>
      <c r="O43" s="317">
        <v>3703</v>
      </c>
      <c r="P43" s="318">
        <v>3950</v>
      </c>
      <c r="Q43" s="319">
        <v>4197</v>
      </c>
      <c r="R43" s="317">
        <v>4444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621</v>
      </c>
      <c r="C44" s="321">
        <v>621</v>
      </c>
      <c r="D44" s="322">
        <v>679</v>
      </c>
      <c r="E44" s="323">
        <v>759</v>
      </c>
      <c r="F44" s="321">
        <v>838</v>
      </c>
      <c r="G44" s="322">
        <v>946</v>
      </c>
      <c r="H44" s="323">
        <v>1075</v>
      </c>
      <c r="I44" s="321">
        <v>1211</v>
      </c>
      <c r="J44" s="322">
        <v>1355</v>
      </c>
      <c r="K44" s="323">
        <v>1447</v>
      </c>
      <c r="L44" s="321">
        <v>1601</v>
      </c>
      <c r="M44" s="322">
        <v>1734</v>
      </c>
      <c r="N44" s="323">
        <v>1867</v>
      </c>
      <c r="O44" s="321">
        <v>2001</v>
      </c>
      <c r="P44" s="322">
        <v>2134</v>
      </c>
      <c r="Q44" s="323">
        <v>2267</v>
      </c>
      <c r="R44" s="321">
        <v>2401</v>
      </c>
      <c r="S44" s="320">
        <v>2534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1204</v>
      </c>
      <c r="C45" s="309">
        <v>1204</v>
      </c>
      <c r="D45" s="310">
        <v>1354</v>
      </c>
      <c r="E45" s="311">
        <v>1524</v>
      </c>
      <c r="F45" s="309">
        <v>1690</v>
      </c>
      <c r="G45" s="310">
        <v>1909</v>
      </c>
      <c r="H45" s="311">
        <v>2152</v>
      </c>
      <c r="I45" s="309">
        <v>2398</v>
      </c>
      <c r="J45" s="310">
        <v>2607</v>
      </c>
      <c r="K45" s="311">
        <v>2819</v>
      </c>
      <c r="L45" s="309">
        <v>3112</v>
      </c>
      <c r="M45" s="310">
        <v>3375</v>
      </c>
      <c r="N45" s="311">
        <v>3634</v>
      </c>
      <c r="O45" s="309">
        <v>3894</v>
      </c>
      <c r="P45" s="310">
        <v>4153</v>
      </c>
      <c r="Q45" s="311">
        <v>4413</v>
      </c>
      <c r="R45" s="309">
        <v>4672</v>
      </c>
      <c r="S45" s="308">
        <v>4932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636</v>
      </c>
      <c r="C46" s="313">
        <v>636</v>
      </c>
      <c r="D46" s="314">
        <v>716</v>
      </c>
      <c r="E46" s="315">
        <v>788</v>
      </c>
      <c r="F46" s="313">
        <v>891</v>
      </c>
      <c r="G46" s="314">
        <v>998</v>
      </c>
      <c r="H46" s="315">
        <v>1129</v>
      </c>
      <c r="I46" s="313">
        <v>1250</v>
      </c>
      <c r="J46" s="314">
        <v>1391</v>
      </c>
      <c r="K46" s="315">
        <v>1524</v>
      </c>
      <c r="L46" s="313">
        <v>1685</v>
      </c>
      <c r="M46" s="314">
        <v>1825</v>
      </c>
      <c r="N46" s="315">
        <v>1966</v>
      </c>
      <c r="O46" s="313">
        <v>2106</v>
      </c>
      <c r="P46" s="314">
        <v>2246</v>
      </c>
      <c r="Q46" s="315">
        <v>2387</v>
      </c>
      <c r="R46" s="313">
        <v>2527</v>
      </c>
      <c r="S46" s="312">
        <v>2668</v>
      </c>
      <c r="T46" s="313">
        <v>2808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1235</v>
      </c>
      <c r="C47" s="309">
        <v>1235</v>
      </c>
      <c r="D47" s="310">
        <v>1423</v>
      </c>
      <c r="E47" s="311">
        <v>1593</v>
      </c>
      <c r="F47" s="309">
        <v>1786</v>
      </c>
      <c r="G47" s="310">
        <v>2012</v>
      </c>
      <c r="H47" s="311">
        <v>2260</v>
      </c>
      <c r="I47" s="309">
        <v>2500</v>
      </c>
      <c r="J47" s="310">
        <v>2705</v>
      </c>
      <c r="K47" s="311">
        <v>2967</v>
      </c>
      <c r="L47" s="309">
        <v>3236</v>
      </c>
      <c r="M47" s="310">
        <v>3510</v>
      </c>
      <c r="N47" s="311">
        <v>3780</v>
      </c>
      <c r="O47" s="309">
        <v>4050</v>
      </c>
      <c r="P47" s="310">
        <v>4320</v>
      </c>
      <c r="Q47" s="311">
        <v>4590</v>
      </c>
      <c r="R47" s="309">
        <v>4860</v>
      </c>
      <c r="S47" s="308">
        <v>5130</v>
      </c>
      <c r="T47" s="309">
        <v>5400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662</v>
      </c>
      <c r="C48" s="313">
        <v>662</v>
      </c>
      <c r="D48" s="314">
        <v>747</v>
      </c>
      <c r="E48" s="315">
        <v>822</v>
      </c>
      <c r="F48" s="313">
        <v>927</v>
      </c>
      <c r="G48" s="314">
        <v>1038</v>
      </c>
      <c r="H48" s="315">
        <v>1176</v>
      </c>
      <c r="I48" s="313">
        <v>1301</v>
      </c>
      <c r="J48" s="314">
        <v>1449</v>
      </c>
      <c r="K48" s="315">
        <v>1590</v>
      </c>
      <c r="L48" s="313">
        <v>1769</v>
      </c>
      <c r="M48" s="314">
        <v>1916</v>
      </c>
      <c r="N48" s="315">
        <v>2064</v>
      </c>
      <c r="O48" s="313">
        <v>2211</v>
      </c>
      <c r="P48" s="314">
        <v>2359</v>
      </c>
      <c r="Q48" s="315">
        <v>2506</v>
      </c>
      <c r="R48" s="313">
        <v>2654</v>
      </c>
      <c r="S48" s="312">
        <v>2801</v>
      </c>
      <c r="T48" s="313">
        <v>2948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1289</v>
      </c>
      <c r="C49" s="317">
        <v>1289</v>
      </c>
      <c r="D49" s="318">
        <v>1472</v>
      </c>
      <c r="E49" s="319">
        <v>1666</v>
      </c>
      <c r="F49" s="317">
        <v>1852</v>
      </c>
      <c r="G49" s="318">
        <v>2099</v>
      </c>
      <c r="H49" s="319">
        <v>2363</v>
      </c>
      <c r="I49" s="317">
        <v>2611</v>
      </c>
      <c r="J49" s="318">
        <v>2823</v>
      </c>
      <c r="K49" s="319">
        <v>3105</v>
      </c>
      <c r="L49" s="317">
        <v>3395</v>
      </c>
      <c r="M49" s="318">
        <v>3686</v>
      </c>
      <c r="N49" s="319">
        <v>3969</v>
      </c>
      <c r="O49" s="317">
        <v>4253</v>
      </c>
      <c r="P49" s="318">
        <v>4536</v>
      </c>
      <c r="Q49" s="319">
        <v>4820</v>
      </c>
      <c r="R49" s="317">
        <v>5103</v>
      </c>
      <c r="S49" s="316">
        <v>5387</v>
      </c>
      <c r="T49" s="317">
        <v>5670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690</v>
      </c>
      <c r="C50" s="321">
        <v>690</v>
      </c>
      <c r="D50" s="322">
        <v>778</v>
      </c>
      <c r="E50" s="323">
        <v>856</v>
      </c>
      <c r="F50" s="321">
        <v>965</v>
      </c>
      <c r="G50" s="322">
        <v>1081</v>
      </c>
      <c r="H50" s="323">
        <v>1223</v>
      </c>
      <c r="I50" s="321">
        <v>1355</v>
      </c>
      <c r="J50" s="322">
        <v>1505</v>
      </c>
      <c r="K50" s="323">
        <v>1651</v>
      </c>
      <c r="L50" s="321">
        <v>1843</v>
      </c>
      <c r="M50" s="322">
        <v>1992</v>
      </c>
      <c r="N50" s="323">
        <v>2146</v>
      </c>
      <c r="O50" s="321">
        <v>2299</v>
      </c>
      <c r="P50" s="322">
        <v>2452</v>
      </c>
      <c r="Q50" s="323">
        <v>2605</v>
      </c>
      <c r="R50" s="321">
        <v>2759</v>
      </c>
      <c r="S50" s="320">
        <v>2912</v>
      </c>
      <c r="T50" s="321">
        <v>3065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1347</v>
      </c>
      <c r="C51" s="309">
        <v>1347</v>
      </c>
      <c r="D51" s="310">
        <v>1520</v>
      </c>
      <c r="E51" s="311">
        <v>1739</v>
      </c>
      <c r="F51" s="309">
        <v>1945</v>
      </c>
      <c r="G51" s="310">
        <v>2192</v>
      </c>
      <c r="H51" s="311">
        <v>2464</v>
      </c>
      <c r="I51" s="309">
        <v>2726</v>
      </c>
      <c r="J51" s="310">
        <v>2944</v>
      </c>
      <c r="K51" s="311">
        <v>3233</v>
      </c>
      <c r="L51" s="309">
        <v>3538</v>
      </c>
      <c r="M51" s="310">
        <v>3830</v>
      </c>
      <c r="N51" s="311">
        <v>4125</v>
      </c>
      <c r="O51" s="309">
        <v>4419</v>
      </c>
      <c r="P51" s="310">
        <v>4714</v>
      </c>
      <c r="Q51" s="311">
        <v>5009</v>
      </c>
      <c r="R51" s="309">
        <v>5303</v>
      </c>
      <c r="S51" s="308">
        <v>5598</v>
      </c>
      <c r="T51" s="309">
        <v>5892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714</v>
      </c>
      <c r="C52" s="313">
        <v>714</v>
      </c>
      <c r="D52" s="314">
        <v>807</v>
      </c>
      <c r="E52" s="315">
        <v>890</v>
      </c>
      <c r="F52" s="313">
        <v>1003</v>
      </c>
      <c r="G52" s="314">
        <v>1122</v>
      </c>
      <c r="H52" s="315">
        <v>1270</v>
      </c>
      <c r="I52" s="313">
        <v>1407</v>
      </c>
      <c r="J52" s="314">
        <v>1563</v>
      </c>
      <c r="K52" s="315">
        <v>1712</v>
      </c>
      <c r="L52" s="313">
        <v>1909</v>
      </c>
      <c r="M52" s="314">
        <v>2067</v>
      </c>
      <c r="N52" s="315">
        <v>2226</v>
      </c>
      <c r="O52" s="313">
        <v>2385</v>
      </c>
      <c r="P52" s="314">
        <v>2544</v>
      </c>
      <c r="Q52" s="315">
        <v>2703</v>
      </c>
      <c r="R52" s="313">
        <v>2862</v>
      </c>
      <c r="S52" s="312">
        <v>3021</v>
      </c>
      <c r="T52" s="313">
        <v>3180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1399</v>
      </c>
      <c r="C53" s="309">
        <v>1399</v>
      </c>
      <c r="D53" s="310">
        <v>1584</v>
      </c>
      <c r="E53" s="311">
        <v>1798</v>
      </c>
      <c r="F53" s="309">
        <v>2028</v>
      </c>
      <c r="G53" s="310">
        <v>2280</v>
      </c>
      <c r="H53" s="311">
        <v>2566</v>
      </c>
      <c r="I53" s="309">
        <v>2836</v>
      </c>
      <c r="J53" s="310">
        <v>3066</v>
      </c>
      <c r="K53" s="311">
        <v>3360</v>
      </c>
      <c r="L53" s="309">
        <v>3675</v>
      </c>
      <c r="M53" s="310">
        <v>3972</v>
      </c>
      <c r="N53" s="311">
        <v>4277</v>
      </c>
      <c r="O53" s="309">
        <v>4583</v>
      </c>
      <c r="P53" s="310">
        <v>4889</v>
      </c>
      <c r="Q53" s="311">
        <v>5194</v>
      </c>
      <c r="R53" s="309">
        <v>5500</v>
      </c>
      <c r="S53" s="308">
        <v>5805</v>
      </c>
      <c r="T53" s="309">
        <v>6111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743</v>
      </c>
      <c r="C54" s="313">
        <v>743</v>
      </c>
      <c r="D54" s="314">
        <v>838</v>
      </c>
      <c r="E54" s="315">
        <v>923</v>
      </c>
      <c r="F54" s="313">
        <v>1040</v>
      </c>
      <c r="G54" s="314">
        <v>1177</v>
      </c>
      <c r="H54" s="315">
        <v>1318</v>
      </c>
      <c r="I54" s="313">
        <v>1481</v>
      </c>
      <c r="J54" s="314">
        <v>1646</v>
      </c>
      <c r="K54" s="315">
        <v>1810</v>
      </c>
      <c r="L54" s="313">
        <v>1979</v>
      </c>
      <c r="M54" s="314">
        <v>2140</v>
      </c>
      <c r="N54" s="315">
        <v>2304</v>
      </c>
      <c r="O54" s="313">
        <v>2469</v>
      </c>
      <c r="P54" s="314">
        <v>2633</v>
      </c>
      <c r="Q54" s="315">
        <v>2798</v>
      </c>
      <c r="R54" s="313">
        <v>2963</v>
      </c>
      <c r="S54" s="312">
        <v>3127</v>
      </c>
      <c r="T54" s="313">
        <v>3292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1457</v>
      </c>
      <c r="C55" s="317">
        <v>1457</v>
      </c>
      <c r="D55" s="318">
        <v>1648</v>
      </c>
      <c r="E55" s="319">
        <v>1847</v>
      </c>
      <c r="F55" s="317">
        <v>2079</v>
      </c>
      <c r="G55" s="318">
        <v>2354</v>
      </c>
      <c r="H55" s="319">
        <v>2635</v>
      </c>
      <c r="I55" s="317">
        <v>2962</v>
      </c>
      <c r="J55" s="318">
        <v>3212</v>
      </c>
      <c r="K55" s="319">
        <v>3526</v>
      </c>
      <c r="L55" s="317">
        <v>3818</v>
      </c>
      <c r="M55" s="318">
        <v>4128</v>
      </c>
      <c r="N55" s="319">
        <v>4445</v>
      </c>
      <c r="O55" s="317">
        <v>4763</v>
      </c>
      <c r="P55" s="318">
        <v>5080</v>
      </c>
      <c r="Q55" s="319">
        <v>5398</v>
      </c>
      <c r="R55" s="317">
        <v>5715</v>
      </c>
      <c r="S55" s="316">
        <v>6033</v>
      </c>
      <c r="T55" s="317">
        <v>6350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743</v>
      </c>
      <c r="C56" s="321">
        <v>774</v>
      </c>
      <c r="D56" s="322">
        <v>875</v>
      </c>
      <c r="E56" s="323">
        <v>965</v>
      </c>
      <c r="F56" s="321">
        <v>1085</v>
      </c>
      <c r="G56" s="322">
        <v>1229</v>
      </c>
      <c r="H56" s="323">
        <v>1372</v>
      </c>
      <c r="I56" s="321">
        <v>1543</v>
      </c>
      <c r="J56" s="322">
        <v>1715</v>
      </c>
      <c r="K56" s="323">
        <v>1886</v>
      </c>
      <c r="L56" s="321">
        <v>2057</v>
      </c>
      <c r="M56" s="322">
        <v>2229</v>
      </c>
      <c r="N56" s="323">
        <v>2400</v>
      </c>
      <c r="O56" s="321">
        <v>2572</v>
      </c>
      <c r="P56" s="322">
        <v>2743</v>
      </c>
      <c r="Q56" s="323">
        <v>2915</v>
      </c>
      <c r="R56" s="321">
        <v>3086</v>
      </c>
      <c r="S56" s="320">
        <v>3258</v>
      </c>
      <c r="T56" s="321">
        <v>3429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1458</v>
      </c>
      <c r="C57" s="309">
        <v>1519</v>
      </c>
      <c r="D57" s="310">
        <v>1717</v>
      </c>
      <c r="E57" s="311">
        <v>1931</v>
      </c>
      <c r="F57" s="309">
        <v>2171</v>
      </c>
      <c r="G57" s="310">
        <v>2457</v>
      </c>
      <c r="H57" s="311">
        <v>2743</v>
      </c>
      <c r="I57" s="309">
        <v>3086</v>
      </c>
      <c r="J57" s="310">
        <v>3348</v>
      </c>
      <c r="K57" s="311">
        <v>3668</v>
      </c>
      <c r="L57" s="309">
        <v>3969</v>
      </c>
      <c r="M57" s="310">
        <v>4300</v>
      </c>
      <c r="N57" s="311">
        <v>4631</v>
      </c>
      <c r="O57" s="309">
        <v>4961</v>
      </c>
      <c r="P57" s="310">
        <v>5292</v>
      </c>
      <c r="Q57" s="311">
        <v>5623</v>
      </c>
      <c r="R57" s="309">
        <v>5954</v>
      </c>
      <c r="S57" s="308">
        <v>6284</v>
      </c>
      <c r="T57" s="309">
        <v>6615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772</v>
      </c>
      <c r="C58" s="313">
        <v>804</v>
      </c>
      <c r="D58" s="314">
        <v>910</v>
      </c>
      <c r="E58" s="315">
        <v>1004</v>
      </c>
      <c r="F58" s="313">
        <v>1129</v>
      </c>
      <c r="G58" s="314">
        <v>1278</v>
      </c>
      <c r="H58" s="315">
        <v>1426</v>
      </c>
      <c r="I58" s="313">
        <v>1605</v>
      </c>
      <c r="J58" s="314">
        <v>1783</v>
      </c>
      <c r="K58" s="315">
        <v>1961</v>
      </c>
      <c r="L58" s="313">
        <v>2140</v>
      </c>
      <c r="M58" s="314">
        <v>2318</v>
      </c>
      <c r="N58" s="315">
        <v>2496</v>
      </c>
      <c r="O58" s="313">
        <v>2675</v>
      </c>
      <c r="P58" s="314">
        <v>2853</v>
      </c>
      <c r="Q58" s="315">
        <v>3031</v>
      </c>
      <c r="R58" s="313">
        <v>3210</v>
      </c>
      <c r="S58" s="312">
        <v>3388</v>
      </c>
      <c r="T58" s="313">
        <v>3566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1516</v>
      </c>
      <c r="C59" s="309">
        <v>1580</v>
      </c>
      <c r="D59" s="310">
        <v>1786</v>
      </c>
      <c r="E59" s="311">
        <v>2008</v>
      </c>
      <c r="F59" s="309">
        <v>2258</v>
      </c>
      <c r="G59" s="310">
        <v>2555</v>
      </c>
      <c r="H59" s="311">
        <v>2853</v>
      </c>
      <c r="I59" s="309">
        <v>3210</v>
      </c>
      <c r="J59" s="310">
        <v>3482</v>
      </c>
      <c r="K59" s="311">
        <v>3815</v>
      </c>
      <c r="L59" s="309">
        <v>4128</v>
      </c>
      <c r="M59" s="310">
        <v>4472</v>
      </c>
      <c r="N59" s="311">
        <v>4816</v>
      </c>
      <c r="O59" s="309">
        <v>5160</v>
      </c>
      <c r="P59" s="310">
        <v>5504</v>
      </c>
      <c r="Q59" s="311">
        <v>5848</v>
      </c>
      <c r="R59" s="309">
        <v>6192</v>
      </c>
      <c r="S59" s="308">
        <v>6536</v>
      </c>
      <c r="T59" s="309">
        <v>6880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802</v>
      </c>
      <c r="C60" s="313">
        <v>835</v>
      </c>
      <c r="D60" s="314">
        <v>945</v>
      </c>
      <c r="E60" s="315">
        <v>1042</v>
      </c>
      <c r="F60" s="313">
        <v>1172</v>
      </c>
      <c r="G60" s="314">
        <v>1327</v>
      </c>
      <c r="H60" s="315">
        <v>1481</v>
      </c>
      <c r="I60" s="313">
        <v>1666</v>
      </c>
      <c r="J60" s="314">
        <v>1852</v>
      </c>
      <c r="K60" s="315">
        <v>2037</v>
      </c>
      <c r="L60" s="313">
        <v>2222</v>
      </c>
      <c r="M60" s="314">
        <v>2407</v>
      </c>
      <c r="N60" s="315">
        <v>2592</v>
      </c>
      <c r="O60" s="313">
        <v>2777</v>
      </c>
      <c r="P60" s="314">
        <v>2963</v>
      </c>
      <c r="Q60" s="315">
        <v>3148</v>
      </c>
      <c r="R60" s="313">
        <v>3333</v>
      </c>
      <c r="S60" s="312">
        <v>3518</v>
      </c>
      <c r="T60" s="313">
        <v>3703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1575</v>
      </c>
      <c r="C61" s="317">
        <v>1640</v>
      </c>
      <c r="D61" s="318">
        <v>1855</v>
      </c>
      <c r="E61" s="319">
        <v>2085</v>
      </c>
      <c r="F61" s="317">
        <v>2344</v>
      </c>
      <c r="G61" s="318">
        <v>2654</v>
      </c>
      <c r="H61" s="319">
        <v>2963</v>
      </c>
      <c r="I61" s="317">
        <v>3333</v>
      </c>
      <c r="J61" s="318">
        <v>3616</v>
      </c>
      <c r="K61" s="319">
        <v>3961</v>
      </c>
      <c r="L61" s="317">
        <v>4287</v>
      </c>
      <c r="M61" s="318">
        <v>4644</v>
      </c>
      <c r="N61" s="319">
        <v>5001</v>
      </c>
      <c r="O61" s="317">
        <v>5358</v>
      </c>
      <c r="P61" s="318">
        <v>5715</v>
      </c>
      <c r="Q61" s="319">
        <v>6073</v>
      </c>
      <c r="R61" s="317">
        <v>6430</v>
      </c>
      <c r="S61" s="316">
        <v>6787</v>
      </c>
      <c r="T61" s="317">
        <v>7144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832</v>
      </c>
      <c r="C62" s="321">
        <v>866</v>
      </c>
      <c r="D62" s="322">
        <v>980</v>
      </c>
      <c r="E62" s="323">
        <v>1081</v>
      </c>
      <c r="F62" s="321">
        <v>1216</v>
      </c>
      <c r="G62" s="322">
        <v>1376</v>
      </c>
      <c r="H62" s="323">
        <v>1536</v>
      </c>
      <c r="I62" s="321">
        <v>1728</v>
      </c>
      <c r="J62" s="322">
        <v>1920</v>
      </c>
      <c r="K62" s="323">
        <v>2112</v>
      </c>
      <c r="L62" s="321">
        <v>2304</v>
      </c>
      <c r="M62" s="322">
        <v>2496</v>
      </c>
      <c r="N62" s="323">
        <v>2688</v>
      </c>
      <c r="O62" s="321">
        <v>2880</v>
      </c>
      <c r="P62" s="322">
        <v>3072</v>
      </c>
      <c r="Q62" s="323">
        <v>3264</v>
      </c>
      <c r="R62" s="321">
        <v>3456</v>
      </c>
      <c r="S62" s="320">
        <v>3648</v>
      </c>
      <c r="T62" s="321">
        <v>3840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1633</v>
      </c>
      <c r="C63" s="309">
        <v>1701</v>
      </c>
      <c r="D63" s="310">
        <v>1923</v>
      </c>
      <c r="E63" s="311">
        <v>2162</v>
      </c>
      <c r="F63" s="309">
        <v>2431</v>
      </c>
      <c r="G63" s="310">
        <v>2752</v>
      </c>
      <c r="H63" s="311">
        <v>3072</v>
      </c>
      <c r="I63" s="309">
        <v>3456</v>
      </c>
      <c r="J63" s="310">
        <v>3750</v>
      </c>
      <c r="K63" s="311">
        <v>4108</v>
      </c>
      <c r="L63" s="309">
        <v>4445</v>
      </c>
      <c r="M63" s="310">
        <v>4816</v>
      </c>
      <c r="N63" s="311">
        <v>5186</v>
      </c>
      <c r="O63" s="309">
        <v>5557</v>
      </c>
      <c r="P63" s="310">
        <v>5927</v>
      </c>
      <c r="Q63" s="311">
        <v>6297</v>
      </c>
      <c r="R63" s="309">
        <v>6668</v>
      </c>
      <c r="S63" s="308">
        <v>7038</v>
      </c>
      <c r="T63" s="309">
        <v>7409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861</v>
      </c>
      <c r="C64" s="313">
        <v>897</v>
      </c>
      <c r="D64" s="314">
        <v>1015</v>
      </c>
      <c r="E64" s="315">
        <v>1120</v>
      </c>
      <c r="F64" s="313">
        <v>1259</v>
      </c>
      <c r="G64" s="314">
        <v>1425</v>
      </c>
      <c r="H64" s="315">
        <v>1591</v>
      </c>
      <c r="I64" s="313">
        <v>1790</v>
      </c>
      <c r="J64" s="314">
        <v>1989</v>
      </c>
      <c r="K64" s="315">
        <v>2188</v>
      </c>
      <c r="L64" s="313">
        <v>2387</v>
      </c>
      <c r="M64" s="314">
        <v>2585</v>
      </c>
      <c r="N64" s="315">
        <v>2784</v>
      </c>
      <c r="O64" s="313">
        <v>2983</v>
      </c>
      <c r="P64" s="314">
        <v>3182</v>
      </c>
      <c r="Q64" s="315">
        <v>3381</v>
      </c>
      <c r="R64" s="313">
        <v>3580</v>
      </c>
      <c r="S64" s="312">
        <v>3779</v>
      </c>
      <c r="T64" s="313">
        <v>3978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21" x14ac:dyDescent="0.15">
      <c r="A65" s="270">
        <v>1450</v>
      </c>
      <c r="B65" s="308">
        <v>1691</v>
      </c>
      <c r="C65" s="309">
        <v>1762</v>
      </c>
      <c r="D65" s="310">
        <v>1992</v>
      </c>
      <c r="E65" s="311">
        <v>2239</v>
      </c>
      <c r="F65" s="309">
        <v>2518</v>
      </c>
      <c r="G65" s="310">
        <v>2850</v>
      </c>
      <c r="H65" s="311">
        <v>3182</v>
      </c>
      <c r="I65" s="309">
        <v>3580</v>
      </c>
      <c r="J65" s="310">
        <v>3884</v>
      </c>
      <c r="K65" s="311">
        <v>4255</v>
      </c>
      <c r="L65" s="309">
        <v>4604</v>
      </c>
      <c r="M65" s="310">
        <v>4988</v>
      </c>
      <c r="N65" s="311">
        <v>5371</v>
      </c>
      <c r="O65" s="309">
        <v>5755</v>
      </c>
      <c r="P65" s="310">
        <v>6139</v>
      </c>
      <c r="Q65" s="311">
        <v>6522</v>
      </c>
      <c r="R65" s="309">
        <v>6906</v>
      </c>
      <c r="S65" s="308">
        <v>7290</v>
      </c>
      <c r="T65" s="309">
        <v>7673</v>
      </c>
    </row>
    <row r="66" spans="1:21" x14ac:dyDescent="0.15">
      <c r="A66" s="268" t="s">
        <v>135</v>
      </c>
      <c r="B66" s="312">
        <v>891</v>
      </c>
      <c r="C66" s="313">
        <v>928</v>
      </c>
      <c r="D66" s="314">
        <v>1050</v>
      </c>
      <c r="E66" s="315">
        <v>1158</v>
      </c>
      <c r="F66" s="313">
        <v>1302</v>
      </c>
      <c r="G66" s="314">
        <v>1474</v>
      </c>
      <c r="H66" s="315">
        <v>1646</v>
      </c>
      <c r="I66" s="313">
        <v>1852</v>
      </c>
      <c r="J66" s="314">
        <v>2057</v>
      </c>
      <c r="K66" s="315">
        <v>2263</v>
      </c>
      <c r="L66" s="313">
        <v>2469</v>
      </c>
      <c r="M66" s="314">
        <v>2675</v>
      </c>
      <c r="N66" s="315">
        <v>2880</v>
      </c>
      <c r="O66" s="313">
        <v>3086</v>
      </c>
      <c r="P66" s="314">
        <v>3292</v>
      </c>
      <c r="Q66" s="315">
        <v>3498</v>
      </c>
      <c r="R66" s="313">
        <v>3703</v>
      </c>
      <c r="S66" s="312">
        <v>3909</v>
      </c>
      <c r="T66" s="313">
        <v>4115</v>
      </c>
      <c r="U66" s="294"/>
    </row>
    <row r="67" spans="1:21" x14ac:dyDescent="0.15">
      <c r="A67" s="270">
        <v>1500</v>
      </c>
      <c r="B67" s="316">
        <v>1750</v>
      </c>
      <c r="C67" s="317">
        <v>1823</v>
      </c>
      <c r="D67" s="318">
        <v>2061</v>
      </c>
      <c r="E67" s="319">
        <v>2317</v>
      </c>
      <c r="F67" s="317">
        <v>2605</v>
      </c>
      <c r="G67" s="318">
        <v>2948</v>
      </c>
      <c r="H67" s="319">
        <v>3292</v>
      </c>
      <c r="I67" s="317">
        <v>3703</v>
      </c>
      <c r="J67" s="318">
        <v>4018</v>
      </c>
      <c r="K67" s="319">
        <v>4402</v>
      </c>
      <c r="L67" s="317">
        <v>4763</v>
      </c>
      <c r="M67" s="318">
        <v>5160</v>
      </c>
      <c r="N67" s="319">
        <v>5557</v>
      </c>
      <c r="O67" s="317">
        <v>5954</v>
      </c>
      <c r="P67" s="318">
        <v>6350</v>
      </c>
      <c r="Q67" s="319">
        <v>6747</v>
      </c>
      <c r="R67" s="317">
        <v>7144</v>
      </c>
      <c r="S67" s="316">
        <v>7541</v>
      </c>
      <c r="T67" s="317">
        <v>7938</v>
      </c>
    </row>
    <row r="68" spans="1:21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21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21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21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21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4" spans="1:21" x14ac:dyDescent="0.15">
      <c r="A74" s="221"/>
      <c r="B74" s="221"/>
      <c r="U74" s="221"/>
    </row>
    <row r="75" spans="1:21" x14ac:dyDescent="0.15">
      <c r="A75" s="221"/>
      <c r="B75" s="221"/>
      <c r="U75" s="221"/>
    </row>
    <row r="76" spans="1:21" x14ac:dyDescent="0.15">
      <c r="A76" s="221"/>
      <c r="B76" s="221"/>
      <c r="U76" s="221"/>
    </row>
    <row r="77" spans="1:21" x14ac:dyDescent="0.15">
      <c r="A77" s="221"/>
      <c r="B77" s="221"/>
      <c r="U77" s="221"/>
    </row>
    <row r="78" spans="1:21" x14ac:dyDescent="0.15">
      <c r="A78" s="221"/>
      <c r="B78" s="221"/>
      <c r="U78" s="221"/>
    </row>
    <row r="79" spans="1:21" x14ac:dyDescent="0.15">
      <c r="A79" s="221"/>
      <c r="B79" s="221"/>
      <c r="U79" s="221"/>
    </row>
    <row r="80" spans="1:21" x14ac:dyDescent="0.15">
      <c r="A80" s="221"/>
      <c r="B80" s="221"/>
      <c r="U80" s="221"/>
    </row>
    <row r="81" s="221" customFormat="1" x14ac:dyDescent="0.15"/>
    <row r="82" s="221" customFormat="1" x14ac:dyDescent="0.15"/>
    <row r="83" s="221" customFormat="1" x14ac:dyDescent="0.15"/>
    <row r="84" s="221" customFormat="1" x14ac:dyDescent="0.15"/>
    <row r="85" s="221" customFormat="1" x14ac:dyDescent="0.15"/>
    <row r="86" s="221" customFormat="1" x14ac:dyDescent="0.15"/>
    <row r="87" s="221" customFormat="1" x14ac:dyDescent="0.15"/>
    <row r="88" s="221" customFormat="1" x14ac:dyDescent="0.15"/>
    <row r="89" s="221" customFormat="1" x14ac:dyDescent="0.15"/>
    <row r="90" s="221" customFormat="1" x14ac:dyDescent="0.15"/>
    <row r="91" s="221" customFormat="1" x14ac:dyDescent="0.15"/>
    <row r="92" s="221" customFormat="1" x14ac:dyDescent="0.15"/>
    <row r="93" s="221" customFormat="1" x14ac:dyDescent="0.15"/>
    <row r="94" s="221" customFormat="1" x14ac:dyDescent="0.15"/>
    <row r="95" s="221" customFormat="1" x14ac:dyDescent="0.15"/>
    <row r="96" s="221" customFormat="1" x14ac:dyDescent="0.15"/>
    <row r="97" s="221" customFormat="1" x14ac:dyDescent="0.15"/>
    <row r="98" s="221" customFormat="1" x14ac:dyDescent="0.15"/>
    <row r="99" s="221" customFormat="1" x14ac:dyDescent="0.15"/>
    <row r="100" s="221" customFormat="1" x14ac:dyDescent="0.15"/>
    <row r="101" s="221" customFormat="1" x14ac:dyDescent="0.15"/>
    <row r="102" s="221" customFormat="1" x14ac:dyDescent="0.15"/>
    <row r="103" s="221" customFormat="1" x14ac:dyDescent="0.15"/>
    <row r="104" s="221" customFormat="1" x14ac:dyDescent="0.15"/>
    <row r="105" s="221" customFormat="1" x14ac:dyDescent="0.15"/>
    <row r="106" s="221" customFormat="1" x14ac:dyDescent="0.15"/>
    <row r="107" s="221" customFormat="1" x14ac:dyDescent="0.15"/>
    <row r="108" s="221" customFormat="1" x14ac:dyDescent="0.15"/>
    <row r="109" s="221" customFormat="1" x14ac:dyDescent="0.15"/>
    <row r="110" s="221" customFormat="1" x14ac:dyDescent="0.15"/>
    <row r="111" s="221" customFormat="1" x14ac:dyDescent="0.15"/>
    <row r="112" s="221" customFormat="1" x14ac:dyDescent="0.15"/>
    <row r="113" s="221" customFormat="1" x14ac:dyDescent="0.15"/>
    <row r="114" s="221" customFormat="1" x14ac:dyDescent="0.15"/>
    <row r="115" s="221" customFormat="1" x14ac:dyDescent="0.15"/>
    <row r="116" s="221" customFormat="1" x14ac:dyDescent="0.15"/>
    <row r="117" s="221" customFormat="1" x14ac:dyDescent="0.15"/>
    <row r="118" s="221" customFormat="1" x14ac:dyDescent="0.15"/>
    <row r="119" s="221" customFormat="1" x14ac:dyDescent="0.15"/>
    <row r="120" s="221" customFormat="1" x14ac:dyDescent="0.15"/>
    <row r="121" s="221" customFormat="1" x14ac:dyDescent="0.15"/>
    <row r="122" s="221" customFormat="1" x14ac:dyDescent="0.15"/>
    <row r="123" s="221" customFormat="1" x14ac:dyDescent="0.15"/>
    <row r="124" s="221" customFormat="1" x14ac:dyDescent="0.15"/>
    <row r="125" s="221" customFormat="1" x14ac:dyDescent="0.15"/>
    <row r="126" s="221" customFormat="1" x14ac:dyDescent="0.15"/>
    <row r="127" s="221" customFormat="1" x14ac:dyDescent="0.15"/>
    <row r="128" s="221" customFormat="1" x14ac:dyDescent="0.15"/>
    <row r="129" spans="2:2" s="221" customFormat="1" x14ac:dyDescent="0.15"/>
    <row r="130" spans="2:2" s="221" customFormat="1" x14ac:dyDescent="0.15"/>
    <row r="131" spans="2:2" s="221" customFormat="1" x14ac:dyDescent="0.15"/>
    <row r="132" spans="2:2" s="221" customFormat="1" x14ac:dyDescent="0.15"/>
    <row r="133" spans="2:2" s="221" customFormat="1" x14ac:dyDescent="0.15"/>
    <row r="134" spans="2:2" s="221" customFormat="1" x14ac:dyDescent="0.15"/>
    <row r="135" spans="2:2" s="221" customFormat="1" x14ac:dyDescent="0.15">
      <c r="B135" s="221" t="s">
        <v>164</v>
      </c>
    </row>
    <row r="136" spans="2:2" s="221" customFormat="1" x14ac:dyDescent="0.15"/>
    <row r="137" spans="2:2" s="221" customFormat="1" x14ac:dyDescent="0.15"/>
    <row r="138" spans="2:2" s="221" customFormat="1" x14ac:dyDescent="0.15"/>
    <row r="139" spans="2:2" s="221" customFormat="1" x14ac:dyDescent="0.15"/>
    <row r="140" spans="2:2" s="221" customFormat="1" x14ac:dyDescent="0.15"/>
    <row r="141" spans="2:2" s="221" customFormat="1" x14ac:dyDescent="0.15"/>
    <row r="142" spans="2:2" s="221" customFormat="1" x14ac:dyDescent="0.15"/>
    <row r="143" spans="2:2" s="221" customFormat="1" x14ac:dyDescent="0.15"/>
    <row r="144" spans="2:2" s="221" customFormat="1" x14ac:dyDescent="0.15"/>
    <row r="145" s="221" customFormat="1" x14ac:dyDescent="0.15"/>
    <row r="146" s="221" customFormat="1" x14ac:dyDescent="0.15"/>
    <row r="147" s="221" customFormat="1" x14ac:dyDescent="0.15"/>
    <row r="148" s="221" customFormat="1" x14ac:dyDescent="0.15"/>
    <row r="149" s="221" customFormat="1" x14ac:dyDescent="0.15"/>
    <row r="150" s="221" customFormat="1" x14ac:dyDescent="0.15"/>
    <row r="151" s="221" customFormat="1" x14ac:dyDescent="0.15"/>
    <row r="152" s="221" customFormat="1" x14ac:dyDescent="0.15"/>
    <row r="153" s="221" customFormat="1" x14ac:dyDescent="0.15"/>
    <row r="154" s="221" customFormat="1" x14ac:dyDescent="0.15"/>
    <row r="155" s="221" customFormat="1" x14ac:dyDescent="0.15"/>
    <row r="156" s="221" customFormat="1" x14ac:dyDescent="0.15"/>
    <row r="157" s="221" customFormat="1" x14ac:dyDescent="0.15"/>
    <row r="158" s="221" customFormat="1" x14ac:dyDescent="0.15"/>
    <row r="159" s="221" customFormat="1" x14ac:dyDescent="0.15"/>
    <row r="160" s="221" customFormat="1" x14ac:dyDescent="0.15"/>
    <row r="161" s="221" customFormat="1" x14ac:dyDescent="0.15"/>
    <row r="162" s="221" customFormat="1" x14ac:dyDescent="0.15"/>
    <row r="163" s="221" customFormat="1" x14ac:dyDescent="0.15"/>
    <row r="164" s="221" customFormat="1" x14ac:dyDescent="0.15"/>
    <row r="165" s="221" customFormat="1" x14ac:dyDescent="0.15"/>
    <row r="166" s="221" customFormat="1" x14ac:dyDescent="0.15"/>
    <row r="167" s="221" customFormat="1" x14ac:dyDescent="0.15"/>
    <row r="168" s="221" customFormat="1" x14ac:dyDescent="0.15"/>
    <row r="169" s="221" customFormat="1" x14ac:dyDescent="0.15"/>
    <row r="170" s="221" customFormat="1" x14ac:dyDescent="0.15"/>
    <row r="171" s="221" customFormat="1" x14ac:dyDescent="0.15"/>
    <row r="172" s="221" customFormat="1" x14ac:dyDescent="0.15"/>
    <row r="173" s="221" customFormat="1" x14ac:dyDescent="0.15"/>
    <row r="174" s="221" customFormat="1" x14ac:dyDescent="0.15"/>
    <row r="175" s="221" customFormat="1" x14ac:dyDescent="0.15"/>
    <row r="176" s="221" customFormat="1" x14ac:dyDescent="0.15"/>
    <row r="177" s="221" customFormat="1" x14ac:dyDescent="0.15"/>
    <row r="178" s="221" customFormat="1" x14ac:dyDescent="0.15"/>
    <row r="179" s="221" customFormat="1" x14ac:dyDescent="0.15"/>
    <row r="180" s="221" customFormat="1" x14ac:dyDescent="0.15"/>
    <row r="181" s="221" customFormat="1" x14ac:dyDescent="0.15"/>
    <row r="182" s="221" customFormat="1" x14ac:dyDescent="0.15"/>
    <row r="183" s="221" customFormat="1" x14ac:dyDescent="0.15"/>
    <row r="184" s="221" customFormat="1" x14ac:dyDescent="0.15"/>
    <row r="185" s="221" customFormat="1" x14ac:dyDescent="0.15"/>
    <row r="186" s="221" customFormat="1" x14ac:dyDescent="0.15"/>
    <row r="187" s="221" customFormat="1" x14ac:dyDescent="0.15"/>
    <row r="188" s="221" customFormat="1" x14ac:dyDescent="0.15"/>
    <row r="189" s="221" customFormat="1" x14ac:dyDescent="0.15"/>
    <row r="190" s="221" customFormat="1" x14ac:dyDescent="0.15"/>
    <row r="191" s="221" customFormat="1" x14ac:dyDescent="0.15"/>
    <row r="192" s="221" customFormat="1" x14ac:dyDescent="0.15"/>
    <row r="193" s="221" customFormat="1" x14ac:dyDescent="0.15"/>
    <row r="194" s="221" customFormat="1" x14ac:dyDescent="0.15"/>
    <row r="195" s="221" customFormat="1" x14ac:dyDescent="0.15"/>
    <row r="196" s="221" customFormat="1" x14ac:dyDescent="0.15"/>
    <row r="197" s="221" customFormat="1" x14ac:dyDescent="0.15"/>
    <row r="198" s="221" customFormat="1" x14ac:dyDescent="0.15"/>
    <row r="199" s="221" customFormat="1" x14ac:dyDescent="0.15"/>
    <row r="200" s="221" customFormat="1" x14ac:dyDescent="0.15"/>
    <row r="201" s="221" customFormat="1" x14ac:dyDescent="0.15"/>
    <row r="202" s="221" customFormat="1" x14ac:dyDescent="0.15"/>
    <row r="203" s="221" customFormat="1" x14ac:dyDescent="0.15"/>
    <row r="204" s="221" customFormat="1" x14ac:dyDescent="0.15"/>
    <row r="205" s="221" customFormat="1" x14ac:dyDescent="0.15"/>
    <row r="206" s="221" customFormat="1" x14ac:dyDescent="0.15"/>
    <row r="207" s="221" customFormat="1" x14ac:dyDescent="0.15"/>
    <row r="208" s="221" customFormat="1" x14ac:dyDescent="0.15"/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63ADF-2B53-9145-B16F-C5884F9F4B89}">
  <sheetPr>
    <tabColor theme="5" tint="0.79998168889431442"/>
  </sheetPr>
  <dimension ref="A1:AS222"/>
  <sheetViews>
    <sheetView showGridLines="0" zoomScaleNormal="100" workbookViewId="0">
      <selection activeCell="AF18" sqref="AF18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168</v>
      </c>
      <c r="H3" s="225"/>
      <c r="I3" s="225"/>
      <c r="J3" s="225"/>
      <c r="K3" s="225"/>
      <c r="L3" s="225"/>
      <c r="M3" s="225"/>
      <c r="N3" s="226"/>
      <c r="P3" s="224" t="s">
        <v>83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180</v>
      </c>
      <c r="H4" s="225"/>
      <c r="I4" s="225"/>
      <c r="J4" s="225"/>
      <c r="K4" s="225"/>
      <c r="L4" s="225"/>
      <c r="M4" s="225"/>
      <c r="N4" s="226"/>
      <c r="P4" s="224" t="s">
        <v>165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181</v>
      </c>
      <c r="H5" s="225"/>
      <c r="I5" s="225"/>
      <c r="J5" s="225"/>
      <c r="K5" s="225"/>
      <c r="L5" s="225"/>
      <c r="M5" s="225"/>
      <c r="O5" s="222"/>
      <c r="P5" s="224" t="s">
        <v>169</v>
      </c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182</v>
      </c>
      <c r="H6" s="225"/>
      <c r="I6" s="225"/>
      <c r="J6" s="225"/>
      <c r="K6" s="225"/>
      <c r="L6" s="225"/>
      <c r="M6" s="225"/>
      <c r="P6" s="224" t="s">
        <v>170</v>
      </c>
      <c r="Q6" s="221"/>
      <c r="R6" s="221"/>
      <c r="S6" s="221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1"/>
      <c r="R7" s="221"/>
      <c r="S7" s="221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214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428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214</v>
      </c>
      <c r="C12" s="313">
        <v>214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428</v>
      </c>
      <c r="C13" s="317">
        <v>428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246</v>
      </c>
      <c r="C14" s="321">
        <v>246</v>
      </c>
      <c r="D14" s="322">
        <v>262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490</v>
      </c>
      <c r="C15" s="309">
        <v>490</v>
      </c>
      <c r="D15" s="310">
        <v>522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271</v>
      </c>
      <c r="C16" s="313">
        <v>271</v>
      </c>
      <c r="D16" s="314">
        <v>308</v>
      </c>
      <c r="E16" s="315">
        <v>319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543</v>
      </c>
      <c r="C17" s="309">
        <v>543</v>
      </c>
      <c r="D17" s="310">
        <v>594</v>
      </c>
      <c r="E17" s="311">
        <v>625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301</v>
      </c>
      <c r="C18" s="313">
        <v>301</v>
      </c>
      <c r="D18" s="314">
        <v>339</v>
      </c>
      <c r="E18" s="315">
        <v>361</v>
      </c>
      <c r="F18" s="313">
        <v>388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595</v>
      </c>
      <c r="C19" s="317">
        <v>595</v>
      </c>
      <c r="D19" s="318">
        <v>668</v>
      </c>
      <c r="E19" s="319">
        <v>704</v>
      </c>
      <c r="F19" s="317">
        <v>758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338</v>
      </c>
      <c r="C20" s="321">
        <v>338</v>
      </c>
      <c r="D20" s="322">
        <v>381</v>
      </c>
      <c r="E20" s="323">
        <v>405</v>
      </c>
      <c r="F20" s="321">
        <v>434</v>
      </c>
      <c r="G20" s="322">
        <v>498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660</v>
      </c>
      <c r="C21" s="309">
        <v>660</v>
      </c>
      <c r="D21" s="310">
        <v>747</v>
      </c>
      <c r="E21" s="311">
        <v>792</v>
      </c>
      <c r="F21" s="309">
        <v>854</v>
      </c>
      <c r="G21" s="310">
        <v>946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372</v>
      </c>
      <c r="C22" s="313">
        <v>372</v>
      </c>
      <c r="D22" s="314">
        <v>401</v>
      </c>
      <c r="E22" s="315">
        <v>446</v>
      </c>
      <c r="F22" s="313">
        <v>479</v>
      </c>
      <c r="G22" s="314">
        <v>549</v>
      </c>
      <c r="H22" s="315">
        <v>625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727</v>
      </c>
      <c r="C23" s="309">
        <v>727</v>
      </c>
      <c r="D23" s="310">
        <v>794</v>
      </c>
      <c r="E23" s="311">
        <v>880</v>
      </c>
      <c r="F23" s="309">
        <v>949</v>
      </c>
      <c r="G23" s="310">
        <v>1040</v>
      </c>
      <c r="H23" s="311">
        <v>1189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406</v>
      </c>
      <c r="C24" s="313">
        <v>406</v>
      </c>
      <c r="D24" s="314">
        <v>440</v>
      </c>
      <c r="E24" s="315">
        <v>490</v>
      </c>
      <c r="F24" s="313">
        <v>529</v>
      </c>
      <c r="G24" s="314">
        <v>603</v>
      </c>
      <c r="H24" s="315">
        <v>684</v>
      </c>
      <c r="I24" s="313">
        <v>773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792</v>
      </c>
      <c r="C25" s="317">
        <v>792</v>
      </c>
      <c r="D25" s="318">
        <v>865</v>
      </c>
      <c r="E25" s="319">
        <v>949</v>
      </c>
      <c r="F25" s="317">
        <v>1048</v>
      </c>
      <c r="G25" s="318">
        <v>1139</v>
      </c>
      <c r="H25" s="319">
        <v>1311</v>
      </c>
      <c r="I25" s="317">
        <v>1471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443</v>
      </c>
      <c r="C26" s="321">
        <v>443</v>
      </c>
      <c r="D26" s="322">
        <v>477</v>
      </c>
      <c r="E26" s="323">
        <v>532</v>
      </c>
      <c r="F26" s="321">
        <v>561</v>
      </c>
      <c r="G26" s="322">
        <v>657</v>
      </c>
      <c r="H26" s="323">
        <v>742</v>
      </c>
      <c r="I26" s="321">
        <v>837</v>
      </c>
      <c r="J26" s="322">
        <v>963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849</v>
      </c>
      <c r="C27" s="309">
        <v>849</v>
      </c>
      <c r="D27" s="310">
        <v>944</v>
      </c>
      <c r="E27" s="311">
        <v>1023</v>
      </c>
      <c r="F27" s="309">
        <v>1128</v>
      </c>
      <c r="G27" s="310">
        <v>1248</v>
      </c>
      <c r="H27" s="311">
        <v>1432</v>
      </c>
      <c r="I27" s="309">
        <v>1600</v>
      </c>
      <c r="J27" s="310">
        <v>1810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456</v>
      </c>
      <c r="C28" s="313">
        <v>456</v>
      </c>
      <c r="D28" s="314">
        <v>538</v>
      </c>
      <c r="E28" s="315">
        <v>560</v>
      </c>
      <c r="F28" s="313">
        <v>606</v>
      </c>
      <c r="G28" s="314">
        <v>693</v>
      </c>
      <c r="H28" s="315">
        <v>787</v>
      </c>
      <c r="I28" s="313">
        <v>890</v>
      </c>
      <c r="J28" s="314">
        <v>1045</v>
      </c>
      <c r="K28" s="315">
        <v>1132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899</v>
      </c>
      <c r="C29" s="309">
        <v>899</v>
      </c>
      <c r="D29" s="310">
        <v>1029</v>
      </c>
      <c r="E29" s="311">
        <v>1096</v>
      </c>
      <c r="F29" s="309">
        <v>1226</v>
      </c>
      <c r="G29" s="310">
        <v>1350</v>
      </c>
      <c r="H29" s="311">
        <v>1541</v>
      </c>
      <c r="I29" s="309">
        <v>1725</v>
      </c>
      <c r="J29" s="310">
        <v>1970</v>
      </c>
      <c r="K29" s="311">
        <v>2162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488</v>
      </c>
      <c r="C30" s="313">
        <v>488</v>
      </c>
      <c r="D30" s="314">
        <v>546</v>
      </c>
      <c r="E30" s="315">
        <v>597</v>
      </c>
      <c r="F30" s="313">
        <v>648</v>
      </c>
      <c r="G30" s="314">
        <v>742</v>
      </c>
      <c r="H30" s="315">
        <v>842</v>
      </c>
      <c r="I30" s="313">
        <v>953</v>
      </c>
      <c r="J30" s="314">
        <v>1071</v>
      </c>
      <c r="K30" s="315">
        <v>1180</v>
      </c>
      <c r="L30" s="313">
        <v>1260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958</v>
      </c>
      <c r="C31" s="317">
        <v>958</v>
      </c>
      <c r="D31" s="318">
        <v>1070</v>
      </c>
      <c r="E31" s="319">
        <v>1175</v>
      </c>
      <c r="F31" s="317">
        <v>1302</v>
      </c>
      <c r="G31" s="318">
        <v>1454</v>
      </c>
      <c r="H31" s="319">
        <v>1635</v>
      </c>
      <c r="I31" s="317">
        <v>1834</v>
      </c>
      <c r="J31" s="318">
        <v>2041</v>
      </c>
      <c r="K31" s="319">
        <v>2261</v>
      </c>
      <c r="L31" s="317">
        <v>2451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519</v>
      </c>
      <c r="C32" s="321">
        <v>519</v>
      </c>
      <c r="D32" s="322">
        <v>575</v>
      </c>
      <c r="E32" s="323">
        <v>636</v>
      </c>
      <c r="F32" s="321">
        <v>694</v>
      </c>
      <c r="G32" s="322">
        <v>792</v>
      </c>
      <c r="H32" s="323">
        <v>897</v>
      </c>
      <c r="I32" s="321">
        <v>1017</v>
      </c>
      <c r="J32" s="322">
        <v>1142</v>
      </c>
      <c r="K32" s="323">
        <v>1243</v>
      </c>
      <c r="L32" s="321">
        <v>1339</v>
      </c>
      <c r="M32" s="322">
        <v>1446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1015</v>
      </c>
      <c r="C33" s="309">
        <v>1015</v>
      </c>
      <c r="D33" s="310">
        <v>1139</v>
      </c>
      <c r="E33" s="311">
        <v>1260</v>
      </c>
      <c r="F33" s="309">
        <v>1387</v>
      </c>
      <c r="G33" s="310">
        <v>1559</v>
      </c>
      <c r="H33" s="311">
        <v>1733</v>
      </c>
      <c r="I33" s="309">
        <v>1941</v>
      </c>
      <c r="J33" s="310">
        <v>2162</v>
      </c>
      <c r="K33" s="311">
        <v>2375</v>
      </c>
      <c r="L33" s="309">
        <v>2616</v>
      </c>
      <c r="M33" s="310">
        <v>2829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550</v>
      </c>
      <c r="C34" s="313">
        <v>550</v>
      </c>
      <c r="D34" s="314">
        <v>609</v>
      </c>
      <c r="E34" s="315">
        <v>676</v>
      </c>
      <c r="F34" s="313">
        <v>736</v>
      </c>
      <c r="G34" s="314">
        <v>840</v>
      </c>
      <c r="H34" s="315">
        <v>953</v>
      </c>
      <c r="I34" s="313">
        <v>1079</v>
      </c>
      <c r="J34" s="314">
        <v>1212</v>
      </c>
      <c r="K34" s="315">
        <v>1297</v>
      </c>
      <c r="L34" s="313">
        <v>1418</v>
      </c>
      <c r="M34" s="314">
        <v>1535</v>
      </c>
      <c r="N34" s="315">
        <v>1653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1071</v>
      </c>
      <c r="C35" s="309">
        <v>1071</v>
      </c>
      <c r="D35" s="310">
        <v>1200</v>
      </c>
      <c r="E35" s="311">
        <v>1347</v>
      </c>
      <c r="F35" s="309">
        <v>1480</v>
      </c>
      <c r="G35" s="310">
        <v>1663</v>
      </c>
      <c r="H35" s="311">
        <v>1874</v>
      </c>
      <c r="I35" s="309">
        <v>2097</v>
      </c>
      <c r="J35" s="310">
        <v>2334</v>
      </c>
      <c r="K35" s="311">
        <v>2483</v>
      </c>
      <c r="L35" s="309">
        <v>2785</v>
      </c>
      <c r="M35" s="310">
        <v>3013</v>
      </c>
      <c r="N35" s="311">
        <v>3245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584</v>
      </c>
      <c r="C36" s="313">
        <v>584</v>
      </c>
      <c r="D36" s="314">
        <v>645</v>
      </c>
      <c r="E36" s="315">
        <v>716</v>
      </c>
      <c r="F36" s="313">
        <v>780</v>
      </c>
      <c r="G36" s="314">
        <v>890</v>
      </c>
      <c r="H36" s="315">
        <v>1009</v>
      </c>
      <c r="I36" s="313">
        <v>1144</v>
      </c>
      <c r="J36" s="314">
        <v>1283</v>
      </c>
      <c r="K36" s="315">
        <v>1369</v>
      </c>
      <c r="L36" s="313">
        <v>1499</v>
      </c>
      <c r="M36" s="314">
        <v>1620</v>
      </c>
      <c r="N36" s="315">
        <v>1745</v>
      </c>
      <c r="O36" s="313">
        <v>1869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1142</v>
      </c>
      <c r="C37" s="317">
        <v>1142</v>
      </c>
      <c r="D37" s="318">
        <v>1277</v>
      </c>
      <c r="E37" s="319">
        <v>1434</v>
      </c>
      <c r="F37" s="317">
        <v>1575</v>
      </c>
      <c r="G37" s="318">
        <v>1770</v>
      </c>
      <c r="H37" s="319">
        <v>1992</v>
      </c>
      <c r="I37" s="317">
        <v>2234</v>
      </c>
      <c r="J37" s="318">
        <v>2482</v>
      </c>
      <c r="K37" s="319">
        <v>2632</v>
      </c>
      <c r="L37" s="317">
        <v>2956</v>
      </c>
      <c r="M37" s="318">
        <v>3204</v>
      </c>
      <c r="N37" s="319">
        <v>3450</v>
      </c>
      <c r="O37" s="317">
        <v>3697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617</v>
      </c>
      <c r="C38" s="321">
        <v>617</v>
      </c>
      <c r="D38" s="322">
        <v>682</v>
      </c>
      <c r="E38" s="323">
        <v>755</v>
      </c>
      <c r="F38" s="321">
        <v>820</v>
      </c>
      <c r="G38" s="322">
        <v>938</v>
      </c>
      <c r="H38" s="323">
        <v>1065</v>
      </c>
      <c r="I38" s="321">
        <v>1206</v>
      </c>
      <c r="J38" s="322">
        <v>1353</v>
      </c>
      <c r="K38" s="323">
        <v>1446</v>
      </c>
      <c r="L38" s="321">
        <v>1578</v>
      </c>
      <c r="M38" s="322">
        <v>1715</v>
      </c>
      <c r="N38" s="323">
        <v>1847</v>
      </c>
      <c r="O38" s="321">
        <v>1979</v>
      </c>
      <c r="P38" s="322">
        <v>2111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1200</v>
      </c>
      <c r="C39" s="309">
        <v>1200</v>
      </c>
      <c r="D39" s="310">
        <v>1342</v>
      </c>
      <c r="E39" s="311">
        <v>1505</v>
      </c>
      <c r="F39" s="309">
        <v>1646</v>
      </c>
      <c r="G39" s="310">
        <v>1877</v>
      </c>
      <c r="H39" s="311">
        <v>2089</v>
      </c>
      <c r="I39" s="309">
        <v>2339</v>
      </c>
      <c r="J39" s="310">
        <v>2601</v>
      </c>
      <c r="K39" s="311">
        <v>2792</v>
      </c>
      <c r="L39" s="309">
        <v>3089</v>
      </c>
      <c r="M39" s="310">
        <v>3353</v>
      </c>
      <c r="N39" s="311">
        <v>3611</v>
      </c>
      <c r="O39" s="309">
        <v>3869</v>
      </c>
      <c r="P39" s="310">
        <v>4127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651</v>
      </c>
      <c r="C40" s="313">
        <v>651</v>
      </c>
      <c r="D40" s="314">
        <v>710</v>
      </c>
      <c r="E40" s="315">
        <v>795</v>
      </c>
      <c r="F40" s="313">
        <v>865</v>
      </c>
      <c r="G40" s="314">
        <v>989</v>
      </c>
      <c r="H40" s="315">
        <v>1124</v>
      </c>
      <c r="I40" s="313">
        <v>1269</v>
      </c>
      <c r="J40" s="314">
        <v>1424</v>
      </c>
      <c r="K40" s="315">
        <v>1519</v>
      </c>
      <c r="L40" s="313">
        <v>1655</v>
      </c>
      <c r="M40" s="314">
        <v>1795</v>
      </c>
      <c r="N40" s="315">
        <v>1933</v>
      </c>
      <c r="O40" s="313">
        <v>2071</v>
      </c>
      <c r="P40" s="314">
        <v>2209</v>
      </c>
      <c r="Q40" s="315">
        <v>2347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1254</v>
      </c>
      <c r="C41" s="309">
        <v>1254</v>
      </c>
      <c r="D41" s="310">
        <v>1406</v>
      </c>
      <c r="E41" s="311">
        <v>1587</v>
      </c>
      <c r="F41" s="309">
        <v>1742</v>
      </c>
      <c r="G41" s="310">
        <v>1982</v>
      </c>
      <c r="H41" s="311">
        <v>2210</v>
      </c>
      <c r="I41" s="309">
        <v>2499</v>
      </c>
      <c r="J41" s="310">
        <v>2775</v>
      </c>
      <c r="K41" s="311">
        <v>2940</v>
      </c>
      <c r="L41" s="309">
        <v>3216</v>
      </c>
      <c r="M41" s="310">
        <v>3480</v>
      </c>
      <c r="N41" s="311">
        <v>3748</v>
      </c>
      <c r="O41" s="309">
        <v>4016</v>
      </c>
      <c r="P41" s="310">
        <v>4283</v>
      </c>
      <c r="Q41" s="311">
        <v>4551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682</v>
      </c>
      <c r="C42" s="313">
        <v>682</v>
      </c>
      <c r="D42" s="314">
        <v>746</v>
      </c>
      <c r="E42" s="315">
        <v>834</v>
      </c>
      <c r="F42" s="313">
        <v>921</v>
      </c>
      <c r="G42" s="314">
        <v>1039</v>
      </c>
      <c r="H42" s="315">
        <v>1178</v>
      </c>
      <c r="I42" s="313">
        <v>1331</v>
      </c>
      <c r="J42" s="314">
        <v>1493</v>
      </c>
      <c r="K42" s="315">
        <v>1590</v>
      </c>
      <c r="L42" s="313">
        <v>1755</v>
      </c>
      <c r="M42" s="314">
        <v>1901</v>
      </c>
      <c r="N42" s="315">
        <v>2047</v>
      </c>
      <c r="O42" s="313">
        <v>2193</v>
      </c>
      <c r="P42" s="314">
        <v>2339</v>
      </c>
      <c r="Q42" s="315">
        <v>2485</v>
      </c>
      <c r="R42" s="313">
        <v>2632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1319</v>
      </c>
      <c r="C43" s="317">
        <v>1319</v>
      </c>
      <c r="D43" s="318">
        <v>1482</v>
      </c>
      <c r="E43" s="319">
        <v>1671</v>
      </c>
      <c r="F43" s="317">
        <v>1849</v>
      </c>
      <c r="G43" s="318">
        <v>2089</v>
      </c>
      <c r="H43" s="319">
        <v>2351</v>
      </c>
      <c r="I43" s="317">
        <v>2627</v>
      </c>
      <c r="J43" s="318">
        <v>2857</v>
      </c>
      <c r="K43" s="319">
        <v>3089</v>
      </c>
      <c r="L43" s="317">
        <v>3399</v>
      </c>
      <c r="M43" s="318">
        <v>3685</v>
      </c>
      <c r="N43" s="319">
        <v>3968</v>
      </c>
      <c r="O43" s="317">
        <v>4252</v>
      </c>
      <c r="P43" s="318">
        <v>4535</v>
      </c>
      <c r="Q43" s="319">
        <v>4819</v>
      </c>
      <c r="R43" s="317">
        <v>5102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713</v>
      </c>
      <c r="C44" s="321">
        <v>713</v>
      </c>
      <c r="D44" s="322">
        <v>780</v>
      </c>
      <c r="E44" s="323">
        <v>871</v>
      </c>
      <c r="F44" s="321">
        <v>963</v>
      </c>
      <c r="G44" s="322">
        <v>1087</v>
      </c>
      <c r="H44" s="323">
        <v>1234</v>
      </c>
      <c r="I44" s="321">
        <v>1390</v>
      </c>
      <c r="J44" s="322">
        <v>1556</v>
      </c>
      <c r="K44" s="323">
        <v>1662</v>
      </c>
      <c r="L44" s="321">
        <v>1838</v>
      </c>
      <c r="M44" s="322">
        <v>1991</v>
      </c>
      <c r="N44" s="323">
        <v>2144</v>
      </c>
      <c r="O44" s="321">
        <v>2297</v>
      </c>
      <c r="P44" s="322">
        <v>2450</v>
      </c>
      <c r="Q44" s="323">
        <v>2603</v>
      </c>
      <c r="R44" s="321">
        <v>2757</v>
      </c>
      <c r="S44" s="320">
        <v>2910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1383</v>
      </c>
      <c r="C45" s="309">
        <v>1383</v>
      </c>
      <c r="D45" s="310">
        <v>1555</v>
      </c>
      <c r="E45" s="311">
        <v>1750</v>
      </c>
      <c r="F45" s="309">
        <v>1941</v>
      </c>
      <c r="G45" s="310">
        <v>2192</v>
      </c>
      <c r="H45" s="311">
        <v>2471</v>
      </c>
      <c r="I45" s="309">
        <v>2753</v>
      </c>
      <c r="J45" s="310">
        <v>2993</v>
      </c>
      <c r="K45" s="311">
        <v>3236</v>
      </c>
      <c r="L45" s="309">
        <v>3573</v>
      </c>
      <c r="M45" s="310">
        <v>3874</v>
      </c>
      <c r="N45" s="311">
        <v>4172</v>
      </c>
      <c r="O45" s="309">
        <v>4471</v>
      </c>
      <c r="P45" s="310">
        <v>4769</v>
      </c>
      <c r="Q45" s="311">
        <v>5067</v>
      </c>
      <c r="R45" s="309">
        <v>5365</v>
      </c>
      <c r="S45" s="308">
        <v>5663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730</v>
      </c>
      <c r="C46" s="313">
        <v>730</v>
      </c>
      <c r="D46" s="314">
        <v>822</v>
      </c>
      <c r="E46" s="315">
        <v>905</v>
      </c>
      <c r="F46" s="313">
        <v>1023</v>
      </c>
      <c r="G46" s="314">
        <v>1145</v>
      </c>
      <c r="H46" s="315">
        <v>1296</v>
      </c>
      <c r="I46" s="313">
        <v>1435</v>
      </c>
      <c r="J46" s="314">
        <v>1597</v>
      </c>
      <c r="K46" s="315">
        <v>1750</v>
      </c>
      <c r="L46" s="313">
        <v>1934</v>
      </c>
      <c r="M46" s="314">
        <v>2096</v>
      </c>
      <c r="N46" s="315">
        <v>2257</v>
      </c>
      <c r="O46" s="313">
        <v>2418</v>
      </c>
      <c r="P46" s="314">
        <v>2579</v>
      </c>
      <c r="Q46" s="315">
        <v>2740</v>
      </c>
      <c r="R46" s="313">
        <v>2902</v>
      </c>
      <c r="S46" s="312">
        <v>3063</v>
      </c>
      <c r="T46" s="313">
        <v>3224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1418</v>
      </c>
      <c r="C47" s="309">
        <v>1418</v>
      </c>
      <c r="D47" s="310">
        <v>1634</v>
      </c>
      <c r="E47" s="311">
        <v>1829</v>
      </c>
      <c r="F47" s="309">
        <v>2051</v>
      </c>
      <c r="G47" s="310">
        <v>2310</v>
      </c>
      <c r="H47" s="311">
        <v>2595</v>
      </c>
      <c r="I47" s="309">
        <v>2871</v>
      </c>
      <c r="J47" s="310">
        <v>3106</v>
      </c>
      <c r="K47" s="311">
        <v>3407</v>
      </c>
      <c r="L47" s="309">
        <v>3715</v>
      </c>
      <c r="M47" s="310">
        <v>4030</v>
      </c>
      <c r="N47" s="311">
        <v>4340</v>
      </c>
      <c r="O47" s="309">
        <v>4650</v>
      </c>
      <c r="P47" s="310">
        <v>4960</v>
      </c>
      <c r="Q47" s="311">
        <v>5270</v>
      </c>
      <c r="R47" s="309">
        <v>5580</v>
      </c>
      <c r="S47" s="308">
        <v>5890</v>
      </c>
      <c r="T47" s="309">
        <v>6200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760</v>
      </c>
      <c r="C48" s="313">
        <v>760</v>
      </c>
      <c r="D48" s="314">
        <v>857</v>
      </c>
      <c r="E48" s="315">
        <v>944</v>
      </c>
      <c r="F48" s="313">
        <v>1065</v>
      </c>
      <c r="G48" s="314">
        <v>1192</v>
      </c>
      <c r="H48" s="315">
        <v>1350</v>
      </c>
      <c r="I48" s="313">
        <v>1494</v>
      </c>
      <c r="J48" s="314">
        <v>1663</v>
      </c>
      <c r="K48" s="315">
        <v>1826</v>
      </c>
      <c r="L48" s="313">
        <v>2031</v>
      </c>
      <c r="M48" s="314">
        <v>2200</v>
      </c>
      <c r="N48" s="315">
        <v>2370</v>
      </c>
      <c r="O48" s="313">
        <v>2539</v>
      </c>
      <c r="P48" s="314">
        <v>2708</v>
      </c>
      <c r="Q48" s="315">
        <v>2877</v>
      </c>
      <c r="R48" s="313">
        <v>3047</v>
      </c>
      <c r="S48" s="312">
        <v>3216</v>
      </c>
      <c r="T48" s="313">
        <v>3385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1480</v>
      </c>
      <c r="C49" s="317">
        <v>1480</v>
      </c>
      <c r="D49" s="318">
        <v>1690</v>
      </c>
      <c r="E49" s="319">
        <v>1913</v>
      </c>
      <c r="F49" s="317">
        <v>2127</v>
      </c>
      <c r="G49" s="318">
        <v>2410</v>
      </c>
      <c r="H49" s="319">
        <v>2713</v>
      </c>
      <c r="I49" s="317">
        <v>2998</v>
      </c>
      <c r="J49" s="318">
        <v>3241</v>
      </c>
      <c r="K49" s="319">
        <v>3565</v>
      </c>
      <c r="L49" s="317">
        <v>3898</v>
      </c>
      <c r="M49" s="318">
        <v>4232</v>
      </c>
      <c r="N49" s="319">
        <v>4557</v>
      </c>
      <c r="O49" s="317">
        <v>4883</v>
      </c>
      <c r="P49" s="318">
        <v>5208</v>
      </c>
      <c r="Q49" s="319">
        <v>5534</v>
      </c>
      <c r="R49" s="317">
        <v>5859</v>
      </c>
      <c r="S49" s="316">
        <v>6185</v>
      </c>
      <c r="T49" s="317">
        <v>6510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792</v>
      </c>
      <c r="C50" s="321">
        <v>792</v>
      </c>
      <c r="D50" s="322">
        <v>893</v>
      </c>
      <c r="E50" s="323">
        <v>983</v>
      </c>
      <c r="F50" s="321">
        <v>1108</v>
      </c>
      <c r="G50" s="322">
        <v>1242</v>
      </c>
      <c r="H50" s="323">
        <v>1404</v>
      </c>
      <c r="I50" s="321">
        <v>1556</v>
      </c>
      <c r="J50" s="322">
        <v>1728</v>
      </c>
      <c r="K50" s="323">
        <v>1896</v>
      </c>
      <c r="L50" s="321">
        <v>2116</v>
      </c>
      <c r="M50" s="322">
        <v>2287</v>
      </c>
      <c r="N50" s="323">
        <v>2463</v>
      </c>
      <c r="O50" s="321">
        <v>2639</v>
      </c>
      <c r="P50" s="322">
        <v>2815</v>
      </c>
      <c r="Q50" s="323">
        <v>2991</v>
      </c>
      <c r="R50" s="321">
        <v>3167</v>
      </c>
      <c r="S50" s="320">
        <v>3343</v>
      </c>
      <c r="T50" s="321">
        <v>3519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1547</v>
      </c>
      <c r="C51" s="309">
        <v>1547</v>
      </c>
      <c r="D51" s="310">
        <v>1745</v>
      </c>
      <c r="E51" s="311">
        <v>1996</v>
      </c>
      <c r="F51" s="309">
        <v>2234</v>
      </c>
      <c r="G51" s="310">
        <v>2517</v>
      </c>
      <c r="H51" s="311">
        <v>2829</v>
      </c>
      <c r="I51" s="309">
        <v>3129</v>
      </c>
      <c r="J51" s="310">
        <v>3381</v>
      </c>
      <c r="K51" s="311">
        <v>3712</v>
      </c>
      <c r="L51" s="309">
        <v>4063</v>
      </c>
      <c r="M51" s="310">
        <v>4398</v>
      </c>
      <c r="N51" s="311">
        <v>4736</v>
      </c>
      <c r="O51" s="309">
        <v>5074</v>
      </c>
      <c r="P51" s="310">
        <v>5412</v>
      </c>
      <c r="Q51" s="311">
        <v>5751</v>
      </c>
      <c r="R51" s="309">
        <v>6089</v>
      </c>
      <c r="S51" s="308">
        <v>6427</v>
      </c>
      <c r="T51" s="309">
        <v>6765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820</v>
      </c>
      <c r="C52" s="313">
        <v>820</v>
      </c>
      <c r="D52" s="314">
        <v>927</v>
      </c>
      <c r="E52" s="315">
        <v>1021</v>
      </c>
      <c r="F52" s="313">
        <v>1152</v>
      </c>
      <c r="G52" s="314">
        <v>1288</v>
      </c>
      <c r="H52" s="315">
        <v>1459</v>
      </c>
      <c r="I52" s="313">
        <v>1615</v>
      </c>
      <c r="J52" s="314">
        <v>1795</v>
      </c>
      <c r="K52" s="315">
        <v>1965</v>
      </c>
      <c r="L52" s="313">
        <v>2192</v>
      </c>
      <c r="M52" s="314">
        <v>2373</v>
      </c>
      <c r="N52" s="315">
        <v>2555</v>
      </c>
      <c r="O52" s="313">
        <v>2738</v>
      </c>
      <c r="P52" s="314">
        <v>2920</v>
      </c>
      <c r="Q52" s="315">
        <v>3103</v>
      </c>
      <c r="R52" s="313">
        <v>3286</v>
      </c>
      <c r="S52" s="312">
        <v>3468</v>
      </c>
      <c r="T52" s="313">
        <v>3651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1606</v>
      </c>
      <c r="C53" s="309">
        <v>1606</v>
      </c>
      <c r="D53" s="310">
        <v>1818</v>
      </c>
      <c r="E53" s="311">
        <v>2065</v>
      </c>
      <c r="F53" s="309">
        <v>2328</v>
      </c>
      <c r="G53" s="310">
        <v>2618</v>
      </c>
      <c r="H53" s="311">
        <v>2947</v>
      </c>
      <c r="I53" s="309">
        <v>3257</v>
      </c>
      <c r="J53" s="310">
        <v>3520</v>
      </c>
      <c r="K53" s="311">
        <v>3858</v>
      </c>
      <c r="L53" s="309">
        <v>4219</v>
      </c>
      <c r="M53" s="310">
        <v>4560</v>
      </c>
      <c r="N53" s="311">
        <v>4911</v>
      </c>
      <c r="O53" s="309">
        <v>5262</v>
      </c>
      <c r="P53" s="310">
        <v>5613</v>
      </c>
      <c r="Q53" s="311">
        <v>5964</v>
      </c>
      <c r="R53" s="309">
        <v>6314</v>
      </c>
      <c r="S53" s="308">
        <v>6665</v>
      </c>
      <c r="T53" s="309">
        <v>7016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853</v>
      </c>
      <c r="C54" s="313">
        <v>853</v>
      </c>
      <c r="D54" s="314">
        <v>963</v>
      </c>
      <c r="E54" s="315">
        <v>1060</v>
      </c>
      <c r="F54" s="313">
        <v>1194</v>
      </c>
      <c r="G54" s="314">
        <v>1352</v>
      </c>
      <c r="H54" s="315">
        <v>1513</v>
      </c>
      <c r="I54" s="313">
        <v>1700</v>
      </c>
      <c r="J54" s="314">
        <v>1889</v>
      </c>
      <c r="K54" s="315">
        <v>2079</v>
      </c>
      <c r="L54" s="313">
        <v>2272</v>
      </c>
      <c r="M54" s="314">
        <v>2457</v>
      </c>
      <c r="N54" s="315">
        <v>2646</v>
      </c>
      <c r="O54" s="313">
        <v>2835</v>
      </c>
      <c r="P54" s="314">
        <v>3024</v>
      </c>
      <c r="Q54" s="315">
        <v>3213</v>
      </c>
      <c r="R54" s="313">
        <v>3402</v>
      </c>
      <c r="S54" s="312">
        <v>3591</v>
      </c>
      <c r="T54" s="313">
        <v>3780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1672</v>
      </c>
      <c r="C55" s="317">
        <v>1672</v>
      </c>
      <c r="D55" s="318">
        <v>1893</v>
      </c>
      <c r="E55" s="319">
        <v>2120</v>
      </c>
      <c r="F55" s="317">
        <v>2387</v>
      </c>
      <c r="G55" s="318">
        <v>2703</v>
      </c>
      <c r="H55" s="319">
        <v>3026</v>
      </c>
      <c r="I55" s="317">
        <v>3401</v>
      </c>
      <c r="J55" s="318">
        <v>3687</v>
      </c>
      <c r="K55" s="319">
        <v>4049</v>
      </c>
      <c r="L55" s="317">
        <v>4383</v>
      </c>
      <c r="M55" s="318">
        <v>4739</v>
      </c>
      <c r="N55" s="319">
        <v>5104</v>
      </c>
      <c r="O55" s="317">
        <v>5468</v>
      </c>
      <c r="P55" s="318">
        <v>5833</v>
      </c>
      <c r="Q55" s="319">
        <v>6198</v>
      </c>
      <c r="R55" s="317">
        <v>6562</v>
      </c>
      <c r="S55" s="316">
        <v>6927</v>
      </c>
      <c r="T55" s="317">
        <v>7291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853</v>
      </c>
      <c r="C56" s="321">
        <v>888</v>
      </c>
      <c r="D56" s="322">
        <v>1004</v>
      </c>
      <c r="E56" s="323">
        <v>1108</v>
      </c>
      <c r="F56" s="321">
        <v>1246</v>
      </c>
      <c r="G56" s="322">
        <v>1411</v>
      </c>
      <c r="H56" s="323">
        <v>1575</v>
      </c>
      <c r="I56" s="321">
        <v>1772</v>
      </c>
      <c r="J56" s="322">
        <v>1969</v>
      </c>
      <c r="K56" s="323">
        <v>2165</v>
      </c>
      <c r="L56" s="321">
        <v>2362</v>
      </c>
      <c r="M56" s="322">
        <v>2559</v>
      </c>
      <c r="N56" s="323">
        <v>2756</v>
      </c>
      <c r="O56" s="321">
        <v>2953</v>
      </c>
      <c r="P56" s="322">
        <v>3150</v>
      </c>
      <c r="Q56" s="323">
        <v>3346</v>
      </c>
      <c r="R56" s="321">
        <v>3543</v>
      </c>
      <c r="S56" s="320">
        <v>3740</v>
      </c>
      <c r="T56" s="321">
        <v>3937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1674</v>
      </c>
      <c r="C57" s="309">
        <v>1744</v>
      </c>
      <c r="D57" s="310">
        <v>1972</v>
      </c>
      <c r="E57" s="311">
        <v>2217</v>
      </c>
      <c r="F57" s="309">
        <v>2492</v>
      </c>
      <c r="G57" s="310">
        <v>2821</v>
      </c>
      <c r="H57" s="311">
        <v>3150</v>
      </c>
      <c r="I57" s="309">
        <v>3543</v>
      </c>
      <c r="J57" s="310">
        <v>3844</v>
      </c>
      <c r="K57" s="311">
        <v>4211</v>
      </c>
      <c r="L57" s="309">
        <v>4557</v>
      </c>
      <c r="M57" s="310">
        <v>4937</v>
      </c>
      <c r="N57" s="311">
        <v>5317</v>
      </c>
      <c r="O57" s="309">
        <v>5696</v>
      </c>
      <c r="P57" s="310">
        <v>6076</v>
      </c>
      <c r="Q57" s="311">
        <v>6456</v>
      </c>
      <c r="R57" s="309">
        <v>6836</v>
      </c>
      <c r="S57" s="308">
        <v>7215</v>
      </c>
      <c r="T57" s="309">
        <v>7595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887</v>
      </c>
      <c r="C58" s="313">
        <v>924</v>
      </c>
      <c r="D58" s="314">
        <v>1045</v>
      </c>
      <c r="E58" s="315">
        <v>1153</v>
      </c>
      <c r="F58" s="313">
        <v>1296</v>
      </c>
      <c r="G58" s="314">
        <v>1467</v>
      </c>
      <c r="H58" s="315">
        <v>1638</v>
      </c>
      <c r="I58" s="313">
        <v>1843</v>
      </c>
      <c r="J58" s="314">
        <v>2047</v>
      </c>
      <c r="K58" s="315">
        <v>2252</v>
      </c>
      <c r="L58" s="313">
        <v>2457</v>
      </c>
      <c r="M58" s="314">
        <v>2661</v>
      </c>
      <c r="N58" s="315">
        <v>2866</v>
      </c>
      <c r="O58" s="313">
        <v>3071</v>
      </c>
      <c r="P58" s="314">
        <v>3276</v>
      </c>
      <c r="Q58" s="315">
        <v>3480</v>
      </c>
      <c r="R58" s="313">
        <v>3685</v>
      </c>
      <c r="S58" s="312">
        <v>3890</v>
      </c>
      <c r="T58" s="313">
        <v>4094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1741</v>
      </c>
      <c r="C59" s="309">
        <v>1814</v>
      </c>
      <c r="D59" s="310">
        <v>2050</v>
      </c>
      <c r="E59" s="311">
        <v>2305</v>
      </c>
      <c r="F59" s="309">
        <v>2592</v>
      </c>
      <c r="G59" s="310">
        <v>2934</v>
      </c>
      <c r="H59" s="311">
        <v>3276</v>
      </c>
      <c r="I59" s="309">
        <v>3685</v>
      </c>
      <c r="J59" s="310">
        <v>3998</v>
      </c>
      <c r="K59" s="311">
        <v>4380</v>
      </c>
      <c r="L59" s="309">
        <v>4739</v>
      </c>
      <c r="M59" s="310">
        <v>5134</v>
      </c>
      <c r="N59" s="311">
        <v>5529</v>
      </c>
      <c r="O59" s="309">
        <v>5924</v>
      </c>
      <c r="P59" s="310">
        <v>6319</v>
      </c>
      <c r="Q59" s="311">
        <v>6714</v>
      </c>
      <c r="R59" s="309">
        <v>7109</v>
      </c>
      <c r="S59" s="308">
        <v>7504</v>
      </c>
      <c r="T59" s="309">
        <v>7899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921</v>
      </c>
      <c r="C60" s="313">
        <v>959</v>
      </c>
      <c r="D60" s="314">
        <v>1085</v>
      </c>
      <c r="E60" s="315">
        <v>1197</v>
      </c>
      <c r="F60" s="313">
        <v>1346</v>
      </c>
      <c r="G60" s="314">
        <v>1523</v>
      </c>
      <c r="H60" s="315">
        <v>1701</v>
      </c>
      <c r="I60" s="313">
        <v>1913</v>
      </c>
      <c r="J60" s="314">
        <v>2126</v>
      </c>
      <c r="K60" s="315">
        <v>2339</v>
      </c>
      <c r="L60" s="313">
        <v>2551</v>
      </c>
      <c r="M60" s="314">
        <v>2764</v>
      </c>
      <c r="N60" s="315">
        <v>2976</v>
      </c>
      <c r="O60" s="313">
        <v>3189</v>
      </c>
      <c r="P60" s="314">
        <v>3402</v>
      </c>
      <c r="Q60" s="315">
        <v>3614</v>
      </c>
      <c r="R60" s="313">
        <v>3827</v>
      </c>
      <c r="S60" s="312">
        <v>4039</v>
      </c>
      <c r="T60" s="313">
        <v>4252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1808</v>
      </c>
      <c r="C61" s="317">
        <v>1883</v>
      </c>
      <c r="D61" s="318">
        <v>2129</v>
      </c>
      <c r="E61" s="319">
        <v>2394</v>
      </c>
      <c r="F61" s="317">
        <v>2692</v>
      </c>
      <c r="G61" s="318">
        <v>3047</v>
      </c>
      <c r="H61" s="319">
        <v>3402</v>
      </c>
      <c r="I61" s="317">
        <v>3827</v>
      </c>
      <c r="J61" s="318">
        <v>4152</v>
      </c>
      <c r="K61" s="319">
        <v>4548</v>
      </c>
      <c r="L61" s="317">
        <v>4922</v>
      </c>
      <c r="M61" s="318">
        <v>5332</v>
      </c>
      <c r="N61" s="319">
        <v>5742</v>
      </c>
      <c r="O61" s="317">
        <v>6152</v>
      </c>
      <c r="P61" s="318">
        <v>6562</v>
      </c>
      <c r="Q61" s="319">
        <v>6972</v>
      </c>
      <c r="R61" s="317">
        <v>7382</v>
      </c>
      <c r="S61" s="316">
        <v>7792</v>
      </c>
      <c r="T61" s="317">
        <v>8203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955</v>
      </c>
      <c r="C62" s="321">
        <v>995</v>
      </c>
      <c r="D62" s="322">
        <v>1125</v>
      </c>
      <c r="E62" s="323">
        <v>1241</v>
      </c>
      <c r="F62" s="321">
        <v>1396</v>
      </c>
      <c r="G62" s="322">
        <v>1580</v>
      </c>
      <c r="H62" s="323">
        <v>1764</v>
      </c>
      <c r="I62" s="321">
        <v>1984</v>
      </c>
      <c r="J62" s="322">
        <v>2205</v>
      </c>
      <c r="K62" s="323">
        <v>2425</v>
      </c>
      <c r="L62" s="321">
        <v>2646</v>
      </c>
      <c r="M62" s="322">
        <v>2866</v>
      </c>
      <c r="N62" s="323">
        <v>3087</v>
      </c>
      <c r="O62" s="321">
        <v>3307</v>
      </c>
      <c r="P62" s="322">
        <v>3528</v>
      </c>
      <c r="Q62" s="323">
        <v>3748</v>
      </c>
      <c r="R62" s="321">
        <v>3968</v>
      </c>
      <c r="S62" s="320">
        <v>4189</v>
      </c>
      <c r="T62" s="321">
        <v>4409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1875</v>
      </c>
      <c r="C63" s="309">
        <v>1953</v>
      </c>
      <c r="D63" s="310">
        <v>2208</v>
      </c>
      <c r="E63" s="311">
        <v>2482</v>
      </c>
      <c r="F63" s="309">
        <v>2791</v>
      </c>
      <c r="G63" s="310">
        <v>3160</v>
      </c>
      <c r="H63" s="311">
        <v>3528</v>
      </c>
      <c r="I63" s="309">
        <v>3968</v>
      </c>
      <c r="J63" s="310">
        <v>4305</v>
      </c>
      <c r="K63" s="311">
        <v>4717</v>
      </c>
      <c r="L63" s="309">
        <v>5104</v>
      </c>
      <c r="M63" s="310">
        <v>5529</v>
      </c>
      <c r="N63" s="311">
        <v>5954</v>
      </c>
      <c r="O63" s="309">
        <v>6380</v>
      </c>
      <c r="P63" s="310">
        <v>6805</v>
      </c>
      <c r="Q63" s="311">
        <v>7230</v>
      </c>
      <c r="R63" s="309">
        <v>7656</v>
      </c>
      <c r="S63" s="308">
        <v>8081</v>
      </c>
      <c r="T63" s="309">
        <v>8506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989</v>
      </c>
      <c r="C64" s="313">
        <v>1030</v>
      </c>
      <c r="D64" s="314">
        <v>1165</v>
      </c>
      <c r="E64" s="315">
        <v>1286</v>
      </c>
      <c r="F64" s="313">
        <v>1446</v>
      </c>
      <c r="G64" s="314">
        <v>1636</v>
      </c>
      <c r="H64" s="315">
        <v>1827</v>
      </c>
      <c r="I64" s="313">
        <v>2055</v>
      </c>
      <c r="J64" s="314">
        <v>2283</v>
      </c>
      <c r="K64" s="315">
        <v>2512</v>
      </c>
      <c r="L64" s="313">
        <v>2740</v>
      </c>
      <c r="M64" s="314">
        <v>2968</v>
      </c>
      <c r="N64" s="315">
        <v>3197</v>
      </c>
      <c r="O64" s="313">
        <v>3425</v>
      </c>
      <c r="P64" s="314">
        <v>3654</v>
      </c>
      <c r="Q64" s="315">
        <v>3882</v>
      </c>
      <c r="R64" s="313">
        <v>4110</v>
      </c>
      <c r="S64" s="312">
        <v>4339</v>
      </c>
      <c r="T64" s="313">
        <v>4567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21" x14ac:dyDescent="0.15">
      <c r="A65" s="270">
        <v>1450</v>
      </c>
      <c r="B65" s="308">
        <v>1942</v>
      </c>
      <c r="C65" s="309">
        <v>2023</v>
      </c>
      <c r="D65" s="310">
        <v>2287</v>
      </c>
      <c r="E65" s="311">
        <v>2571</v>
      </c>
      <c r="F65" s="309">
        <v>2891</v>
      </c>
      <c r="G65" s="310">
        <v>3272</v>
      </c>
      <c r="H65" s="311">
        <v>3654</v>
      </c>
      <c r="I65" s="309">
        <v>4110</v>
      </c>
      <c r="J65" s="310">
        <v>4459</v>
      </c>
      <c r="K65" s="311">
        <v>4885</v>
      </c>
      <c r="L65" s="309">
        <v>5286</v>
      </c>
      <c r="M65" s="310">
        <v>5727</v>
      </c>
      <c r="N65" s="311">
        <v>6167</v>
      </c>
      <c r="O65" s="309">
        <v>6608</v>
      </c>
      <c r="P65" s="310">
        <v>7048</v>
      </c>
      <c r="Q65" s="311">
        <v>7489</v>
      </c>
      <c r="R65" s="309">
        <v>7929</v>
      </c>
      <c r="S65" s="308">
        <v>8370</v>
      </c>
      <c r="T65" s="309">
        <v>8810</v>
      </c>
    </row>
    <row r="66" spans="1:21" x14ac:dyDescent="0.15">
      <c r="A66" s="268" t="s">
        <v>135</v>
      </c>
      <c r="B66" s="312">
        <v>1023</v>
      </c>
      <c r="C66" s="313">
        <v>1066</v>
      </c>
      <c r="D66" s="314">
        <v>1205</v>
      </c>
      <c r="E66" s="315">
        <v>1330</v>
      </c>
      <c r="F66" s="313">
        <v>1495</v>
      </c>
      <c r="G66" s="314">
        <v>1693</v>
      </c>
      <c r="H66" s="315">
        <v>1890</v>
      </c>
      <c r="I66" s="313">
        <v>2126</v>
      </c>
      <c r="J66" s="314">
        <v>2362</v>
      </c>
      <c r="K66" s="315">
        <v>2598</v>
      </c>
      <c r="L66" s="313">
        <v>2835</v>
      </c>
      <c r="M66" s="314">
        <v>3071</v>
      </c>
      <c r="N66" s="315">
        <v>3307</v>
      </c>
      <c r="O66" s="313">
        <v>3543</v>
      </c>
      <c r="P66" s="314">
        <v>3780</v>
      </c>
      <c r="Q66" s="315">
        <v>4016</v>
      </c>
      <c r="R66" s="313">
        <v>4252</v>
      </c>
      <c r="S66" s="312">
        <v>4488</v>
      </c>
      <c r="T66" s="313">
        <v>4724</v>
      </c>
      <c r="U66" s="294"/>
    </row>
    <row r="67" spans="1:21" x14ac:dyDescent="0.15">
      <c r="A67" s="270">
        <v>1500</v>
      </c>
      <c r="B67" s="316">
        <v>2009</v>
      </c>
      <c r="C67" s="317">
        <v>2093</v>
      </c>
      <c r="D67" s="318">
        <v>2366</v>
      </c>
      <c r="E67" s="319">
        <v>2660</v>
      </c>
      <c r="F67" s="317">
        <v>2991</v>
      </c>
      <c r="G67" s="318">
        <v>3385</v>
      </c>
      <c r="H67" s="319">
        <v>3780</v>
      </c>
      <c r="I67" s="317">
        <v>4252</v>
      </c>
      <c r="J67" s="318">
        <v>4613</v>
      </c>
      <c r="K67" s="319">
        <v>5054</v>
      </c>
      <c r="L67" s="317">
        <v>5468</v>
      </c>
      <c r="M67" s="318">
        <v>5924</v>
      </c>
      <c r="N67" s="319">
        <v>6380</v>
      </c>
      <c r="O67" s="317">
        <v>6836</v>
      </c>
      <c r="P67" s="318">
        <v>7291</v>
      </c>
      <c r="Q67" s="319">
        <v>7747</v>
      </c>
      <c r="R67" s="317">
        <v>8203</v>
      </c>
      <c r="S67" s="316">
        <v>8658</v>
      </c>
      <c r="T67" s="317">
        <v>9114</v>
      </c>
    </row>
    <row r="68" spans="1:21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21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21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21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21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21" x14ac:dyDescent="0.15">
      <c r="A73" s="221"/>
      <c r="B73" s="221"/>
      <c r="U73" s="221"/>
    </row>
    <row r="74" spans="1:21" x14ac:dyDescent="0.15">
      <c r="A74" s="221"/>
      <c r="B74" s="221"/>
      <c r="U74" s="221"/>
    </row>
    <row r="75" spans="1:21" x14ac:dyDescent="0.15">
      <c r="A75" s="221"/>
      <c r="B75" s="221"/>
      <c r="U75" s="221"/>
    </row>
    <row r="76" spans="1:21" x14ac:dyDescent="0.15">
      <c r="A76" s="221"/>
      <c r="B76" s="221"/>
      <c r="U76" s="221"/>
    </row>
    <row r="77" spans="1:21" x14ac:dyDescent="0.15">
      <c r="A77" s="221"/>
      <c r="B77" s="221"/>
      <c r="U77" s="221"/>
    </row>
    <row r="78" spans="1:21" x14ac:dyDescent="0.15">
      <c r="A78" s="221"/>
      <c r="B78" s="221"/>
      <c r="U78" s="221"/>
    </row>
    <row r="79" spans="1:21" x14ac:dyDescent="0.15">
      <c r="A79" s="221"/>
      <c r="B79" s="221"/>
      <c r="U79" s="221"/>
    </row>
    <row r="80" spans="1:21" x14ac:dyDescent="0.15">
      <c r="A80" s="221"/>
      <c r="B80" s="221"/>
      <c r="U80" s="221"/>
    </row>
    <row r="81" s="221" customFormat="1" x14ac:dyDescent="0.15"/>
    <row r="82" s="221" customFormat="1" x14ac:dyDescent="0.15"/>
    <row r="83" s="221" customFormat="1" x14ac:dyDescent="0.15"/>
    <row r="84" s="221" customFormat="1" x14ac:dyDescent="0.15"/>
    <row r="85" s="221" customFormat="1" x14ac:dyDescent="0.15"/>
    <row r="86" s="221" customFormat="1" x14ac:dyDescent="0.15"/>
    <row r="87" s="221" customFormat="1" x14ac:dyDescent="0.15"/>
    <row r="88" s="221" customFormat="1" x14ac:dyDescent="0.15"/>
    <row r="89" s="221" customFormat="1" x14ac:dyDescent="0.15"/>
    <row r="90" s="221" customFormat="1" x14ac:dyDescent="0.15"/>
    <row r="91" s="221" customFormat="1" x14ac:dyDescent="0.15"/>
    <row r="92" s="221" customFormat="1" x14ac:dyDescent="0.15"/>
    <row r="93" s="221" customFormat="1" x14ac:dyDescent="0.15"/>
    <row r="94" s="221" customFormat="1" x14ac:dyDescent="0.15"/>
    <row r="95" s="221" customFormat="1" x14ac:dyDescent="0.15"/>
    <row r="96" s="221" customFormat="1" x14ac:dyDescent="0.15"/>
    <row r="97" s="221" customFormat="1" x14ac:dyDescent="0.15"/>
    <row r="98" s="221" customFormat="1" x14ac:dyDescent="0.15"/>
    <row r="99" s="221" customFormat="1" x14ac:dyDescent="0.15"/>
    <row r="100" s="221" customFormat="1" x14ac:dyDescent="0.15"/>
    <row r="101" s="221" customFormat="1" x14ac:dyDescent="0.15"/>
    <row r="102" s="221" customFormat="1" x14ac:dyDescent="0.15"/>
    <row r="103" s="221" customFormat="1" x14ac:dyDescent="0.15"/>
    <row r="104" s="221" customFormat="1" x14ac:dyDescent="0.15"/>
    <row r="105" s="221" customFormat="1" x14ac:dyDescent="0.15"/>
    <row r="106" s="221" customFormat="1" x14ac:dyDescent="0.15"/>
    <row r="107" s="221" customFormat="1" x14ac:dyDescent="0.15"/>
    <row r="108" s="221" customFormat="1" x14ac:dyDescent="0.15"/>
    <row r="109" s="221" customFormat="1" x14ac:dyDescent="0.15"/>
    <row r="110" s="221" customFormat="1" x14ac:dyDescent="0.15"/>
    <row r="111" s="221" customFormat="1" x14ac:dyDescent="0.15"/>
    <row r="112" s="221" customFormat="1" x14ac:dyDescent="0.15"/>
    <row r="113" s="221" customFormat="1" x14ac:dyDescent="0.15"/>
    <row r="114" s="221" customFormat="1" x14ac:dyDescent="0.15"/>
    <row r="115" s="221" customFormat="1" x14ac:dyDescent="0.15"/>
    <row r="116" s="221" customFormat="1" x14ac:dyDescent="0.15"/>
    <row r="117" s="221" customFormat="1" x14ac:dyDescent="0.15"/>
    <row r="118" s="221" customFormat="1" x14ac:dyDescent="0.15"/>
    <row r="119" s="221" customFormat="1" x14ac:dyDescent="0.15"/>
    <row r="120" s="221" customFormat="1" x14ac:dyDescent="0.15"/>
    <row r="121" s="221" customFormat="1" x14ac:dyDescent="0.15"/>
    <row r="122" s="221" customFormat="1" x14ac:dyDescent="0.15"/>
    <row r="123" s="221" customFormat="1" x14ac:dyDescent="0.15"/>
    <row r="124" s="221" customFormat="1" x14ac:dyDescent="0.15"/>
    <row r="125" s="221" customFormat="1" x14ac:dyDescent="0.15"/>
    <row r="126" s="221" customFormat="1" x14ac:dyDescent="0.15"/>
    <row r="127" s="221" customFormat="1" x14ac:dyDescent="0.15"/>
    <row r="128" s="221" customFormat="1" x14ac:dyDescent="0.15"/>
    <row r="129" s="221" customFormat="1" x14ac:dyDescent="0.15"/>
    <row r="130" s="221" customFormat="1" x14ac:dyDescent="0.15"/>
    <row r="131" s="221" customFormat="1" x14ac:dyDescent="0.15"/>
    <row r="132" s="221" customFormat="1" x14ac:dyDescent="0.15"/>
    <row r="133" s="221" customFormat="1" x14ac:dyDescent="0.15"/>
    <row r="134" s="221" customFormat="1" x14ac:dyDescent="0.15"/>
    <row r="135" s="221" customFormat="1" x14ac:dyDescent="0.15"/>
    <row r="136" s="221" customFormat="1" x14ac:dyDescent="0.15"/>
    <row r="137" s="221" customFormat="1" x14ac:dyDescent="0.15"/>
    <row r="138" s="221" customFormat="1" x14ac:dyDescent="0.15"/>
    <row r="139" s="221" customFormat="1" x14ac:dyDescent="0.15"/>
    <row r="140" s="221" customFormat="1" x14ac:dyDescent="0.15"/>
    <row r="141" s="221" customFormat="1" x14ac:dyDescent="0.15"/>
    <row r="142" s="221" customFormat="1" x14ac:dyDescent="0.15"/>
    <row r="143" s="221" customFormat="1" x14ac:dyDescent="0.15"/>
    <row r="144" s="221" customFormat="1" x14ac:dyDescent="0.15"/>
    <row r="145" s="221" customFormat="1" x14ac:dyDescent="0.15"/>
    <row r="146" s="221" customFormat="1" x14ac:dyDescent="0.15"/>
    <row r="147" s="221" customFormat="1" x14ac:dyDescent="0.15"/>
    <row r="148" s="221" customFormat="1" x14ac:dyDescent="0.15"/>
    <row r="149" s="221" customFormat="1" x14ac:dyDescent="0.15"/>
    <row r="150" s="221" customFormat="1" x14ac:dyDescent="0.15"/>
    <row r="151" s="221" customFormat="1" x14ac:dyDescent="0.15"/>
    <row r="152" s="221" customFormat="1" x14ac:dyDescent="0.15"/>
    <row r="153" s="221" customFormat="1" x14ac:dyDescent="0.15"/>
    <row r="154" s="221" customFormat="1" x14ac:dyDescent="0.15"/>
    <row r="155" s="221" customFormat="1" x14ac:dyDescent="0.15"/>
    <row r="156" s="221" customFormat="1" x14ac:dyDescent="0.15"/>
    <row r="157" s="221" customFormat="1" x14ac:dyDescent="0.15"/>
    <row r="158" s="221" customFormat="1" x14ac:dyDescent="0.15"/>
    <row r="159" s="221" customFormat="1" x14ac:dyDescent="0.15"/>
    <row r="160" s="221" customFormat="1" x14ac:dyDescent="0.15"/>
    <row r="161" s="221" customFormat="1" x14ac:dyDescent="0.15"/>
    <row r="162" s="221" customFormat="1" x14ac:dyDescent="0.15"/>
    <row r="163" s="221" customFormat="1" x14ac:dyDescent="0.15"/>
    <row r="164" s="221" customFormat="1" x14ac:dyDescent="0.15"/>
    <row r="165" s="221" customFormat="1" x14ac:dyDescent="0.15"/>
    <row r="166" s="221" customFormat="1" x14ac:dyDescent="0.15"/>
    <row r="167" s="221" customFormat="1" x14ac:dyDescent="0.15"/>
    <row r="168" s="221" customFormat="1" x14ac:dyDescent="0.15"/>
    <row r="169" s="221" customFormat="1" x14ac:dyDescent="0.15"/>
    <row r="170" s="221" customFormat="1" x14ac:dyDescent="0.15"/>
    <row r="171" s="221" customFormat="1" x14ac:dyDescent="0.15"/>
    <row r="172" s="221" customFormat="1" x14ac:dyDescent="0.15"/>
    <row r="173" s="221" customFormat="1" x14ac:dyDescent="0.15"/>
    <row r="174" s="221" customFormat="1" x14ac:dyDescent="0.15"/>
    <row r="175" s="221" customFormat="1" x14ac:dyDescent="0.15"/>
    <row r="176" s="221" customFormat="1" x14ac:dyDescent="0.15"/>
    <row r="177" s="221" customFormat="1" x14ac:dyDescent="0.15"/>
    <row r="178" s="221" customFormat="1" x14ac:dyDescent="0.15"/>
    <row r="179" s="221" customFormat="1" x14ac:dyDescent="0.15"/>
    <row r="180" s="221" customFormat="1" x14ac:dyDescent="0.15"/>
    <row r="181" s="221" customFormat="1" x14ac:dyDescent="0.15"/>
    <row r="182" s="221" customFormat="1" x14ac:dyDescent="0.15"/>
    <row r="183" s="221" customFormat="1" x14ac:dyDescent="0.15"/>
    <row r="184" s="221" customFormat="1" x14ac:dyDescent="0.15"/>
    <row r="185" s="221" customFormat="1" x14ac:dyDescent="0.15"/>
    <row r="186" s="221" customFormat="1" x14ac:dyDescent="0.15"/>
    <row r="187" s="221" customFormat="1" x14ac:dyDescent="0.15"/>
    <row r="188" s="221" customFormat="1" x14ac:dyDescent="0.15"/>
    <row r="189" s="221" customFormat="1" x14ac:dyDescent="0.15"/>
    <row r="190" s="221" customFormat="1" x14ac:dyDescent="0.15"/>
    <row r="191" s="221" customFormat="1" x14ac:dyDescent="0.15"/>
    <row r="192" s="221" customFormat="1" x14ac:dyDescent="0.15"/>
    <row r="193" s="221" customFormat="1" x14ac:dyDescent="0.15"/>
    <row r="194" s="221" customFormat="1" x14ac:dyDescent="0.15"/>
    <row r="195" s="221" customFormat="1" x14ac:dyDescent="0.15"/>
    <row r="196" s="221" customFormat="1" x14ac:dyDescent="0.15"/>
    <row r="197" s="221" customFormat="1" x14ac:dyDescent="0.15"/>
    <row r="198" s="221" customFormat="1" x14ac:dyDescent="0.15"/>
    <row r="199" s="221" customFormat="1" x14ac:dyDescent="0.15"/>
    <row r="200" s="221" customFormat="1" x14ac:dyDescent="0.15"/>
    <row r="201" s="221" customFormat="1" x14ac:dyDescent="0.15"/>
    <row r="202" s="221" customFormat="1" x14ac:dyDescent="0.15"/>
    <row r="203" s="221" customFormat="1" x14ac:dyDescent="0.15"/>
    <row r="204" s="221" customFormat="1" x14ac:dyDescent="0.15"/>
    <row r="205" s="221" customFormat="1" x14ac:dyDescent="0.15"/>
    <row r="206" s="221" customFormat="1" x14ac:dyDescent="0.15"/>
    <row r="207" s="221" customFormat="1" x14ac:dyDescent="0.15"/>
    <row r="208" s="221" customFormat="1" x14ac:dyDescent="0.15"/>
    <row r="209" s="221" customFormat="1" x14ac:dyDescent="0.15"/>
    <row r="210" s="221" customFormat="1" x14ac:dyDescent="0.15"/>
    <row r="211" s="221" customFormat="1" x14ac:dyDescent="0.15"/>
    <row r="212" s="221" customFormat="1" x14ac:dyDescent="0.15"/>
    <row r="213" s="221" customFormat="1" x14ac:dyDescent="0.15"/>
    <row r="214" s="221" customFormat="1" x14ac:dyDescent="0.15"/>
    <row r="215" s="221" customFormat="1" x14ac:dyDescent="0.15"/>
    <row r="216" s="221" customFormat="1" x14ac:dyDescent="0.15"/>
    <row r="217" s="221" customFormat="1" x14ac:dyDescent="0.15"/>
    <row r="218" s="221" customFormat="1" x14ac:dyDescent="0.15"/>
    <row r="219" s="221" customFormat="1" x14ac:dyDescent="0.15"/>
    <row r="220" s="221" customFormat="1" x14ac:dyDescent="0.15"/>
    <row r="221" s="221" customFormat="1" x14ac:dyDescent="0.15"/>
    <row r="222" s="221" customFormat="1" x14ac:dyDescent="0.15"/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0B55-C435-344B-9CC9-E44C429FA7D7}">
  <sheetPr>
    <tabColor theme="6" tint="0.79998168889431442"/>
  </sheetPr>
  <dimension ref="A1:AS205"/>
  <sheetViews>
    <sheetView showGridLines="0" zoomScaleNormal="100" workbookViewId="0">
      <selection activeCell="W27" sqref="W27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171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172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174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173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175</v>
      </c>
      <c r="H5" s="225"/>
      <c r="I5" s="225"/>
      <c r="J5" s="225"/>
      <c r="K5" s="225"/>
      <c r="L5" s="225"/>
      <c r="M5" s="225"/>
      <c r="O5" s="294" t="s">
        <v>233</v>
      </c>
      <c r="P5" s="224" t="s">
        <v>115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176</v>
      </c>
      <c r="H6" s="225"/>
      <c r="I6" s="225"/>
      <c r="J6" s="225"/>
      <c r="K6" s="225"/>
      <c r="L6" s="225"/>
      <c r="M6" s="225"/>
      <c r="O6" s="294" t="s">
        <v>233</v>
      </c>
      <c r="P6" s="224" t="s">
        <v>177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281">
        <v>345</v>
      </c>
      <c r="C10" s="280"/>
      <c r="D10" s="285"/>
      <c r="E10" s="279"/>
      <c r="F10" s="280"/>
      <c r="G10" s="285"/>
      <c r="H10" s="279"/>
      <c r="I10" s="280"/>
      <c r="J10" s="285"/>
      <c r="K10" s="279"/>
      <c r="L10" s="280"/>
      <c r="M10" s="285"/>
      <c r="N10" s="279"/>
      <c r="O10" s="280"/>
      <c r="P10" s="285"/>
      <c r="Q10" s="279"/>
      <c r="R10" s="280"/>
      <c r="S10" s="281"/>
      <c r="T10" s="280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282">
        <v>690</v>
      </c>
      <c r="C11" s="276"/>
      <c r="D11" s="286"/>
      <c r="E11" s="274"/>
      <c r="F11" s="276"/>
      <c r="G11" s="286"/>
      <c r="H11" s="274"/>
      <c r="I11" s="276"/>
      <c r="J11" s="286"/>
      <c r="K11" s="274"/>
      <c r="L11" s="276"/>
      <c r="M11" s="286"/>
      <c r="N11" s="274"/>
      <c r="O11" s="276"/>
      <c r="P11" s="286"/>
      <c r="Q11" s="274"/>
      <c r="R11" s="276"/>
      <c r="S11" s="282"/>
      <c r="T11" s="276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283">
        <v>345</v>
      </c>
      <c r="C12" s="275">
        <v>345</v>
      </c>
      <c r="D12" s="287"/>
      <c r="E12" s="273"/>
      <c r="F12" s="275"/>
      <c r="G12" s="287"/>
      <c r="H12" s="273"/>
      <c r="I12" s="275"/>
      <c r="J12" s="287"/>
      <c r="K12" s="273"/>
      <c r="L12" s="275"/>
      <c r="M12" s="287"/>
      <c r="N12" s="273"/>
      <c r="O12" s="275"/>
      <c r="P12" s="287"/>
      <c r="Q12" s="273"/>
      <c r="R12" s="275"/>
      <c r="S12" s="283"/>
      <c r="T12" s="275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284">
        <v>690</v>
      </c>
      <c r="C13" s="278">
        <v>690</v>
      </c>
      <c r="D13" s="288"/>
      <c r="E13" s="277"/>
      <c r="F13" s="278"/>
      <c r="G13" s="288"/>
      <c r="H13" s="277"/>
      <c r="I13" s="278"/>
      <c r="J13" s="288"/>
      <c r="K13" s="277"/>
      <c r="L13" s="278"/>
      <c r="M13" s="288"/>
      <c r="N13" s="277"/>
      <c r="O13" s="278"/>
      <c r="P13" s="288"/>
      <c r="Q13" s="277"/>
      <c r="R13" s="278"/>
      <c r="S13" s="284"/>
      <c r="T13" s="278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289">
        <v>398</v>
      </c>
      <c r="C14" s="290">
        <v>398</v>
      </c>
      <c r="D14" s="291">
        <v>423</v>
      </c>
      <c r="E14" s="292"/>
      <c r="F14" s="290"/>
      <c r="G14" s="291"/>
      <c r="H14" s="292"/>
      <c r="I14" s="290"/>
      <c r="J14" s="291"/>
      <c r="K14" s="292"/>
      <c r="L14" s="290"/>
      <c r="M14" s="291"/>
      <c r="N14" s="292"/>
      <c r="O14" s="290"/>
      <c r="P14" s="291"/>
      <c r="Q14" s="292"/>
      <c r="R14" s="290"/>
      <c r="S14" s="289"/>
      <c r="T14" s="290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282">
        <v>790</v>
      </c>
      <c r="C15" s="276">
        <v>790</v>
      </c>
      <c r="D15" s="286">
        <v>843</v>
      </c>
      <c r="E15" s="274"/>
      <c r="F15" s="276"/>
      <c r="G15" s="286"/>
      <c r="H15" s="274"/>
      <c r="I15" s="276"/>
      <c r="J15" s="286"/>
      <c r="K15" s="274"/>
      <c r="L15" s="276"/>
      <c r="M15" s="286"/>
      <c r="N15" s="274"/>
      <c r="O15" s="276"/>
      <c r="P15" s="286"/>
      <c r="Q15" s="274"/>
      <c r="R15" s="276"/>
      <c r="S15" s="282"/>
      <c r="T15" s="276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283">
        <v>438</v>
      </c>
      <c r="C16" s="275">
        <v>438</v>
      </c>
      <c r="D16" s="287">
        <v>498</v>
      </c>
      <c r="E16" s="273">
        <v>515</v>
      </c>
      <c r="F16" s="275"/>
      <c r="G16" s="287"/>
      <c r="H16" s="273"/>
      <c r="I16" s="275"/>
      <c r="J16" s="287"/>
      <c r="K16" s="273"/>
      <c r="L16" s="275"/>
      <c r="M16" s="287"/>
      <c r="N16" s="273"/>
      <c r="O16" s="275"/>
      <c r="P16" s="287"/>
      <c r="Q16" s="273"/>
      <c r="R16" s="275"/>
      <c r="S16" s="283"/>
      <c r="T16" s="275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282">
        <v>875</v>
      </c>
      <c r="C17" s="276">
        <v>875</v>
      </c>
      <c r="D17" s="286">
        <v>958</v>
      </c>
      <c r="E17" s="274">
        <v>1008</v>
      </c>
      <c r="F17" s="276"/>
      <c r="G17" s="286"/>
      <c r="H17" s="274"/>
      <c r="I17" s="276"/>
      <c r="J17" s="286"/>
      <c r="K17" s="274"/>
      <c r="L17" s="276"/>
      <c r="M17" s="286"/>
      <c r="N17" s="274"/>
      <c r="O17" s="276"/>
      <c r="P17" s="286"/>
      <c r="Q17" s="274"/>
      <c r="R17" s="276"/>
      <c r="S17" s="282"/>
      <c r="T17" s="276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283">
        <v>485</v>
      </c>
      <c r="C18" s="275">
        <v>485</v>
      </c>
      <c r="D18" s="287">
        <v>548</v>
      </c>
      <c r="E18" s="273">
        <v>583</v>
      </c>
      <c r="F18" s="275">
        <v>625</v>
      </c>
      <c r="G18" s="287"/>
      <c r="H18" s="273"/>
      <c r="I18" s="275"/>
      <c r="J18" s="287"/>
      <c r="K18" s="273"/>
      <c r="L18" s="275"/>
      <c r="M18" s="287"/>
      <c r="N18" s="273"/>
      <c r="O18" s="275"/>
      <c r="P18" s="287"/>
      <c r="Q18" s="273"/>
      <c r="R18" s="275"/>
      <c r="S18" s="283"/>
      <c r="T18" s="275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284">
        <v>960</v>
      </c>
      <c r="C19" s="278">
        <v>960</v>
      </c>
      <c r="D19" s="288">
        <v>1078</v>
      </c>
      <c r="E19" s="277">
        <v>1135</v>
      </c>
      <c r="F19" s="278">
        <v>1223</v>
      </c>
      <c r="G19" s="288"/>
      <c r="H19" s="277"/>
      <c r="I19" s="278"/>
      <c r="J19" s="288"/>
      <c r="K19" s="277"/>
      <c r="L19" s="278"/>
      <c r="M19" s="288"/>
      <c r="N19" s="277"/>
      <c r="O19" s="278"/>
      <c r="P19" s="288"/>
      <c r="Q19" s="277"/>
      <c r="R19" s="278"/>
      <c r="S19" s="284"/>
      <c r="T19" s="278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289">
        <v>545</v>
      </c>
      <c r="C20" s="290">
        <v>545</v>
      </c>
      <c r="D20" s="291">
        <v>615</v>
      </c>
      <c r="E20" s="292">
        <v>653</v>
      </c>
      <c r="F20" s="290">
        <v>700</v>
      </c>
      <c r="G20" s="291">
        <v>803</v>
      </c>
      <c r="H20" s="292"/>
      <c r="I20" s="290"/>
      <c r="J20" s="291"/>
      <c r="K20" s="292"/>
      <c r="L20" s="290"/>
      <c r="M20" s="291"/>
      <c r="N20" s="292"/>
      <c r="O20" s="290"/>
      <c r="P20" s="291"/>
      <c r="Q20" s="292"/>
      <c r="R20" s="290"/>
      <c r="S20" s="289"/>
      <c r="T20" s="290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282">
        <v>1065</v>
      </c>
      <c r="C21" s="276">
        <v>1065</v>
      </c>
      <c r="D21" s="286">
        <v>1205</v>
      </c>
      <c r="E21" s="274">
        <v>1278</v>
      </c>
      <c r="F21" s="276">
        <v>1378</v>
      </c>
      <c r="G21" s="286">
        <v>1525</v>
      </c>
      <c r="H21" s="274"/>
      <c r="I21" s="276"/>
      <c r="J21" s="286"/>
      <c r="K21" s="274"/>
      <c r="L21" s="276"/>
      <c r="M21" s="286"/>
      <c r="N21" s="274"/>
      <c r="O21" s="276"/>
      <c r="P21" s="286"/>
      <c r="Q21" s="274"/>
      <c r="R21" s="276"/>
      <c r="S21" s="282"/>
      <c r="T21" s="276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283">
        <v>600</v>
      </c>
      <c r="C22" s="275">
        <v>600</v>
      </c>
      <c r="D22" s="287">
        <v>648</v>
      </c>
      <c r="E22" s="273">
        <v>720</v>
      </c>
      <c r="F22" s="275">
        <v>773</v>
      </c>
      <c r="G22" s="287">
        <v>885</v>
      </c>
      <c r="H22" s="273">
        <v>1008</v>
      </c>
      <c r="I22" s="275"/>
      <c r="J22" s="287"/>
      <c r="K22" s="273"/>
      <c r="L22" s="275"/>
      <c r="M22" s="287"/>
      <c r="N22" s="273"/>
      <c r="O22" s="275"/>
      <c r="P22" s="287"/>
      <c r="Q22" s="273"/>
      <c r="R22" s="275"/>
      <c r="S22" s="283"/>
      <c r="T22" s="275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282">
        <v>1173</v>
      </c>
      <c r="C23" s="276">
        <v>1173</v>
      </c>
      <c r="D23" s="286">
        <v>1280</v>
      </c>
      <c r="E23" s="274">
        <v>1420</v>
      </c>
      <c r="F23" s="276">
        <v>1530</v>
      </c>
      <c r="G23" s="286">
        <v>1678</v>
      </c>
      <c r="H23" s="274">
        <v>1918</v>
      </c>
      <c r="I23" s="276"/>
      <c r="J23" s="286"/>
      <c r="K23" s="274"/>
      <c r="L23" s="276"/>
      <c r="M23" s="286"/>
      <c r="N23" s="274"/>
      <c r="O23" s="276"/>
      <c r="P23" s="286"/>
      <c r="Q23" s="274"/>
      <c r="R23" s="276"/>
      <c r="S23" s="282"/>
      <c r="T23" s="276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283">
        <v>655</v>
      </c>
      <c r="C24" s="275">
        <v>655</v>
      </c>
      <c r="D24" s="287">
        <v>710</v>
      </c>
      <c r="E24" s="273">
        <v>790</v>
      </c>
      <c r="F24" s="275">
        <v>853</v>
      </c>
      <c r="G24" s="287">
        <v>973</v>
      </c>
      <c r="H24" s="273">
        <v>1103</v>
      </c>
      <c r="I24" s="275">
        <v>1248</v>
      </c>
      <c r="J24" s="287"/>
      <c r="K24" s="273"/>
      <c r="L24" s="275"/>
      <c r="M24" s="287"/>
      <c r="N24" s="273"/>
      <c r="O24" s="275"/>
      <c r="P24" s="287"/>
      <c r="Q24" s="273"/>
      <c r="R24" s="275"/>
      <c r="S24" s="283"/>
      <c r="T24" s="275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284">
        <v>1278</v>
      </c>
      <c r="C25" s="278">
        <v>1278</v>
      </c>
      <c r="D25" s="288">
        <v>1395</v>
      </c>
      <c r="E25" s="277">
        <v>1530</v>
      </c>
      <c r="F25" s="278">
        <v>1690</v>
      </c>
      <c r="G25" s="288">
        <v>1838</v>
      </c>
      <c r="H25" s="277">
        <v>2115</v>
      </c>
      <c r="I25" s="278">
        <v>2373</v>
      </c>
      <c r="J25" s="288"/>
      <c r="K25" s="277"/>
      <c r="L25" s="278"/>
      <c r="M25" s="288"/>
      <c r="N25" s="277"/>
      <c r="O25" s="278"/>
      <c r="P25" s="288"/>
      <c r="Q25" s="277"/>
      <c r="R25" s="278"/>
      <c r="S25" s="284"/>
      <c r="T25" s="278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289">
        <v>715</v>
      </c>
      <c r="C26" s="290">
        <v>715</v>
      </c>
      <c r="D26" s="291">
        <v>770</v>
      </c>
      <c r="E26" s="292">
        <v>858</v>
      </c>
      <c r="F26" s="290">
        <v>905</v>
      </c>
      <c r="G26" s="291">
        <v>1060</v>
      </c>
      <c r="H26" s="292">
        <v>1198</v>
      </c>
      <c r="I26" s="290">
        <v>1350</v>
      </c>
      <c r="J26" s="291">
        <v>1553</v>
      </c>
      <c r="K26" s="292"/>
      <c r="L26" s="290"/>
      <c r="M26" s="291"/>
      <c r="N26" s="292"/>
      <c r="O26" s="290"/>
      <c r="P26" s="291"/>
      <c r="Q26" s="292"/>
      <c r="R26" s="290"/>
      <c r="S26" s="289"/>
      <c r="T26" s="290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282">
        <v>1370</v>
      </c>
      <c r="C27" s="276">
        <v>1370</v>
      </c>
      <c r="D27" s="286">
        <v>1523</v>
      </c>
      <c r="E27" s="274">
        <v>1650</v>
      </c>
      <c r="F27" s="276">
        <v>1820</v>
      </c>
      <c r="G27" s="286">
        <v>2013</v>
      </c>
      <c r="H27" s="274">
        <v>2310</v>
      </c>
      <c r="I27" s="276">
        <v>2580</v>
      </c>
      <c r="J27" s="286">
        <v>2920</v>
      </c>
      <c r="K27" s="274"/>
      <c r="L27" s="276"/>
      <c r="M27" s="286"/>
      <c r="N27" s="274"/>
      <c r="O27" s="276"/>
      <c r="P27" s="286"/>
      <c r="Q27" s="274"/>
      <c r="R27" s="276"/>
      <c r="S27" s="282"/>
      <c r="T27" s="276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283">
        <v>735</v>
      </c>
      <c r="C28" s="275">
        <v>735</v>
      </c>
      <c r="D28" s="287">
        <v>868</v>
      </c>
      <c r="E28" s="273">
        <v>903</v>
      </c>
      <c r="F28" s="275">
        <v>978</v>
      </c>
      <c r="G28" s="287">
        <v>1118</v>
      </c>
      <c r="H28" s="273">
        <v>1270</v>
      </c>
      <c r="I28" s="275">
        <v>1435</v>
      </c>
      <c r="J28" s="287">
        <v>1685</v>
      </c>
      <c r="K28" s="273">
        <v>1825</v>
      </c>
      <c r="L28" s="275"/>
      <c r="M28" s="287"/>
      <c r="N28" s="273"/>
      <c r="O28" s="275"/>
      <c r="P28" s="287"/>
      <c r="Q28" s="273"/>
      <c r="R28" s="275"/>
      <c r="S28" s="283"/>
      <c r="T28" s="275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282">
        <v>1450</v>
      </c>
      <c r="C29" s="276">
        <v>1450</v>
      </c>
      <c r="D29" s="286">
        <v>1660</v>
      </c>
      <c r="E29" s="274">
        <v>1768</v>
      </c>
      <c r="F29" s="276">
        <v>1978</v>
      </c>
      <c r="G29" s="286">
        <v>2178</v>
      </c>
      <c r="H29" s="274">
        <v>2485</v>
      </c>
      <c r="I29" s="276">
        <v>2783</v>
      </c>
      <c r="J29" s="286">
        <v>3178</v>
      </c>
      <c r="K29" s="274">
        <v>3488</v>
      </c>
      <c r="L29" s="276"/>
      <c r="M29" s="286"/>
      <c r="N29" s="274"/>
      <c r="O29" s="276"/>
      <c r="P29" s="286"/>
      <c r="Q29" s="274"/>
      <c r="R29" s="276"/>
      <c r="S29" s="282"/>
      <c r="T29" s="276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283">
        <v>788</v>
      </c>
      <c r="C30" s="275">
        <v>788</v>
      </c>
      <c r="D30" s="287">
        <v>880</v>
      </c>
      <c r="E30" s="273">
        <v>963</v>
      </c>
      <c r="F30" s="275">
        <v>1045</v>
      </c>
      <c r="G30" s="287">
        <v>1198</v>
      </c>
      <c r="H30" s="273">
        <v>1358</v>
      </c>
      <c r="I30" s="275">
        <v>1538</v>
      </c>
      <c r="J30" s="287">
        <v>1728</v>
      </c>
      <c r="K30" s="273">
        <v>1903</v>
      </c>
      <c r="L30" s="275">
        <v>2033</v>
      </c>
      <c r="M30" s="287"/>
      <c r="N30" s="273"/>
      <c r="O30" s="275"/>
      <c r="P30" s="287"/>
      <c r="Q30" s="273"/>
      <c r="R30" s="275"/>
      <c r="S30" s="283"/>
      <c r="T30" s="275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284">
        <v>1545</v>
      </c>
      <c r="C31" s="278">
        <v>1545</v>
      </c>
      <c r="D31" s="288">
        <v>1725</v>
      </c>
      <c r="E31" s="277">
        <v>1895</v>
      </c>
      <c r="F31" s="278">
        <v>2100</v>
      </c>
      <c r="G31" s="288">
        <v>2345</v>
      </c>
      <c r="H31" s="277">
        <v>2638</v>
      </c>
      <c r="I31" s="278">
        <v>2958</v>
      </c>
      <c r="J31" s="288">
        <v>3293</v>
      </c>
      <c r="K31" s="277">
        <v>3648</v>
      </c>
      <c r="L31" s="278">
        <v>3953</v>
      </c>
      <c r="M31" s="288"/>
      <c r="N31" s="277"/>
      <c r="O31" s="278"/>
      <c r="P31" s="288"/>
      <c r="Q31" s="277"/>
      <c r="R31" s="278"/>
      <c r="S31" s="284"/>
      <c r="T31" s="278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289">
        <v>838</v>
      </c>
      <c r="C32" s="290">
        <v>838</v>
      </c>
      <c r="D32" s="291">
        <v>928</v>
      </c>
      <c r="E32" s="292">
        <v>1025</v>
      </c>
      <c r="F32" s="290">
        <v>1120</v>
      </c>
      <c r="G32" s="291">
        <v>1278</v>
      </c>
      <c r="H32" s="292">
        <v>1448</v>
      </c>
      <c r="I32" s="290">
        <v>1640</v>
      </c>
      <c r="J32" s="291">
        <v>1843</v>
      </c>
      <c r="K32" s="292">
        <v>2005</v>
      </c>
      <c r="L32" s="290">
        <v>2160</v>
      </c>
      <c r="M32" s="291">
        <v>2332</v>
      </c>
      <c r="N32" s="292"/>
      <c r="O32" s="290"/>
      <c r="P32" s="291"/>
      <c r="Q32" s="292"/>
      <c r="R32" s="290"/>
      <c r="S32" s="289"/>
      <c r="T32" s="290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282">
        <v>1638</v>
      </c>
      <c r="C33" s="276">
        <v>1638</v>
      </c>
      <c r="D33" s="286">
        <v>1838</v>
      </c>
      <c r="E33" s="274">
        <v>2033</v>
      </c>
      <c r="F33" s="276">
        <v>2238</v>
      </c>
      <c r="G33" s="286">
        <v>2515</v>
      </c>
      <c r="H33" s="274">
        <v>2795</v>
      </c>
      <c r="I33" s="276">
        <v>3130</v>
      </c>
      <c r="J33" s="286">
        <v>3488</v>
      </c>
      <c r="K33" s="274">
        <v>3830</v>
      </c>
      <c r="L33" s="276">
        <v>4220</v>
      </c>
      <c r="M33" s="286">
        <v>4563</v>
      </c>
      <c r="N33" s="274"/>
      <c r="O33" s="276"/>
      <c r="P33" s="286"/>
      <c r="Q33" s="274"/>
      <c r="R33" s="276"/>
      <c r="S33" s="282"/>
      <c r="T33" s="276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283">
        <v>888</v>
      </c>
      <c r="C34" s="275">
        <v>888</v>
      </c>
      <c r="D34" s="287">
        <v>983</v>
      </c>
      <c r="E34" s="273">
        <v>1090</v>
      </c>
      <c r="F34" s="275">
        <v>1188</v>
      </c>
      <c r="G34" s="287">
        <v>1355</v>
      </c>
      <c r="H34" s="273">
        <v>1538</v>
      </c>
      <c r="I34" s="275">
        <v>1740</v>
      </c>
      <c r="J34" s="287">
        <v>1955</v>
      </c>
      <c r="K34" s="273">
        <v>2093</v>
      </c>
      <c r="L34" s="275">
        <v>2288</v>
      </c>
      <c r="M34" s="287">
        <v>2475</v>
      </c>
      <c r="N34" s="273">
        <v>2666</v>
      </c>
      <c r="O34" s="275"/>
      <c r="P34" s="287"/>
      <c r="Q34" s="273"/>
      <c r="R34" s="275"/>
      <c r="S34" s="283"/>
      <c r="T34" s="275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282">
        <v>1728</v>
      </c>
      <c r="C35" s="276">
        <v>1728</v>
      </c>
      <c r="D35" s="286">
        <v>1935</v>
      </c>
      <c r="E35" s="274">
        <v>2173</v>
      </c>
      <c r="F35" s="276">
        <v>2388</v>
      </c>
      <c r="G35" s="286">
        <v>2683</v>
      </c>
      <c r="H35" s="274">
        <v>3023</v>
      </c>
      <c r="I35" s="276">
        <v>3383</v>
      </c>
      <c r="J35" s="286">
        <v>3765</v>
      </c>
      <c r="K35" s="274">
        <v>4005</v>
      </c>
      <c r="L35" s="276">
        <v>4493</v>
      </c>
      <c r="M35" s="286">
        <v>4859</v>
      </c>
      <c r="N35" s="274">
        <v>5233</v>
      </c>
      <c r="O35" s="276"/>
      <c r="P35" s="286"/>
      <c r="Q35" s="274"/>
      <c r="R35" s="276"/>
      <c r="S35" s="282"/>
      <c r="T35" s="276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283">
        <v>943</v>
      </c>
      <c r="C36" s="275">
        <v>943</v>
      </c>
      <c r="D36" s="287">
        <v>1040</v>
      </c>
      <c r="E36" s="273">
        <v>1155</v>
      </c>
      <c r="F36" s="275">
        <v>1258</v>
      </c>
      <c r="G36" s="287">
        <v>1435</v>
      </c>
      <c r="H36" s="273">
        <v>1628</v>
      </c>
      <c r="I36" s="275">
        <v>1845</v>
      </c>
      <c r="J36" s="287">
        <v>2070</v>
      </c>
      <c r="K36" s="273">
        <v>2208</v>
      </c>
      <c r="L36" s="275">
        <v>2418</v>
      </c>
      <c r="M36" s="287">
        <v>2613</v>
      </c>
      <c r="N36" s="273">
        <v>2814</v>
      </c>
      <c r="O36" s="275">
        <v>3015</v>
      </c>
      <c r="P36" s="287"/>
      <c r="Q36" s="273"/>
      <c r="R36" s="275"/>
      <c r="S36" s="283"/>
      <c r="T36" s="275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284">
        <v>1843</v>
      </c>
      <c r="C37" s="278">
        <v>1843</v>
      </c>
      <c r="D37" s="288">
        <v>2060</v>
      </c>
      <c r="E37" s="277">
        <v>2313</v>
      </c>
      <c r="F37" s="278">
        <v>2540</v>
      </c>
      <c r="G37" s="288">
        <v>2855</v>
      </c>
      <c r="H37" s="277">
        <v>3213</v>
      </c>
      <c r="I37" s="278">
        <v>3603</v>
      </c>
      <c r="J37" s="288">
        <v>4003</v>
      </c>
      <c r="K37" s="277">
        <v>4245</v>
      </c>
      <c r="L37" s="278">
        <v>4768</v>
      </c>
      <c r="M37" s="288">
        <v>5168</v>
      </c>
      <c r="N37" s="277">
        <v>5565</v>
      </c>
      <c r="O37" s="278">
        <v>5963</v>
      </c>
      <c r="P37" s="288"/>
      <c r="Q37" s="277"/>
      <c r="R37" s="278"/>
      <c r="S37" s="284"/>
      <c r="T37" s="278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289">
        <v>995</v>
      </c>
      <c r="C38" s="290">
        <v>995</v>
      </c>
      <c r="D38" s="291">
        <v>1100</v>
      </c>
      <c r="E38" s="292">
        <v>1218</v>
      </c>
      <c r="F38" s="290">
        <v>1323</v>
      </c>
      <c r="G38" s="291">
        <v>1513</v>
      </c>
      <c r="H38" s="292">
        <v>1718</v>
      </c>
      <c r="I38" s="290">
        <v>1945</v>
      </c>
      <c r="J38" s="291">
        <v>2183</v>
      </c>
      <c r="K38" s="292">
        <v>2333</v>
      </c>
      <c r="L38" s="290">
        <v>2545</v>
      </c>
      <c r="M38" s="291">
        <v>2766</v>
      </c>
      <c r="N38" s="292">
        <v>2979</v>
      </c>
      <c r="O38" s="290">
        <v>3192</v>
      </c>
      <c r="P38" s="291">
        <v>3405</v>
      </c>
      <c r="Q38" s="292"/>
      <c r="R38" s="290"/>
      <c r="S38" s="289"/>
      <c r="T38" s="290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282">
        <v>1935</v>
      </c>
      <c r="C39" s="276">
        <v>1935</v>
      </c>
      <c r="D39" s="286">
        <v>2165</v>
      </c>
      <c r="E39" s="274">
        <v>2428</v>
      </c>
      <c r="F39" s="276">
        <v>2655</v>
      </c>
      <c r="G39" s="286">
        <v>3028</v>
      </c>
      <c r="H39" s="274">
        <v>3370</v>
      </c>
      <c r="I39" s="276">
        <v>3773</v>
      </c>
      <c r="J39" s="286">
        <v>4195</v>
      </c>
      <c r="K39" s="274">
        <v>4503</v>
      </c>
      <c r="L39" s="276">
        <v>4983</v>
      </c>
      <c r="M39" s="286">
        <v>5408</v>
      </c>
      <c r="N39" s="274">
        <v>5824</v>
      </c>
      <c r="O39" s="276">
        <v>6240</v>
      </c>
      <c r="P39" s="286">
        <v>6656</v>
      </c>
      <c r="Q39" s="274"/>
      <c r="R39" s="276"/>
      <c r="S39" s="282"/>
      <c r="T39" s="276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283">
        <v>1050</v>
      </c>
      <c r="C40" s="275">
        <v>1050</v>
      </c>
      <c r="D40" s="287">
        <v>1145</v>
      </c>
      <c r="E40" s="273">
        <v>1283</v>
      </c>
      <c r="F40" s="275">
        <v>1395</v>
      </c>
      <c r="G40" s="287">
        <v>1595</v>
      </c>
      <c r="H40" s="273">
        <v>1813</v>
      </c>
      <c r="I40" s="275">
        <v>2048</v>
      </c>
      <c r="J40" s="287">
        <v>2298</v>
      </c>
      <c r="K40" s="273">
        <v>2450</v>
      </c>
      <c r="L40" s="275">
        <v>2670</v>
      </c>
      <c r="M40" s="287">
        <v>2895</v>
      </c>
      <c r="N40" s="273">
        <v>3118</v>
      </c>
      <c r="O40" s="275">
        <v>3341</v>
      </c>
      <c r="P40" s="287">
        <v>3563</v>
      </c>
      <c r="Q40" s="273">
        <v>3786</v>
      </c>
      <c r="R40" s="275"/>
      <c r="S40" s="283"/>
      <c r="T40" s="275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282">
        <v>2023</v>
      </c>
      <c r="C41" s="276">
        <v>2023</v>
      </c>
      <c r="D41" s="286">
        <v>2268</v>
      </c>
      <c r="E41" s="274">
        <v>2560</v>
      </c>
      <c r="F41" s="276">
        <v>2810</v>
      </c>
      <c r="G41" s="286">
        <v>3198</v>
      </c>
      <c r="H41" s="274">
        <v>3565</v>
      </c>
      <c r="I41" s="276">
        <v>4030</v>
      </c>
      <c r="J41" s="286">
        <v>4475</v>
      </c>
      <c r="K41" s="274">
        <v>4743</v>
      </c>
      <c r="L41" s="276">
        <v>5188</v>
      </c>
      <c r="M41" s="286">
        <v>5613</v>
      </c>
      <c r="N41" s="274">
        <v>6045</v>
      </c>
      <c r="O41" s="276">
        <v>6477</v>
      </c>
      <c r="P41" s="286">
        <v>6909</v>
      </c>
      <c r="Q41" s="274">
        <v>7341</v>
      </c>
      <c r="R41" s="276"/>
      <c r="S41" s="282"/>
      <c r="T41" s="276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283">
        <v>1100</v>
      </c>
      <c r="C42" s="275">
        <v>1100</v>
      </c>
      <c r="D42" s="287">
        <v>1203</v>
      </c>
      <c r="E42" s="273">
        <v>1345</v>
      </c>
      <c r="F42" s="275">
        <v>1485</v>
      </c>
      <c r="G42" s="287">
        <v>1675</v>
      </c>
      <c r="H42" s="273">
        <v>1900</v>
      </c>
      <c r="I42" s="275">
        <v>2148</v>
      </c>
      <c r="J42" s="287">
        <v>2408</v>
      </c>
      <c r="K42" s="273">
        <v>2565</v>
      </c>
      <c r="L42" s="275">
        <v>2830</v>
      </c>
      <c r="M42" s="287">
        <v>3065</v>
      </c>
      <c r="N42" s="273">
        <v>3301</v>
      </c>
      <c r="O42" s="275">
        <v>3537</v>
      </c>
      <c r="P42" s="287">
        <v>3773</v>
      </c>
      <c r="Q42" s="273">
        <v>4009</v>
      </c>
      <c r="R42" s="275">
        <v>4244</v>
      </c>
      <c r="S42" s="283"/>
      <c r="T42" s="275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284">
        <v>2128</v>
      </c>
      <c r="C43" s="278">
        <v>2128</v>
      </c>
      <c r="D43" s="288">
        <v>2390</v>
      </c>
      <c r="E43" s="277">
        <v>2695</v>
      </c>
      <c r="F43" s="278">
        <v>2983</v>
      </c>
      <c r="G43" s="288">
        <v>3370</v>
      </c>
      <c r="H43" s="277">
        <v>3793</v>
      </c>
      <c r="I43" s="278">
        <v>4238</v>
      </c>
      <c r="J43" s="288">
        <v>4608</v>
      </c>
      <c r="K43" s="277">
        <v>4983</v>
      </c>
      <c r="L43" s="278">
        <v>5483</v>
      </c>
      <c r="M43" s="288">
        <v>5944</v>
      </c>
      <c r="N43" s="277">
        <v>6401</v>
      </c>
      <c r="O43" s="278">
        <v>6858</v>
      </c>
      <c r="P43" s="288">
        <v>7315</v>
      </c>
      <c r="Q43" s="277">
        <v>7772</v>
      </c>
      <c r="R43" s="278">
        <v>8230</v>
      </c>
      <c r="S43" s="284"/>
      <c r="T43" s="278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289">
        <v>1150</v>
      </c>
      <c r="C44" s="290">
        <v>1150</v>
      </c>
      <c r="D44" s="291">
        <v>1258</v>
      </c>
      <c r="E44" s="292">
        <v>1405</v>
      </c>
      <c r="F44" s="290">
        <v>1553</v>
      </c>
      <c r="G44" s="291">
        <v>1753</v>
      </c>
      <c r="H44" s="292">
        <v>1990</v>
      </c>
      <c r="I44" s="290">
        <v>2243</v>
      </c>
      <c r="J44" s="291">
        <v>2510</v>
      </c>
      <c r="K44" s="292">
        <v>2680</v>
      </c>
      <c r="L44" s="290">
        <v>2965</v>
      </c>
      <c r="M44" s="291">
        <v>3211</v>
      </c>
      <c r="N44" s="292">
        <v>3458</v>
      </c>
      <c r="O44" s="290">
        <v>3705</v>
      </c>
      <c r="P44" s="291">
        <v>3952</v>
      </c>
      <c r="Q44" s="292">
        <v>4199</v>
      </c>
      <c r="R44" s="290">
        <v>4446</v>
      </c>
      <c r="S44" s="289">
        <v>4693</v>
      </c>
      <c r="T44" s="290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282">
        <v>2230</v>
      </c>
      <c r="C45" s="276">
        <v>2230</v>
      </c>
      <c r="D45" s="286">
        <v>2508</v>
      </c>
      <c r="E45" s="274">
        <v>2823</v>
      </c>
      <c r="F45" s="276">
        <v>3130</v>
      </c>
      <c r="G45" s="286">
        <v>3535</v>
      </c>
      <c r="H45" s="274">
        <v>3985</v>
      </c>
      <c r="I45" s="276">
        <v>4440</v>
      </c>
      <c r="J45" s="286">
        <v>4828</v>
      </c>
      <c r="K45" s="274">
        <v>5220</v>
      </c>
      <c r="L45" s="276">
        <v>5763</v>
      </c>
      <c r="M45" s="286">
        <v>6249</v>
      </c>
      <c r="N45" s="274">
        <v>6730</v>
      </c>
      <c r="O45" s="276">
        <v>7211</v>
      </c>
      <c r="P45" s="286">
        <v>7691</v>
      </c>
      <c r="Q45" s="274">
        <v>8172</v>
      </c>
      <c r="R45" s="276">
        <v>8653</v>
      </c>
      <c r="S45" s="282">
        <v>9133</v>
      </c>
      <c r="T45" s="276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283">
        <v>1178</v>
      </c>
      <c r="C46" s="275">
        <v>1178</v>
      </c>
      <c r="D46" s="287">
        <v>1325</v>
      </c>
      <c r="E46" s="273">
        <v>1460</v>
      </c>
      <c r="F46" s="275">
        <v>1650</v>
      </c>
      <c r="G46" s="287">
        <v>1848</v>
      </c>
      <c r="H46" s="273">
        <v>2090</v>
      </c>
      <c r="I46" s="275">
        <v>2315</v>
      </c>
      <c r="J46" s="287">
        <v>2575</v>
      </c>
      <c r="K46" s="273">
        <v>2823</v>
      </c>
      <c r="L46" s="275">
        <v>3120</v>
      </c>
      <c r="M46" s="287">
        <v>3380</v>
      </c>
      <c r="N46" s="273">
        <v>3640</v>
      </c>
      <c r="O46" s="275">
        <v>3900</v>
      </c>
      <c r="P46" s="287">
        <v>4160</v>
      </c>
      <c r="Q46" s="273">
        <v>4420</v>
      </c>
      <c r="R46" s="275">
        <v>4680</v>
      </c>
      <c r="S46" s="283">
        <v>4940</v>
      </c>
      <c r="T46" s="275">
        <v>5200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282">
        <v>2288</v>
      </c>
      <c r="C47" s="276">
        <v>2288</v>
      </c>
      <c r="D47" s="286">
        <v>2635</v>
      </c>
      <c r="E47" s="274">
        <v>2950</v>
      </c>
      <c r="F47" s="276">
        <v>3308</v>
      </c>
      <c r="G47" s="286">
        <v>3725</v>
      </c>
      <c r="H47" s="274">
        <v>4185</v>
      </c>
      <c r="I47" s="276">
        <v>4630</v>
      </c>
      <c r="J47" s="286">
        <v>5010</v>
      </c>
      <c r="K47" s="274">
        <v>5495</v>
      </c>
      <c r="L47" s="276">
        <v>5993</v>
      </c>
      <c r="M47" s="286">
        <v>6500</v>
      </c>
      <c r="N47" s="274">
        <v>7000</v>
      </c>
      <c r="O47" s="276">
        <v>7500</v>
      </c>
      <c r="P47" s="286">
        <v>8000</v>
      </c>
      <c r="Q47" s="274">
        <v>8500</v>
      </c>
      <c r="R47" s="276">
        <v>9000</v>
      </c>
      <c r="S47" s="282">
        <v>9500</v>
      </c>
      <c r="T47" s="276">
        <v>10000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283">
        <v>1225</v>
      </c>
      <c r="C48" s="275">
        <v>1225</v>
      </c>
      <c r="D48" s="287">
        <v>1383</v>
      </c>
      <c r="E48" s="273">
        <v>1523</v>
      </c>
      <c r="F48" s="275">
        <v>1718</v>
      </c>
      <c r="G48" s="287">
        <v>1923</v>
      </c>
      <c r="H48" s="273">
        <v>2178</v>
      </c>
      <c r="I48" s="275">
        <v>2410</v>
      </c>
      <c r="J48" s="287">
        <v>2683</v>
      </c>
      <c r="K48" s="273">
        <v>2945</v>
      </c>
      <c r="L48" s="275">
        <v>3275</v>
      </c>
      <c r="M48" s="287">
        <v>3549</v>
      </c>
      <c r="N48" s="273">
        <v>3822</v>
      </c>
      <c r="O48" s="275">
        <v>4095</v>
      </c>
      <c r="P48" s="287">
        <v>4368</v>
      </c>
      <c r="Q48" s="273">
        <v>4641</v>
      </c>
      <c r="R48" s="275">
        <v>4914</v>
      </c>
      <c r="S48" s="283">
        <v>5187</v>
      </c>
      <c r="T48" s="275">
        <v>5460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284">
        <v>2388</v>
      </c>
      <c r="C49" s="278">
        <v>2388</v>
      </c>
      <c r="D49" s="288">
        <v>2725</v>
      </c>
      <c r="E49" s="277">
        <v>3085</v>
      </c>
      <c r="F49" s="278">
        <v>3430</v>
      </c>
      <c r="G49" s="288">
        <v>3888</v>
      </c>
      <c r="H49" s="277">
        <v>4375</v>
      </c>
      <c r="I49" s="278">
        <v>4835</v>
      </c>
      <c r="J49" s="288">
        <v>5228</v>
      </c>
      <c r="K49" s="277">
        <v>5750</v>
      </c>
      <c r="L49" s="278">
        <v>6288</v>
      </c>
      <c r="M49" s="288">
        <v>6825</v>
      </c>
      <c r="N49" s="277">
        <v>7350</v>
      </c>
      <c r="O49" s="278">
        <v>7875</v>
      </c>
      <c r="P49" s="288">
        <v>8400</v>
      </c>
      <c r="Q49" s="277">
        <v>8925</v>
      </c>
      <c r="R49" s="278">
        <v>9450</v>
      </c>
      <c r="S49" s="284">
        <v>9975</v>
      </c>
      <c r="T49" s="278">
        <v>10500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289">
        <v>1278</v>
      </c>
      <c r="C50" s="290">
        <v>1278</v>
      </c>
      <c r="D50" s="291">
        <v>1440</v>
      </c>
      <c r="E50" s="292">
        <v>1585</v>
      </c>
      <c r="F50" s="290">
        <v>1788</v>
      </c>
      <c r="G50" s="291">
        <v>2003</v>
      </c>
      <c r="H50" s="292">
        <v>2265</v>
      </c>
      <c r="I50" s="290">
        <v>2510</v>
      </c>
      <c r="J50" s="291">
        <v>2788</v>
      </c>
      <c r="K50" s="292">
        <v>3058</v>
      </c>
      <c r="L50" s="290">
        <v>3413</v>
      </c>
      <c r="M50" s="291">
        <v>3689</v>
      </c>
      <c r="N50" s="292">
        <v>3973</v>
      </c>
      <c r="O50" s="290">
        <v>4257</v>
      </c>
      <c r="P50" s="291">
        <v>4541</v>
      </c>
      <c r="Q50" s="292">
        <v>4825</v>
      </c>
      <c r="R50" s="290">
        <v>5108</v>
      </c>
      <c r="S50" s="289">
        <v>5392</v>
      </c>
      <c r="T50" s="290">
        <v>5676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282">
        <v>2495</v>
      </c>
      <c r="C51" s="276">
        <v>2495</v>
      </c>
      <c r="D51" s="286">
        <v>2815</v>
      </c>
      <c r="E51" s="274">
        <v>3220</v>
      </c>
      <c r="F51" s="276">
        <v>3603</v>
      </c>
      <c r="G51" s="286">
        <v>4060</v>
      </c>
      <c r="H51" s="274">
        <v>4563</v>
      </c>
      <c r="I51" s="276">
        <v>5048</v>
      </c>
      <c r="J51" s="286">
        <v>5453</v>
      </c>
      <c r="K51" s="274">
        <v>5988</v>
      </c>
      <c r="L51" s="276">
        <v>6553</v>
      </c>
      <c r="M51" s="286">
        <v>7093</v>
      </c>
      <c r="N51" s="274">
        <v>7638</v>
      </c>
      <c r="O51" s="276">
        <v>8184</v>
      </c>
      <c r="P51" s="286">
        <v>8730</v>
      </c>
      <c r="Q51" s="274">
        <v>9275</v>
      </c>
      <c r="R51" s="276">
        <v>9821</v>
      </c>
      <c r="S51" s="282">
        <v>10366</v>
      </c>
      <c r="T51" s="276">
        <v>10912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283">
        <v>1323</v>
      </c>
      <c r="C52" s="275">
        <v>1323</v>
      </c>
      <c r="D52" s="287">
        <v>1495</v>
      </c>
      <c r="E52" s="273">
        <v>1648</v>
      </c>
      <c r="F52" s="275">
        <v>1858</v>
      </c>
      <c r="G52" s="287">
        <v>2078</v>
      </c>
      <c r="H52" s="273">
        <v>2353</v>
      </c>
      <c r="I52" s="275">
        <v>2605</v>
      </c>
      <c r="J52" s="287">
        <v>2895</v>
      </c>
      <c r="K52" s="273">
        <v>3170</v>
      </c>
      <c r="L52" s="275">
        <v>3535</v>
      </c>
      <c r="M52" s="287">
        <v>3827</v>
      </c>
      <c r="N52" s="273">
        <v>4122</v>
      </c>
      <c r="O52" s="275">
        <v>4416</v>
      </c>
      <c r="P52" s="287">
        <v>4710</v>
      </c>
      <c r="Q52" s="273">
        <v>5005</v>
      </c>
      <c r="R52" s="275">
        <v>5299</v>
      </c>
      <c r="S52" s="283">
        <v>5594</v>
      </c>
      <c r="T52" s="275">
        <v>5888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282">
        <v>2590</v>
      </c>
      <c r="C53" s="276">
        <v>2590</v>
      </c>
      <c r="D53" s="286">
        <v>2933</v>
      </c>
      <c r="E53" s="274">
        <v>3330</v>
      </c>
      <c r="F53" s="276">
        <v>3755</v>
      </c>
      <c r="G53" s="286">
        <v>4223</v>
      </c>
      <c r="H53" s="274">
        <v>4753</v>
      </c>
      <c r="I53" s="276">
        <v>5253</v>
      </c>
      <c r="J53" s="286">
        <v>5678</v>
      </c>
      <c r="K53" s="274">
        <v>6223</v>
      </c>
      <c r="L53" s="276">
        <v>6805</v>
      </c>
      <c r="M53" s="286">
        <v>7355</v>
      </c>
      <c r="N53" s="274">
        <v>7921</v>
      </c>
      <c r="O53" s="276">
        <v>8487</v>
      </c>
      <c r="P53" s="286">
        <v>9053</v>
      </c>
      <c r="Q53" s="274">
        <v>9619</v>
      </c>
      <c r="R53" s="276">
        <v>10184</v>
      </c>
      <c r="S53" s="282">
        <v>10750</v>
      </c>
      <c r="T53" s="276">
        <v>11316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283">
        <v>1375</v>
      </c>
      <c r="C54" s="275">
        <v>1375</v>
      </c>
      <c r="D54" s="287">
        <v>1553</v>
      </c>
      <c r="E54" s="273">
        <v>1710</v>
      </c>
      <c r="F54" s="275">
        <v>1925</v>
      </c>
      <c r="G54" s="287">
        <v>2180</v>
      </c>
      <c r="H54" s="273">
        <v>2440</v>
      </c>
      <c r="I54" s="275">
        <v>2743</v>
      </c>
      <c r="J54" s="287">
        <v>3048</v>
      </c>
      <c r="K54" s="273">
        <v>3353</v>
      </c>
      <c r="L54" s="275">
        <v>3665</v>
      </c>
      <c r="M54" s="287">
        <v>3962</v>
      </c>
      <c r="N54" s="273">
        <v>4267</v>
      </c>
      <c r="O54" s="275">
        <v>4572</v>
      </c>
      <c r="P54" s="287">
        <v>4877</v>
      </c>
      <c r="Q54" s="273">
        <v>5182</v>
      </c>
      <c r="R54" s="275">
        <v>5486</v>
      </c>
      <c r="S54" s="283">
        <v>5791</v>
      </c>
      <c r="T54" s="275">
        <v>6096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284">
        <v>2698</v>
      </c>
      <c r="C55" s="278">
        <v>2698</v>
      </c>
      <c r="D55" s="288">
        <v>3053</v>
      </c>
      <c r="E55" s="277">
        <v>3420</v>
      </c>
      <c r="F55" s="278">
        <v>3850</v>
      </c>
      <c r="G55" s="288">
        <v>4360</v>
      </c>
      <c r="H55" s="277">
        <v>4880</v>
      </c>
      <c r="I55" s="278">
        <v>5485</v>
      </c>
      <c r="J55" s="288">
        <v>5948</v>
      </c>
      <c r="K55" s="277">
        <v>6530</v>
      </c>
      <c r="L55" s="278">
        <v>7070</v>
      </c>
      <c r="M55" s="288">
        <v>7644</v>
      </c>
      <c r="N55" s="277">
        <v>8232</v>
      </c>
      <c r="O55" s="278">
        <v>8820</v>
      </c>
      <c r="P55" s="288">
        <v>9408</v>
      </c>
      <c r="Q55" s="277">
        <v>9996</v>
      </c>
      <c r="R55" s="278">
        <v>10584</v>
      </c>
      <c r="S55" s="284">
        <v>11172</v>
      </c>
      <c r="T55" s="278">
        <v>11760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289">
        <v>1375</v>
      </c>
      <c r="C56" s="290">
        <v>1433</v>
      </c>
      <c r="D56" s="291">
        <v>1620</v>
      </c>
      <c r="E56" s="292">
        <v>1788</v>
      </c>
      <c r="F56" s="290">
        <v>2010</v>
      </c>
      <c r="G56" s="291">
        <v>2275</v>
      </c>
      <c r="H56" s="292">
        <v>2540</v>
      </c>
      <c r="I56" s="290">
        <v>2858</v>
      </c>
      <c r="J56" s="291">
        <v>3175</v>
      </c>
      <c r="K56" s="292">
        <v>3493</v>
      </c>
      <c r="L56" s="290">
        <v>3810</v>
      </c>
      <c r="M56" s="291">
        <v>4128</v>
      </c>
      <c r="N56" s="292">
        <v>4445</v>
      </c>
      <c r="O56" s="290">
        <v>4763</v>
      </c>
      <c r="P56" s="291">
        <v>5080</v>
      </c>
      <c r="Q56" s="292">
        <v>5398</v>
      </c>
      <c r="R56" s="290">
        <v>5715</v>
      </c>
      <c r="S56" s="289">
        <v>6033</v>
      </c>
      <c r="T56" s="290">
        <v>6350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282">
        <v>2700</v>
      </c>
      <c r="C57" s="276">
        <v>2813</v>
      </c>
      <c r="D57" s="286">
        <v>3180</v>
      </c>
      <c r="E57" s="274">
        <v>3575</v>
      </c>
      <c r="F57" s="276">
        <v>4020</v>
      </c>
      <c r="G57" s="286">
        <v>4550</v>
      </c>
      <c r="H57" s="274">
        <v>5080</v>
      </c>
      <c r="I57" s="276">
        <v>5715</v>
      </c>
      <c r="J57" s="286">
        <v>6200</v>
      </c>
      <c r="K57" s="274">
        <v>6793</v>
      </c>
      <c r="L57" s="276">
        <v>7350</v>
      </c>
      <c r="M57" s="286">
        <v>7963</v>
      </c>
      <c r="N57" s="274">
        <v>8575</v>
      </c>
      <c r="O57" s="276">
        <v>9188</v>
      </c>
      <c r="P57" s="286">
        <v>9800</v>
      </c>
      <c r="Q57" s="274">
        <v>10413</v>
      </c>
      <c r="R57" s="276">
        <v>11025</v>
      </c>
      <c r="S57" s="282">
        <v>11638</v>
      </c>
      <c r="T57" s="276">
        <v>12250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283">
        <v>1430</v>
      </c>
      <c r="C58" s="275">
        <v>1490</v>
      </c>
      <c r="D58" s="287">
        <v>1685</v>
      </c>
      <c r="E58" s="273">
        <v>1859</v>
      </c>
      <c r="F58" s="275">
        <v>2090</v>
      </c>
      <c r="G58" s="287">
        <v>2366</v>
      </c>
      <c r="H58" s="273">
        <v>2642</v>
      </c>
      <c r="I58" s="275">
        <v>2972</v>
      </c>
      <c r="J58" s="287">
        <v>3302</v>
      </c>
      <c r="K58" s="273">
        <v>3632</v>
      </c>
      <c r="L58" s="275">
        <v>3962</v>
      </c>
      <c r="M58" s="287">
        <v>4293</v>
      </c>
      <c r="N58" s="273">
        <v>4623</v>
      </c>
      <c r="O58" s="275">
        <v>4953</v>
      </c>
      <c r="P58" s="287">
        <v>5283</v>
      </c>
      <c r="Q58" s="273">
        <v>5613</v>
      </c>
      <c r="R58" s="275">
        <v>5944</v>
      </c>
      <c r="S58" s="283">
        <v>6274</v>
      </c>
      <c r="T58" s="275">
        <v>6604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282">
        <v>2808</v>
      </c>
      <c r="C59" s="276">
        <v>2925</v>
      </c>
      <c r="D59" s="286">
        <v>3307</v>
      </c>
      <c r="E59" s="274">
        <v>3718</v>
      </c>
      <c r="F59" s="276">
        <v>4181</v>
      </c>
      <c r="G59" s="286">
        <v>4732</v>
      </c>
      <c r="H59" s="274">
        <v>5283</v>
      </c>
      <c r="I59" s="276">
        <v>5944</v>
      </c>
      <c r="J59" s="286">
        <v>6448</v>
      </c>
      <c r="K59" s="274">
        <v>7064</v>
      </c>
      <c r="L59" s="276">
        <v>7644</v>
      </c>
      <c r="M59" s="286">
        <v>8281</v>
      </c>
      <c r="N59" s="274">
        <v>8918</v>
      </c>
      <c r="O59" s="276">
        <v>9555</v>
      </c>
      <c r="P59" s="286">
        <v>10192</v>
      </c>
      <c r="Q59" s="274">
        <v>10829</v>
      </c>
      <c r="R59" s="276">
        <v>11466</v>
      </c>
      <c r="S59" s="282">
        <v>12103</v>
      </c>
      <c r="T59" s="276">
        <v>12740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283">
        <v>1485</v>
      </c>
      <c r="C60" s="275">
        <v>1547</v>
      </c>
      <c r="D60" s="287">
        <v>1750</v>
      </c>
      <c r="E60" s="273">
        <v>1931</v>
      </c>
      <c r="F60" s="275">
        <v>2171</v>
      </c>
      <c r="G60" s="287">
        <v>2457</v>
      </c>
      <c r="H60" s="273">
        <v>2743</v>
      </c>
      <c r="I60" s="275">
        <v>3086</v>
      </c>
      <c r="J60" s="287">
        <v>3429</v>
      </c>
      <c r="K60" s="273">
        <v>3772</v>
      </c>
      <c r="L60" s="275">
        <v>4115</v>
      </c>
      <c r="M60" s="287">
        <v>4458</v>
      </c>
      <c r="N60" s="273">
        <v>4801</v>
      </c>
      <c r="O60" s="275">
        <v>5144</v>
      </c>
      <c r="P60" s="287">
        <v>5486</v>
      </c>
      <c r="Q60" s="273">
        <v>5829</v>
      </c>
      <c r="R60" s="275">
        <v>6172</v>
      </c>
      <c r="S60" s="283">
        <v>6515</v>
      </c>
      <c r="T60" s="275">
        <v>6858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284">
        <v>2916</v>
      </c>
      <c r="C61" s="278">
        <v>3038</v>
      </c>
      <c r="D61" s="288">
        <v>3434</v>
      </c>
      <c r="E61" s="277">
        <v>3861</v>
      </c>
      <c r="F61" s="278">
        <v>4342</v>
      </c>
      <c r="G61" s="288">
        <v>4914</v>
      </c>
      <c r="H61" s="277">
        <v>5486</v>
      </c>
      <c r="I61" s="278">
        <v>6172</v>
      </c>
      <c r="J61" s="288">
        <v>6696</v>
      </c>
      <c r="K61" s="277">
        <v>7336</v>
      </c>
      <c r="L61" s="278">
        <v>7938</v>
      </c>
      <c r="M61" s="288">
        <v>8600</v>
      </c>
      <c r="N61" s="277">
        <v>9261</v>
      </c>
      <c r="O61" s="278">
        <v>9923</v>
      </c>
      <c r="P61" s="288">
        <v>10584</v>
      </c>
      <c r="Q61" s="277">
        <v>11246</v>
      </c>
      <c r="R61" s="278">
        <v>11907</v>
      </c>
      <c r="S61" s="284">
        <v>12569</v>
      </c>
      <c r="T61" s="278">
        <v>13230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289">
        <v>1540</v>
      </c>
      <c r="C62" s="290">
        <v>1604</v>
      </c>
      <c r="D62" s="291">
        <v>1814</v>
      </c>
      <c r="E62" s="292">
        <v>2002</v>
      </c>
      <c r="F62" s="290">
        <v>2251</v>
      </c>
      <c r="G62" s="291">
        <v>2548</v>
      </c>
      <c r="H62" s="292">
        <v>2845</v>
      </c>
      <c r="I62" s="290">
        <v>3200</v>
      </c>
      <c r="J62" s="291">
        <v>3556</v>
      </c>
      <c r="K62" s="292">
        <v>3912</v>
      </c>
      <c r="L62" s="290">
        <v>4267</v>
      </c>
      <c r="M62" s="291">
        <v>4623</v>
      </c>
      <c r="N62" s="292">
        <v>4978</v>
      </c>
      <c r="O62" s="290">
        <v>5334</v>
      </c>
      <c r="P62" s="291">
        <v>5690</v>
      </c>
      <c r="Q62" s="292">
        <v>6045</v>
      </c>
      <c r="R62" s="290">
        <v>6401</v>
      </c>
      <c r="S62" s="289">
        <v>6756</v>
      </c>
      <c r="T62" s="290">
        <v>7112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282">
        <v>3024</v>
      </c>
      <c r="C63" s="276">
        <v>3150</v>
      </c>
      <c r="D63" s="286">
        <v>3562</v>
      </c>
      <c r="E63" s="274">
        <v>4004</v>
      </c>
      <c r="F63" s="276">
        <v>4502</v>
      </c>
      <c r="G63" s="286">
        <v>5096</v>
      </c>
      <c r="H63" s="274">
        <v>5690</v>
      </c>
      <c r="I63" s="276">
        <v>6401</v>
      </c>
      <c r="J63" s="286">
        <v>6944</v>
      </c>
      <c r="K63" s="274">
        <v>7608</v>
      </c>
      <c r="L63" s="276">
        <v>8232</v>
      </c>
      <c r="M63" s="286">
        <v>8918</v>
      </c>
      <c r="N63" s="274">
        <v>9604</v>
      </c>
      <c r="O63" s="276">
        <v>10290</v>
      </c>
      <c r="P63" s="286">
        <v>10976</v>
      </c>
      <c r="Q63" s="274">
        <v>11662</v>
      </c>
      <c r="R63" s="276">
        <v>12348</v>
      </c>
      <c r="S63" s="282">
        <v>13034</v>
      </c>
      <c r="T63" s="276">
        <v>13720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283">
        <v>1595</v>
      </c>
      <c r="C64" s="275">
        <v>1662</v>
      </c>
      <c r="D64" s="287">
        <v>1879</v>
      </c>
      <c r="E64" s="273">
        <v>2074</v>
      </c>
      <c r="F64" s="275">
        <v>2332</v>
      </c>
      <c r="G64" s="287">
        <v>2639</v>
      </c>
      <c r="H64" s="273">
        <v>2946</v>
      </c>
      <c r="I64" s="275">
        <v>3315</v>
      </c>
      <c r="J64" s="287">
        <v>3683</v>
      </c>
      <c r="K64" s="273">
        <v>4051</v>
      </c>
      <c r="L64" s="275">
        <v>4420</v>
      </c>
      <c r="M64" s="287">
        <v>4788</v>
      </c>
      <c r="N64" s="273">
        <v>5156</v>
      </c>
      <c r="O64" s="275">
        <v>5525</v>
      </c>
      <c r="P64" s="287">
        <v>5893</v>
      </c>
      <c r="Q64" s="273">
        <v>6261</v>
      </c>
      <c r="R64" s="275">
        <v>6629</v>
      </c>
      <c r="S64" s="283">
        <v>6998</v>
      </c>
      <c r="T64" s="275">
        <v>7366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282">
        <v>3132</v>
      </c>
      <c r="C65" s="276">
        <v>3263</v>
      </c>
      <c r="D65" s="286">
        <v>3689</v>
      </c>
      <c r="E65" s="274">
        <v>4147</v>
      </c>
      <c r="F65" s="276">
        <v>4663</v>
      </c>
      <c r="G65" s="286">
        <v>5278</v>
      </c>
      <c r="H65" s="274">
        <v>5893</v>
      </c>
      <c r="I65" s="276">
        <v>6629</v>
      </c>
      <c r="J65" s="286">
        <v>7192</v>
      </c>
      <c r="K65" s="274">
        <v>7879</v>
      </c>
      <c r="L65" s="276">
        <v>8526</v>
      </c>
      <c r="M65" s="286">
        <v>9237</v>
      </c>
      <c r="N65" s="274">
        <v>9947</v>
      </c>
      <c r="O65" s="276">
        <v>10658</v>
      </c>
      <c r="P65" s="286">
        <v>11368</v>
      </c>
      <c r="Q65" s="274">
        <v>12079</v>
      </c>
      <c r="R65" s="276">
        <v>12789</v>
      </c>
      <c r="S65" s="282">
        <v>13500</v>
      </c>
      <c r="T65" s="276">
        <v>14210</v>
      </c>
    </row>
    <row r="66" spans="1:42" x14ac:dyDescent="0.15">
      <c r="A66" s="268" t="s">
        <v>135</v>
      </c>
      <c r="B66" s="283">
        <v>1650</v>
      </c>
      <c r="C66" s="275">
        <v>1719</v>
      </c>
      <c r="D66" s="287">
        <v>1944</v>
      </c>
      <c r="E66" s="273">
        <v>2145</v>
      </c>
      <c r="F66" s="275">
        <v>2412</v>
      </c>
      <c r="G66" s="287">
        <v>2730</v>
      </c>
      <c r="H66" s="273">
        <v>3048</v>
      </c>
      <c r="I66" s="275">
        <v>3429</v>
      </c>
      <c r="J66" s="287">
        <v>3810</v>
      </c>
      <c r="K66" s="273">
        <v>4191</v>
      </c>
      <c r="L66" s="275">
        <v>4572</v>
      </c>
      <c r="M66" s="287">
        <v>4953</v>
      </c>
      <c r="N66" s="273">
        <v>5334</v>
      </c>
      <c r="O66" s="275">
        <v>5715</v>
      </c>
      <c r="P66" s="287">
        <v>6096</v>
      </c>
      <c r="Q66" s="273">
        <v>6477</v>
      </c>
      <c r="R66" s="275">
        <v>6858</v>
      </c>
      <c r="S66" s="283">
        <v>7239</v>
      </c>
      <c r="T66" s="275">
        <v>7620</v>
      </c>
      <c r="U66" s="294"/>
    </row>
    <row r="67" spans="1:42" x14ac:dyDescent="0.15">
      <c r="A67" s="270">
        <v>1500</v>
      </c>
      <c r="B67" s="284">
        <v>3240</v>
      </c>
      <c r="C67" s="278">
        <v>3375</v>
      </c>
      <c r="D67" s="288">
        <v>3816</v>
      </c>
      <c r="E67" s="277">
        <v>4290</v>
      </c>
      <c r="F67" s="278">
        <v>4824</v>
      </c>
      <c r="G67" s="288">
        <v>5460</v>
      </c>
      <c r="H67" s="277">
        <v>6096</v>
      </c>
      <c r="I67" s="278">
        <v>6858</v>
      </c>
      <c r="J67" s="288">
        <v>7440</v>
      </c>
      <c r="K67" s="277">
        <v>8151</v>
      </c>
      <c r="L67" s="278">
        <v>8820</v>
      </c>
      <c r="M67" s="288">
        <v>9555</v>
      </c>
      <c r="N67" s="277">
        <v>10290</v>
      </c>
      <c r="O67" s="278">
        <v>11025</v>
      </c>
      <c r="P67" s="288">
        <v>11760</v>
      </c>
      <c r="Q67" s="277">
        <v>12495</v>
      </c>
      <c r="R67" s="278">
        <v>13230</v>
      </c>
      <c r="S67" s="284">
        <v>13965</v>
      </c>
      <c r="T67" s="278">
        <v>14700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239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239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345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f>2*1.25</f>
        <v>2.5</v>
      </c>
      <c r="U76" s="221"/>
      <c r="V76" s="239">
        <v>4</v>
      </c>
      <c r="W76" s="243">
        <v>138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43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690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276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345</v>
      </c>
      <c r="C78" s="248">
        <f t="shared" ref="C78:C109" si="1">ROUND(X78*$T$76,0)</f>
        <v>345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138</v>
      </c>
      <c r="X78" s="250">
        <v>138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690</v>
      </c>
      <c r="C79" s="245">
        <f t="shared" si="1"/>
        <v>690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276</v>
      </c>
      <c r="X79" s="250">
        <f>X78+C149</f>
        <v>276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398</v>
      </c>
      <c r="C80" s="248">
        <f t="shared" si="1"/>
        <v>398</v>
      </c>
      <c r="D80" s="248">
        <f t="shared" ref="D80:D111" si="2">ROUND(Y80*$T$76,0)</f>
        <v>423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159</v>
      </c>
      <c r="X80" s="250">
        <v>159</v>
      </c>
      <c r="Y80" s="250">
        <v>169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790</v>
      </c>
      <c r="C81" s="245">
        <f t="shared" si="1"/>
        <v>790</v>
      </c>
      <c r="D81" s="245">
        <f t="shared" si="2"/>
        <v>843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316</v>
      </c>
      <c r="X81" s="250">
        <f>X80+C151</f>
        <v>316</v>
      </c>
      <c r="Y81" s="250">
        <f>Y80+D151</f>
        <v>337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438</v>
      </c>
      <c r="C82" s="248">
        <f t="shared" si="1"/>
        <v>438</v>
      </c>
      <c r="D82" s="248">
        <f t="shared" si="2"/>
        <v>498</v>
      </c>
      <c r="E82" s="248">
        <f t="shared" ref="E82:E113" si="3">ROUND(Z82*$T$76,0)</f>
        <v>515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175</v>
      </c>
      <c r="X82" s="250">
        <v>175</v>
      </c>
      <c r="Y82" s="250">
        <v>199</v>
      </c>
      <c r="Z82" s="250">
        <v>206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875</v>
      </c>
      <c r="C83" s="245">
        <f t="shared" si="1"/>
        <v>875</v>
      </c>
      <c r="D83" s="245">
        <f t="shared" si="2"/>
        <v>958</v>
      </c>
      <c r="E83" s="245">
        <f t="shared" si="3"/>
        <v>1008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350</v>
      </c>
      <c r="X83" s="250">
        <f>X82+C153</f>
        <v>350</v>
      </c>
      <c r="Y83" s="250">
        <f>Y82+D153</f>
        <v>383</v>
      </c>
      <c r="Z83" s="250">
        <f>Z82+E153</f>
        <v>403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485</v>
      </c>
      <c r="C84" s="248">
        <f t="shared" si="1"/>
        <v>485</v>
      </c>
      <c r="D84" s="248">
        <f t="shared" si="2"/>
        <v>548</v>
      </c>
      <c r="E84" s="248">
        <f t="shared" si="3"/>
        <v>583</v>
      </c>
      <c r="F84" s="248">
        <f t="shared" ref="F84:F115" si="4">ROUND(AA84*$T$76,0)</f>
        <v>625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194</v>
      </c>
      <c r="X84" s="250">
        <v>194</v>
      </c>
      <c r="Y84" s="250">
        <v>219</v>
      </c>
      <c r="Z84" s="250">
        <v>233</v>
      </c>
      <c r="AA84" s="250">
        <v>250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960</v>
      </c>
      <c r="C85" s="252">
        <f t="shared" si="1"/>
        <v>960</v>
      </c>
      <c r="D85" s="252">
        <f t="shared" si="2"/>
        <v>1078</v>
      </c>
      <c r="E85" s="252">
        <f t="shared" si="3"/>
        <v>1135</v>
      </c>
      <c r="F85" s="252">
        <f t="shared" si="4"/>
        <v>1223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384</v>
      </c>
      <c r="X85" s="250">
        <f>X84+C155</f>
        <v>384</v>
      </c>
      <c r="Y85" s="250">
        <f>Y84+D155</f>
        <v>431</v>
      </c>
      <c r="Z85" s="250">
        <f>Z84+E155</f>
        <v>454</v>
      </c>
      <c r="AA85" s="250">
        <f>AA84+F155</f>
        <v>489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545</v>
      </c>
      <c r="C86" s="241">
        <f t="shared" si="1"/>
        <v>545</v>
      </c>
      <c r="D86" s="241">
        <f t="shared" si="2"/>
        <v>615</v>
      </c>
      <c r="E86" s="241">
        <f t="shared" si="3"/>
        <v>653</v>
      </c>
      <c r="F86" s="241">
        <f t="shared" si="4"/>
        <v>700</v>
      </c>
      <c r="G86" s="241">
        <f t="shared" ref="G86:G133" si="5">ROUND(AB86*$T$76,0)</f>
        <v>803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218</v>
      </c>
      <c r="X86" s="250">
        <v>218</v>
      </c>
      <c r="Y86" s="250">
        <v>246</v>
      </c>
      <c r="Z86" s="250">
        <v>261</v>
      </c>
      <c r="AA86" s="250">
        <v>280</v>
      </c>
      <c r="AB86" s="250">
        <v>321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1065</v>
      </c>
      <c r="C87" s="245">
        <f t="shared" si="1"/>
        <v>1065</v>
      </c>
      <c r="D87" s="245">
        <f t="shared" si="2"/>
        <v>1205</v>
      </c>
      <c r="E87" s="245">
        <f t="shared" si="3"/>
        <v>1278</v>
      </c>
      <c r="F87" s="245">
        <f t="shared" si="4"/>
        <v>1378</v>
      </c>
      <c r="G87" s="245">
        <f t="shared" si="5"/>
        <v>1525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 t="shared" ref="W87:AB87" si="6">W86+B157</f>
        <v>426</v>
      </c>
      <c r="X87" s="250">
        <f t="shared" si="6"/>
        <v>426</v>
      </c>
      <c r="Y87" s="250">
        <f t="shared" si="6"/>
        <v>482</v>
      </c>
      <c r="Z87" s="250">
        <f t="shared" si="6"/>
        <v>511</v>
      </c>
      <c r="AA87" s="250">
        <f t="shared" si="6"/>
        <v>551</v>
      </c>
      <c r="AB87" s="250">
        <f t="shared" si="6"/>
        <v>610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600</v>
      </c>
      <c r="C88" s="248">
        <f t="shared" si="1"/>
        <v>600</v>
      </c>
      <c r="D88" s="248">
        <f t="shared" si="2"/>
        <v>648</v>
      </c>
      <c r="E88" s="248">
        <f t="shared" si="3"/>
        <v>720</v>
      </c>
      <c r="F88" s="248">
        <f t="shared" si="4"/>
        <v>773</v>
      </c>
      <c r="G88" s="248">
        <f t="shared" si="5"/>
        <v>885</v>
      </c>
      <c r="H88" s="248">
        <f t="shared" ref="H88:H133" si="7">ROUND(AC88*$T$76,0)</f>
        <v>1008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240</v>
      </c>
      <c r="X88" s="250">
        <v>240</v>
      </c>
      <c r="Y88" s="250">
        <v>259</v>
      </c>
      <c r="Z88" s="250">
        <v>288</v>
      </c>
      <c r="AA88" s="250">
        <v>309</v>
      </c>
      <c r="AB88" s="250">
        <v>354</v>
      </c>
      <c r="AC88" s="250">
        <v>403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1173</v>
      </c>
      <c r="C89" s="245">
        <f t="shared" si="1"/>
        <v>1173</v>
      </c>
      <c r="D89" s="245">
        <f t="shared" si="2"/>
        <v>1280</v>
      </c>
      <c r="E89" s="245">
        <f t="shared" si="3"/>
        <v>1420</v>
      </c>
      <c r="F89" s="245">
        <f t="shared" si="4"/>
        <v>1530</v>
      </c>
      <c r="G89" s="245">
        <f t="shared" si="5"/>
        <v>1678</v>
      </c>
      <c r="H89" s="245">
        <f t="shared" si="7"/>
        <v>1918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C89" si="8">W88+B159</f>
        <v>469</v>
      </c>
      <c r="X89" s="250">
        <f t="shared" si="8"/>
        <v>469</v>
      </c>
      <c r="Y89" s="250">
        <f t="shared" si="8"/>
        <v>512</v>
      </c>
      <c r="Z89" s="250">
        <f t="shared" si="8"/>
        <v>568</v>
      </c>
      <c r="AA89" s="250">
        <f t="shared" si="8"/>
        <v>612</v>
      </c>
      <c r="AB89" s="250">
        <f t="shared" si="8"/>
        <v>671</v>
      </c>
      <c r="AC89" s="250">
        <f t="shared" si="8"/>
        <v>767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655</v>
      </c>
      <c r="C90" s="248">
        <f t="shared" si="1"/>
        <v>655</v>
      </c>
      <c r="D90" s="248">
        <f t="shared" si="2"/>
        <v>710</v>
      </c>
      <c r="E90" s="248">
        <f t="shared" si="3"/>
        <v>790</v>
      </c>
      <c r="F90" s="248">
        <f t="shared" si="4"/>
        <v>853</v>
      </c>
      <c r="G90" s="248">
        <f t="shared" si="5"/>
        <v>973</v>
      </c>
      <c r="H90" s="248">
        <f t="shared" si="7"/>
        <v>1103</v>
      </c>
      <c r="I90" s="248">
        <f t="shared" ref="I90:I133" si="9">ROUND(AD90*$T$76,0)</f>
        <v>1248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262</v>
      </c>
      <c r="X90" s="250">
        <v>262</v>
      </c>
      <c r="Y90" s="250">
        <v>284</v>
      </c>
      <c r="Z90" s="250">
        <v>316</v>
      </c>
      <c r="AA90" s="250">
        <v>341</v>
      </c>
      <c r="AB90" s="250">
        <v>389</v>
      </c>
      <c r="AC90" s="250">
        <v>441</v>
      </c>
      <c r="AD90" s="250">
        <v>499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1278</v>
      </c>
      <c r="C91" s="245">
        <f t="shared" si="1"/>
        <v>1278</v>
      </c>
      <c r="D91" s="245">
        <f t="shared" si="2"/>
        <v>1395</v>
      </c>
      <c r="E91" s="245">
        <f t="shared" si="3"/>
        <v>1530</v>
      </c>
      <c r="F91" s="245">
        <f t="shared" si="4"/>
        <v>1690</v>
      </c>
      <c r="G91" s="245">
        <f t="shared" si="5"/>
        <v>1838</v>
      </c>
      <c r="H91" s="245">
        <f t="shared" si="7"/>
        <v>2115</v>
      </c>
      <c r="I91" s="245">
        <f t="shared" si="9"/>
        <v>2373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D91" si="10">W90+B161</f>
        <v>511</v>
      </c>
      <c r="X91" s="250">
        <f t="shared" si="10"/>
        <v>511</v>
      </c>
      <c r="Y91" s="250">
        <f t="shared" si="10"/>
        <v>558</v>
      </c>
      <c r="Z91" s="250">
        <f t="shared" si="10"/>
        <v>612</v>
      </c>
      <c r="AA91" s="250">
        <f t="shared" si="10"/>
        <v>676</v>
      </c>
      <c r="AB91" s="250">
        <f t="shared" si="10"/>
        <v>735</v>
      </c>
      <c r="AC91" s="250">
        <f t="shared" si="10"/>
        <v>846</v>
      </c>
      <c r="AD91" s="250">
        <f t="shared" si="10"/>
        <v>949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715</v>
      </c>
      <c r="C92" s="248">
        <f t="shared" si="1"/>
        <v>715</v>
      </c>
      <c r="D92" s="248">
        <f t="shared" si="2"/>
        <v>770</v>
      </c>
      <c r="E92" s="248">
        <f t="shared" si="3"/>
        <v>858</v>
      </c>
      <c r="F92" s="248">
        <f t="shared" si="4"/>
        <v>905</v>
      </c>
      <c r="G92" s="248">
        <f t="shared" si="5"/>
        <v>1060</v>
      </c>
      <c r="H92" s="248">
        <f t="shared" si="7"/>
        <v>1198</v>
      </c>
      <c r="I92" s="248">
        <f t="shared" si="9"/>
        <v>1350</v>
      </c>
      <c r="J92" s="248">
        <f t="shared" ref="J92:J133" si="11">ROUND(AE92*$T$76,0)</f>
        <v>1553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286</v>
      </c>
      <c r="X92" s="250">
        <v>286</v>
      </c>
      <c r="Y92" s="250">
        <v>308</v>
      </c>
      <c r="Z92" s="250">
        <v>343</v>
      </c>
      <c r="AA92" s="250">
        <v>362</v>
      </c>
      <c r="AB92" s="250">
        <v>424</v>
      </c>
      <c r="AC92" s="250">
        <v>479</v>
      </c>
      <c r="AD92" s="250">
        <v>540</v>
      </c>
      <c r="AE92" s="250">
        <v>621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si="0"/>
        <v>1370</v>
      </c>
      <c r="C93" s="245">
        <f t="shared" si="1"/>
        <v>1370</v>
      </c>
      <c r="D93" s="245">
        <f t="shared" si="2"/>
        <v>1523</v>
      </c>
      <c r="E93" s="245">
        <f t="shared" si="3"/>
        <v>1650</v>
      </c>
      <c r="F93" s="245">
        <f t="shared" si="4"/>
        <v>1820</v>
      </c>
      <c r="G93" s="245">
        <f t="shared" si="5"/>
        <v>2013</v>
      </c>
      <c r="H93" s="245">
        <f t="shared" si="7"/>
        <v>2310</v>
      </c>
      <c r="I93" s="245">
        <f t="shared" si="9"/>
        <v>2580</v>
      </c>
      <c r="J93" s="245">
        <f t="shared" si="11"/>
        <v>2920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E93" si="12">W92+B163</f>
        <v>548</v>
      </c>
      <c r="X93" s="250">
        <f t="shared" si="12"/>
        <v>548</v>
      </c>
      <c r="Y93" s="250">
        <f t="shared" si="12"/>
        <v>609</v>
      </c>
      <c r="Z93" s="250">
        <f t="shared" si="12"/>
        <v>660</v>
      </c>
      <c r="AA93" s="250">
        <f t="shared" si="12"/>
        <v>728</v>
      </c>
      <c r="AB93" s="250">
        <f t="shared" si="12"/>
        <v>805</v>
      </c>
      <c r="AC93" s="250">
        <f t="shared" si="12"/>
        <v>924</v>
      </c>
      <c r="AD93" s="250">
        <f t="shared" si="12"/>
        <v>1032</v>
      </c>
      <c r="AE93" s="250">
        <f t="shared" si="12"/>
        <v>1168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735</v>
      </c>
      <c r="C94" s="248">
        <f t="shared" si="1"/>
        <v>735</v>
      </c>
      <c r="D94" s="248">
        <f t="shared" si="2"/>
        <v>868</v>
      </c>
      <c r="E94" s="248">
        <f t="shared" si="3"/>
        <v>903</v>
      </c>
      <c r="F94" s="248">
        <f t="shared" si="4"/>
        <v>978</v>
      </c>
      <c r="G94" s="248">
        <f t="shared" si="5"/>
        <v>1118</v>
      </c>
      <c r="H94" s="248">
        <f t="shared" si="7"/>
        <v>1270</v>
      </c>
      <c r="I94" s="248">
        <f t="shared" si="9"/>
        <v>1435</v>
      </c>
      <c r="J94" s="248">
        <f t="shared" si="11"/>
        <v>1685</v>
      </c>
      <c r="K94" s="248">
        <f t="shared" ref="K94:K133" si="13">ROUND(AF94*$T$76,0)</f>
        <v>1825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294</v>
      </c>
      <c r="X94" s="250">
        <v>294</v>
      </c>
      <c r="Y94" s="250">
        <v>347</v>
      </c>
      <c r="Z94" s="250">
        <v>361</v>
      </c>
      <c r="AA94" s="250">
        <v>391</v>
      </c>
      <c r="AB94" s="250">
        <v>447</v>
      </c>
      <c r="AC94" s="250">
        <v>508</v>
      </c>
      <c r="AD94" s="250">
        <v>574</v>
      </c>
      <c r="AE94" s="250">
        <v>674</v>
      </c>
      <c r="AF94" s="250">
        <v>730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si="0"/>
        <v>1450</v>
      </c>
      <c r="C95" s="245">
        <f t="shared" si="1"/>
        <v>1450</v>
      </c>
      <c r="D95" s="245">
        <f t="shared" si="2"/>
        <v>1660</v>
      </c>
      <c r="E95" s="245">
        <f t="shared" si="3"/>
        <v>1768</v>
      </c>
      <c r="F95" s="245">
        <f t="shared" si="4"/>
        <v>1978</v>
      </c>
      <c r="G95" s="245">
        <f t="shared" si="5"/>
        <v>2178</v>
      </c>
      <c r="H95" s="245">
        <f t="shared" si="7"/>
        <v>2485</v>
      </c>
      <c r="I95" s="245">
        <f t="shared" si="9"/>
        <v>2783</v>
      </c>
      <c r="J95" s="245">
        <f t="shared" si="11"/>
        <v>3178</v>
      </c>
      <c r="K95" s="245">
        <f t="shared" si="13"/>
        <v>3488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F95" si="14">W94+B165</f>
        <v>580</v>
      </c>
      <c r="X95" s="250">
        <f t="shared" si="14"/>
        <v>580</v>
      </c>
      <c r="Y95" s="250">
        <f t="shared" si="14"/>
        <v>664</v>
      </c>
      <c r="Z95" s="250">
        <f t="shared" si="14"/>
        <v>707</v>
      </c>
      <c r="AA95" s="250">
        <f t="shared" si="14"/>
        <v>791</v>
      </c>
      <c r="AB95" s="250">
        <f t="shared" si="14"/>
        <v>871</v>
      </c>
      <c r="AC95" s="250">
        <f t="shared" si="14"/>
        <v>994</v>
      </c>
      <c r="AD95" s="250">
        <f t="shared" si="14"/>
        <v>1113</v>
      </c>
      <c r="AE95" s="250">
        <f t="shared" si="14"/>
        <v>1271</v>
      </c>
      <c r="AF95" s="250">
        <f t="shared" si="14"/>
        <v>1395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788</v>
      </c>
      <c r="C96" s="248">
        <f t="shared" si="1"/>
        <v>788</v>
      </c>
      <c r="D96" s="248">
        <f t="shared" si="2"/>
        <v>880</v>
      </c>
      <c r="E96" s="248">
        <f t="shared" si="3"/>
        <v>963</v>
      </c>
      <c r="F96" s="248">
        <f t="shared" si="4"/>
        <v>1045</v>
      </c>
      <c r="G96" s="248">
        <f t="shared" si="5"/>
        <v>1198</v>
      </c>
      <c r="H96" s="248">
        <f t="shared" si="7"/>
        <v>1358</v>
      </c>
      <c r="I96" s="248">
        <f t="shared" si="9"/>
        <v>1538</v>
      </c>
      <c r="J96" s="248">
        <f t="shared" si="11"/>
        <v>1728</v>
      </c>
      <c r="K96" s="248">
        <f t="shared" si="13"/>
        <v>1903</v>
      </c>
      <c r="L96" s="248">
        <f t="shared" ref="L96:L133" si="15">ROUND(AG96*$T$76,0)</f>
        <v>2033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315</v>
      </c>
      <c r="X96" s="250">
        <v>315</v>
      </c>
      <c r="Y96" s="250">
        <v>352</v>
      </c>
      <c r="Z96" s="250">
        <v>385</v>
      </c>
      <c r="AA96" s="250">
        <v>418</v>
      </c>
      <c r="AB96" s="250">
        <v>479</v>
      </c>
      <c r="AC96" s="250">
        <v>543</v>
      </c>
      <c r="AD96" s="250">
        <v>615</v>
      </c>
      <c r="AE96" s="250">
        <v>691</v>
      </c>
      <c r="AF96" s="250">
        <v>761</v>
      </c>
      <c r="AG96" s="250">
        <v>813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1.41</v>
      </c>
    </row>
    <row r="97" spans="1:42" ht="13" thickBot="1" x14ac:dyDescent="0.2">
      <c r="A97" s="240">
        <v>600</v>
      </c>
      <c r="B97" s="252">
        <f t="shared" si="0"/>
        <v>1545</v>
      </c>
      <c r="C97" s="252">
        <f t="shared" si="1"/>
        <v>1545</v>
      </c>
      <c r="D97" s="252">
        <f t="shared" si="2"/>
        <v>1725</v>
      </c>
      <c r="E97" s="252">
        <f t="shared" si="3"/>
        <v>1895</v>
      </c>
      <c r="F97" s="252">
        <f t="shared" si="4"/>
        <v>2100</v>
      </c>
      <c r="G97" s="252">
        <f t="shared" si="5"/>
        <v>2345</v>
      </c>
      <c r="H97" s="252">
        <f t="shared" si="7"/>
        <v>2638</v>
      </c>
      <c r="I97" s="252">
        <f t="shared" si="9"/>
        <v>2958</v>
      </c>
      <c r="J97" s="252">
        <f t="shared" si="11"/>
        <v>3293</v>
      </c>
      <c r="K97" s="252">
        <f t="shared" si="13"/>
        <v>3648</v>
      </c>
      <c r="L97" s="252">
        <f t="shared" si="15"/>
        <v>3953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G97" si="16">W96+B167</f>
        <v>618</v>
      </c>
      <c r="X97" s="250">
        <f t="shared" si="16"/>
        <v>618</v>
      </c>
      <c r="Y97" s="250">
        <f t="shared" si="16"/>
        <v>690</v>
      </c>
      <c r="Z97" s="250">
        <f t="shared" si="16"/>
        <v>758</v>
      </c>
      <c r="AA97" s="250">
        <f t="shared" si="16"/>
        <v>840</v>
      </c>
      <c r="AB97" s="250">
        <f t="shared" si="16"/>
        <v>938</v>
      </c>
      <c r="AC97" s="250">
        <f t="shared" si="16"/>
        <v>1055</v>
      </c>
      <c r="AD97" s="250">
        <f t="shared" si="16"/>
        <v>1183</v>
      </c>
      <c r="AE97" s="250">
        <f t="shared" si="16"/>
        <v>1317</v>
      </c>
      <c r="AF97" s="250">
        <f t="shared" si="16"/>
        <v>1459</v>
      </c>
      <c r="AG97" s="250">
        <f t="shared" si="16"/>
        <v>1581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2.74</v>
      </c>
    </row>
    <row r="98" spans="1:42" x14ac:dyDescent="0.15">
      <c r="A98" s="238" t="s">
        <v>11</v>
      </c>
      <c r="B98" s="241">
        <f t="shared" si="0"/>
        <v>838</v>
      </c>
      <c r="C98" s="241">
        <f t="shared" si="1"/>
        <v>838</v>
      </c>
      <c r="D98" s="241">
        <f t="shared" si="2"/>
        <v>928</v>
      </c>
      <c r="E98" s="241">
        <f t="shared" si="3"/>
        <v>1025</v>
      </c>
      <c r="F98" s="241">
        <f t="shared" si="4"/>
        <v>1120</v>
      </c>
      <c r="G98" s="241">
        <f t="shared" si="5"/>
        <v>1278</v>
      </c>
      <c r="H98" s="241">
        <f t="shared" si="7"/>
        <v>1448</v>
      </c>
      <c r="I98" s="241">
        <f t="shared" si="9"/>
        <v>1640</v>
      </c>
      <c r="J98" s="241">
        <f t="shared" si="11"/>
        <v>1843</v>
      </c>
      <c r="K98" s="241">
        <f t="shared" si="13"/>
        <v>2005</v>
      </c>
      <c r="L98" s="241">
        <f t="shared" si="15"/>
        <v>2160</v>
      </c>
      <c r="M98" s="241">
        <f t="shared" ref="M98:M133" si="17">ROUND(AH98*$T$76,0)</f>
        <v>2332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335</v>
      </c>
      <c r="X98" s="250">
        <v>335</v>
      </c>
      <c r="Y98" s="250">
        <v>371</v>
      </c>
      <c r="Z98" s="250">
        <v>410</v>
      </c>
      <c r="AA98" s="250">
        <v>448</v>
      </c>
      <c r="AB98" s="250">
        <v>511</v>
      </c>
      <c r="AC98" s="250">
        <v>579</v>
      </c>
      <c r="AD98" s="250">
        <v>656</v>
      </c>
      <c r="AE98" s="250">
        <v>737</v>
      </c>
      <c r="AF98" s="250">
        <v>802</v>
      </c>
      <c r="AG98" s="250">
        <v>864</v>
      </c>
      <c r="AH98" s="243">
        <f>$AH$74*V98*AP98</f>
        <v>932.87999999999988</v>
      </c>
      <c r="AI98" s="243"/>
      <c r="AJ98" s="243"/>
      <c r="AK98" s="243"/>
      <c r="AL98" s="243"/>
      <c r="AM98" s="243"/>
      <c r="AN98" s="243"/>
      <c r="AO98" s="243"/>
      <c r="AP98" s="222">
        <v>1.38</v>
      </c>
    </row>
    <row r="99" spans="1:42" x14ac:dyDescent="0.15">
      <c r="A99" s="244">
        <v>650</v>
      </c>
      <c r="B99" s="245">
        <f t="shared" si="0"/>
        <v>1638</v>
      </c>
      <c r="C99" s="245">
        <f t="shared" si="1"/>
        <v>1638</v>
      </c>
      <c r="D99" s="245">
        <f t="shared" si="2"/>
        <v>1838</v>
      </c>
      <c r="E99" s="245">
        <f t="shared" si="3"/>
        <v>2033</v>
      </c>
      <c r="F99" s="245">
        <f t="shared" si="4"/>
        <v>2238</v>
      </c>
      <c r="G99" s="245">
        <f t="shared" si="5"/>
        <v>2515</v>
      </c>
      <c r="H99" s="245">
        <f t="shared" si="7"/>
        <v>2795</v>
      </c>
      <c r="I99" s="245">
        <f t="shared" si="9"/>
        <v>3130</v>
      </c>
      <c r="J99" s="245">
        <f t="shared" si="11"/>
        <v>3488</v>
      </c>
      <c r="K99" s="245">
        <f t="shared" si="13"/>
        <v>3830</v>
      </c>
      <c r="L99" s="245">
        <f t="shared" si="15"/>
        <v>4220</v>
      </c>
      <c r="M99" s="245">
        <f t="shared" si="17"/>
        <v>4563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H99" si="18">W98+B169</f>
        <v>655</v>
      </c>
      <c r="X99" s="250">
        <f t="shared" si="18"/>
        <v>655</v>
      </c>
      <c r="Y99" s="250">
        <f t="shared" si="18"/>
        <v>735</v>
      </c>
      <c r="Z99" s="250">
        <f t="shared" si="18"/>
        <v>813</v>
      </c>
      <c r="AA99" s="250">
        <f t="shared" si="18"/>
        <v>895</v>
      </c>
      <c r="AB99" s="250">
        <f t="shared" si="18"/>
        <v>1006</v>
      </c>
      <c r="AC99" s="250">
        <f t="shared" si="18"/>
        <v>1118</v>
      </c>
      <c r="AD99" s="250">
        <f t="shared" si="18"/>
        <v>1252</v>
      </c>
      <c r="AE99" s="250">
        <f t="shared" si="18"/>
        <v>1395</v>
      </c>
      <c r="AF99" s="250">
        <f t="shared" si="18"/>
        <v>1532</v>
      </c>
      <c r="AG99" s="250">
        <f t="shared" si="18"/>
        <v>1688</v>
      </c>
      <c r="AH99" s="243">
        <f t="shared" si="18"/>
        <v>1825.1999999999998</v>
      </c>
      <c r="AI99" s="243"/>
      <c r="AJ99" s="243"/>
      <c r="AK99" s="243"/>
      <c r="AL99" s="243"/>
      <c r="AM99" s="243"/>
      <c r="AN99" s="243"/>
      <c r="AO99" s="243"/>
      <c r="AP99" s="222">
        <f>AP98+U169</f>
        <v>2.7</v>
      </c>
    </row>
    <row r="100" spans="1:42" x14ac:dyDescent="0.15">
      <c r="A100" s="251" t="s">
        <v>12</v>
      </c>
      <c r="B100" s="248">
        <f t="shared" si="0"/>
        <v>888</v>
      </c>
      <c r="C100" s="248">
        <f t="shared" si="1"/>
        <v>888</v>
      </c>
      <c r="D100" s="248">
        <f t="shared" si="2"/>
        <v>983</v>
      </c>
      <c r="E100" s="248">
        <f t="shared" si="3"/>
        <v>1090</v>
      </c>
      <c r="F100" s="248">
        <f t="shared" si="4"/>
        <v>1188</v>
      </c>
      <c r="G100" s="248">
        <f t="shared" si="5"/>
        <v>1355</v>
      </c>
      <c r="H100" s="248">
        <f t="shared" si="7"/>
        <v>1538</v>
      </c>
      <c r="I100" s="248">
        <f t="shared" si="9"/>
        <v>1740</v>
      </c>
      <c r="J100" s="248">
        <f t="shared" si="11"/>
        <v>1955</v>
      </c>
      <c r="K100" s="248">
        <f t="shared" si="13"/>
        <v>2093</v>
      </c>
      <c r="L100" s="248">
        <f t="shared" si="15"/>
        <v>2288</v>
      </c>
      <c r="M100" s="248">
        <f t="shared" si="17"/>
        <v>2475</v>
      </c>
      <c r="N100" s="248">
        <f t="shared" ref="N100:N133" si="19">ROUND(AI100*$T$76,0)</f>
        <v>2666</v>
      </c>
      <c r="O100" s="248"/>
      <c r="P100" s="248"/>
      <c r="Q100" s="248"/>
      <c r="R100" s="248"/>
      <c r="S100" s="248"/>
      <c r="T100" s="249"/>
      <c r="V100" s="239">
        <v>28</v>
      </c>
      <c r="W100" s="243">
        <v>355</v>
      </c>
      <c r="X100" s="250">
        <v>355</v>
      </c>
      <c r="Y100" s="250">
        <v>393</v>
      </c>
      <c r="Z100" s="250">
        <v>436</v>
      </c>
      <c r="AA100" s="250">
        <v>475</v>
      </c>
      <c r="AB100" s="250">
        <v>542</v>
      </c>
      <c r="AC100" s="250">
        <v>615</v>
      </c>
      <c r="AD100" s="250">
        <v>696</v>
      </c>
      <c r="AE100" s="250">
        <v>782</v>
      </c>
      <c r="AF100" s="250">
        <v>837</v>
      </c>
      <c r="AG100" s="250">
        <v>915</v>
      </c>
      <c r="AH100" s="243">
        <f>$AH$74*V100*AP100</f>
        <v>990.08</v>
      </c>
      <c r="AI100" s="243">
        <f>$AI$74*V100*AP100</f>
        <v>1066.24</v>
      </c>
      <c r="AJ100" s="243"/>
      <c r="AK100" s="243"/>
      <c r="AL100" s="243"/>
      <c r="AM100" s="243"/>
      <c r="AN100" s="243"/>
      <c r="AO100" s="243"/>
      <c r="AP100" s="222">
        <v>1.36</v>
      </c>
    </row>
    <row r="101" spans="1:42" x14ac:dyDescent="0.15">
      <c r="A101" s="244">
        <v>700</v>
      </c>
      <c r="B101" s="245">
        <f t="shared" si="0"/>
        <v>1728</v>
      </c>
      <c r="C101" s="245">
        <f t="shared" si="1"/>
        <v>1728</v>
      </c>
      <c r="D101" s="245">
        <f t="shared" si="2"/>
        <v>1935</v>
      </c>
      <c r="E101" s="245">
        <f t="shared" si="3"/>
        <v>2173</v>
      </c>
      <c r="F101" s="245">
        <f t="shared" si="4"/>
        <v>2388</v>
      </c>
      <c r="G101" s="245">
        <f t="shared" si="5"/>
        <v>2683</v>
      </c>
      <c r="H101" s="245">
        <f t="shared" si="7"/>
        <v>3023</v>
      </c>
      <c r="I101" s="245">
        <f t="shared" si="9"/>
        <v>3383</v>
      </c>
      <c r="J101" s="245">
        <f t="shared" si="11"/>
        <v>3765</v>
      </c>
      <c r="K101" s="245">
        <f t="shared" si="13"/>
        <v>4005</v>
      </c>
      <c r="L101" s="245">
        <f t="shared" si="15"/>
        <v>4493</v>
      </c>
      <c r="M101" s="245">
        <f t="shared" si="17"/>
        <v>4859</v>
      </c>
      <c r="N101" s="245">
        <f t="shared" si="19"/>
        <v>5233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I101" si="20">W100+B171</f>
        <v>691</v>
      </c>
      <c r="X101" s="250">
        <f t="shared" si="20"/>
        <v>691</v>
      </c>
      <c r="Y101" s="250">
        <f t="shared" si="20"/>
        <v>774</v>
      </c>
      <c r="Z101" s="250">
        <f t="shared" si="20"/>
        <v>869</v>
      </c>
      <c r="AA101" s="250">
        <f t="shared" si="20"/>
        <v>955</v>
      </c>
      <c r="AB101" s="250">
        <f t="shared" si="20"/>
        <v>1073</v>
      </c>
      <c r="AC101" s="250">
        <f t="shared" si="20"/>
        <v>1209</v>
      </c>
      <c r="AD101" s="250">
        <f t="shared" si="20"/>
        <v>1353</v>
      </c>
      <c r="AE101" s="250">
        <f t="shared" si="20"/>
        <v>1506</v>
      </c>
      <c r="AF101" s="250">
        <f t="shared" si="20"/>
        <v>1602</v>
      </c>
      <c r="AG101" s="250">
        <f t="shared" si="20"/>
        <v>1797</v>
      </c>
      <c r="AH101" s="243">
        <f t="shared" si="20"/>
        <v>1943.7600000000002</v>
      </c>
      <c r="AI101" s="243">
        <f t="shared" si="20"/>
        <v>2093.2799999999997</v>
      </c>
      <c r="AJ101" s="243"/>
      <c r="AK101" s="243"/>
      <c r="AL101" s="243"/>
      <c r="AM101" s="243"/>
      <c r="AN101" s="243"/>
      <c r="AO101" s="243"/>
      <c r="AP101" s="222">
        <f>AP100+U171</f>
        <v>2.67</v>
      </c>
    </row>
    <row r="102" spans="1:42" x14ac:dyDescent="0.15">
      <c r="A102" s="251" t="s">
        <v>13</v>
      </c>
      <c r="B102" s="248">
        <f t="shared" si="0"/>
        <v>943</v>
      </c>
      <c r="C102" s="248">
        <f t="shared" si="1"/>
        <v>943</v>
      </c>
      <c r="D102" s="248">
        <f t="shared" si="2"/>
        <v>1040</v>
      </c>
      <c r="E102" s="248">
        <f t="shared" si="3"/>
        <v>1155</v>
      </c>
      <c r="F102" s="248">
        <f t="shared" si="4"/>
        <v>1258</v>
      </c>
      <c r="G102" s="248">
        <f t="shared" si="5"/>
        <v>1435</v>
      </c>
      <c r="H102" s="248">
        <f t="shared" si="7"/>
        <v>1628</v>
      </c>
      <c r="I102" s="248">
        <f t="shared" si="9"/>
        <v>1845</v>
      </c>
      <c r="J102" s="248">
        <f t="shared" si="11"/>
        <v>2070</v>
      </c>
      <c r="K102" s="248">
        <f t="shared" si="13"/>
        <v>2208</v>
      </c>
      <c r="L102" s="248">
        <f t="shared" si="15"/>
        <v>2418</v>
      </c>
      <c r="M102" s="248">
        <f t="shared" si="17"/>
        <v>2613</v>
      </c>
      <c r="N102" s="248">
        <f t="shared" si="19"/>
        <v>2814</v>
      </c>
      <c r="O102" s="248">
        <f t="shared" ref="O102:O133" si="21">ROUND(AJ102*$T$76,0)</f>
        <v>3015</v>
      </c>
      <c r="P102" s="248"/>
      <c r="Q102" s="248"/>
      <c r="R102" s="248"/>
      <c r="S102" s="248"/>
      <c r="T102" s="249"/>
      <c r="V102" s="239">
        <v>30</v>
      </c>
      <c r="W102" s="243">
        <v>377</v>
      </c>
      <c r="X102" s="250">
        <v>377</v>
      </c>
      <c r="Y102" s="250">
        <v>416</v>
      </c>
      <c r="Z102" s="250">
        <v>462</v>
      </c>
      <c r="AA102" s="250">
        <v>503</v>
      </c>
      <c r="AB102" s="250">
        <v>574</v>
      </c>
      <c r="AC102" s="250">
        <v>651</v>
      </c>
      <c r="AD102" s="250">
        <v>738</v>
      </c>
      <c r="AE102" s="250">
        <v>828</v>
      </c>
      <c r="AF102" s="250">
        <v>883</v>
      </c>
      <c r="AG102" s="250">
        <v>967</v>
      </c>
      <c r="AH102" s="243">
        <f>$AH$74*V102*AP102</f>
        <v>1045.2</v>
      </c>
      <c r="AI102" s="243">
        <f>$AI$74*V102*AP102</f>
        <v>1125.6000000000001</v>
      </c>
      <c r="AJ102" s="243">
        <f>$AJ$74*V102*AP102</f>
        <v>1206</v>
      </c>
      <c r="AK102" s="243"/>
      <c r="AL102" s="243"/>
      <c r="AM102" s="243"/>
      <c r="AN102" s="243"/>
      <c r="AO102" s="243"/>
      <c r="AP102" s="222">
        <v>1.34</v>
      </c>
    </row>
    <row r="103" spans="1:42" x14ac:dyDescent="0.15">
      <c r="A103" s="244">
        <v>750</v>
      </c>
      <c r="B103" s="245">
        <f t="shared" si="0"/>
        <v>1843</v>
      </c>
      <c r="C103" s="245">
        <f t="shared" si="1"/>
        <v>1843</v>
      </c>
      <c r="D103" s="245">
        <f t="shared" si="2"/>
        <v>2060</v>
      </c>
      <c r="E103" s="245">
        <f t="shared" si="3"/>
        <v>2313</v>
      </c>
      <c r="F103" s="245">
        <f t="shared" si="4"/>
        <v>2540</v>
      </c>
      <c r="G103" s="245">
        <f t="shared" si="5"/>
        <v>2855</v>
      </c>
      <c r="H103" s="245">
        <f t="shared" si="7"/>
        <v>3213</v>
      </c>
      <c r="I103" s="245">
        <f t="shared" si="9"/>
        <v>3603</v>
      </c>
      <c r="J103" s="245">
        <f t="shared" si="11"/>
        <v>4003</v>
      </c>
      <c r="K103" s="245">
        <f t="shared" si="13"/>
        <v>4245</v>
      </c>
      <c r="L103" s="245">
        <f t="shared" si="15"/>
        <v>4768</v>
      </c>
      <c r="M103" s="245">
        <f t="shared" si="17"/>
        <v>5168</v>
      </c>
      <c r="N103" s="245">
        <f t="shared" si="19"/>
        <v>5565</v>
      </c>
      <c r="O103" s="245">
        <f t="shared" si="21"/>
        <v>5963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22">W102+B173</f>
        <v>737</v>
      </c>
      <c r="X103" s="250">
        <f t="shared" si="22"/>
        <v>737</v>
      </c>
      <c r="Y103" s="250">
        <f t="shared" si="22"/>
        <v>824</v>
      </c>
      <c r="Z103" s="250">
        <f t="shared" si="22"/>
        <v>925</v>
      </c>
      <c r="AA103" s="250">
        <f t="shared" si="22"/>
        <v>1016</v>
      </c>
      <c r="AB103" s="250">
        <f t="shared" si="22"/>
        <v>1142</v>
      </c>
      <c r="AC103" s="250">
        <f t="shared" si="22"/>
        <v>1285</v>
      </c>
      <c r="AD103" s="250">
        <f t="shared" si="22"/>
        <v>1441</v>
      </c>
      <c r="AE103" s="250">
        <f t="shared" si="22"/>
        <v>1601</v>
      </c>
      <c r="AF103" s="250">
        <f t="shared" si="22"/>
        <v>1698</v>
      </c>
      <c r="AG103" s="250">
        <f t="shared" si="22"/>
        <v>1907</v>
      </c>
      <c r="AH103" s="243">
        <f t="shared" si="22"/>
        <v>2067</v>
      </c>
      <c r="AI103" s="243">
        <f t="shared" si="22"/>
        <v>2226</v>
      </c>
      <c r="AJ103" s="243">
        <f t="shared" si="22"/>
        <v>2385</v>
      </c>
      <c r="AK103" s="243"/>
      <c r="AL103" s="243"/>
      <c r="AM103" s="243"/>
      <c r="AN103" s="243"/>
      <c r="AO103" s="243"/>
      <c r="AP103" s="222">
        <f>AP102+U173</f>
        <v>2.6500000000000004</v>
      </c>
    </row>
    <row r="104" spans="1:42" x14ac:dyDescent="0.15">
      <c r="A104" s="251" t="s">
        <v>14</v>
      </c>
      <c r="B104" s="248">
        <f t="shared" si="0"/>
        <v>995</v>
      </c>
      <c r="C104" s="248">
        <f t="shared" si="1"/>
        <v>995</v>
      </c>
      <c r="D104" s="248">
        <f t="shared" si="2"/>
        <v>1100</v>
      </c>
      <c r="E104" s="248">
        <f t="shared" si="3"/>
        <v>1218</v>
      </c>
      <c r="F104" s="248">
        <f t="shared" si="4"/>
        <v>1323</v>
      </c>
      <c r="G104" s="248">
        <f t="shared" si="5"/>
        <v>1513</v>
      </c>
      <c r="H104" s="248">
        <f t="shared" si="7"/>
        <v>1718</v>
      </c>
      <c r="I104" s="248">
        <f t="shared" si="9"/>
        <v>1945</v>
      </c>
      <c r="J104" s="248">
        <f t="shared" si="11"/>
        <v>2183</v>
      </c>
      <c r="K104" s="248">
        <f t="shared" si="13"/>
        <v>2333</v>
      </c>
      <c r="L104" s="248">
        <f t="shared" si="15"/>
        <v>2545</v>
      </c>
      <c r="M104" s="248">
        <f t="shared" si="17"/>
        <v>2766</v>
      </c>
      <c r="N104" s="248">
        <f t="shared" si="19"/>
        <v>2979</v>
      </c>
      <c r="O104" s="248">
        <f t="shared" si="21"/>
        <v>3192</v>
      </c>
      <c r="P104" s="248">
        <f t="shared" ref="P104:P133" si="23">ROUND(AK104*$T$76,0)</f>
        <v>3405</v>
      </c>
      <c r="Q104" s="248"/>
      <c r="R104" s="248"/>
      <c r="S104" s="248"/>
      <c r="T104" s="249"/>
      <c r="V104" s="239">
        <v>32</v>
      </c>
      <c r="W104" s="243">
        <v>398</v>
      </c>
      <c r="X104" s="250">
        <v>398</v>
      </c>
      <c r="Y104" s="250">
        <v>440</v>
      </c>
      <c r="Z104" s="250">
        <v>487</v>
      </c>
      <c r="AA104" s="250">
        <v>529</v>
      </c>
      <c r="AB104" s="250">
        <v>605</v>
      </c>
      <c r="AC104" s="250">
        <v>687</v>
      </c>
      <c r="AD104" s="250">
        <v>778</v>
      </c>
      <c r="AE104" s="250">
        <v>873</v>
      </c>
      <c r="AF104" s="250">
        <v>933</v>
      </c>
      <c r="AG104" s="250">
        <v>1018</v>
      </c>
      <c r="AH104" s="243">
        <f>$AH$74*V104*AP104</f>
        <v>1106.56</v>
      </c>
      <c r="AI104" s="243">
        <f>$AI$74*V104*AP104</f>
        <v>1191.68</v>
      </c>
      <c r="AJ104" s="243">
        <f>$AJ$74*V104*AP104</f>
        <v>1276.8000000000002</v>
      </c>
      <c r="AK104" s="243">
        <f>$AK$74*V104*AP104</f>
        <v>1361.92</v>
      </c>
      <c r="AL104" s="243"/>
      <c r="AM104" s="243"/>
      <c r="AN104" s="243"/>
      <c r="AO104" s="243"/>
      <c r="AP104" s="222">
        <v>1.33</v>
      </c>
    </row>
    <row r="105" spans="1:42" x14ac:dyDescent="0.15">
      <c r="A105" s="244">
        <v>800</v>
      </c>
      <c r="B105" s="245">
        <f t="shared" si="0"/>
        <v>1935</v>
      </c>
      <c r="C105" s="245">
        <f t="shared" si="1"/>
        <v>1935</v>
      </c>
      <c r="D105" s="245">
        <f t="shared" si="2"/>
        <v>2165</v>
      </c>
      <c r="E105" s="245">
        <f t="shared" si="3"/>
        <v>2428</v>
      </c>
      <c r="F105" s="245">
        <f t="shared" si="4"/>
        <v>2655</v>
      </c>
      <c r="G105" s="245">
        <f t="shared" si="5"/>
        <v>3028</v>
      </c>
      <c r="H105" s="245">
        <f t="shared" si="7"/>
        <v>3370</v>
      </c>
      <c r="I105" s="245">
        <f t="shared" si="9"/>
        <v>3773</v>
      </c>
      <c r="J105" s="245">
        <f t="shared" si="11"/>
        <v>4195</v>
      </c>
      <c r="K105" s="245">
        <f t="shared" si="13"/>
        <v>4503</v>
      </c>
      <c r="L105" s="245">
        <f t="shared" si="15"/>
        <v>4983</v>
      </c>
      <c r="M105" s="245">
        <f t="shared" si="17"/>
        <v>5408</v>
      </c>
      <c r="N105" s="245">
        <f t="shared" si="19"/>
        <v>5824</v>
      </c>
      <c r="O105" s="245">
        <f t="shared" si="21"/>
        <v>6240</v>
      </c>
      <c r="P105" s="245">
        <f t="shared" si="23"/>
        <v>6656</v>
      </c>
      <c r="Q105" s="245"/>
      <c r="R105" s="245"/>
      <c r="S105" s="245"/>
      <c r="T105" s="246"/>
      <c r="V105" s="239">
        <v>800</v>
      </c>
      <c r="W105" s="243">
        <f t="shared" ref="W105:AK105" si="24">W104+B175</f>
        <v>774</v>
      </c>
      <c r="X105" s="250">
        <f t="shared" si="24"/>
        <v>774</v>
      </c>
      <c r="Y105" s="250">
        <f t="shared" si="24"/>
        <v>866</v>
      </c>
      <c r="Z105" s="250">
        <f t="shared" si="24"/>
        <v>971</v>
      </c>
      <c r="AA105" s="250">
        <f t="shared" si="24"/>
        <v>1062</v>
      </c>
      <c r="AB105" s="250">
        <f t="shared" si="24"/>
        <v>1211</v>
      </c>
      <c r="AC105" s="250">
        <f t="shared" si="24"/>
        <v>1348</v>
      </c>
      <c r="AD105" s="250">
        <f t="shared" si="24"/>
        <v>1509</v>
      </c>
      <c r="AE105" s="250">
        <f t="shared" si="24"/>
        <v>1678</v>
      </c>
      <c r="AF105" s="250">
        <f t="shared" si="24"/>
        <v>1801</v>
      </c>
      <c r="AG105" s="250">
        <f t="shared" si="24"/>
        <v>1993</v>
      </c>
      <c r="AH105" s="243">
        <f t="shared" si="24"/>
        <v>2163.1999999999998</v>
      </c>
      <c r="AI105" s="243">
        <f t="shared" si="24"/>
        <v>2329.6000000000004</v>
      </c>
      <c r="AJ105" s="243">
        <f t="shared" si="24"/>
        <v>2496</v>
      </c>
      <c r="AK105" s="243">
        <f t="shared" si="24"/>
        <v>2662.4</v>
      </c>
      <c r="AL105" s="243"/>
      <c r="AM105" s="243"/>
      <c r="AN105" s="243"/>
      <c r="AO105" s="243"/>
      <c r="AP105" s="222">
        <f>AP104+U175</f>
        <v>2.6</v>
      </c>
    </row>
    <row r="106" spans="1:42" x14ac:dyDescent="0.15">
      <c r="A106" s="251" t="s">
        <v>15</v>
      </c>
      <c r="B106" s="248">
        <f t="shared" si="0"/>
        <v>1050</v>
      </c>
      <c r="C106" s="248">
        <f t="shared" si="1"/>
        <v>1050</v>
      </c>
      <c r="D106" s="248">
        <f t="shared" si="2"/>
        <v>1145</v>
      </c>
      <c r="E106" s="248">
        <f t="shared" si="3"/>
        <v>1283</v>
      </c>
      <c r="F106" s="248">
        <f t="shared" si="4"/>
        <v>1395</v>
      </c>
      <c r="G106" s="248">
        <f t="shared" si="5"/>
        <v>1595</v>
      </c>
      <c r="H106" s="248">
        <f t="shared" si="7"/>
        <v>1813</v>
      </c>
      <c r="I106" s="248">
        <f t="shared" si="9"/>
        <v>2048</v>
      </c>
      <c r="J106" s="248">
        <f t="shared" si="11"/>
        <v>2298</v>
      </c>
      <c r="K106" s="248">
        <f t="shared" si="13"/>
        <v>2450</v>
      </c>
      <c r="L106" s="248">
        <f t="shared" si="15"/>
        <v>2670</v>
      </c>
      <c r="M106" s="248">
        <f t="shared" si="17"/>
        <v>2895</v>
      </c>
      <c r="N106" s="248">
        <f t="shared" si="19"/>
        <v>3118</v>
      </c>
      <c r="O106" s="248">
        <f t="shared" si="21"/>
        <v>3341</v>
      </c>
      <c r="P106" s="248">
        <f t="shared" si="23"/>
        <v>3563</v>
      </c>
      <c r="Q106" s="248">
        <f>ROUND(AL106*$T$76,0)</f>
        <v>3786</v>
      </c>
      <c r="R106" s="248"/>
      <c r="S106" s="248"/>
      <c r="T106" s="249"/>
      <c r="V106" s="239">
        <v>34</v>
      </c>
      <c r="W106" s="243">
        <v>420</v>
      </c>
      <c r="X106" s="250">
        <v>420</v>
      </c>
      <c r="Y106" s="250">
        <v>458</v>
      </c>
      <c r="Z106" s="250">
        <v>513</v>
      </c>
      <c r="AA106" s="250">
        <v>558</v>
      </c>
      <c r="AB106" s="250">
        <v>638</v>
      </c>
      <c r="AC106" s="250">
        <v>725</v>
      </c>
      <c r="AD106" s="250">
        <v>819</v>
      </c>
      <c r="AE106" s="250">
        <v>919</v>
      </c>
      <c r="AF106" s="250">
        <v>980</v>
      </c>
      <c r="AG106" s="250">
        <v>1068</v>
      </c>
      <c r="AH106" s="243">
        <f>$AH$74*V106*AP106</f>
        <v>1158.04</v>
      </c>
      <c r="AI106" s="243">
        <f>$AI$74*V106*AP106</f>
        <v>1247.1200000000001</v>
      </c>
      <c r="AJ106" s="243">
        <f>$AJ$74*V106*AP106</f>
        <v>1336.2</v>
      </c>
      <c r="AK106" s="243">
        <f>$AK$74*V106*AP106</f>
        <v>1425.28</v>
      </c>
      <c r="AL106" s="243">
        <f>$AL$74*V106*AP106</f>
        <v>1514.3600000000001</v>
      </c>
      <c r="AM106" s="243"/>
      <c r="AN106" s="243"/>
      <c r="AO106" s="243"/>
      <c r="AP106" s="222">
        <v>1.31</v>
      </c>
    </row>
    <row r="107" spans="1:42" x14ac:dyDescent="0.15">
      <c r="A107" s="244">
        <v>850</v>
      </c>
      <c r="B107" s="245">
        <f t="shared" si="0"/>
        <v>2023</v>
      </c>
      <c r="C107" s="245">
        <f t="shared" si="1"/>
        <v>2023</v>
      </c>
      <c r="D107" s="245">
        <f t="shared" si="2"/>
        <v>2268</v>
      </c>
      <c r="E107" s="245">
        <f t="shared" si="3"/>
        <v>2560</v>
      </c>
      <c r="F107" s="245">
        <f t="shared" si="4"/>
        <v>2810</v>
      </c>
      <c r="G107" s="245">
        <f t="shared" si="5"/>
        <v>3198</v>
      </c>
      <c r="H107" s="245">
        <f t="shared" si="7"/>
        <v>3565</v>
      </c>
      <c r="I107" s="245">
        <f t="shared" si="9"/>
        <v>4030</v>
      </c>
      <c r="J107" s="245">
        <f t="shared" si="11"/>
        <v>4475</v>
      </c>
      <c r="K107" s="245">
        <f t="shared" si="13"/>
        <v>4743</v>
      </c>
      <c r="L107" s="245">
        <f t="shared" si="15"/>
        <v>5188</v>
      </c>
      <c r="M107" s="245">
        <f t="shared" si="17"/>
        <v>5613</v>
      </c>
      <c r="N107" s="245">
        <f t="shared" si="19"/>
        <v>6045</v>
      </c>
      <c r="O107" s="245">
        <f t="shared" si="21"/>
        <v>6477</v>
      </c>
      <c r="P107" s="245">
        <f t="shared" si="23"/>
        <v>6909</v>
      </c>
      <c r="Q107" s="245">
        <f t="shared" ref="Q107:T133" si="25">ROUND(AL107*$T$76,0)</f>
        <v>7341</v>
      </c>
      <c r="R107" s="245"/>
      <c r="S107" s="245"/>
      <c r="T107" s="246"/>
      <c r="V107" s="239">
        <v>850</v>
      </c>
      <c r="W107" s="243">
        <f t="shared" ref="W107:AL107" si="26">W106+B177</f>
        <v>809</v>
      </c>
      <c r="X107" s="250">
        <f t="shared" si="26"/>
        <v>809</v>
      </c>
      <c r="Y107" s="250">
        <f t="shared" si="26"/>
        <v>907</v>
      </c>
      <c r="Z107" s="250">
        <f t="shared" si="26"/>
        <v>1024</v>
      </c>
      <c r="AA107" s="250">
        <f t="shared" si="26"/>
        <v>1124</v>
      </c>
      <c r="AB107" s="250">
        <f t="shared" si="26"/>
        <v>1279</v>
      </c>
      <c r="AC107" s="250">
        <f t="shared" si="26"/>
        <v>1426</v>
      </c>
      <c r="AD107" s="250">
        <f t="shared" si="26"/>
        <v>1612</v>
      </c>
      <c r="AE107" s="250">
        <f t="shared" si="26"/>
        <v>1790</v>
      </c>
      <c r="AF107" s="250">
        <f t="shared" si="26"/>
        <v>1897</v>
      </c>
      <c r="AG107" s="250">
        <f t="shared" si="26"/>
        <v>2075</v>
      </c>
      <c r="AH107" s="243">
        <f t="shared" si="26"/>
        <v>2245.3599999999997</v>
      </c>
      <c r="AI107" s="243">
        <f t="shared" si="26"/>
        <v>2418.08</v>
      </c>
      <c r="AJ107" s="243">
        <f t="shared" si="26"/>
        <v>2590.8000000000002</v>
      </c>
      <c r="AK107" s="243">
        <f t="shared" si="26"/>
        <v>2763.52</v>
      </c>
      <c r="AL107" s="243">
        <f t="shared" si="26"/>
        <v>2936.24</v>
      </c>
      <c r="AM107" s="243"/>
      <c r="AN107" s="243"/>
      <c r="AO107" s="243"/>
      <c r="AP107" s="222">
        <f>AP106+U177</f>
        <v>2.54</v>
      </c>
    </row>
    <row r="108" spans="1:42" x14ac:dyDescent="0.15">
      <c r="A108" s="251" t="s">
        <v>16</v>
      </c>
      <c r="B108" s="248">
        <f t="shared" ref="B108:B133" si="27">ROUND(W108*$T$76,0)</f>
        <v>1100</v>
      </c>
      <c r="C108" s="248">
        <f t="shared" si="1"/>
        <v>1100</v>
      </c>
      <c r="D108" s="248">
        <f t="shared" si="2"/>
        <v>1203</v>
      </c>
      <c r="E108" s="248">
        <f t="shared" si="3"/>
        <v>1345</v>
      </c>
      <c r="F108" s="248">
        <f t="shared" si="4"/>
        <v>1485</v>
      </c>
      <c r="G108" s="248">
        <f t="shared" si="5"/>
        <v>1675</v>
      </c>
      <c r="H108" s="248">
        <f t="shared" si="7"/>
        <v>1900</v>
      </c>
      <c r="I108" s="248">
        <f t="shared" si="9"/>
        <v>2148</v>
      </c>
      <c r="J108" s="248">
        <f t="shared" si="11"/>
        <v>2408</v>
      </c>
      <c r="K108" s="248">
        <f t="shared" si="13"/>
        <v>2565</v>
      </c>
      <c r="L108" s="248">
        <f t="shared" si="15"/>
        <v>2830</v>
      </c>
      <c r="M108" s="248">
        <f t="shared" si="17"/>
        <v>3065</v>
      </c>
      <c r="N108" s="248">
        <f t="shared" si="19"/>
        <v>3301</v>
      </c>
      <c r="O108" s="248">
        <f t="shared" si="21"/>
        <v>3537</v>
      </c>
      <c r="P108" s="248">
        <f t="shared" si="23"/>
        <v>3773</v>
      </c>
      <c r="Q108" s="248">
        <f t="shared" si="25"/>
        <v>4009</v>
      </c>
      <c r="R108" s="248">
        <f>ROUND(AM108*$T$76,0)</f>
        <v>4244</v>
      </c>
      <c r="S108" s="248"/>
      <c r="T108" s="249"/>
      <c r="V108" s="239">
        <v>36</v>
      </c>
      <c r="W108" s="243">
        <v>440</v>
      </c>
      <c r="X108" s="250">
        <v>440</v>
      </c>
      <c r="Y108" s="250">
        <v>481</v>
      </c>
      <c r="Z108" s="250">
        <v>538</v>
      </c>
      <c r="AA108" s="250">
        <v>594</v>
      </c>
      <c r="AB108" s="250">
        <v>670</v>
      </c>
      <c r="AC108" s="250">
        <v>760</v>
      </c>
      <c r="AD108" s="250">
        <v>859</v>
      </c>
      <c r="AE108" s="250">
        <v>963</v>
      </c>
      <c r="AF108" s="250">
        <v>1026</v>
      </c>
      <c r="AG108" s="250">
        <v>1132</v>
      </c>
      <c r="AH108" s="243">
        <f>$AH$74*V108*AP108</f>
        <v>1226.1600000000001</v>
      </c>
      <c r="AI108" s="243">
        <f>$AI$74*V108*AP108</f>
        <v>1320.48</v>
      </c>
      <c r="AJ108" s="243">
        <f>$AJ$74*V108*AP108</f>
        <v>1414.8</v>
      </c>
      <c r="AK108" s="243">
        <f>$AK$74*V108*AP108</f>
        <v>1509.1200000000001</v>
      </c>
      <c r="AL108" s="243">
        <f>$AL$74*V108*AP108</f>
        <v>1603.44</v>
      </c>
      <c r="AM108" s="243">
        <f>$AM$74*V108*AP108</f>
        <v>1697.76</v>
      </c>
      <c r="AN108" s="243"/>
      <c r="AO108" s="243"/>
      <c r="AP108" s="222">
        <v>1.31</v>
      </c>
    </row>
    <row r="109" spans="1:42" ht="13" thickBot="1" x14ac:dyDescent="0.2">
      <c r="A109" s="240">
        <v>900</v>
      </c>
      <c r="B109" s="252">
        <f t="shared" si="27"/>
        <v>2128</v>
      </c>
      <c r="C109" s="252">
        <f t="shared" si="1"/>
        <v>2128</v>
      </c>
      <c r="D109" s="252">
        <f t="shared" si="2"/>
        <v>2390</v>
      </c>
      <c r="E109" s="252">
        <f t="shared" si="3"/>
        <v>2695</v>
      </c>
      <c r="F109" s="252">
        <f t="shared" si="4"/>
        <v>2983</v>
      </c>
      <c r="G109" s="252">
        <f t="shared" si="5"/>
        <v>3370</v>
      </c>
      <c r="H109" s="252">
        <f t="shared" si="7"/>
        <v>3793</v>
      </c>
      <c r="I109" s="252">
        <f t="shared" si="9"/>
        <v>4238</v>
      </c>
      <c r="J109" s="252">
        <f t="shared" si="11"/>
        <v>4608</v>
      </c>
      <c r="K109" s="252">
        <f t="shared" si="13"/>
        <v>4983</v>
      </c>
      <c r="L109" s="252">
        <f t="shared" si="15"/>
        <v>5483</v>
      </c>
      <c r="M109" s="252">
        <f t="shared" si="17"/>
        <v>5944</v>
      </c>
      <c r="N109" s="252">
        <f t="shared" si="19"/>
        <v>6401</v>
      </c>
      <c r="O109" s="252">
        <f t="shared" si="21"/>
        <v>6858</v>
      </c>
      <c r="P109" s="252">
        <f t="shared" si="23"/>
        <v>7315</v>
      </c>
      <c r="Q109" s="252">
        <f t="shared" si="25"/>
        <v>7772</v>
      </c>
      <c r="R109" s="252">
        <f t="shared" si="25"/>
        <v>8230</v>
      </c>
      <c r="S109" s="252"/>
      <c r="T109" s="253"/>
      <c r="V109" s="239">
        <v>900</v>
      </c>
      <c r="W109" s="243">
        <f t="shared" ref="W109:AM109" si="28">W108+B179</f>
        <v>851</v>
      </c>
      <c r="X109" s="250">
        <f t="shared" si="28"/>
        <v>851</v>
      </c>
      <c r="Y109" s="250">
        <f t="shared" si="28"/>
        <v>956</v>
      </c>
      <c r="Z109" s="250">
        <f t="shared" si="28"/>
        <v>1078</v>
      </c>
      <c r="AA109" s="250">
        <f t="shared" si="28"/>
        <v>1193</v>
      </c>
      <c r="AB109" s="250">
        <f t="shared" si="28"/>
        <v>1348</v>
      </c>
      <c r="AC109" s="250">
        <f t="shared" si="28"/>
        <v>1517</v>
      </c>
      <c r="AD109" s="250">
        <f t="shared" si="28"/>
        <v>1695</v>
      </c>
      <c r="AE109" s="250">
        <f t="shared" si="28"/>
        <v>1843</v>
      </c>
      <c r="AF109" s="250">
        <f t="shared" si="28"/>
        <v>1993</v>
      </c>
      <c r="AG109" s="250">
        <f t="shared" si="28"/>
        <v>2193</v>
      </c>
      <c r="AH109" s="243">
        <f t="shared" si="28"/>
        <v>2377.44</v>
      </c>
      <c r="AI109" s="243">
        <f t="shared" si="28"/>
        <v>2560.3199999999997</v>
      </c>
      <c r="AJ109" s="243">
        <f t="shared" si="28"/>
        <v>2743.2</v>
      </c>
      <c r="AK109" s="243">
        <f t="shared" si="28"/>
        <v>2926.08</v>
      </c>
      <c r="AL109" s="243">
        <f t="shared" si="28"/>
        <v>3108.96</v>
      </c>
      <c r="AM109" s="243">
        <f t="shared" si="28"/>
        <v>3291.84</v>
      </c>
      <c r="AN109" s="243"/>
      <c r="AO109" s="243"/>
      <c r="AP109" s="222">
        <f>AP108+U179</f>
        <v>2.54</v>
      </c>
    </row>
    <row r="110" spans="1:42" x14ac:dyDescent="0.15">
      <c r="A110" s="238" t="s">
        <v>17</v>
      </c>
      <c r="B110" s="241">
        <f t="shared" si="27"/>
        <v>1150</v>
      </c>
      <c r="C110" s="241">
        <f t="shared" ref="C110:C133" si="29">ROUND(X110*$T$76,0)</f>
        <v>1150</v>
      </c>
      <c r="D110" s="241">
        <f t="shared" si="2"/>
        <v>1258</v>
      </c>
      <c r="E110" s="241">
        <f t="shared" si="3"/>
        <v>1405</v>
      </c>
      <c r="F110" s="241">
        <f t="shared" si="4"/>
        <v>1553</v>
      </c>
      <c r="G110" s="241">
        <f t="shared" si="5"/>
        <v>1753</v>
      </c>
      <c r="H110" s="241">
        <f t="shared" si="7"/>
        <v>1990</v>
      </c>
      <c r="I110" s="241">
        <f t="shared" si="9"/>
        <v>2243</v>
      </c>
      <c r="J110" s="241">
        <f t="shared" si="11"/>
        <v>2510</v>
      </c>
      <c r="K110" s="241">
        <f t="shared" si="13"/>
        <v>2680</v>
      </c>
      <c r="L110" s="241">
        <f t="shared" si="15"/>
        <v>2965</v>
      </c>
      <c r="M110" s="241">
        <f t="shared" si="17"/>
        <v>3211</v>
      </c>
      <c r="N110" s="241">
        <f t="shared" si="19"/>
        <v>3458</v>
      </c>
      <c r="O110" s="241">
        <f t="shared" si="21"/>
        <v>3705</v>
      </c>
      <c r="P110" s="241">
        <f t="shared" si="23"/>
        <v>3952</v>
      </c>
      <c r="Q110" s="241">
        <f t="shared" si="25"/>
        <v>4199</v>
      </c>
      <c r="R110" s="241">
        <f t="shared" si="25"/>
        <v>4446</v>
      </c>
      <c r="S110" s="241">
        <f>ROUND(AN110*$T$76,0)</f>
        <v>4693</v>
      </c>
      <c r="T110" s="242"/>
      <c r="V110" s="239">
        <v>38</v>
      </c>
      <c r="W110" s="243">
        <v>460</v>
      </c>
      <c r="X110" s="250">
        <v>460</v>
      </c>
      <c r="Y110" s="250">
        <v>503</v>
      </c>
      <c r="Z110" s="250">
        <v>562</v>
      </c>
      <c r="AA110" s="250">
        <v>621</v>
      </c>
      <c r="AB110" s="250">
        <v>701</v>
      </c>
      <c r="AC110" s="250">
        <v>796</v>
      </c>
      <c r="AD110" s="250">
        <v>897</v>
      </c>
      <c r="AE110" s="250">
        <v>1004</v>
      </c>
      <c r="AF110" s="250">
        <v>1072</v>
      </c>
      <c r="AG110" s="250">
        <v>1186</v>
      </c>
      <c r="AH110" s="243">
        <f>$AH$74*V110*AP110</f>
        <v>1284.4000000000001</v>
      </c>
      <c r="AI110" s="243">
        <f>$AI$74*V110*AP110</f>
        <v>1383.2</v>
      </c>
      <c r="AJ110" s="243">
        <f>$AJ$74*V110*AP110</f>
        <v>1482</v>
      </c>
      <c r="AK110" s="243">
        <f>$AK$74*V110*AP110</f>
        <v>1580.8</v>
      </c>
      <c r="AL110" s="243">
        <f>$AL$74*V110*AP110</f>
        <v>1679.6000000000001</v>
      </c>
      <c r="AM110" s="243">
        <f>$AM$74*V110*AP110</f>
        <v>1778.4</v>
      </c>
      <c r="AN110" s="243">
        <f>$AN$74*V110*AP110</f>
        <v>1877.2</v>
      </c>
      <c r="AO110" s="243"/>
      <c r="AP110" s="222">
        <v>1.3</v>
      </c>
    </row>
    <row r="111" spans="1:42" x14ac:dyDescent="0.15">
      <c r="A111" s="244">
        <v>950</v>
      </c>
      <c r="B111" s="245">
        <f t="shared" si="27"/>
        <v>2230</v>
      </c>
      <c r="C111" s="245">
        <f t="shared" si="29"/>
        <v>2230</v>
      </c>
      <c r="D111" s="245">
        <f t="shared" si="2"/>
        <v>2508</v>
      </c>
      <c r="E111" s="245">
        <f t="shared" si="3"/>
        <v>2823</v>
      </c>
      <c r="F111" s="245">
        <f t="shared" si="4"/>
        <v>3130</v>
      </c>
      <c r="G111" s="245">
        <f t="shared" si="5"/>
        <v>3535</v>
      </c>
      <c r="H111" s="245">
        <f t="shared" si="7"/>
        <v>3985</v>
      </c>
      <c r="I111" s="245">
        <f t="shared" si="9"/>
        <v>4440</v>
      </c>
      <c r="J111" s="245">
        <f t="shared" si="11"/>
        <v>4828</v>
      </c>
      <c r="K111" s="245">
        <f t="shared" si="13"/>
        <v>5220</v>
      </c>
      <c r="L111" s="245">
        <f t="shared" si="15"/>
        <v>5763</v>
      </c>
      <c r="M111" s="245">
        <f t="shared" si="17"/>
        <v>6249</v>
      </c>
      <c r="N111" s="245">
        <f t="shared" si="19"/>
        <v>6730</v>
      </c>
      <c r="O111" s="245">
        <f t="shared" si="21"/>
        <v>7211</v>
      </c>
      <c r="P111" s="245">
        <f t="shared" si="23"/>
        <v>7691</v>
      </c>
      <c r="Q111" s="245">
        <f t="shared" si="25"/>
        <v>8172</v>
      </c>
      <c r="R111" s="245">
        <f t="shared" si="25"/>
        <v>8653</v>
      </c>
      <c r="S111" s="245">
        <f t="shared" si="25"/>
        <v>9133</v>
      </c>
      <c r="T111" s="246"/>
      <c r="V111" s="239">
        <v>950</v>
      </c>
      <c r="W111" s="243">
        <f t="shared" ref="W111:AN111" si="30">W110+B181</f>
        <v>892</v>
      </c>
      <c r="X111" s="250">
        <f t="shared" si="30"/>
        <v>892</v>
      </c>
      <c r="Y111" s="250">
        <f t="shared" si="30"/>
        <v>1003</v>
      </c>
      <c r="Z111" s="250">
        <f t="shared" si="30"/>
        <v>1129</v>
      </c>
      <c r="AA111" s="250">
        <f t="shared" si="30"/>
        <v>1252</v>
      </c>
      <c r="AB111" s="250">
        <f t="shared" si="30"/>
        <v>1414</v>
      </c>
      <c r="AC111" s="250">
        <f t="shared" si="30"/>
        <v>1594</v>
      </c>
      <c r="AD111" s="250">
        <f t="shared" si="30"/>
        <v>1776</v>
      </c>
      <c r="AE111" s="250">
        <f t="shared" si="30"/>
        <v>1931</v>
      </c>
      <c r="AF111" s="250">
        <f t="shared" si="30"/>
        <v>2088</v>
      </c>
      <c r="AG111" s="250">
        <f t="shared" si="30"/>
        <v>2305</v>
      </c>
      <c r="AH111" s="243">
        <f t="shared" si="30"/>
        <v>2499.6400000000003</v>
      </c>
      <c r="AI111" s="243">
        <f t="shared" si="30"/>
        <v>2691.92</v>
      </c>
      <c r="AJ111" s="243">
        <f t="shared" si="30"/>
        <v>2884.2</v>
      </c>
      <c r="AK111" s="243">
        <f t="shared" si="30"/>
        <v>3076.48</v>
      </c>
      <c r="AL111" s="243">
        <f t="shared" si="30"/>
        <v>3268.76</v>
      </c>
      <c r="AM111" s="243">
        <f t="shared" si="30"/>
        <v>3461.04</v>
      </c>
      <c r="AN111" s="243">
        <f t="shared" si="30"/>
        <v>3653.3199999999997</v>
      </c>
      <c r="AO111" s="243"/>
      <c r="AP111" s="222">
        <f>AP110+U181</f>
        <v>2.5300000000000002</v>
      </c>
    </row>
    <row r="112" spans="1:42" x14ac:dyDescent="0.15">
      <c r="A112" s="251" t="s">
        <v>18</v>
      </c>
      <c r="B112" s="248">
        <f t="shared" si="27"/>
        <v>1178</v>
      </c>
      <c r="C112" s="248">
        <f t="shared" si="29"/>
        <v>1178</v>
      </c>
      <c r="D112" s="248">
        <f t="shared" ref="D112:D133" si="31">ROUND(Y112*$T$76,0)</f>
        <v>1325</v>
      </c>
      <c r="E112" s="248">
        <f t="shared" si="3"/>
        <v>1460</v>
      </c>
      <c r="F112" s="248">
        <f t="shared" si="4"/>
        <v>1650</v>
      </c>
      <c r="G112" s="248">
        <f t="shared" si="5"/>
        <v>1848</v>
      </c>
      <c r="H112" s="248">
        <f t="shared" si="7"/>
        <v>2090</v>
      </c>
      <c r="I112" s="248">
        <f t="shared" si="9"/>
        <v>2315</v>
      </c>
      <c r="J112" s="248">
        <f t="shared" si="11"/>
        <v>2575</v>
      </c>
      <c r="K112" s="248">
        <f t="shared" si="13"/>
        <v>2823</v>
      </c>
      <c r="L112" s="248">
        <f t="shared" si="15"/>
        <v>3120</v>
      </c>
      <c r="M112" s="248">
        <f t="shared" si="17"/>
        <v>3380</v>
      </c>
      <c r="N112" s="248">
        <f t="shared" si="19"/>
        <v>3640</v>
      </c>
      <c r="O112" s="248">
        <f t="shared" si="21"/>
        <v>3900</v>
      </c>
      <c r="P112" s="248">
        <f t="shared" si="23"/>
        <v>4160</v>
      </c>
      <c r="Q112" s="248">
        <f t="shared" si="25"/>
        <v>4420</v>
      </c>
      <c r="R112" s="248">
        <f t="shared" si="25"/>
        <v>4680</v>
      </c>
      <c r="S112" s="248">
        <f t="shared" si="25"/>
        <v>4940</v>
      </c>
      <c r="T112" s="249">
        <f>ROUND(AO112*$T$76,0)</f>
        <v>5200</v>
      </c>
      <c r="V112" s="239">
        <v>40</v>
      </c>
      <c r="W112" s="243">
        <v>471</v>
      </c>
      <c r="X112" s="250">
        <v>471</v>
      </c>
      <c r="Y112" s="250">
        <v>530</v>
      </c>
      <c r="Z112" s="250">
        <v>584</v>
      </c>
      <c r="AA112" s="250">
        <v>660</v>
      </c>
      <c r="AB112" s="250">
        <v>739</v>
      </c>
      <c r="AC112" s="250">
        <v>836</v>
      </c>
      <c r="AD112" s="250">
        <v>926</v>
      </c>
      <c r="AE112" s="250">
        <v>1030</v>
      </c>
      <c r="AF112" s="250">
        <v>1129</v>
      </c>
      <c r="AG112" s="250">
        <v>1248</v>
      </c>
      <c r="AH112" s="243">
        <f>$AH$74*V112*AP112</f>
        <v>1352</v>
      </c>
      <c r="AI112" s="243">
        <f>$AI$74*V112*AP112</f>
        <v>1456</v>
      </c>
      <c r="AJ112" s="243">
        <f>$AJ$74*V112*AP112</f>
        <v>1560</v>
      </c>
      <c r="AK112" s="243">
        <f>$AK$74*V112*AP112</f>
        <v>1664</v>
      </c>
      <c r="AL112" s="243">
        <f>$AL$74*V112*AP112</f>
        <v>1768</v>
      </c>
      <c r="AM112" s="243">
        <f>$AM$74*V112*AP112</f>
        <v>1872</v>
      </c>
      <c r="AN112" s="243">
        <f>$AN$74*V112*AP112</f>
        <v>1976</v>
      </c>
      <c r="AO112" s="243">
        <f>$AO$74*V112*AP112</f>
        <v>2080</v>
      </c>
      <c r="AP112" s="222">
        <v>1.3</v>
      </c>
    </row>
    <row r="113" spans="1:42" x14ac:dyDescent="0.15">
      <c r="A113" s="244">
        <v>1000</v>
      </c>
      <c r="B113" s="245">
        <f t="shared" si="27"/>
        <v>2288</v>
      </c>
      <c r="C113" s="245">
        <f t="shared" si="29"/>
        <v>2288</v>
      </c>
      <c r="D113" s="245">
        <f t="shared" si="31"/>
        <v>2635</v>
      </c>
      <c r="E113" s="245">
        <f t="shared" si="3"/>
        <v>2950</v>
      </c>
      <c r="F113" s="245">
        <f t="shared" si="4"/>
        <v>3308</v>
      </c>
      <c r="G113" s="245">
        <f t="shared" si="5"/>
        <v>3725</v>
      </c>
      <c r="H113" s="245">
        <f t="shared" si="7"/>
        <v>4185</v>
      </c>
      <c r="I113" s="245">
        <f t="shared" si="9"/>
        <v>4630</v>
      </c>
      <c r="J113" s="245">
        <f t="shared" si="11"/>
        <v>5010</v>
      </c>
      <c r="K113" s="245">
        <f t="shared" si="13"/>
        <v>5495</v>
      </c>
      <c r="L113" s="245">
        <f t="shared" si="15"/>
        <v>5993</v>
      </c>
      <c r="M113" s="245">
        <f t="shared" si="17"/>
        <v>6500</v>
      </c>
      <c r="N113" s="245">
        <f t="shared" si="19"/>
        <v>7000</v>
      </c>
      <c r="O113" s="245">
        <f t="shared" si="21"/>
        <v>7500</v>
      </c>
      <c r="P113" s="245">
        <f t="shared" si="23"/>
        <v>8000</v>
      </c>
      <c r="Q113" s="245">
        <f t="shared" si="25"/>
        <v>8500</v>
      </c>
      <c r="R113" s="245">
        <f t="shared" si="25"/>
        <v>9000</v>
      </c>
      <c r="S113" s="245">
        <f t="shared" si="25"/>
        <v>9500</v>
      </c>
      <c r="T113" s="246">
        <f t="shared" si="25"/>
        <v>10000</v>
      </c>
      <c r="V113" s="239">
        <v>1000</v>
      </c>
      <c r="W113" s="243">
        <f t="shared" ref="W113:AO113" si="32">W112+B183</f>
        <v>915</v>
      </c>
      <c r="X113" s="250">
        <f t="shared" si="32"/>
        <v>915</v>
      </c>
      <c r="Y113" s="250">
        <f t="shared" si="32"/>
        <v>1054</v>
      </c>
      <c r="Z113" s="250">
        <f t="shared" si="32"/>
        <v>1180</v>
      </c>
      <c r="AA113" s="250">
        <f t="shared" si="32"/>
        <v>1323</v>
      </c>
      <c r="AB113" s="250">
        <f t="shared" si="32"/>
        <v>1490</v>
      </c>
      <c r="AC113" s="250">
        <f t="shared" si="32"/>
        <v>1674</v>
      </c>
      <c r="AD113" s="250">
        <f t="shared" si="32"/>
        <v>1852</v>
      </c>
      <c r="AE113" s="250">
        <f t="shared" si="32"/>
        <v>2004</v>
      </c>
      <c r="AF113" s="250">
        <f t="shared" si="32"/>
        <v>2198</v>
      </c>
      <c r="AG113" s="250">
        <f t="shared" si="32"/>
        <v>2397</v>
      </c>
      <c r="AH113" s="243">
        <f t="shared" si="32"/>
        <v>2600</v>
      </c>
      <c r="AI113" s="243">
        <f t="shared" si="32"/>
        <v>2800</v>
      </c>
      <c r="AJ113" s="243">
        <f t="shared" si="32"/>
        <v>3000</v>
      </c>
      <c r="AK113" s="243">
        <f t="shared" si="32"/>
        <v>3200</v>
      </c>
      <c r="AL113" s="243">
        <f t="shared" si="32"/>
        <v>3400</v>
      </c>
      <c r="AM113" s="243">
        <f t="shared" si="32"/>
        <v>3600</v>
      </c>
      <c r="AN113" s="243">
        <f t="shared" si="32"/>
        <v>3800</v>
      </c>
      <c r="AO113" s="243">
        <f t="shared" si="32"/>
        <v>4000</v>
      </c>
      <c r="AP113" s="222">
        <f>AP112+U183</f>
        <v>2.5</v>
      </c>
    </row>
    <row r="114" spans="1:42" x14ac:dyDescent="0.15">
      <c r="A114" s="251" t="s">
        <v>19</v>
      </c>
      <c r="B114" s="248">
        <f t="shared" si="27"/>
        <v>1225</v>
      </c>
      <c r="C114" s="248">
        <f t="shared" si="29"/>
        <v>1225</v>
      </c>
      <c r="D114" s="248">
        <f t="shared" si="31"/>
        <v>1383</v>
      </c>
      <c r="E114" s="248">
        <f t="shared" ref="E114:E133" si="33">ROUND(Z114*$T$76,0)</f>
        <v>1523</v>
      </c>
      <c r="F114" s="248">
        <f t="shared" si="4"/>
        <v>1718</v>
      </c>
      <c r="G114" s="248">
        <f t="shared" si="5"/>
        <v>1923</v>
      </c>
      <c r="H114" s="248">
        <f t="shared" si="7"/>
        <v>2178</v>
      </c>
      <c r="I114" s="248">
        <f t="shared" si="9"/>
        <v>2410</v>
      </c>
      <c r="J114" s="248">
        <f t="shared" si="11"/>
        <v>2683</v>
      </c>
      <c r="K114" s="248">
        <f t="shared" si="13"/>
        <v>2945</v>
      </c>
      <c r="L114" s="248">
        <f t="shared" si="15"/>
        <v>3275</v>
      </c>
      <c r="M114" s="248">
        <f t="shared" si="17"/>
        <v>3549</v>
      </c>
      <c r="N114" s="248">
        <f t="shared" si="19"/>
        <v>3822</v>
      </c>
      <c r="O114" s="248">
        <f t="shared" si="21"/>
        <v>4095</v>
      </c>
      <c r="P114" s="248">
        <f t="shared" si="23"/>
        <v>4368</v>
      </c>
      <c r="Q114" s="248">
        <f t="shared" si="25"/>
        <v>4641</v>
      </c>
      <c r="R114" s="248">
        <f t="shared" si="25"/>
        <v>4914</v>
      </c>
      <c r="S114" s="248">
        <f t="shared" si="25"/>
        <v>5187</v>
      </c>
      <c r="T114" s="249">
        <f t="shared" si="25"/>
        <v>5460</v>
      </c>
      <c r="V114" s="239">
        <v>42</v>
      </c>
      <c r="W114" s="243">
        <v>490</v>
      </c>
      <c r="X114" s="250">
        <v>490</v>
      </c>
      <c r="Y114" s="250">
        <v>553</v>
      </c>
      <c r="Z114" s="250">
        <v>609</v>
      </c>
      <c r="AA114" s="250">
        <v>687</v>
      </c>
      <c r="AB114" s="250">
        <v>769</v>
      </c>
      <c r="AC114" s="250">
        <v>871</v>
      </c>
      <c r="AD114" s="250">
        <v>964</v>
      </c>
      <c r="AE114" s="250">
        <v>1073</v>
      </c>
      <c r="AF114" s="250">
        <v>1178</v>
      </c>
      <c r="AG114" s="250">
        <v>1310</v>
      </c>
      <c r="AH114" s="243">
        <f>$AH$74*V114*AP114</f>
        <v>1419.6000000000001</v>
      </c>
      <c r="AI114" s="243">
        <f>$AI$74*V114*AP114</f>
        <v>1528.8</v>
      </c>
      <c r="AJ114" s="243">
        <f>$AJ$74*V114*AP114</f>
        <v>1638</v>
      </c>
      <c r="AK114" s="243">
        <f>$AK$74*V114*AP114</f>
        <v>1747.2</v>
      </c>
      <c r="AL114" s="243">
        <f>$AL$74*V114*AP114</f>
        <v>1856.4</v>
      </c>
      <c r="AM114" s="243">
        <f>$AM$74*V114*AP114</f>
        <v>1965.6000000000001</v>
      </c>
      <c r="AN114" s="243">
        <f>$AN$74*V114*AP114</f>
        <v>2074.8000000000002</v>
      </c>
      <c r="AO114" s="243">
        <f>$AO$74*V114*AP114</f>
        <v>2184</v>
      </c>
      <c r="AP114" s="222">
        <v>1.3</v>
      </c>
    </row>
    <row r="115" spans="1:42" x14ac:dyDescent="0.15">
      <c r="A115" s="244">
        <v>1050</v>
      </c>
      <c r="B115" s="245">
        <f t="shared" si="27"/>
        <v>2388</v>
      </c>
      <c r="C115" s="245">
        <f t="shared" si="29"/>
        <v>2388</v>
      </c>
      <c r="D115" s="245">
        <f t="shared" si="31"/>
        <v>2725</v>
      </c>
      <c r="E115" s="245">
        <f t="shared" si="33"/>
        <v>3085</v>
      </c>
      <c r="F115" s="245">
        <f t="shared" si="4"/>
        <v>3430</v>
      </c>
      <c r="G115" s="245">
        <f t="shared" si="5"/>
        <v>3888</v>
      </c>
      <c r="H115" s="245">
        <f t="shared" si="7"/>
        <v>4375</v>
      </c>
      <c r="I115" s="245">
        <f t="shared" si="9"/>
        <v>4835</v>
      </c>
      <c r="J115" s="245">
        <f t="shared" si="11"/>
        <v>5228</v>
      </c>
      <c r="K115" s="245">
        <f t="shared" si="13"/>
        <v>5750</v>
      </c>
      <c r="L115" s="245">
        <f t="shared" si="15"/>
        <v>6288</v>
      </c>
      <c r="M115" s="245">
        <f t="shared" si="17"/>
        <v>6825</v>
      </c>
      <c r="N115" s="245">
        <f t="shared" si="19"/>
        <v>7350</v>
      </c>
      <c r="O115" s="245">
        <f t="shared" si="21"/>
        <v>7875</v>
      </c>
      <c r="P115" s="245">
        <f t="shared" si="23"/>
        <v>8400</v>
      </c>
      <c r="Q115" s="245">
        <f t="shared" si="25"/>
        <v>8925</v>
      </c>
      <c r="R115" s="245">
        <f t="shared" si="25"/>
        <v>9450</v>
      </c>
      <c r="S115" s="245">
        <f t="shared" si="25"/>
        <v>9975</v>
      </c>
      <c r="T115" s="246">
        <f t="shared" si="25"/>
        <v>10500</v>
      </c>
      <c r="V115" s="239">
        <v>1050</v>
      </c>
      <c r="W115" s="243">
        <f t="shared" ref="W115:AO115" si="34">W114+B185</f>
        <v>955</v>
      </c>
      <c r="X115" s="250">
        <f t="shared" si="34"/>
        <v>955</v>
      </c>
      <c r="Y115" s="250">
        <f t="shared" si="34"/>
        <v>1090</v>
      </c>
      <c r="Z115" s="250">
        <f t="shared" si="34"/>
        <v>1234</v>
      </c>
      <c r="AA115" s="250">
        <f t="shared" si="34"/>
        <v>1372</v>
      </c>
      <c r="AB115" s="250">
        <f t="shared" si="34"/>
        <v>1555</v>
      </c>
      <c r="AC115" s="250">
        <f t="shared" si="34"/>
        <v>1750</v>
      </c>
      <c r="AD115" s="250">
        <f t="shared" si="34"/>
        <v>1934</v>
      </c>
      <c r="AE115" s="250">
        <f t="shared" si="34"/>
        <v>2091</v>
      </c>
      <c r="AF115" s="250">
        <f t="shared" si="34"/>
        <v>2300</v>
      </c>
      <c r="AG115" s="250">
        <f t="shared" si="34"/>
        <v>2515</v>
      </c>
      <c r="AH115" s="243">
        <f t="shared" si="34"/>
        <v>2730</v>
      </c>
      <c r="AI115" s="243">
        <f t="shared" si="34"/>
        <v>2940</v>
      </c>
      <c r="AJ115" s="243">
        <f t="shared" si="34"/>
        <v>3150</v>
      </c>
      <c r="AK115" s="243">
        <f t="shared" si="34"/>
        <v>3360</v>
      </c>
      <c r="AL115" s="243">
        <f t="shared" si="34"/>
        <v>3570</v>
      </c>
      <c r="AM115" s="243">
        <f t="shared" si="34"/>
        <v>3780</v>
      </c>
      <c r="AN115" s="243">
        <f t="shared" si="34"/>
        <v>3990</v>
      </c>
      <c r="AO115" s="243">
        <f t="shared" si="34"/>
        <v>4200</v>
      </c>
      <c r="AP115" s="222">
        <f>AP114+U185</f>
        <v>2.5</v>
      </c>
    </row>
    <row r="116" spans="1:42" x14ac:dyDescent="0.15">
      <c r="A116" s="251" t="s">
        <v>20</v>
      </c>
      <c r="B116" s="248">
        <f t="shared" si="27"/>
        <v>1278</v>
      </c>
      <c r="C116" s="248">
        <f t="shared" si="29"/>
        <v>1278</v>
      </c>
      <c r="D116" s="248">
        <f t="shared" si="31"/>
        <v>1440</v>
      </c>
      <c r="E116" s="248">
        <f t="shared" si="33"/>
        <v>1585</v>
      </c>
      <c r="F116" s="248">
        <f t="shared" ref="F116:F133" si="35">ROUND(AA116*$T$76,0)</f>
        <v>1788</v>
      </c>
      <c r="G116" s="248">
        <f t="shared" si="5"/>
        <v>2003</v>
      </c>
      <c r="H116" s="248">
        <f t="shared" si="7"/>
        <v>2265</v>
      </c>
      <c r="I116" s="248">
        <f t="shared" si="9"/>
        <v>2510</v>
      </c>
      <c r="J116" s="248">
        <f t="shared" si="11"/>
        <v>2788</v>
      </c>
      <c r="K116" s="248">
        <f t="shared" si="13"/>
        <v>3058</v>
      </c>
      <c r="L116" s="248">
        <f t="shared" si="15"/>
        <v>3413</v>
      </c>
      <c r="M116" s="248">
        <f t="shared" si="17"/>
        <v>3689</v>
      </c>
      <c r="N116" s="248">
        <f t="shared" si="19"/>
        <v>3973</v>
      </c>
      <c r="O116" s="248">
        <f t="shared" si="21"/>
        <v>4257</v>
      </c>
      <c r="P116" s="248">
        <f t="shared" si="23"/>
        <v>4541</v>
      </c>
      <c r="Q116" s="248">
        <f t="shared" si="25"/>
        <v>4825</v>
      </c>
      <c r="R116" s="248">
        <f t="shared" si="25"/>
        <v>5108</v>
      </c>
      <c r="S116" s="248">
        <f t="shared" si="25"/>
        <v>5392</v>
      </c>
      <c r="T116" s="249">
        <f t="shared" si="25"/>
        <v>5676</v>
      </c>
      <c r="V116" s="239">
        <v>44</v>
      </c>
      <c r="W116" s="243">
        <v>511</v>
      </c>
      <c r="X116" s="250">
        <v>511</v>
      </c>
      <c r="Y116" s="250">
        <v>576</v>
      </c>
      <c r="Z116" s="250">
        <v>634</v>
      </c>
      <c r="AA116" s="250">
        <v>715</v>
      </c>
      <c r="AB116" s="250">
        <v>801</v>
      </c>
      <c r="AC116" s="250">
        <v>906</v>
      </c>
      <c r="AD116" s="250">
        <v>1004</v>
      </c>
      <c r="AE116" s="250">
        <v>1115</v>
      </c>
      <c r="AF116" s="250">
        <v>1223</v>
      </c>
      <c r="AG116" s="250">
        <v>1365</v>
      </c>
      <c r="AH116" s="243">
        <f>$AH$74*V116*AP116</f>
        <v>1475.76</v>
      </c>
      <c r="AI116" s="243">
        <f>$AI$74*V116*AP116</f>
        <v>1589.28</v>
      </c>
      <c r="AJ116" s="243">
        <f>$AJ$74*V116*AP116</f>
        <v>1702.8</v>
      </c>
      <c r="AK116" s="243">
        <f>$AK$74*V116*AP116</f>
        <v>1816.3200000000002</v>
      </c>
      <c r="AL116" s="243">
        <f>$AL$74*V116*AP116</f>
        <v>1929.8400000000001</v>
      </c>
      <c r="AM116" s="243">
        <f>$AM$74*V116*AP116</f>
        <v>2043.3600000000001</v>
      </c>
      <c r="AN116" s="243">
        <f>$AN$74*V116*AP116</f>
        <v>2156.88</v>
      </c>
      <c r="AO116" s="243">
        <f>$AO$74*V116*AP116</f>
        <v>2270.4</v>
      </c>
      <c r="AP116" s="222">
        <v>1.29</v>
      </c>
    </row>
    <row r="117" spans="1:42" x14ac:dyDescent="0.15">
      <c r="A117" s="244">
        <v>1100</v>
      </c>
      <c r="B117" s="245">
        <f t="shared" si="27"/>
        <v>2495</v>
      </c>
      <c r="C117" s="245">
        <f t="shared" si="29"/>
        <v>2495</v>
      </c>
      <c r="D117" s="245">
        <f t="shared" si="31"/>
        <v>2815</v>
      </c>
      <c r="E117" s="245">
        <f t="shared" si="33"/>
        <v>3220</v>
      </c>
      <c r="F117" s="245">
        <f t="shared" si="35"/>
        <v>3603</v>
      </c>
      <c r="G117" s="245">
        <f t="shared" si="5"/>
        <v>4060</v>
      </c>
      <c r="H117" s="245">
        <f t="shared" si="7"/>
        <v>4563</v>
      </c>
      <c r="I117" s="245">
        <f t="shared" si="9"/>
        <v>5048</v>
      </c>
      <c r="J117" s="245">
        <f t="shared" si="11"/>
        <v>5453</v>
      </c>
      <c r="K117" s="245">
        <f t="shared" si="13"/>
        <v>5988</v>
      </c>
      <c r="L117" s="245">
        <f t="shared" si="15"/>
        <v>6553</v>
      </c>
      <c r="M117" s="245">
        <f t="shared" si="17"/>
        <v>7093</v>
      </c>
      <c r="N117" s="245">
        <f t="shared" si="19"/>
        <v>7638</v>
      </c>
      <c r="O117" s="245">
        <f t="shared" si="21"/>
        <v>8184</v>
      </c>
      <c r="P117" s="245">
        <f t="shared" si="23"/>
        <v>8730</v>
      </c>
      <c r="Q117" s="245">
        <f t="shared" si="25"/>
        <v>9275</v>
      </c>
      <c r="R117" s="245">
        <f t="shared" si="25"/>
        <v>9821</v>
      </c>
      <c r="S117" s="245">
        <f t="shared" si="25"/>
        <v>10366</v>
      </c>
      <c r="T117" s="246">
        <f t="shared" si="25"/>
        <v>10912</v>
      </c>
      <c r="V117" s="239">
        <v>1100</v>
      </c>
      <c r="W117" s="243">
        <f t="shared" ref="W117:AO117" si="36">W116+B187</f>
        <v>998</v>
      </c>
      <c r="X117" s="250">
        <f t="shared" si="36"/>
        <v>998</v>
      </c>
      <c r="Y117" s="250">
        <f t="shared" si="36"/>
        <v>1126</v>
      </c>
      <c r="Z117" s="250">
        <f t="shared" si="36"/>
        <v>1288</v>
      </c>
      <c r="AA117" s="250">
        <f t="shared" si="36"/>
        <v>1441</v>
      </c>
      <c r="AB117" s="250">
        <f t="shared" si="36"/>
        <v>1624</v>
      </c>
      <c r="AC117" s="250">
        <f t="shared" si="36"/>
        <v>1825</v>
      </c>
      <c r="AD117" s="250">
        <f t="shared" si="36"/>
        <v>2019</v>
      </c>
      <c r="AE117" s="250">
        <f t="shared" si="36"/>
        <v>2181</v>
      </c>
      <c r="AF117" s="250">
        <f t="shared" si="36"/>
        <v>2395</v>
      </c>
      <c r="AG117" s="250">
        <f t="shared" si="36"/>
        <v>2621</v>
      </c>
      <c r="AH117" s="243">
        <f t="shared" si="36"/>
        <v>2837.12</v>
      </c>
      <c r="AI117" s="243">
        <f t="shared" si="36"/>
        <v>3055.3599999999997</v>
      </c>
      <c r="AJ117" s="243">
        <f t="shared" si="36"/>
        <v>3273.6</v>
      </c>
      <c r="AK117" s="243">
        <f t="shared" si="36"/>
        <v>3491.84</v>
      </c>
      <c r="AL117" s="243">
        <f t="shared" si="36"/>
        <v>3710.08</v>
      </c>
      <c r="AM117" s="243">
        <f t="shared" si="36"/>
        <v>3928.3199999999997</v>
      </c>
      <c r="AN117" s="243">
        <f t="shared" si="36"/>
        <v>4146.5599999999995</v>
      </c>
      <c r="AO117" s="243">
        <f t="shared" si="36"/>
        <v>4364.8</v>
      </c>
      <c r="AP117" s="222">
        <f>AP116+U187</f>
        <v>2.48</v>
      </c>
    </row>
    <row r="118" spans="1:42" x14ac:dyDescent="0.15">
      <c r="A118" s="251" t="s">
        <v>21</v>
      </c>
      <c r="B118" s="248">
        <f t="shared" si="27"/>
        <v>1323</v>
      </c>
      <c r="C118" s="248">
        <f t="shared" si="29"/>
        <v>1323</v>
      </c>
      <c r="D118" s="248">
        <f t="shared" si="31"/>
        <v>1495</v>
      </c>
      <c r="E118" s="248">
        <f t="shared" si="33"/>
        <v>1648</v>
      </c>
      <c r="F118" s="248">
        <f t="shared" si="35"/>
        <v>1858</v>
      </c>
      <c r="G118" s="248">
        <f t="shared" si="5"/>
        <v>2078</v>
      </c>
      <c r="H118" s="248">
        <f t="shared" si="7"/>
        <v>2353</v>
      </c>
      <c r="I118" s="248">
        <f t="shared" si="9"/>
        <v>2605</v>
      </c>
      <c r="J118" s="248">
        <f t="shared" si="11"/>
        <v>2895</v>
      </c>
      <c r="K118" s="248">
        <f t="shared" si="13"/>
        <v>3170</v>
      </c>
      <c r="L118" s="248">
        <f t="shared" si="15"/>
        <v>3535</v>
      </c>
      <c r="M118" s="248">
        <f t="shared" si="17"/>
        <v>3827</v>
      </c>
      <c r="N118" s="248">
        <f t="shared" si="19"/>
        <v>4122</v>
      </c>
      <c r="O118" s="248">
        <f t="shared" si="21"/>
        <v>4416</v>
      </c>
      <c r="P118" s="248">
        <f t="shared" si="23"/>
        <v>4710</v>
      </c>
      <c r="Q118" s="248">
        <f t="shared" si="25"/>
        <v>5005</v>
      </c>
      <c r="R118" s="248">
        <f t="shared" si="25"/>
        <v>5299</v>
      </c>
      <c r="S118" s="248">
        <f t="shared" si="25"/>
        <v>5594</v>
      </c>
      <c r="T118" s="249">
        <f t="shared" si="25"/>
        <v>5888</v>
      </c>
      <c r="V118" s="239">
        <v>46</v>
      </c>
      <c r="W118" s="243">
        <v>529</v>
      </c>
      <c r="X118" s="250">
        <v>529</v>
      </c>
      <c r="Y118" s="250">
        <v>598</v>
      </c>
      <c r="Z118" s="250">
        <v>659</v>
      </c>
      <c r="AA118" s="250">
        <v>743</v>
      </c>
      <c r="AB118" s="250">
        <v>831</v>
      </c>
      <c r="AC118" s="250">
        <v>941</v>
      </c>
      <c r="AD118" s="250">
        <v>1042</v>
      </c>
      <c r="AE118" s="250">
        <v>1158</v>
      </c>
      <c r="AF118" s="250">
        <v>1268</v>
      </c>
      <c r="AG118" s="250">
        <v>1414</v>
      </c>
      <c r="AH118" s="243">
        <f>$AH$74*V118*AP118</f>
        <v>1530.88</v>
      </c>
      <c r="AI118" s="243">
        <f>$AI$74*V118*AP118</f>
        <v>1648.64</v>
      </c>
      <c r="AJ118" s="243">
        <f>$AJ$74*V118*AP118</f>
        <v>1766.4</v>
      </c>
      <c r="AK118" s="243">
        <f>$AK$74*V118*AP118</f>
        <v>1884.16</v>
      </c>
      <c r="AL118" s="243">
        <f>$AL$74*V118*AP118</f>
        <v>2001.92</v>
      </c>
      <c r="AM118" s="243">
        <f>$AM$74*V118*AP118</f>
        <v>2119.6799999999998</v>
      </c>
      <c r="AN118" s="243">
        <f>$AN$74*V118*AP118</f>
        <v>2237.44</v>
      </c>
      <c r="AO118" s="243">
        <f>$AO$74*V118*AP118</f>
        <v>2355.2000000000003</v>
      </c>
      <c r="AP118" s="222">
        <v>1.28</v>
      </c>
    </row>
    <row r="119" spans="1:42" x14ac:dyDescent="0.15">
      <c r="A119" s="244">
        <v>1150</v>
      </c>
      <c r="B119" s="245">
        <f t="shared" si="27"/>
        <v>2590</v>
      </c>
      <c r="C119" s="245">
        <f t="shared" si="29"/>
        <v>2590</v>
      </c>
      <c r="D119" s="245">
        <f t="shared" si="31"/>
        <v>2933</v>
      </c>
      <c r="E119" s="245">
        <f t="shared" si="33"/>
        <v>3330</v>
      </c>
      <c r="F119" s="245">
        <f t="shared" si="35"/>
        <v>3755</v>
      </c>
      <c r="G119" s="245">
        <f t="shared" si="5"/>
        <v>4223</v>
      </c>
      <c r="H119" s="245">
        <f t="shared" si="7"/>
        <v>4753</v>
      </c>
      <c r="I119" s="245">
        <f t="shared" si="9"/>
        <v>5253</v>
      </c>
      <c r="J119" s="245">
        <f t="shared" si="11"/>
        <v>5678</v>
      </c>
      <c r="K119" s="245">
        <f t="shared" si="13"/>
        <v>6223</v>
      </c>
      <c r="L119" s="245">
        <f t="shared" si="15"/>
        <v>6805</v>
      </c>
      <c r="M119" s="245">
        <f t="shared" si="17"/>
        <v>7355</v>
      </c>
      <c r="N119" s="245">
        <f t="shared" si="19"/>
        <v>7921</v>
      </c>
      <c r="O119" s="245">
        <f t="shared" si="21"/>
        <v>8487</v>
      </c>
      <c r="P119" s="245">
        <f t="shared" si="23"/>
        <v>9053</v>
      </c>
      <c r="Q119" s="245">
        <f t="shared" si="25"/>
        <v>9619</v>
      </c>
      <c r="R119" s="245">
        <f t="shared" si="25"/>
        <v>10184</v>
      </c>
      <c r="S119" s="245">
        <f t="shared" si="25"/>
        <v>10750</v>
      </c>
      <c r="T119" s="246">
        <f t="shared" si="25"/>
        <v>11316</v>
      </c>
      <c r="V119" s="239">
        <v>1150</v>
      </c>
      <c r="W119" s="243">
        <f t="shared" ref="W119:AO119" si="37">W118+B189</f>
        <v>1036</v>
      </c>
      <c r="X119" s="250">
        <f t="shared" si="37"/>
        <v>1036</v>
      </c>
      <c r="Y119" s="250">
        <f t="shared" si="37"/>
        <v>1173</v>
      </c>
      <c r="Z119" s="250">
        <f t="shared" si="37"/>
        <v>1332</v>
      </c>
      <c r="AA119" s="250">
        <f t="shared" si="37"/>
        <v>1502</v>
      </c>
      <c r="AB119" s="250">
        <f t="shared" si="37"/>
        <v>1689</v>
      </c>
      <c r="AC119" s="250">
        <f t="shared" si="37"/>
        <v>1901</v>
      </c>
      <c r="AD119" s="250">
        <f t="shared" si="37"/>
        <v>2101</v>
      </c>
      <c r="AE119" s="250">
        <f t="shared" si="37"/>
        <v>2271</v>
      </c>
      <c r="AF119" s="250">
        <f t="shared" si="37"/>
        <v>2489</v>
      </c>
      <c r="AG119" s="250">
        <f t="shared" si="37"/>
        <v>2722</v>
      </c>
      <c r="AH119" s="243">
        <f t="shared" si="37"/>
        <v>2942.16</v>
      </c>
      <c r="AI119" s="243">
        <f t="shared" si="37"/>
        <v>3168.48</v>
      </c>
      <c r="AJ119" s="243">
        <f t="shared" si="37"/>
        <v>3394.8</v>
      </c>
      <c r="AK119" s="243">
        <f t="shared" si="37"/>
        <v>3621.12</v>
      </c>
      <c r="AL119" s="243">
        <f t="shared" si="37"/>
        <v>3847.44</v>
      </c>
      <c r="AM119" s="243">
        <f t="shared" si="37"/>
        <v>4073.7599999999998</v>
      </c>
      <c r="AN119" s="243">
        <f t="shared" si="37"/>
        <v>4300.08</v>
      </c>
      <c r="AO119" s="243">
        <f t="shared" si="37"/>
        <v>4526.3999999999996</v>
      </c>
      <c r="AP119" s="222">
        <f>AP118+U189</f>
        <v>2.46</v>
      </c>
    </row>
    <row r="120" spans="1:42" x14ac:dyDescent="0.15">
      <c r="A120" s="251" t="s">
        <v>22</v>
      </c>
      <c r="B120" s="248">
        <f t="shared" si="27"/>
        <v>1375</v>
      </c>
      <c r="C120" s="248">
        <f t="shared" si="29"/>
        <v>1375</v>
      </c>
      <c r="D120" s="248">
        <f t="shared" si="31"/>
        <v>1553</v>
      </c>
      <c r="E120" s="248">
        <f t="shared" si="33"/>
        <v>1710</v>
      </c>
      <c r="F120" s="248">
        <f t="shared" si="35"/>
        <v>1925</v>
      </c>
      <c r="G120" s="248">
        <f t="shared" si="5"/>
        <v>2180</v>
      </c>
      <c r="H120" s="248">
        <f t="shared" si="7"/>
        <v>2440</v>
      </c>
      <c r="I120" s="248">
        <f t="shared" si="9"/>
        <v>2743</v>
      </c>
      <c r="J120" s="248">
        <f t="shared" si="11"/>
        <v>3048</v>
      </c>
      <c r="K120" s="248">
        <f t="shared" si="13"/>
        <v>3353</v>
      </c>
      <c r="L120" s="248">
        <f t="shared" si="15"/>
        <v>3665</v>
      </c>
      <c r="M120" s="248">
        <f t="shared" si="17"/>
        <v>3962</v>
      </c>
      <c r="N120" s="248">
        <f t="shared" si="19"/>
        <v>4267</v>
      </c>
      <c r="O120" s="248">
        <f t="shared" si="21"/>
        <v>4572</v>
      </c>
      <c r="P120" s="248">
        <f t="shared" si="23"/>
        <v>4877</v>
      </c>
      <c r="Q120" s="248">
        <f t="shared" si="25"/>
        <v>5182</v>
      </c>
      <c r="R120" s="248">
        <f t="shared" si="25"/>
        <v>5486</v>
      </c>
      <c r="S120" s="248">
        <f t="shared" si="25"/>
        <v>5791</v>
      </c>
      <c r="T120" s="249">
        <f t="shared" si="25"/>
        <v>6096</v>
      </c>
      <c r="V120" s="239">
        <v>48</v>
      </c>
      <c r="W120" s="243">
        <v>550</v>
      </c>
      <c r="X120" s="250">
        <v>550</v>
      </c>
      <c r="Y120" s="250">
        <v>621</v>
      </c>
      <c r="Z120" s="250">
        <v>684</v>
      </c>
      <c r="AA120" s="250">
        <v>770</v>
      </c>
      <c r="AB120" s="250">
        <v>872</v>
      </c>
      <c r="AC120" s="250">
        <v>976</v>
      </c>
      <c r="AD120" s="250">
        <v>1097</v>
      </c>
      <c r="AE120" s="250">
        <v>1219</v>
      </c>
      <c r="AF120" s="250">
        <v>1341</v>
      </c>
      <c r="AG120" s="250">
        <v>1466</v>
      </c>
      <c r="AH120" s="243">
        <f>$AH$74*V120*AP120</f>
        <v>1584.96</v>
      </c>
      <c r="AI120" s="243">
        <f>$AI$74*V120*AP120</f>
        <v>1706.88</v>
      </c>
      <c r="AJ120" s="243">
        <f>$AJ$74*V120*AP120</f>
        <v>1828.8</v>
      </c>
      <c r="AK120" s="243">
        <f>$AK$74*V120*AP120</f>
        <v>1950.72</v>
      </c>
      <c r="AL120" s="243">
        <f>$AL$74*V120*AP120</f>
        <v>2072.64</v>
      </c>
      <c r="AM120" s="243">
        <f>$AM$74*V120*AP120</f>
        <v>2194.56</v>
      </c>
      <c r="AN120" s="243">
        <f>$AN$74*V120*AP120</f>
        <v>2316.48</v>
      </c>
      <c r="AO120" s="243">
        <f>$AO$74*V120*AP120</f>
        <v>2438.4</v>
      </c>
      <c r="AP120" s="222">
        <v>1.27</v>
      </c>
    </row>
    <row r="121" spans="1:42" ht="13" thickBot="1" x14ac:dyDescent="0.2">
      <c r="A121" s="240">
        <v>1200</v>
      </c>
      <c r="B121" s="252">
        <f t="shared" si="27"/>
        <v>2698</v>
      </c>
      <c r="C121" s="252">
        <f t="shared" si="29"/>
        <v>2698</v>
      </c>
      <c r="D121" s="252">
        <f t="shared" si="31"/>
        <v>3053</v>
      </c>
      <c r="E121" s="252">
        <f t="shared" si="33"/>
        <v>3420</v>
      </c>
      <c r="F121" s="252">
        <f t="shared" si="35"/>
        <v>3850</v>
      </c>
      <c r="G121" s="252">
        <f t="shared" si="5"/>
        <v>4360</v>
      </c>
      <c r="H121" s="252">
        <f t="shared" si="7"/>
        <v>4880</v>
      </c>
      <c r="I121" s="252">
        <f t="shared" si="9"/>
        <v>5485</v>
      </c>
      <c r="J121" s="252">
        <f t="shared" si="11"/>
        <v>5948</v>
      </c>
      <c r="K121" s="252">
        <f t="shared" si="13"/>
        <v>6530</v>
      </c>
      <c r="L121" s="252">
        <f t="shared" si="15"/>
        <v>7070</v>
      </c>
      <c r="M121" s="252">
        <f t="shared" si="17"/>
        <v>7644</v>
      </c>
      <c r="N121" s="252">
        <f t="shared" si="19"/>
        <v>8232</v>
      </c>
      <c r="O121" s="252">
        <f t="shared" si="21"/>
        <v>8820</v>
      </c>
      <c r="P121" s="252">
        <f t="shared" si="23"/>
        <v>9408</v>
      </c>
      <c r="Q121" s="252">
        <f t="shared" si="25"/>
        <v>9996</v>
      </c>
      <c r="R121" s="252">
        <f t="shared" si="25"/>
        <v>10584</v>
      </c>
      <c r="S121" s="252">
        <f t="shared" si="25"/>
        <v>11172</v>
      </c>
      <c r="T121" s="253">
        <f t="shared" si="25"/>
        <v>11760</v>
      </c>
      <c r="V121" s="239">
        <v>1200</v>
      </c>
      <c r="W121" s="243">
        <f t="shared" ref="W121:AO121" si="38">W120+B191</f>
        <v>1079</v>
      </c>
      <c r="X121" s="250">
        <f t="shared" si="38"/>
        <v>1079</v>
      </c>
      <c r="Y121" s="250">
        <f t="shared" si="38"/>
        <v>1221</v>
      </c>
      <c r="Z121" s="250">
        <f t="shared" si="38"/>
        <v>1368</v>
      </c>
      <c r="AA121" s="250">
        <f t="shared" si="38"/>
        <v>1540</v>
      </c>
      <c r="AB121" s="250">
        <f t="shared" si="38"/>
        <v>1744</v>
      </c>
      <c r="AC121" s="250">
        <f t="shared" si="38"/>
        <v>1952</v>
      </c>
      <c r="AD121" s="250">
        <f t="shared" si="38"/>
        <v>2194</v>
      </c>
      <c r="AE121" s="250">
        <f t="shared" si="38"/>
        <v>2379</v>
      </c>
      <c r="AF121" s="250">
        <f t="shared" si="38"/>
        <v>2612</v>
      </c>
      <c r="AG121" s="250">
        <f t="shared" si="38"/>
        <v>2828</v>
      </c>
      <c r="AH121" s="243">
        <f t="shared" si="38"/>
        <v>3057.6</v>
      </c>
      <c r="AI121" s="243">
        <f t="shared" si="38"/>
        <v>3292.8</v>
      </c>
      <c r="AJ121" s="243">
        <f t="shared" si="38"/>
        <v>3528</v>
      </c>
      <c r="AK121" s="243">
        <f t="shared" si="38"/>
        <v>3763.2</v>
      </c>
      <c r="AL121" s="243">
        <f t="shared" si="38"/>
        <v>3998.3999999999996</v>
      </c>
      <c r="AM121" s="243">
        <f t="shared" si="38"/>
        <v>4233.6000000000004</v>
      </c>
      <c r="AN121" s="243">
        <f t="shared" si="38"/>
        <v>4468.7999999999993</v>
      </c>
      <c r="AO121" s="243">
        <f t="shared" si="38"/>
        <v>4704</v>
      </c>
      <c r="AP121" s="222">
        <f>AP120+U191</f>
        <v>2.4500000000000002</v>
      </c>
    </row>
    <row r="122" spans="1:42" x14ac:dyDescent="0.15">
      <c r="A122" s="238" t="s">
        <v>130</v>
      </c>
      <c r="B122" s="241">
        <f t="shared" si="27"/>
        <v>1375</v>
      </c>
      <c r="C122" s="241">
        <f t="shared" si="29"/>
        <v>1433</v>
      </c>
      <c r="D122" s="241">
        <f t="shared" si="31"/>
        <v>1620</v>
      </c>
      <c r="E122" s="241">
        <f t="shared" si="33"/>
        <v>1788</v>
      </c>
      <c r="F122" s="241">
        <f t="shared" si="35"/>
        <v>2010</v>
      </c>
      <c r="G122" s="241">
        <f t="shared" si="5"/>
        <v>2275</v>
      </c>
      <c r="H122" s="241">
        <f t="shared" si="7"/>
        <v>2540</v>
      </c>
      <c r="I122" s="241">
        <f t="shared" si="9"/>
        <v>2858</v>
      </c>
      <c r="J122" s="241">
        <f t="shared" si="11"/>
        <v>3175</v>
      </c>
      <c r="K122" s="241">
        <f t="shared" si="13"/>
        <v>3493</v>
      </c>
      <c r="L122" s="241">
        <f t="shared" si="15"/>
        <v>3810</v>
      </c>
      <c r="M122" s="241">
        <f t="shared" si="17"/>
        <v>4128</v>
      </c>
      <c r="N122" s="241">
        <f t="shared" si="19"/>
        <v>4445</v>
      </c>
      <c r="O122" s="241">
        <f t="shared" si="21"/>
        <v>4763</v>
      </c>
      <c r="P122" s="241">
        <f t="shared" si="23"/>
        <v>5080</v>
      </c>
      <c r="Q122" s="241">
        <f t="shared" si="25"/>
        <v>5398</v>
      </c>
      <c r="R122" s="241">
        <f t="shared" si="25"/>
        <v>5715</v>
      </c>
      <c r="S122" s="241">
        <f t="shared" si="25"/>
        <v>6033</v>
      </c>
      <c r="T122" s="242">
        <f t="shared" si="25"/>
        <v>6350</v>
      </c>
      <c r="V122" s="239">
        <v>50</v>
      </c>
      <c r="W122" s="243">
        <f t="shared" ref="W122:AO122" si="39">W74*$V$122*W134</f>
        <v>550</v>
      </c>
      <c r="X122" s="243">
        <f t="shared" si="39"/>
        <v>573</v>
      </c>
      <c r="Y122" s="243">
        <f t="shared" si="39"/>
        <v>648</v>
      </c>
      <c r="Z122" s="243">
        <f t="shared" si="39"/>
        <v>715</v>
      </c>
      <c r="AA122" s="243">
        <f t="shared" si="39"/>
        <v>804</v>
      </c>
      <c r="AB122" s="243">
        <f t="shared" si="39"/>
        <v>910</v>
      </c>
      <c r="AC122" s="243">
        <f t="shared" si="39"/>
        <v>1016</v>
      </c>
      <c r="AD122" s="243">
        <f t="shared" si="39"/>
        <v>1143</v>
      </c>
      <c r="AE122" s="243">
        <f t="shared" si="39"/>
        <v>1270</v>
      </c>
      <c r="AF122" s="243">
        <f t="shared" si="39"/>
        <v>1397</v>
      </c>
      <c r="AG122" s="243">
        <f t="shared" si="39"/>
        <v>1524</v>
      </c>
      <c r="AH122" s="243">
        <f t="shared" si="39"/>
        <v>1651</v>
      </c>
      <c r="AI122" s="243">
        <f t="shared" si="39"/>
        <v>1778</v>
      </c>
      <c r="AJ122" s="243">
        <f t="shared" si="39"/>
        <v>1905</v>
      </c>
      <c r="AK122" s="243">
        <f t="shared" si="39"/>
        <v>2032</v>
      </c>
      <c r="AL122" s="243">
        <f t="shared" si="39"/>
        <v>2159</v>
      </c>
      <c r="AM122" s="243">
        <f t="shared" si="39"/>
        <v>2286</v>
      </c>
      <c r="AN122" s="243">
        <f t="shared" si="39"/>
        <v>2413</v>
      </c>
      <c r="AO122" s="243">
        <f t="shared" si="39"/>
        <v>2540</v>
      </c>
      <c r="AP122" s="222">
        <v>1.27</v>
      </c>
    </row>
    <row r="123" spans="1:42" x14ac:dyDescent="0.15">
      <c r="A123" s="244">
        <v>1250</v>
      </c>
      <c r="B123" s="245">
        <f t="shared" si="27"/>
        <v>2700</v>
      </c>
      <c r="C123" s="245">
        <f t="shared" si="29"/>
        <v>2813</v>
      </c>
      <c r="D123" s="245">
        <f t="shared" si="31"/>
        <v>3180</v>
      </c>
      <c r="E123" s="245">
        <f t="shared" si="33"/>
        <v>3575</v>
      </c>
      <c r="F123" s="245">
        <f t="shared" si="35"/>
        <v>4020</v>
      </c>
      <c r="G123" s="245">
        <f t="shared" si="5"/>
        <v>4550</v>
      </c>
      <c r="H123" s="245">
        <f t="shared" si="7"/>
        <v>5080</v>
      </c>
      <c r="I123" s="245">
        <f t="shared" si="9"/>
        <v>5715</v>
      </c>
      <c r="J123" s="245">
        <f t="shared" si="11"/>
        <v>6200</v>
      </c>
      <c r="K123" s="245">
        <f t="shared" si="13"/>
        <v>6793</v>
      </c>
      <c r="L123" s="245">
        <f t="shared" si="15"/>
        <v>7350</v>
      </c>
      <c r="M123" s="245">
        <f t="shared" si="17"/>
        <v>7963</v>
      </c>
      <c r="N123" s="245">
        <f t="shared" si="19"/>
        <v>8575</v>
      </c>
      <c r="O123" s="245">
        <f t="shared" si="21"/>
        <v>9188</v>
      </c>
      <c r="P123" s="245">
        <f t="shared" si="23"/>
        <v>9800</v>
      </c>
      <c r="Q123" s="245">
        <f t="shared" si="25"/>
        <v>10413</v>
      </c>
      <c r="R123" s="245">
        <f t="shared" si="25"/>
        <v>11025</v>
      </c>
      <c r="S123" s="245">
        <f t="shared" si="25"/>
        <v>11638</v>
      </c>
      <c r="T123" s="246">
        <f t="shared" si="25"/>
        <v>12250</v>
      </c>
      <c r="V123" s="239">
        <v>1250</v>
      </c>
      <c r="W123" s="243">
        <f t="shared" ref="W123:AO123" si="40">W122+B193</f>
        <v>1080</v>
      </c>
      <c r="X123" s="243">
        <f t="shared" si="40"/>
        <v>1125</v>
      </c>
      <c r="Y123" s="243">
        <f t="shared" si="40"/>
        <v>1272</v>
      </c>
      <c r="Z123" s="243">
        <f t="shared" si="40"/>
        <v>1430</v>
      </c>
      <c r="AA123" s="243">
        <f t="shared" si="40"/>
        <v>1608</v>
      </c>
      <c r="AB123" s="243">
        <f t="shared" si="40"/>
        <v>1820</v>
      </c>
      <c r="AC123" s="243">
        <f t="shared" si="40"/>
        <v>2032</v>
      </c>
      <c r="AD123" s="243">
        <f t="shared" si="40"/>
        <v>2286</v>
      </c>
      <c r="AE123" s="243">
        <f t="shared" si="40"/>
        <v>2480</v>
      </c>
      <c r="AF123" s="243">
        <f t="shared" si="40"/>
        <v>2717</v>
      </c>
      <c r="AG123" s="243">
        <f t="shared" si="40"/>
        <v>2940</v>
      </c>
      <c r="AH123" s="243">
        <f t="shared" si="40"/>
        <v>3185</v>
      </c>
      <c r="AI123" s="243">
        <f t="shared" si="40"/>
        <v>3430</v>
      </c>
      <c r="AJ123" s="243">
        <f t="shared" si="40"/>
        <v>3675</v>
      </c>
      <c r="AK123" s="243">
        <f t="shared" si="40"/>
        <v>3920</v>
      </c>
      <c r="AL123" s="243">
        <f t="shared" si="40"/>
        <v>4165</v>
      </c>
      <c r="AM123" s="243">
        <f t="shared" si="40"/>
        <v>4410</v>
      </c>
      <c r="AN123" s="243">
        <f t="shared" si="40"/>
        <v>4655</v>
      </c>
      <c r="AO123" s="243">
        <f t="shared" si="40"/>
        <v>4900</v>
      </c>
      <c r="AP123" s="222">
        <f>AP122+U193</f>
        <v>2.4500000000000002</v>
      </c>
    </row>
    <row r="124" spans="1:42" x14ac:dyDescent="0.15">
      <c r="A124" s="251" t="s">
        <v>131</v>
      </c>
      <c r="B124" s="248">
        <f t="shared" si="27"/>
        <v>1430</v>
      </c>
      <c r="C124" s="248">
        <f t="shared" si="29"/>
        <v>1490</v>
      </c>
      <c r="D124" s="248">
        <f t="shared" si="31"/>
        <v>1685</v>
      </c>
      <c r="E124" s="248">
        <f t="shared" si="33"/>
        <v>1859</v>
      </c>
      <c r="F124" s="248">
        <f t="shared" si="35"/>
        <v>2090</v>
      </c>
      <c r="G124" s="248">
        <f t="shared" si="5"/>
        <v>2366</v>
      </c>
      <c r="H124" s="248">
        <f t="shared" si="7"/>
        <v>2642</v>
      </c>
      <c r="I124" s="248">
        <f t="shared" si="9"/>
        <v>2972</v>
      </c>
      <c r="J124" s="248">
        <f t="shared" si="11"/>
        <v>3302</v>
      </c>
      <c r="K124" s="248">
        <f t="shared" si="13"/>
        <v>3632</v>
      </c>
      <c r="L124" s="248">
        <f t="shared" si="15"/>
        <v>3962</v>
      </c>
      <c r="M124" s="248">
        <f t="shared" si="17"/>
        <v>4293</v>
      </c>
      <c r="N124" s="248">
        <f t="shared" si="19"/>
        <v>4623</v>
      </c>
      <c r="O124" s="248">
        <f t="shared" si="21"/>
        <v>4953</v>
      </c>
      <c r="P124" s="248">
        <f t="shared" si="23"/>
        <v>5283</v>
      </c>
      <c r="Q124" s="248">
        <f t="shared" si="25"/>
        <v>5613</v>
      </c>
      <c r="R124" s="248">
        <f t="shared" si="25"/>
        <v>5944</v>
      </c>
      <c r="S124" s="248">
        <f t="shared" si="25"/>
        <v>6274</v>
      </c>
      <c r="T124" s="249">
        <f t="shared" si="25"/>
        <v>6604</v>
      </c>
      <c r="V124" s="239">
        <v>52</v>
      </c>
      <c r="W124" s="243">
        <f t="shared" ref="W124:AO124" si="41">W74*$V$124*W134</f>
        <v>572</v>
      </c>
      <c r="X124" s="243">
        <f t="shared" si="41"/>
        <v>595.91999999999996</v>
      </c>
      <c r="Y124" s="243">
        <f t="shared" si="41"/>
        <v>673.92000000000007</v>
      </c>
      <c r="Z124" s="243">
        <f t="shared" si="41"/>
        <v>743.6</v>
      </c>
      <c r="AA124" s="243">
        <f t="shared" si="41"/>
        <v>836.16000000000008</v>
      </c>
      <c r="AB124" s="243">
        <f t="shared" si="41"/>
        <v>946.4</v>
      </c>
      <c r="AC124" s="243">
        <f t="shared" si="41"/>
        <v>1056.6400000000001</v>
      </c>
      <c r="AD124" s="243">
        <f t="shared" si="41"/>
        <v>1188.72</v>
      </c>
      <c r="AE124" s="243">
        <f t="shared" si="41"/>
        <v>1320.8</v>
      </c>
      <c r="AF124" s="243">
        <f t="shared" si="41"/>
        <v>1452.88</v>
      </c>
      <c r="AG124" s="243">
        <f t="shared" si="41"/>
        <v>1584.96</v>
      </c>
      <c r="AH124" s="243">
        <f t="shared" si="41"/>
        <v>1717.04</v>
      </c>
      <c r="AI124" s="243">
        <f t="shared" si="41"/>
        <v>1849.1200000000001</v>
      </c>
      <c r="AJ124" s="243">
        <f t="shared" si="41"/>
        <v>1981.2</v>
      </c>
      <c r="AK124" s="243">
        <f t="shared" si="41"/>
        <v>2113.2800000000002</v>
      </c>
      <c r="AL124" s="243">
        <f t="shared" si="41"/>
        <v>2245.36</v>
      </c>
      <c r="AM124" s="243">
        <f t="shared" si="41"/>
        <v>2377.44</v>
      </c>
      <c r="AN124" s="243">
        <f t="shared" si="41"/>
        <v>2509.52</v>
      </c>
      <c r="AO124" s="243">
        <f t="shared" si="41"/>
        <v>2641.6</v>
      </c>
      <c r="AP124" s="222">
        <v>1.27</v>
      </c>
    </row>
    <row r="125" spans="1:42" x14ac:dyDescent="0.15">
      <c r="A125" s="244">
        <v>1300</v>
      </c>
      <c r="B125" s="245">
        <f t="shared" si="27"/>
        <v>2808</v>
      </c>
      <c r="C125" s="245">
        <f t="shared" si="29"/>
        <v>2925</v>
      </c>
      <c r="D125" s="245">
        <f t="shared" si="31"/>
        <v>3307</v>
      </c>
      <c r="E125" s="245">
        <f t="shared" si="33"/>
        <v>3718</v>
      </c>
      <c r="F125" s="245">
        <f t="shared" si="35"/>
        <v>4181</v>
      </c>
      <c r="G125" s="245">
        <f t="shared" si="5"/>
        <v>4732</v>
      </c>
      <c r="H125" s="245">
        <f t="shared" si="7"/>
        <v>5283</v>
      </c>
      <c r="I125" s="245">
        <f t="shared" si="9"/>
        <v>5944</v>
      </c>
      <c r="J125" s="245">
        <f t="shared" si="11"/>
        <v>6448</v>
      </c>
      <c r="K125" s="245">
        <f t="shared" si="13"/>
        <v>7064</v>
      </c>
      <c r="L125" s="245">
        <f t="shared" si="15"/>
        <v>7644</v>
      </c>
      <c r="M125" s="245">
        <f t="shared" si="17"/>
        <v>8281</v>
      </c>
      <c r="N125" s="245">
        <f t="shared" si="19"/>
        <v>8918</v>
      </c>
      <c r="O125" s="245">
        <f t="shared" si="21"/>
        <v>9555</v>
      </c>
      <c r="P125" s="245">
        <f t="shared" si="23"/>
        <v>10192</v>
      </c>
      <c r="Q125" s="245">
        <f t="shared" si="25"/>
        <v>10829</v>
      </c>
      <c r="R125" s="245">
        <f t="shared" si="25"/>
        <v>11466</v>
      </c>
      <c r="S125" s="245">
        <f t="shared" si="25"/>
        <v>12103</v>
      </c>
      <c r="T125" s="246">
        <f t="shared" si="25"/>
        <v>12740</v>
      </c>
      <c r="V125" s="239">
        <v>1300</v>
      </c>
      <c r="W125" s="243">
        <f t="shared" ref="W125:AO125" si="42">W124+B195</f>
        <v>1123.1999999999998</v>
      </c>
      <c r="X125" s="243">
        <f t="shared" si="42"/>
        <v>1170</v>
      </c>
      <c r="Y125" s="243">
        <f t="shared" si="42"/>
        <v>1322.88</v>
      </c>
      <c r="Z125" s="243">
        <f t="shared" si="42"/>
        <v>1487.2</v>
      </c>
      <c r="AA125" s="243">
        <f t="shared" si="42"/>
        <v>1672.3200000000002</v>
      </c>
      <c r="AB125" s="243">
        <f t="shared" si="42"/>
        <v>1892.8</v>
      </c>
      <c r="AC125" s="243">
        <f t="shared" si="42"/>
        <v>2113.2800000000002</v>
      </c>
      <c r="AD125" s="243">
        <f t="shared" si="42"/>
        <v>2377.44</v>
      </c>
      <c r="AE125" s="243">
        <f t="shared" si="42"/>
        <v>2579.1999999999998</v>
      </c>
      <c r="AF125" s="243">
        <f t="shared" si="42"/>
        <v>2825.6800000000003</v>
      </c>
      <c r="AG125" s="243">
        <f t="shared" si="42"/>
        <v>3057.6</v>
      </c>
      <c r="AH125" s="243">
        <f t="shared" si="42"/>
        <v>3312.3999999999996</v>
      </c>
      <c r="AI125" s="243">
        <f t="shared" si="42"/>
        <v>3567.2</v>
      </c>
      <c r="AJ125" s="243">
        <f t="shared" si="42"/>
        <v>3822</v>
      </c>
      <c r="AK125" s="243">
        <f t="shared" si="42"/>
        <v>4076.8</v>
      </c>
      <c r="AL125" s="243">
        <f t="shared" si="42"/>
        <v>4331.6000000000004</v>
      </c>
      <c r="AM125" s="243">
        <f t="shared" si="42"/>
        <v>4586.3999999999996</v>
      </c>
      <c r="AN125" s="243">
        <f t="shared" si="42"/>
        <v>4841.2</v>
      </c>
      <c r="AO125" s="243">
        <f t="shared" si="42"/>
        <v>5096</v>
      </c>
      <c r="AP125" s="222">
        <f>AP124+U195</f>
        <v>2.4500000000000002</v>
      </c>
    </row>
    <row r="126" spans="1:42" x14ac:dyDescent="0.15">
      <c r="A126" s="251" t="s">
        <v>132</v>
      </c>
      <c r="B126" s="248">
        <f t="shared" si="27"/>
        <v>1485</v>
      </c>
      <c r="C126" s="248">
        <f t="shared" si="29"/>
        <v>1547</v>
      </c>
      <c r="D126" s="248">
        <f t="shared" si="31"/>
        <v>1750</v>
      </c>
      <c r="E126" s="248">
        <f t="shared" si="33"/>
        <v>1931</v>
      </c>
      <c r="F126" s="248">
        <f t="shared" si="35"/>
        <v>2171</v>
      </c>
      <c r="G126" s="248">
        <f t="shared" si="5"/>
        <v>2457</v>
      </c>
      <c r="H126" s="248">
        <f t="shared" si="7"/>
        <v>2743</v>
      </c>
      <c r="I126" s="248">
        <f t="shared" si="9"/>
        <v>3086</v>
      </c>
      <c r="J126" s="248">
        <f t="shared" si="11"/>
        <v>3429</v>
      </c>
      <c r="K126" s="248">
        <f t="shared" si="13"/>
        <v>3772</v>
      </c>
      <c r="L126" s="248">
        <f t="shared" si="15"/>
        <v>4115</v>
      </c>
      <c r="M126" s="248">
        <f t="shared" si="17"/>
        <v>4458</v>
      </c>
      <c r="N126" s="248">
        <f t="shared" si="19"/>
        <v>4801</v>
      </c>
      <c r="O126" s="248">
        <f t="shared" si="21"/>
        <v>5144</v>
      </c>
      <c r="P126" s="248">
        <f t="shared" si="23"/>
        <v>5486</v>
      </c>
      <c r="Q126" s="248">
        <f t="shared" si="25"/>
        <v>5829</v>
      </c>
      <c r="R126" s="248">
        <f t="shared" si="25"/>
        <v>6172</v>
      </c>
      <c r="S126" s="248">
        <f t="shared" si="25"/>
        <v>6515</v>
      </c>
      <c r="T126" s="249">
        <f t="shared" si="25"/>
        <v>6858</v>
      </c>
      <c r="V126" s="239">
        <v>54</v>
      </c>
      <c r="W126" s="243">
        <f t="shared" ref="W126:AO126" si="43">W74*$V$126*W134</f>
        <v>594</v>
      </c>
      <c r="X126" s="243">
        <f t="shared" si="43"/>
        <v>618.83999999999992</v>
      </c>
      <c r="Y126" s="243">
        <f t="shared" si="43"/>
        <v>699.84</v>
      </c>
      <c r="Z126" s="243">
        <f t="shared" si="43"/>
        <v>772.19999999999993</v>
      </c>
      <c r="AA126" s="243">
        <f t="shared" si="43"/>
        <v>868.32</v>
      </c>
      <c r="AB126" s="243">
        <f t="shared" si="43"/>
        <v>982.80000000000007</v>
      </c>
      <c r="AC126" s="243">
        <f t="shared" si="43"/>
        <v>1097.28</v>
      </c>
      <c r="AD126" s="243">
        <f t="shared" si="43"/>
        <v>1234.44</v>
      </c>
      <c r="AE126" s="243">
        <f t="shared" si="43"/>
        <v>1371.6</v>
      </c>
      <c r="AF126" s="243">
        <f t="shared" si="43"/>
        <v>1508.76</v>
      </c>
      <c r="AG126" s="243">
        <f t="shared" si="43"/>
        <v>1645.92</v>
      </c>
      <c r="AH126" s="243">
        <f t="shared" si="43"/>
        <v>1783.08</v>
      </c>
      <c r="AI126" s="243">
        <f t="shared" si="43"/>
        <v>1920.24</v>
      </c>
      <c r="AJ126" s="243">
        <f t="shared" si="43"/>
        <v>2057.4</v>
      </c>
      <c r="AK126" s="243">
        <f t="shared" si="43"/>
        <v>2194.56</v>
      </c>
      <c r="AL126" s="243">
        <f t="shared" si="43"/>
        <v>2331.7200000000003</v>
      </c>
      <c r="AM126" s="243">
        <f t="shared" si="43"/>
        <v>2468.88</v>
      </c>
      <c r="AN126" s="243">
        <f t="shared" si="43"/>
        <v>2606.04</v>
      </c>
      <c r="AO126" s="243">
        <f t="shared" si="43"/>
        <v>2743.2</v>
      </c>
      <c r="AP126" s="222">
        <v>1.27</v>
      </c>
    </row>
    <row r="127" spans="1:42" x14ac:dyDescent="0.15">
      <c r="A127" s="244">
        <v>1350</v>
      </c>
      <c r="B127" s="245">
        <f t="shared" si="27"/>
        <v>2916</v>
      </c>
      <c r="C127" s="245">
        <f t="shared" si="29"/>
        <v>3038</v>
      </c>
      <c r="D127" s="245">
        <f t="shared" si="31"/>
        <v>3434</v>
      </c>
      <c r="E127" s="245">
        <f t="shared" si="33"/>
        <v>3861</v>
      </c>
      <c r="F127" s="245">
        <f t="shared" si="35"/>
        <v>4342</v>
      </c>
      <c r="G127" s="245">
        <f t="shared" si="5"/>
        <v>4914</v>
      </c>
      <c r="H127" s="245">
        <f t="shared" si="7"/>
        <v>5486</v>
      </c>
      <c r="I127" s="245">
        <f t="shared" si="9"/>
        <v>6172</v>
      </c>
      <c r="J127" s="245">
        <f t="shared" si="11"/>
        <v>6696</v>
      </c>
      <c r="K127" s="245">
        <f t="shared" si="13"/>
        <v>7336</v>
      </c>
      <c r="L127" s="245">
        <f t="shared" si="15"/>
        <v>7938</v>
      </c>
      <c r="M127" s="245">
        <f t="shared" si="17"/>
        <v>8600</v>
      </c>
      <c r="N127" s="245">
        <f t="shared" si="19"/>
        <v>9261</v>
      </c>
      <c r="O127" s="245">
        <f t="shared" si="21"/>
        <v>9923</v>
      </c>
      <c r="P127" s="245">
        <f t="shared" si="23"/>
        <v>10584</v>
      </c>
      <c r="Q127" s="245">
        <f t="shared" si="25"/>
        <v>11246</v>
      </c>
      <c r="R127" s="245">
        <f t="shared" si="25"/>
        <v>11907</v>
      </c>
      <c r="S127" s="245">
        <f t="shared" si="25"/>
        <v>12569</v>
      </c>
      <c r="T127" s="246">
        <f t="shared" si="25"/>
        <v>13230</v>
      </c>
      <c r="V127" s="239">
        <v>1350</v>
      </c>
      <c r="W127" s="243">
        <f t="shared" ref="W127:AO127" si="44">W126+B197</f>
        <v>1166.4000000000001</v>
      </c>
      <c r="X127" s="243">
        <f t="shared" si="44"/>
        <v>1215</v>
      </c>
      <c r="Y127" s="243">
        <f t="shared" si="44"/>
        <v>1373.7600000000002</v>
      </c>
      <c r="Z127" s="243">
        <f t="shared" si="44"/>
        <v>1544.3999999999999</v>
      </c>
      <c r="AA127" s="243">
        <f t="shared" si="44"/>
        <v>1736.64</v>
      </c>
      <c r="AB127" s="243">
        <f t="shared" si="44"/>
        <v>1965.6000000000001</v>
      </c>
      <c r="AC127" s="243">
        <f t="shared" si="44"/>
        <v>2194.56</v>
      </c>
      <c r="AD127" s="243">
        <f t="shared" si="44"/>
        <v>2468.88</v>
      </c>
      <c r="AE127" s="243">
        <f t="shared" si="44"/>
        <v>2678.3999999999996</v>
      </c>
      <c r="AF127" s="243">
        <f t="shared" si="44"/>
        <v>2934.3599999999997</v>
      </c>
      <c r="AG127" s="243">
        <f t="shared" si="44"/>
        <v>3175.2</v>
      </c>
      <c r="AH127" s="243">
        <f t="shared" si="44"/>
        <v>3439.7999999999997</v>
      </c>
      <c r="AI127" s="243">
        <f t="shared" si="44"/>
        <v>3704.3999999999996</v>
      </c>
      <c r="AJ127" s="243">
        <f t="shared" si="44"/>
        <v>3969</v>
      </c>
      <c r="AK127" s="243">
        <f t="shared" si="44"/>
        <v>4233.6000000000004</v>
      </c>
      <c r="AL127" s="243">
        <f t="shared" si="44"/>
        <v>4498.2000000000007</v>
      </c>
      <c r="AM127" s="243">
        <f t="shared" si="44"/>
        <v>4762.8</v>
      </c>
      <c r="AN127" s="243">
        <f t="shared" si="44"/>
        <v>5027.3999999999996</v>
      </c>
      <c r="AO127" s="243">
        <f t="shared" si="44"/>
        <v>5292</v>
      </c>
      <c r="AP127" s="222">
        <f>AP126+U197</f>
        <v>2.4500000000000002</v>
      </c>
    </row>
    <row r="128" spans="1:42" x14ac:dyDescent="0.15">
      <c r="A128" s="251" t="s">
        <v>133</v>
      </c>
      <c r="B128" s="248">
        <f t="shared" si="27"/>
        <v>1540</v>
      </c>
      <c r="C128" s="248">
        <f t="shared" si="29"/>
        <v>1604</v>
      </c>
      <c r="D128" s="248">
        <f t="shared" si="31"/>
        <v>1814</v>
      </c>
      <c r="E128" s="248">
        <f t="shared" si="33"/>
        <v>2002</v>
      </c>
      <c r="F128" s="248">
        <f t="shared" si="35"/>
        <v>2251</v>
      </c>
      <c r="G128" s="248">
        <f t="shared" si="5"/>
        <v>2548</v>
      </c>
      <c r="H128" s="248">
        <f t="shared" si="7"/>
        <v>2845</v>
      </c>
      <c r="I128" s="248">
        <f t="shared" si="9"/>
        <v>3200</v>
      </c>
      <c r="J128" s="248">
        <f t="shared" si="11"/>
        <v>3556</v>
      </c>
      <c r="K128" s="248">
        <f t="shared" si="13"/>
        <v>3912</v>
      </c>
      <c r="L128" s="248">
        <f t="shared" si="15"/>
        <v>4267</v>
      </c>
      <c r="M128" s="248">
        <f t="shared" si="17"/>
        <v>4623</v>
      </c>
      <c r="N128" s="248">
        <f t="shared" si="19"/>
        <v>4978</v>
      </c>
      <c r="O128" s="248">
        <f t="shared" si="21"/>
        <v>5334</v>
      </c>
      <c r="P128" s="248">
        <f t="shared" si="23"/>
        <v>5690</v>
      </c>
      <c r="Q128" s="248">
        <f t="shared" si="25"/>
        <v>6045</v>
      </c>
      <c r="R128" s="248">
        <f t="shared" si="25"/>
        <v>6401</v>
      </c>
      <c r="S128" s="248">
        <f t="shared" si="25"/>
        <v>6756</v>
      </c>
      <c r="T128" s="249">
        <f t="shared" si="25"/>
        <v>7112</v>
      </c>
      <c r="V128" s="239">
        <v>56</v>
      </c>
      <c r="W128" s="243">
        <f t="shared" ref="W128:AO128" si="45">W74*$V$128*W134</f>
        <v>616</v>
      </c>
      <c r="X128" s="243">
        <f t="shared" si="45"/>
        <v>641.76</v>
      </c>
      <c r="Y128" s="243">
        <f t="shared" si="45"/>
        <v>725.76</v>
      </c>
      <c r="Z128" s="243">
        <f t="shared" si="45"/>
        <v>800.8</v>
      </c>
      <c r="AA128" s="243">
        <f t="shared" si="45"/>
        <v>900.48</v>
      </c>
      <c r="AB128" s="243">
        <f t="shared" si="45"/>
        <v>1019.2</v>
      </c>
      <c r="AC128" s="243">
        <f t="shared" si="45"/>
        <v>1137.92</v>
      </c>
      <c r="AD128" s="243">
        <f t="shared" si="45"/>
        <v>1280.1600000000001</v>
      </c>
      <c r="AE128" s="243">
        <f t="shared" si="45"/>
        <v>1422.4</v>
      </c>
      <c r="AF128" s="243">
        <f t="shared" si="45"/>
        <v>1564.64</v>
      </c>
      <c r="AG128" s="243">
        <f t="shared" si="45"/>
        <v>1706.88</v>
      </c>
      <c r="AH128" s="243">
        <f t="shared" si="45"/>
        <v>1849.1200000000001</v>
      </c>
      <c r="AI128" s="243">
        <f t="shared" si="45"/>
        <v>1991.3600000000001</v>
      </c>
      <c r="AJ128" s="243">
        <f t="shared" si="45"/>
        <v>2133.6</v>
      </c>
      <c r="AK128" s="243">
        <f t="shared" si="45"/>
        <v>2275.84</v>
      </c>
      <c r="AL128" s="243">
        <f t="shared" si="45"/>
        <v>2418.08</v>
      </c>
      <c r="AM128" s="243">
        <f t="shared" si="45"/>
        <v>2560.3200000000002</v>
      </c>
      <c r="AN128" s="243">
        <f t="shared" si="45"/>
        <v>2702.56</v>
      </c>
      <c r="AO128" s="243">
        <f t="shared" si="45"/>
        <v>2844.8</v>
      </c>
      <c r="AP128" s="222">
        <v>1.27</v>
      </c>
    </row>
    <row r="129" spans="1:45" x14ac:dyDescent="0.15">
      <c r="A129" s="244">
        <v>1400</v>
      </c>
      <c r="B129" s="245">
        <f t="shared" si="27"/>
        <v>3024</v>
      </c>
      <c r="C129" s="245">
        <f t="shared" si="29"/>
        <v>3150</v>
      </c>
      <c r="D129" s="245">
        <f t="shared" si="31"/>
        <v>3562</v>
      </c>
      <c r="E129" s="245">
        <f t="shared" si="33"/>
        <v>4004</v>
      </c>
      <c r="F129" s="245">
        <f t="shared" si="35"/>
        <v>4502</v>
      </c>
      <c r="G129" s="245">
        <f t="shared" si="5"/>
        <v>5096</v>
      </c>
      <c r="H129" s="245">
        <f t="shared" si="7"/>
        <v>5690</v>
      </c>
      <c r="I129" s="245">
        <f t="shared" si="9"/>
        <v>6401</v>
      </c>
      <c r="J129" s="245">
        <f t="shared" si="11"/>
        <v>6944</v>
      </c>
      <c r="K129" s="245">
        <f t="shared" si="13"/>
        <v>7608</v>
      </c>
      <c r="L129" s="245">
        <f t="shared" si="15"/>
        <v>8232</v>
      </c>
      <c r="M129" s="245">
        <f t="shared" si="17"/>
        <v>8918</v>
      </c>
      <c r="N129" s="245">
        <f t="shared" si="19"/>
        <v>9604</v>
      </c>
      <c r="O129" s="245">
        <f t="shared" si="21"/>
        <v>10290</v>
      </c>
      <c r="P129" s="245">
        <f t="shared" si="23"/>
        <v>10976</v>
      </c>
      <c r="Q129" s="245">
        <f t="shared" si="25"/>
        <v>11662</v>
      </c>
      <c r="R129" s="245">
        <f t="shared" si="25"/>
        <v>12348</v>
      </c>
      <c r="S129" s="245">
        <f t="shared" si="25"/>
        <v>13034</v>
      </c>
      <c r="T129" s="246">
        <f t="shared" si="25"/>
        <v>13720</v>
      </c>
      <c r="V129" s="239">
        <v>1400</v>
      </c>
      <c r="W129" s="243">
        <f t="shared" ref="W129:AO129" si="46">W128+B199</f>
        <v>1209.5999999999999</v>
      </c>
      <c r="X129" s="243">
        <f t="shared" si="46"/>
        <v>1260</v>
      </c>
      <c r="Y129" s="243">
        <f t="shared" si="46"/>
        <v>1424.6399999999999</v>
      </c>
      <c r="Z129" s="243">
        <f t="shared" si="46"/>
        <v>1601.6</v>
      </c>
      <c r="AA129" s="243">
        <f t="shared" si="46"/>
        <v>1800.96</v>
      </c>
      <c r="AB129" s="243">
        <f t="shared" si="46"/>
        <v>2038.4</v>
      </c>
      <c r="AC129" s="243">
        <f t="shared" si="46"/>
        <v>2275.84</v>
      </c>
      <c r="AD129" s="243">
        <f t="shared" si="46"/>
        <v>2560.3200000000002</v>
      </c>
      <c r="AE129" s="243">
        <f t="shared" si="46"/>
        <v>2777.6000000000004</v>
      </c>
      <c r="AF129" s="243">
        <f t="shared" si="46"/>
        <v>3043.04</v>
      </c>
      <c r="AG129" s="243">
        <f t="shared" si="46"/>
        <v>3292.8</v>
      </c>
      <c r="AH129" s="243">
        <f t="shared" si="46"/>
        <v>3567.2</v>
      </c>
      <c r="AI129" s="243">
        <f t="shared" si="46"/>
        <v>3841.6000000000004</v>
      </c>
      <c r="AJ129" s="243">
        <f t="shared" si="46"/>
        <v>4116</v>
      </c>
      <c r="AK129" s="243">
        <f t="shared" si="46"/>
        <v>4390.3999999999996</v>
      </c>
      <c r="AL129" s="243">
        <f t="shared" si="46"/>
        <v>4664.7999999999993</v>
      </c>
      <c r="AM129" s="243">
        <f t="shared" si="46"/>
        <v>4939.2</v>
      </c>
      <c r="AN129" s="243">
        <f t="shared" si="46"/>
        <v>5213.6000000000004</v>
      </c>
      <c r="AO129" s="243">
        <f t="shared" si="46"/>
        <v>5488</v>
      </c>
      <c r="AP129" s="222">
        <f>AP128+U199</f>
        <v>2.4500000000000002</v>
      </c>
    </row>
    <row r="130" spans="1:45" x14ac:dyDescent="0.15">
      <c r="A130" s="251" t="s">
        <v>134</v>
      </c>
      <c r="B130" s="248">
        <f t="shared" si="27"/>
        <v>1595</v>
      </c>
      <c r="C130" s="248">
        <f t="shared" si="29"/>
        <v>1662</v>
      </c>
      <c r="D130" s="248">
        <f t="shared" si="31"/>
        <v>1879</v>
      </c>
      <c r="E130" s="248">
        <f t="shared" si="33"/>
        <v>2074</v>
      </c>
      <c r="F130" s="248">
        <f t="shared" si="35"/>
        <v>2332</v>
      </c>
      <c r="G130" s="248">
        <f t="shared" si="5"/>
        <v>2639</v>
      </c>
      <c r="H130" s="248">
        <f t="shared" si="7"/>
        <v>2946</v>
      </c>
      <c r="I130" s="248">
        <f t="shared" si="9"/>
        <v>3315</v>
      </c>
      <c r="J130" s="248">
        <f t="shared" si="11"/>
        <v>3683</v>
      </c>
      <c r="K130" s="248">
        <f t="shared" si="13"/>
        <v>4051</v>
      </c>
      <c r="L130" s="248">
        <f t="shared" si="15"/>
        <v>4420</v>
      </c>
      <c r="M130" s="248">
        <f t="shared" si="17"/>
        <v>4788</v>
      </c>
      <c r="N130" s="248">
        <f t="shared" si="19"/>
        <v>5156</v>
      </c>
      <c r="O130" s="248">
        <f t="shared" si="21"/>
        <v>5525</v>
      </c>
      <c r="P130" s="248">
        <f t="shared" si="23"/>
        <v>5893</v>
      </c>
      <c r="Q130" s="248">
        <f t="shared" si="25"/>
        <v>6261</v>
      </c>
      <c r="R130" s="248">
        <f t="shared" si="25"/>
        <v>6629</v>
      </c>
      <c r="S130" s="248">
        <f t="shared" si="25"/>
        <v>6998</v>
      </c>
      <c r="T130" s="249">
        <f t="shared" si="25"/>
        <v>7366</v>
      </c>
      <c r="V130" s="239">
        <v>58</v>
      </c>
      <c r="W130" s="243">
        <f t="shared" ref="W130:AO130" si="47">W74*$V$130*W134</f>
        <v>638</v>
      </c>
      <c r="X130" s="243">
        <f t="shared" si="47"/>
        <v>664.68</v>
      </c>
      <c r="Y130" s="243">
        <f t="shared" si="47"/>
        <v>751.68000000000006</v>
      </c>
      <c r="Z130" s="243">
        <f t="shared" si="47"/>
        <v>829.4</v>
      </c>
      <c r="AA130" s="243">
        <f t="shared" si="47"/>
        <v>932.6400000000001</v>
      </c>
      <c r="AB130" s="243">
        <f t="shared" si="47"/>
        <v>1055.6000000000001</v>
      </c>
      <c r="AC130" s="243">
        <f t="shared" si="47"/>
        <v>1178.56</v>
      </c>
      <c r="AD130" s="243">
        <f t="shared" si="47"/>
        <v>1325.88</v>
      </c>
      <c r="AE130" s="243">
        <f t="shared" si="47"/>
        <v>1473.2</v>
      </c>
      <c r="AF130" s="243">
        <f t="shared" si="47"/>
        <v>1620.52</v>
      </c>
      <c r="AG130" s="243">
        <f t="shared" si="47"/>
        <v>1767.84</v>
      </c>
      <c r="AH130" s="243">
        <f t="shared" si="47"/>
        <v>1915.16</v>
      </c>
      <c r="AI130" s="243">
        <f t="shared" si="47"/>
        <v>2062.48</v>
      </c>
      <c r="AJ130" s="243">
        <f t="shared" si="47"/>
        <v>2209.8000000000002</v>
      </c>
      <c r="AK130" s="243">
        <f t="shared" si="47"/>
        <v>2357.12</v>
      </c>
      <c r="AL130" s="243">
        <f t="shared" si="47"/>
        <v>2504.44</v>
      </c>
      <c r="AM130" s="243">
        <f t="shared" si="47"/>
        <v>2651.76</v>
      </c>
      <c r="AN130" s="243">
        <f t="shared" si="47"/>
        <v>2799.08</v>
      </c>
      <c r="AO130" s="243">
        <f t="shared" si="47"/>
        <v>2946.4</v>
      </c>
      <c r="AP130" s="222">
        <v>1.27</v>
      </c>
    </row>
    <row r="131" spans="1:45" x14ac:dyDescent="0.15">
      <c r="A131" s="244">
        <v>1450</v>
      </c>
      <c r="B131" s="245">
        <f t="shared" si="27"/>
        <v>3132</v>
      </c>
      <c r="C131" s="245">
        <f t="shared" si="29"/>
        <v>3263</v>
      </c>
      <c r="D131" s="245">
        <f t="shared" si="31"/>
        <v>3689</v>
      </c>
      <c r="E131" s="245">
        <f t="shared" si="33"/>
        <v>4147</v>
      </c>
      <c r="F131" s="245">
        <f t="shared" si="35"/>
        <v>4663</v>
      </c>
      <c r="G131" s="245">
        <f t="shared" si="5"/>
        <v>5278</v>
      </c>
      <c r="H131" s="245">
        <f t="shared" si="7"/>
        <v>5893</v>
      </c>
      <c r="I131" s="245">
        <f t="shared" si="9"/>
        <v>6629</v>
      </c>
      <c r="J131" s="245">
        <f t="shared" si="11"/>
        <v>7192</v>
      </c>
      <c r="K131" s="245">
        <f t="shared" si="13"/>
        <v>7879</v>
      </c>
      <c r="L131" s="245">
        <f t="shared" si="15"/>
        <v>8526</v>
      </c>
      <c r="M131" s="245">
        <f t="shared" si="17"/>
        <v>9237</v>
      </c>
      <c r="N131" s="245">
        <f t="shared" si="19"/>
        <v>9947</v>
      </c>
      <c r="O131" s="245">
        <f t="shared" si="21"/>
        <v>10658</v>
      </c>
      <c r="P131" s="245">
        <f t="shared" si="23"/>
        <v>11368</v>
      </c>
      <c r="Q131" s="245">
        <f t="shared" si="25"/>
        <v>12079</v>
      </c>
      <c r="R131" s="245">
        <f t="shared" si="25"/>
        <v>12789</v>
      </c>
      <c r="S131" s="245">
        <f t="shared" si="25"/>
        <v>13500</v>
      </c>
      <c r="T131" s="246">
        <f t="shared" si="25"/>
        <v>14210</v>
      </c>
      <c r="V131" s="239">
        <v>1450</v>
      </c>
      <c r="W131" s="243">
        <f t="shared" ref="W131:AO131" si="48">W130+B201</f>
        <v>1252.8</v>
      </c>
      <c r="X131" s="243">
        <f t="shared" si="48"/>
        <v>1305</v>
      </c>
      <c r="Y131" s="243">
        <f t="shared" si="48"/>
        <v>1475.52</v>
      </c>
      <c r="Z131" s="243">
        <f t="shared" si="48"/>
        <v>1658.8</v>
      </c>
      <c r="AA131" s="243">
        <f t="shared" si="48"/>
        <v>1865.2800000000002</v>
      </c>
      <c r="AB131" s="243">
        <f t="shared" si="48"/>
        <v>2111.2000000000003</v>
      </c>
      <c r="AC131" s="243">
        <f t="shared" si="48"/>
        <v>2357.12</v>
      </c>
      <c r="AD131" s="243">
        <f t="shared" si="48"/>
        <v>2651.76</v>
      </c>
      <c r="AE131" s="243">
        <f t="shared" si="48"/>
        <v>2876.8</v>
      </c>
      <c r="AF131" s="243">
        <f t="shared" si="48"/>
        <v>3151.7200000000003</v>
      </c>
      <c r="AG131" s="243">
        <f t="shared" si="48"/>
        <v>3410.3999999999996</v>
      </c>
      <c r="AH131" s="243">
        <f t="shared" si="48"/>
        <v>3694.6</v>
      </c>
      <c r="AI131" s="243">
        <f t="shared" si="48"/>
        <v>3978.8</v>
      </c>
      <c r="AJ131" s="243">
        <f t="shared" si="48"/>
        <v>4263</v>
      </c>
      <c r="AK131" s="243">
        <f t="shared" si="48"/>
        <v>4547.2</v>
      </c>
      <c r="AL131" s="243">
        <f t="shared" si="48"/>
        <v>4831.3999999999996</v>
      </c>
      <c r="AM131" s="243">
        <f t="shared" si="48"/>
        <v>5115.6000000000004</v>
      </c>
      <c r="AN131" s="243">
        <f t="shared" si="48"/>
        <v>5399.7999999999993</v>
      </c>
      <c r="AO131" s="243">
        <f t="shared" si="48"/>
        <v>5684</v>
      </c>
      <c r="AP131" s="222">
        <f>AP130+U201</f>
        <v>2.4500000000000002</v>
      </c>
    </row>
    <row r="132" spans="1:45" x14ac:dyDescent="0.15">
      <c r="A132" s="251" t="s">
        <v>135</v>
      </c>
      <c r="B132" s="248">
        <f t="shared" si="27"/>
        <v>1650</v>
      </c>
      <c r="C132" s="248">
        <f t="shared" si="29"/>
        <v>1719</v>
      </c>
      <c r="D132" s="248">
        <f t="shared" si="31"/>
        <v>1944</v>
      </c>
      <c r="E132" s="248">
        <f t="shared" si="33"/>
        <v>2145</v>
      </c>
      <c r="F132" s="248">
        <f t="shared" si="35"/>
        <v>2412</v>
      </c>
      <c r="G132" s="248">
        <f t="shared" si="5"/>
        <v>2730</v>
      </c>
      <c r="H132" s="248">
        <f t="shared" si="7"/>
        <v>3048</v>
      </c>
      <c r="I132" s="248">
        <f t="shared" si="9"/>
        <v>3429</v>
      </c>
      <c r="J132" s="248">
        <f t="shared" si="11"/>
        <v>3810</v>
      </c>
      <c r="K132" s="248">
        <f t="shared" si="13"/>
        <v>4191</v>
      </c>
      <c r="L132" s="248">
        <f t="shared" si="15"/>
        <v>4572</v>
      </c>
      <c r="M132" s="248">
        <f t="shared" si="17"/>
        <v>4953</v>
      </c>
      <c r="N132" s="248">
        <f t="shared" si="19"/>
        <v>5334</v>
      </c>
      <c r="O132" s="248">
        <f t="shared" si="21"/>
        <v>5715</v>
      </c>
      <c r="P132" s="248">
        <f t="shared" si="23"/>
        <v>6096</v>
      </c>
      <c r="Q132" s="248">
        <f t="shared" si="25"/>
        <v>6477</v>
      </c>
      <c r="R132" s="248">
        <f t="shared" si="25"/>
        <v>6858</v>
      </c>
      <c r="S132" s="248">
        <f t="shared" si="25"/>
        <v>7239</v>
      </c>
      <c r="T132" s="249">
        <f t="shared" si="25"/>
        <v>7620</v>
      </c>
      <c r="V132" s="239">
        <v>60</v>
      </c>
      <c r="W132" s="243">
        <f t="shared" ref="W132:AO132" si="49">W74*$V$132*W134</f>
        <v>660</v>
      </c>
      <c r="X132" s="243">
        <f t="shared" si="49"/>
        <v>687.6</v>
      </c>
      <c r="Y132" s="243">
        <f t="shared" si="49"/>
        <v>777.6</v>
      </c>
      <c r="Z132" s="243">
        <f t="shared" si="49"/>
        <v>858</v>
      </c>
      <c r="AA132" s="243">
        <f t="shared" si="49"/>
        <v>964.80000000000007</v>
      </c>
      <c r="AB132" s="243">
        <f t="shared" si="49"/>
        <v>1092</v>
      </c>
      <c r="AC132" s="243">
        <f t="shared" si="49"/>
        <v>1219.2</v>
      </c>
      <c r="AD132" s="243">
        <f t="shared" si="49"/>
        <v>1371.6</v>
      </c>
      <c r="AE132" s="243">
        <f t="shared" si="49"/>
        <v>1524</v>
      </c>
      <c r="AF132" s="243">
        <f t="shared" si="49"/>
        <v>1676.4</v>
      </c>
      <c r="AG132" s="243">
        <f t="shared" si="49"/>
        <v>1828.8</v>
      </c>
      <c r="AH132" s="243">
        <f t="shared" si="49"/>
        <v>1981.2</v>
      </c>
      <c r="AI132" s="243">
        <f t="shared" si="49"/>
        <v>2133.6</v>
      </c>
      <c r="AJ132" s="243">
        <f t="shared" si="49"/>
        <v>2286</v>
      </c>
      <c r="AK132" s="243">
        <f t="shared" si="49"/>
        <v>2438.4</v>
      </c>
      <c r="AL132" s="243">
        <f t="shared" si="49"/>
        <v>2590.8000000000002</v>
      </c>
      <c r="AM132" s="243">
        <f t="shared" si="49"/>
        <v>2743.2</v>
      </c>
      <c r="AN132" s="243">
        <f t="shared" si="49"/>
        <v>2895.6</v>
      </c>
      <c r="AO132" s="243">
        <f t="shared" si="49"/>
        <v>3048</v>
      </c>
      <c r="AP132" s="222">
        <v>1.27</v>
      </c>
    </row>
    <row r="133" spans="1:45" ht="13" thickBot="1" x14ac:dyDescent="0.2">
      <c r="A133" s="240">
        <v>1500</v>
      </c>
      <c r="B133" s="252">
        <f t="shared" si="27"/>
        <v>3240</v>
      </c>
      <c r="C133" s="252">
        <f t="shared" si="29"/>
        <v>3375</v>
      </c>
      <c r="D133" s="252">
        <f t="shared" si="31"/>
        <v>3816</v>
      </c>
      <c r="E133" s="252">
        <f t="shared" si="33"/>
        <v>4290</v>
      </c>
      <c r="F133" s="252">
        <f t="shared" si="35"/>
        <v>4824</v>
      </c>
      <c r="G133" s="252">
        <f t="shared" si="5"/>
        <v>5460</v>
      </c>
      <c r="H133" s="252">
        <f t="shared" si="7"/>
        <v>6096</v>
      </c>
      <c r="I133" s="252">
        <f t="shared" si="9"/>
        <v>6858</v>
      </c>
      <c r="J133" s="252">
        <f t="shared" si="11"/>
        <v>7440</v>
      </c>
      <c r="K133" s="252">
        <f t="shared" si="13"/>
        <v>8151</v>
      </c>
      <c r="L133" s="252">
        <f t="shared" si="15"/>
        <v>8820</v>
      </c>
      <c r="M133" s="252">
        <f t="shared" si="17"/>
        <v>9555</v>
      </c>
      <c r="N133" s="252">
        <f t="shared" si="19"/>
        <v>10290</v>
      </c>
      <c r="O133" s="252">
        <f t="shared" si="21"/>
        <v>11025</v>
      </c>
      <c r="P133" s="252">
        <f t="shared" si="23"/>
        <v>11760</v>
      </c>
      <c r="Q133" s="252">
        <f t="shared" si="25"/>
        <v>12495</v>
      </c>
      <c r="R133" s="252">
        <f t="shared" si="25"/>
        <v>13230</v>
      </c>
      <c r="S133" s="252">
        <f t="shared" si="25"/>
        <v>13965</v>
      </c>
      <c r="T133" s="253">
        <f t="shared" si="25"/>
        <v>14700</v>
      </c>
      <c r="V133" s="239">
        <v>1500</v>
      </c>
      <c r="W133" s="243">
        <f t="shared" ref="W133:AO133" si="50">W132+B203</f>
        <v>1296</v>
      </c>
      <c r="X133" s="243">
        <f t="shared" si="50"/>
        <v>1350</v>
      </c>
      <c r="Y133" s="243">
        <f t="shared" si="50"/>
        <v>1526.4</v>
      </c>
      <c r="Z133" s="243">
        <f t="shared" si="50"/>
        <v>1716</v>
      </c>
      <c r="AA133" s="243">
        <f t="shared" si="50"/>
        <v>1929.6000000000001</v>
      </c>
      <c r="AB133" s="243">
        <f t="shared" si="50"/>
        <v>2184</v>
      </c>
      <c r="AC133" s="243">
        <f t="shared" si="50"/>
        <v>2438.4</v>
      </c>
      <c r="AD133" s="243">
        <f t="shared" si="50"/>
        <v>2743.2</v>
      </c>
      <c r="AE133" s="243">
        <f t="shared" si="50"/>
        <v>2976</v>
      </c>
      <c r="AF133" s="243">
        <f t="shared" si="50"/>
        <v>3260.4</v>
      </c>
      <c r="AG133" s="243">
        <f t="shared" si="50"/>
        <v>3528</v>
      </c>
      <c r="AH133" s="243">
        <f t="shared" si="50"/>
        <v>3822</v>
      </c>
      <c r="AI133" s="243">
        <f t="shared" si="50"/>
        <v>4116</v>
      </c>
      <c r="AJ133" s="243">
        <f t="shared" si="50"/>
        <v>4410</v>
      </c>
      <c r="AK133" s="243">
        <f t="shared" si="50"/>
        <v>4704</v>
      </c>
      <c r="AL133" s="243">
        <f t="shared" si="50"/>
        <v>4998</v>
      </c>
      <c r="AM133" s="243">
        <f t="shared" si="50"/>
        <v>5292</v>
      </c>
      <c r="AN133" s="243">
        <f t="shared" si="50"/>
        <v>5586</v>
      </c>
      <c r="AO133" s="243">
        <f t="shared" si="50"/>
        <v>5880</v>
      </c>
      <c r="AP133" s="222">
        <f>AP132+U203</f>
        <v>2.4500000000000002</v>
      </c>
    </row>
    <row r="134" spans="1:45" x14ac:dyDescent="0.15">
      <c r="W134" s="263">
        <v>2.75</v>
      </c>
      <c r="X134" s="221">
        <v>1.91</v>
      </c>
      <c r="Y134" s="221">
        <v>1.62</v>
      </c>
      <c r="Z134" s="221">
        <v>1.43</v>
      </c>
      <c r="AA134" s="221">
        <v>1.34</v>
      </c>
      <c r="AB134" s="221">
        <v>1.3</v>
      </c>
      <c r="AC134" s="221">
        <v>1.27</v>
      </c>
      <c r="AD134" s="221">
        <v>1.27</v>
      </c>
      <c r="AE134" s="221">
        <v>1.27</v>
      </c>
      <c r="AF134" s="221">
        <v>1.27</v>
      </c>
      <c r="AG134" s="221">
        <v>1.27</v>
      </c>
      <c r="AH134" s="221">
        <v>1.27</v>
      </c>
      <c r="AI134" s="221">
        <v>1.27</v>
      </c>
      <c r="AJ134" s="221">
        <v>1.27</v>
      </c>
      <c r="AK134" s="221">
        <v>1.27</v>
      </c>
      <c r="AL134" s="221">
        <v>1.27</v>
      </c>
      <c r="AM134" s="221">
        <v>1.27</v>
      </c>
      <c r="AN134" s="221">
        <v>1.27</v>
      </c>
      <c r="AO134" s="221">
        <v>1.27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5.4</v>
      </c>
      <c r="X135" s="267">
        <f t="shared" ref="X135:AO135" si="51">X134+C204</f>
        <v>3.75</v>
      </c>
      <c r="Y135" s="267">
        <f t="shared" si="51"/>
        <v>3.18</v>
      </c>
      <c r="Z135" s="267">
        <f t="shared" si="51"/>
        <v>2.86</v>
      </c>
      <c r="AA135" s="267">
        <f t="shared" si="51"/>
        <v>2.68</v>
      </c>
      <c r="AB135" s="267">
        <f t="shared" si="51"/>
        <v>2.6</v>
      </c>
      <c r="AC135" s="267">
        <f t="shared" si="51"/>
        <v>2.54</v>
      </c>
      <c r="AD135" s="267">
        <f t="shared" si="51"/>
        <v>2.54</v>
      </c>
      <c r="AE135" s="267">
        <f t="shared" si="51"/>
        <v>2.48</v>
      </c>
      <c r="AF135" s="267">
        <f t="shared" si="51"/>
        <v>2.4699999999999998</v>
      </c>
      <c r="AG135" s="267">
        <f t="shared" si="51"/>
        <v>2.4500000000000002</v>
      </c>
      <c r="AH135" s="267">
        <f t="shared" si="51"/>
        <v>2.4500000000000002</v>
      </c>
      <c r="AI135" s="267">
        <f t="shared" si="51"/>
        <v>2.4500000000000002</v>
      </c>
      <c r="AJ135" s="267">
        <f t="shared" si="51"/>
        <v>2.4500000000000002</v>
      </c>
      <c r="AK135" s="267">
        <f t="shared" si="51"/>
        <v>2.4500000000000002</v>
      </c>
      <c r="AL135" s="267">
        <f t="shared" si="51"/>
        <v>2.4500000000000002</v>
      </c>
      <c r="AM135" s="267">
        <f t="shared" si="51"/>
        <v>2.4500000000000002</v>
      </c>
      <c r="AN135" s="267">
        <f t="shared" si="51"/>
        <v>2.4500000000000002</v>
      </c>
      <c r="AO135" s="267">
        <f t="shared" si="51"/>
        <v>2.4500000000000002</v>
      </c>
      <c r="AS135" s="221" t="s">
        <v>164</v>
      </c>
    </row>
    <row r="136" spans="1:45" x14ac:dyDescent="0.15">
      <c r="W136" s="221">
        <v>2.27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W137" s="221">
        <v>4.41</v>
      </c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5216-EB77-2441-8E15-73B71A6ADF20}">
  <sheetPr>
    <tabColor theme="6" tint="0.79998168889431442"/>
  </sheetPr>
  <dimension ref="A1:AS205"/>
  <sheetViews>
    <sheetView showGridLines="0" zoomScaleNormal="100" workbookViewId="0">
      <selection activeCell="X23" sqref="X23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171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172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174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173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175</v>
      </c>
      <c r="H5" s="225"/>
      <c r="I5" s="225"/>
      <c r="J5" s="225"/>
      <c r="K5" s="225"/>
      <c r="L5" s="225"/>
      <c r="M5" s="225"/>
      <c r="O5" s="294" t="s">
        <v>233</v>
      </c>
      <c r="P5" s="224" t="s">
        <v>115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176</v>
      </c>
      <c r="H6" s="225"/>
      <c r="I6" s="225"/>
      <c r="J6" s="225"/>
      <c r="K6" s="225"/>
      <c r="L6" s="225"/>
      <c r="M6" s="225"/>
      <c r="O6" s="294" t="s">
        <v>233</v>
      </c>
      <c r="P6" s="224" t="s">
        <v>177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281">
        <v>400</v>
      </c>
      <c r="C10" s="280"/>
      <c r="D10" s="285"/>
      <c r="E10" s="279"/>
      <c r="F10" s="280"/>
      <c r="G10" s="285"/>
      <c r="H10" s="279"/>
      <c r="I10" s="280"/>
      <c r="J10" s="285"/>
      <c r="K10" s="279"/>
      <c r="L10" s="280"/>
      <c r="M10" s="285"/>
      <c r="N10" s="279"/>
      <c r="O10" s="280"/>
      <c r="P10" s="285"/>
      <c r="Q10" s="279"/>
      <c r="R10" s="280"/>
      <c r="S10" s="281"/>
      <c r="T10" s="280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282">
        <v>800</v>
      </c>
      <c r="C11" s="276"/>
      <c r="D11" s="286"/>
      <c r="E11" s="274"/>
      <c r="F11" s="276"/>
      <c r="G11" s="286"/>
      <c r="H11" s="274"/>
      <c r="I11" s="276"/>
      <c r="J11" s="286"/>
      <c r="K11" s="274"/>
      <c r="L11" s="276"/>
      <c r="M11" s="286"/>
      <c r="N11" s="274"/>
      <c r="O11" s="276"/>
      <c r="P11" s="286"/>
      <c r="Q11" s="274"/>
      <c r="R11" s="276"/>
      <c r="S11" s="282"/>
      <c r="T11" s="276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283">
        <v>400</v>
      </c>
      <c r="C12" s="275">
        <v>400</v>
      </c>
      <c r="D12" s="287"/>
      <c r="E12" s="273"/>
      <c r="F12" s="275"/>
      <c r="G12" s="287"/>
      <c r="H12" s="273"/>
      <c r="I12" s="275"/>
      <c r="J12" s="287"/>
      <c r="K12" s="273"/>
      <c r="L12" s="275"/>
      <c r="M12" s="287"/>
      <c r="N12" s="273"/>
      <c r="O12" s="275"/>
      <c r="P12" s="287"/>
      <c r="Q12" s="273"/>
      <c r="R12" s="275"/>
      <c r="S12" s="283"/>
      <c r="T12" s="275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284">
        <v>800</v>
      </c>
      <c r="C13" s="278">
        <v>800</v>
      </c>
      <c r="D13" s="288"/>
      <c r="E13" s="277"/>
      <c r="F13" s="278"/>
      <c r="G13" s="288"/>
      <c r="H13" s="277"/>
      <c r="I13" s="278"/>
      <c r="J13" s="288"/>
      <c r="K13" s="277"/>
      <c r="L13" s="278"/>
      <c r="M13" s="288"/>
      <c r="N13" s="277"/>
      <c r="O13" s="278"/>
      <c r="P13" s="288"/>
      <c r="Q13" s="277"/>
      <c r="R13" s="278"/>
      <c r="S13" s="284"/>
      <c r="T13" s="278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289">
        <v>461</v>
      </c>
      <c r="C14" s="290">
        <v>461</v>
      </c>
      <c r="D14" s="291">
        <v>490</v>
      </c>
      <c r="E14" s="292"/>
      <c r="F14" s="290"/>
      <c r="G14" s="291"/>
      <c r="H14" s="292"/>
      <c r="I14" s="290"/>
      <c r="J14" s="291"/>
      <c r="K14" s="292"/>
      <c r="L14" s="290"/>
      <c r="M14" s="291"/>
      <c r="N14" s="292"/>
      <c r="O14" s="290"/>
      <c r="P14" s="291"/>
      <c r="Q14" s="292"/>
      <c r="R14" s="290"/>
      <c r="S14" s="289"/>
      <c r="T14" s="290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282">
        <v>916</v>
      </c>
      <c r="C15" s="276">
        <v>916</v>
      </c>
      <c r="D15" s="286">
        <v>977</v>
      </c>
      <c r="E15" s="274"/>
      <c r="F15" s="276"/>
      <c r="G15" s="286"/>
      <c r="H15" s="274"/>
      <c r="I15" s="276"/>
      <c r="J15" s="286"/>
      <c r="K15" s="274"/>
      <c r="L15" s="276"/>
      <c r="M15" s="286"/>
      <c r="N15" s="274"/>
      <c r="O15" s="276"/>
      <c r="P15" s="286"/>
      <c r="Q15" s="274"/>
      <c r="R15" s="276"/>
      <c r="S15" s="282"/>
      <c r="T15" s="276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283">
        <v>508</v>
      </c>
      <c r="C16" s="275">
        <v>508</v>
      </c>
      <c r="D16" s="287">
        <v>577</v>
      </c>
      <c r="E16" s="273">
        <v>597</v>
      </c>
      <c r="F16" s="275"/>
      <c r="G16" s="287"/>
      <c r="H16" s="273"/>
      <c r="I16" s="275"/>
      <c r="J16" s="287"/>
      <c r="K16" s="273"/>
      <c r="L16" s="275"/>
      <c r="M16" s="287"/>
      <c r="N16" s="273"/>
      <c r="O16" s="275"/>
      <c r="P16" s="287"/>
      <c r="Q16" s="273"/>
      <c r="R16" s="275"/>
      <c r="S16" s="283"/>
      <c r="T16" s="275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282">
        <v>1015</v>
      </c>
      <c r="C17" s="276">
        <v>1015</v>
      </c>
      <c r="D17" s="286">
        <v>1111</v>
      </c>
      <c r="E17" s="274">
        <v>1169</v>
      </c>
      <c r="F17" s="276"/>
      <c r="G17" s="286"/>
      <c r="H17" s="274"/>
      <c r="I17" s="276"/>
      <c r="J17" s="286"/>
      <c r="K17" s="274"/>
      <c r="L17" s="276"/>
      <c r="M17" s="286"/>
      <c r="N17" s="274"/>
      <c r="O17" s="276"/>
      <c r="P17" s="286"/>
      <c r="Q17" s="274"/>
      <c r="R17" s="276"/>
      <c r="S17" s="282"/>
      <c r="T17" s="276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283">
        <v>563</v>
      </c>
      <c r="C18" s="275">
        <v>563</v>
      </c>
      <c r="D18" s="287">
        <v>635</v>
      </c>
      <c r="E18" s="273">
        <v>676</v>
      </c>
      <c r="F18" s="275">
        <v>725</v>
      </c>
      <c r="G18" s="287"/>
      <c r="H18" s="273"/>
      <c r="I18" s="275"/>
      <c r="J18" s="287"/>
      <c r="K18" s="273"/>
      <c r="L18" s="275"/>
      <c r="M18" s="287"/>
      <c r="N18" s="273"/>
      <c r="O18" s="275"/>
      <c r="P18" s="287"/>
      <c r="Q18" s="273"/>
      <c r="R18" s="275"/>
      <c r="S18" s="283"/>
      <c r="T18" s="275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284">
        <v>1114</v>
      </c>
      <c r="C19" s="278">
        <v>1114</v>
      </c>
      <c r="D19" s="288">
        <v>1250</v>
      </c>
      <c r="E19" s="277">
        <v>1317</v>
      </c>
      <c r="F19" s="278">
        <v>1418</v>
      </c>
      <c r="G19" s="288"/>
      <c r="H19" s="277"/>
      <c r="I19" s="278"/>
      <c r="J19" s="288"/>
      <c r="K19" s="277"/>
      <c r="L19" s="278"/>
      <c r="M19" s="288"/>
      <c r="N19" s="277"/>
      <c r="O19" s="278"/>
      <c r="P19" s="288"/>
      <c r="Q19" s="277"/>
      <c r="R19" s="278"/>
      <c r="S19" s="284"/>
      <c r="T19" s="278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289">
        <v>632</v>
      </c>
      <c r="C20" s="290">
        <v>632</v>
      </c>
      <c r="D20" s="291">
        <v>713</v>
      </c>
      <c r="E20" s="292">
        <v>757</v>
      </c>
      <c r="F20" s="290">
        <v>812</v>
      </c>
      <c r="G20" s="291">
        <v>931</v>
      </c>
      <c r="H20" s="292"/>
      <c r="I20" s="290"/>
      <c r="J20" s="291"/>
      <c r="K20" s="292"/>
      <c r="L20" s="290"/>
      <c r="M20" s="291"/>
      <c r="N20" s="292"/>
      <c r="O20" s="290"/>
      <c r="P20" s="291"/>
      <c r="Q20" s="292"/>
      <c r="R20" s="290"/>
      <c r="S20" s="289"/>
      <c r="T20" s="290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282">
        <v>1235</v>
      </c>
      <c r="C21" s="276">
        <v>1235</v>
      </c>
      <c r="D21" s="286">
        <v>1398</v>
      </c>
      <c r="E21" s="274">
        <v>1482</v>
      </c>
      <c r="F21" s="276">
        <v>1598</v>
      </c>
      <c r="G21" s="286">
        <v>1769</v>
      </c>
      <c r="H21" s="274"/>
      <c r="I21" s="276"/>
      <c r="J21" s="286"/>
      <c r="K21" s="274"/>
      <c r="L21" s="276"/>
      <c r="M21" s="286"/>
      <c r="N21" s="274"/>
      <c r="O21" s="276"/>
      <c r="P21" s="286"/>
      <c r="Q21" s="274"/>
      <c r="R21" s="276"/>
      <c r="S21" s="282"/>
      <c r="T21" s="276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283">
        <v>696</v>
      </c>
      <c r="C22" s="275">
        <v>696</v>
      </c>
      <c r="D22" s="287">
        <v>751</v>
      </c>
      <c r="E22" s="273">
        <v>835</v>
      </c>
      <c r="F22" s="275">
        <v>896</v>
      </c>
      <c r="G22" s="287">
        <v>1027</v>
      </c>
      <c r="H22" s="273">
        <v>1169</v>
      </c>
      <c r="I22" s="275"/>
      <c r="J22" s="287"/>
      <c r="K22" s="273"/>
      <c r="L22" s="275"/>
      <c r="M22" s="287"/>
      <c r="N22" s="273"/>
      <c r="O22" s="275"/>
      <c r="P22" s="287"/>
      <c r="Q22" s="273"/>
      <c r="R22" s="275"/>
      <c r="S22" s="283"/>
      <c r="T22" s="275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282">
        <v>1360</v>
      </c>
      <c r="C23" s="276">
        <v>1360</v>
      </c>
      <c r="D23" s="286">
        <v>1485</v>
      </c>
      <c r="E23" s="274">
        <v>1647</v>
      </c>
      <c r="F23" s="276">
        <v>1775</v>
      </c>
      <c r="G23" s="286">
        <v>1946</v>
      </c>
      <c r="H23" s="274">
        <v>2224</v>
      </c>
      <c r="I23" s="276"/>
      <c r="J23" s="286"/>
      <c r="K23" s="274"/>
      <c r="L23" s="276"/>
      <c r="M23" s="286"/>
      <c r="N23" s="274"/>
      <c r="O23" s="276"/>
      <c r="P23" s="286"/>
      <c r="Q23" s="274"/>
      <c r="R23" s="276"/>
      <c r="S23" s="282"/>
      <c r="T23" s="276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283">
        <v>760</v>
      </c>
      <c r="C24" s="275">
        <v>760</v>
      </c>
      <c r="D24" s="287">
        <v>824</v>
      </c>
      <c r="E24" s="273">
        <v>916</v>
      </c>
      <c r="F24" s="275">
        <v>989</v>
      </c>
      <c r="G24" s="287">
        <v>1128</v>
      </c>
      <c r="H24" s="273">
        <v>1279</v>
      </c>
      <c r="I24" s="275">
        <v>1447</v>
      </c>
      <c r="J24" s="287"/>
      <c r="K24" s="273"/>
      <c r="L24" s="275"/>
      <c r="M24" s="287"/>
      <c r="N24" s="273"/>
      <c r="O24" s="275"/>
      <c r="P24" s="287"/>
      <c r="Q24" s="273"/>
      <c r="R24" s="275"/>
      <c r="S24" s="283"/>
      <c r="T24" s="275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284">
        <v>1482</v>
      </c>
      <c r="C25" s="278">
        <v>1482</v>
      </c>
      <c r="D25" s="288">
        <v>1618</v>
      </c>
      <c r="E25" s="277">
        <v>1775</v>
      </c>
      <c r="F25" s="278">
        <v>1960</v>
      </c>
      <c r="G25" s="288">
        <v>2132</v>
      </c>
      <c r="H25" s="277">
        <v>2453</v>
      </c>
      <c r="I25" s="278">
        <v>2752</v>
      </c>
      <c r="J25" s="288"/>
      <c r="K25" s="277"/>
      <c r="L25" s="278"/>
      <c r="M25" s="288"/>
      <c r="N25" s="277"/>
      <c r="O25" s="278"/>
      <c r="P25" s="288"/>
      <c r="Q25" s="277"/>
      <c r="R25" s="278"/>
      <c r="S25" s="284"/>
      <c r="T25" s="278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289">
        <v>829</v>
      </c>
      <c r="C26" s="290">
        <v>829</v>
      </c>
      <c r="D26" s="291">
        <v>893</v>
      </c>
      <c r="E26" s="292">
        <v>995</v>
      </c>
      <c r="F26" s="290">
        <v>1050</v>
      </c>
      <c r="G26" s="291">
        <v>1230</v>
      </c>
      <c r="H26" s="292">
        <v>1389</v>
      </c>
      <c r="I26" s="290">
        <v>1566</v>
      </c>
      <c r="J26" s="291">
        <v>1801</v>
      </c>
      <c r="K26" s="292"/>
      <c r="L26" s="290"/>
      <c r="M26" s="291"/>
      <c r="N26" s="292"/>
      <c r="O26" s="290"/>
      <c r="P26" s="291"/>
      <c r="Q26" s="292"/>
      <c r="R26" s="290"/>
      <c r="S26" s="289"/>
      <c r="T26" s="290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282">
        <v>1589</v>
      </c>
      <c r="C27" s="276">
        <v>1589</v>
      </c>
      <c r="D27" s="286">
        <v>1766</v>
      </c>
      <c r="E27" s="274">
        <v>1914</v>
      </c>
      <c r="F27" s="276">
        <v>2111</v>
      </c>
      <c r="G27" s="286">
        <v>2335</v>
      </c>
      <c r="H27" s="274">
        <v>2680</v>
      </c>
      <c r="I27" s="276">
        <v>2993</v>
      </c>
      <c r="J27" s="286">
        <v>3387</v>
      </c>
      <c r="K27" s="274"/>
      <c r="L27" s="276"/>
      <c r="M27" s="286"/>
      <c r="N27" s="274"/>
      <c r="O27" s="276"/>
      <c r="P27" s="286"/>
      <c r="Q27" s="274"/>
      <c r="R27" s="276"/>
      <c r="S27" s="282"/>
      <c r="T27" s="276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283">
        <v>853</v>
      </c>
      <c r="C28" s="275">
        <v>853</v>
      </c>
      <c r="D28" s="287">
        <v>1006</v>
      </c>
      <c r="E28" s="273">
        <v>1047</v>
      </c>
      <c r="F28" s="275">
        <v>1134</v>
      </c>
      <c r="G28" s="287">
        <v>1296</v>
      </c>
      <c r="H28" s="273">
        <v>1473</v>
      </c>
      <c r="I28" s="275">
        <v>1665</v>
      </c>
      <c r="J28" s="287">
        <v>1955</v>
      </c>
      <c r="K28" s="273">
        <v>2117</v>
      </c>
      <c r="L28" s="275"/>
      <c r="M28" s="287"/>
      <c r="N28" s="273"/>
      <c r="O28" s="275"/>
      <c r="P28" s="287"/>
      <c r="Q28" s="273"/>
      <c r="R28" s="275"/>
      <c r="S28" s="283"/>
      <c r="T28" s="275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282">
        <v>1682</v>
      </c>
      <c r="C29" s="276">
        <v>1682</v>
      </c>
      <c r="D29" s="286">
        <v>1926</v>
      </c>
      <c r="E29" s="274">
        <v>2050</v>
      </c>
      <c r="F29" s="276">
        <v>2294</v>
      </c>
      <c r="G29" s="286">
        <v>2526</v>
      </c>
      <c r="H29" s="274">
        <v>2883</v>
      </c>
      <c r="I29" s="276">
        <v>3228</v>
      </c>
      <c r="J29" s="286">
        <v>3686</v>
      </c>
      <c r="K29" s="274">
        <v>4046</v>
      </c>
      <c r="L29" s="276"/>
      <c r="M29" s="286"/>
      <c r="N29" s="274"/>
      <c r="O29" s="276"/>
      <c r="P29" s="286"/>
      <c r="Q29" s="274"/>
      <c r="R29" s="276"/>
      <c r="S29" s="282"/>
      <c r="T29" s="276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283">
        <v>914</v>
      </c>
      <c r="C30" s="275">
        <v>914</v>
      </c>
      <c r="D30" s="287">
        <v>1021</v>
      </c>
      <c r="E30" s="273">
        <v>1117</v>
      </c>
      <c r="F30" s="275">
        <v>1212</v>
      </c>
      <c r="G30" s="287">
        <v>1389</v>
      </c>
      <c r="H30" s="273">
        <v>1575</v>
      </c>
      <c r="I30" s="275">
        <v>1784</v>
      </c>
      <c r="J30" s="287">
        <v>2004</v>
      </c>
      <c r="K30" s="273">
        <v>2207</v>
      </c>
      <c r="L30" s="275">
        <v>2358</v>
      </c>
      <c r="M30" s="287"/>
      <c r="N30" s="273"/>
      <c r="O30" s="275"/>
      <c r="P30" s="287"/>
      <c r="Q30" s="273"/>
      <c r="R30" s="275"/>
      <c r="S30" s="283"/>
      <c r="T30" s="275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284">
        <v>1792</v>
      </c>
      <c r="C31" s="278">
        <v>1792</v>
      </c>
      <c r="D31" s="288">
        <v>2001</v>
      </c>
      <c r="E31" s="277">
        <v>2198</v>
      </c>
      <c r="F31" s="278">
        <v>2436</v>
      </c>
      <c r="G31" s="288">
        <v>2720</v>
      </c>
      <c r="H31" s="277">
        <v>3060</v>
      </c>
      <c r="I31" s="278">
        <v>3431</v>
      </c>
      <c r="J31" s="288">
        <v>3819</v>
      </c>
      <c r="K31" s="277">
        <v>4231</v>
      </c>
      <c r="L31" s="278">
        <v>4585</v>
      </c>
      <c r="M31" s="288"/>
      <c r="N31" s="277"/>
      <c r="O31" s="278"/>
      <c r="P31" s="288"/>
      <c r="Q31" s="277"/>
      <c r="R31" s="278"/>
      <c r="S31" s="284"/>
      <c r="T31" s="278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289">
        <v>972</v>
      </c>
      <c r="C32" s="290">
        <v>972</v>
      </c>
      <c r="D32" s="291">
        <v>1076</v>
      </c>
      <c r="E32" s="292">
        <v>1189</v>
      </c>
      <c r="F32" s="290">
        <v>1299</v>
      </c>
      <c r="G32" s="291">
        <v>1482</v>
      </c>
      <c r="H32" s="292">
        <v>1679</v>
      </c>
      <c r="I32" s="290">
        <v>1902</v>
      </c>
      <c r="J32" s="291">
        <v>2137</v>
      </c>
      <c r="K32" s="292">
        <v>2326</v>
      </c>
      <c r="L32" s="290">
        <v>2506</v>
      </c>
      <c r="M32" s="291">
        <v>2705</v>
      </c>
      <c r="N32" s="292"/>
      <c r="O32" s="290"/>
      <c r="P32" s="291"/>
      <c r="Q32" s="292"/>
      <c r="R32" s="290"/>
      <c r="S32" s="289"/>
      <c r="T32" s="290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282">
        <v>1900</v>
      </c>
      <c r="C33" s="276">
        <v>1900</v>
      </c>
      <c r="D33" s="286">
        <v>2132</v>
      </c>
      <c r="E33" s="274">
        <v>2358</v>
      </c>
      <c r="F33" s="276">
        <v>2596</v>
      </c>
      <c r="G33" s="286">
        <v>2917</v>
      </c>
      <c r="H33" s="274">
        <v>3242</v>
      </c>
      <c r="I33" s="276">
        <v>3631</v>
      </c>
      <c r="J33" s="286">
        <v>4046</v>
      </c>
      <c r="K33" s="274">
        <v>4443</v>
      </c>
      <c r="L33" s="276">
        <v>4895</v>
      </c>
      <c r="M33" s="286">
        <v>5293</v>
      </c>
      <c r="N33" s="274"/>
      <c r="O33" s="276"/>
      <c r="P33" s="286"/>
      <c r="Q33" s="274"/>
      <c r="R33" s="276"/>
      <c r="S33" s="282"/>
      <c r="T33" s="276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283">
        <v>1030</v>
      </c>
      <c r="C34" s="275">
        <v>1030</v>
      </c>
      <c r="D34" s="287">
        <v>1140</v>
      </c>
      <c r="E34" s="273">
        <v>1264</v>
      </c>
      <c r="F34" s="275">
        <v>1378</v>
      </c>
      <c r="G34" s="287">
        <v>1572</v>
      </c>
      <c r="H34" s="273">
        <v>1784</v>
      </c>
      <c r="I34" s="275">
        <v>2018</v>
      </c>
      <c r="J34" s="287">
        <v>2268</v>
      </c>
      <c r="K34" s="273">
        <v>2427</v>
      </c>
      <c r="L34" s="275">
        <v>2654</v>
      </c>
      <c r="M34" s="287">
        <v>2871</v>
      </c>
      <c r="N34" s="273">
        <v>3092</v>
      </c>
      <c r="O34" s="275"/>
      <c r="P34" s="287"/>
      <c r="Q34" s="273"/>
      <c r="R34" s="275"/>
      <c r="S34" s="283"/>
      <c r="T34" s="275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282">
        <v>2004</v>
      </c>
      <c r="C35" s="276">
        <v>2004</v>
      </c>
      <c r="D35" s="286">
        <v>2245</v>
      </c>
      <c r="E35" s="274">
        <v>2520</v>
      </c>
      <c r="F35" s="276">
        <v>2770</v>
      </c>
      <c r="G35" s="286">
        <v>3112</v>
      </c>
      <c r="H35" s="274">
        <v>3506</v>
      </c>
      <c r="I35" s="276">
        <v>3924</v>
      </c>
      <c r="J35" s="286">
        <v>4367</v>
      </c>
      <c r="K35" s="274">
        <v>4646</v>
      </c>
      <c r="L35" s="276">
        <v>5211</v>
      </c>
      <c r="M35" s="286">
        <v>5637</v>
      </c>
      <c r="N35" s="274">
        <v>6071</v>
      </c>
      <c r="O35" s="276"/>
      <c r="P35" s="286"/>
      <c r="Q35" s="274"/>
      <c r="R35" s="276"/>
      <c r="S35" s="282"/>
      <c r="T35" s="276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283">
        <v>1093</v>
      </c>
      <c r="C36" s="275">
        <v>1093</v>
      </c>
      <c r="D36" s="287">
        <v>1206</v>
      </c>
      <c r="E36" s="273">
        <v>1340</v>
      </c>
      <c r="F36" s="275">
        <v>1459</v>
      </c>
      <c r="G36" s="287">
        <v>1665</v>
      </c>
      <c r="H36" s="273">
        <v>1888</v>
      </c>
      <c r="I36" s="275">
        <v>2140</v>
      </c>
      <c r="J36" s="287">
        <v>2401</v>
      </c>
      <c r="K36" s="273">
        <v>2561</v>
      </c>
      <c r="L36" s="275">
        <v>2804</v>
      </c>
      <c r="M36" s="287">
        <v>3031</v>
      </c>
      <c r="N36" s="273">
        <v>3264</v>
      </c>
      <c r="O36" s="275">
        <v>3497</v>
      </c>
      <c r="P36" s="287"/>
      <c r="Q36" s="273"/>
      <c r="R36" s="275"/>
      <c r="S36" s="283"/>
      <c r="T36" s="275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284">
        <v>2137</v>
      </c>
      <c r="C37" s="278">
        <v>2137</v>
      </c>
      <c r="D37" s="288">
        <v>2390</v>
      </c>
      <c r="E37" s="277">
        <v>2683</v>
      </c>
      <c r="F37" s="278">
        <v>2946</v>
      </c>
      <c r="G37" s="288">
        <v>3312</v>
      </c>
      <c r="H37" s="277">
        <v>3727</v>
      </c>
      <c r="I37" s="278">
        <v>4179</v>
      </c>
      <c r="J37" s="288">
        <v>4643</v>
      </c>
      <c r="K37" s="277">
        <v>4924</v>
      </c>
      <c r="L37" s="278">
        <v>5530</v>
      </c>
      <c r="M37" s="288">
        <v>5994</v>
      </c>
      <c r="N37" s="277">
        <v>6455</v>
      </c>
      <c r="O37" s="278">
        <v>6917</v>
      </c>
      <c r="P37" s="288"/>
      <c r="Q37" s="277"/>
      <c r="R37" s="278"/>
      <c r="S37" s="284"/>
      <c r="T37" s="278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289">
        <v>1154</v>
      </c>
      <c r="C38" s="290">
        <v>1154</v>
      </c>
      <c r="D38" s="291">
        <v>1276</v>
      </c>
      <c r="E38" s="292">
        <v>1412</v>
      </c>
      <c r="F38" s="290">
        <v>1534</v>
      </c>
      <c r="G38" s="291">
        <v>1755</v>
      </c>
      <c r="H38" s="292">
        <v>1992</v>
      </c>
      <c r="I38" s="290">
        <v>2256</v>
      </c>
      <c r="J38" s="291">
        <v>2532</v>
      </c>
      <c r="K38" s="292">
        <v>2706</v>
      </c>
      <c r="L38" s="290">
        <v>2952</v>
      </c>
      <c r="M38" s="291">
        <v>3209</v>
      </c>
      <c r="N38" s="292">
        <v>3456</v>
      </c>
      <c r="O38" s="290">
        <v>3703</v>
      </c>
      <c r="P38" s="291">
        <v>3950</v>
      </c>
      <c r="Q38" s="292"/>
      <c r="R38" s="290"/>
      <c r="S38" s="289"/>
      <c r="T38" s="290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282">
        <v>2245</v>
      </c>
      <c r="C39" s="276">
        <v>2245</v>
      </c>
      <c r="D39" s="286">
        <v>2511</v>
      </c>
      <c r="E39" s="274">
        <v>2816</v>
      </c>
      <c r="F39" s="276">
        <v>3080</v>
      </c>
      <c r="G39" s="286">
        <v>3512</v>
      </c>
      <c r="H39" s="274">
        <v>3909</v>
      </c>
      <c r="I39" s="276">
        <v>4376</v>
      </c>
      <c r="J39" s="286">
        <v>4866</v>
      </c>
      <c r="K39" s="274">
        <v>5223</v>
      </c>
      <c r="L39" s="276">
        <v>5780</v>
      </c>
      <c r="M39" s="286">
        <v>6273</v>
      </c>
      <c r="N39" s="274">
        <v>6756</v>
      </c>
      <c r="O39" s="276">
        <v>7238</v>
      </c>
      <c r="P39" s="286">
        <v>7721</v>
      </c>
      <c r="Q39" s="274"/>
      <c r="R39" s="276"/>
      <c r="S39" s="282"/>
      <c r="T39" s="276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283">
        <v>1218</v>
      </c>
      <c r="C40" s="275">
        <v>1218</v>
      </c>
      <c r="D40" s="287">
        <v>1328</v>
      </c>
      <c r="E40" s="273">
        <v>1488</v>
      </c>
      <c r="F40" s="275">
        <v>1618</v>
      </c>
      <c r="G40" s="287">
        <v>1850</v>
      </c>
      <c r="H40" s="273">
        <v>2103</v>
      </c>
      <c r="I40" s="275">
        <v>2375</v>
      </c>
      <c r="J40" s="287">
        <v>2665</v>
      </c>
      <c r="K40" s="273">
        <v>2842</v>
      </c>
      <c r="L40" s="275">
        <v>3097</v>
      </c>
      <c r="M40" s="287">
        <v>3358</v>
      </c>
      <c r="N40" s="273">
        <v>3617</v>
      </c>
      <c r="O40" s="275">
        <v>3875</v>
      </c>
      <c r="P40" s="287">
        <v>4133</v>
      </c>
      <c r="Q40" s="273">
        <v>4392</v>
      </c>
      <c r="R40" s="275"/>
      <c r="S40" s="283"/>
      <c r="T40" s="275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282">
        <v>2346</v>
      </c>
      <c r="C41" s="276">
        <v>2346</v>
      </c>
      <c r="D41" s="286">
        <v>2630</v>
      </c>
      <c r="E41" s="274">
        <v>2970</v>
      </c>
      <c r="F41" s="276">
        <v>3260</v>
      </c>
      <c r="G41" s="286">
        <v>3709</v>
      </c>
      <c r="H41" s="274">
        <v>4135</v>
      </c>
      <c r="I41" s="276">
        <v>4675</v>
      </c>
      <c r="J41" s="286">
        <v>5191</v>
      </c>
      <c r="K41" s="274">
        <v>5501</v>
      </c>
      <c r="L41" s="276">
        <v>6018</v>
      </c>
      <c r="M41" s="286">
        <v>6512</v>
      </c>
      <c r="N41" s="274">
        <v>7012</v>
      </c>
      <c r="O41" s="276">
        <v>7513</v>
      </c>
      <c r="P41" s="286">
        <v>8014</v>
      </c>
      <c r="Q41" s="274">
        <v>8515</v>
      </c>
      <c r="R41" s="276"/>
      <c r="S41" s="282"/>
      <c r="T41" s="276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283">
        <v>1276</v>
      </c>
      <c r="C42" s="275">
        <v>1276</v>
      </c>
      <c r="D42" s="287">
        <v>1395</v>
      </c>
      <c r="E42" s="273">
        <v>1560</v>
      </c>
      <c r="F42" s="275">
        <v>1723</v>
      </c>
      <c r="G42" s="287">
        <v>1943</v>
      </c>
      <c r="H42" s="273">
        <v>2204</v>
      </c>
      <c r="I42" s="275">
        <v>2491</v>
      </c>
      <c r="J42" s="287">
        <v>2793</v>
      </c>
      <c r="K42" s="273">
        <v>2975</v>
      </c>
      <c r="L42" s="275">
        <v>3283</v>
      </c>
      <c r="M42" s="287">
        <v>3556</v>
      </c>
      <c r="N42" s="273">
        <v>3829</v>
      </c>
      <c r="O42" s="275">
        <v>4103</v>
      </c>
      <c r="P42" s="287">
        <v>4376</v>
      </c>
      <c r="Q42" s="273">
        <v>4650</v>
      </c>
      <c r="R42" s="275">
        <v>4924</v>
      </c>
      <c r="S42" s="283"/>
      <c r="T42" s="275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284">
        <v>2468</v>
      </c>
      <c r="C43" s="278">
        <v>2468</v>
      </c>
      <c r="D43" s="288">
        <v>2772</v>
      </c>
      <c r="E43" s="277">
        <v>3126</v>
      </c>
      <c r="F43" s="278">
        <v>3460</v>
      </c>
      <c r="G43" s="288">
        <v>3909</v>
      </c>
      <c r="H43" s="277">
        <v>4399</v>
      </c>
      <c r="I43" s="278">
        <v>4916</v>
      </c>
      <c r="J43" s="288">
        <v>5345</v>
      </c>
      <c r="K43" s="277">
        <v>5780</v>
      </c>
      <c r="L43" s="278">
        <v>6360</v>
      </c>
      <c r="M43" s="288">
        <v>6895</v>
      </c>
      <c r="N43" s="277">
        <v>7425</v>
      </c>
      <c r="O43" s="278">
        <v>7955</v>
      </c>
      <c r="P43" s="288">
        <v>8486</v>
      </c>
      <c r="Q43" s="277">
        <v>9016</v>
      </c>
      <c r="R43" s="278">
        <v>9546</v>
      </c>
      <c r="S43" s="284"/>
      <c r="T43" s="278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289">
        <v>1334</v>
      </c>
      <c r="C44" s="290">
        <v>1334</v>
      </c>
      <c r="D44" s="291">
        <v>1459</v>
      </c>
      <c r="E44" s="292">
        <v>1630</v>
      </c>
      <c r="F44" s="290">
        <v>1801</v>
      </c>
      <c r="G44" s="291">
        <v>2033</v>
      </c>
      <c r="H44" s="292">
        <v>2308</v>
      </c>
      <c r="I44" s="290">
        <v>2601</v>
      </c>
      <c r="J44" s="291">
        <v>2912</v>
      </c>
      <c r="K44" s="292">
        <v>3109</v>
      </c>
      <c r="L44" s="290">
        <v>3439</v>
      </c>
      <c r="M44" s="291">
        <v>3725</v>
      </c>
      <c r="N44" s="292">
        <v>4011</v>
      </c>
      <c r="O44" s="290">
        <v>4298</v>
      </c>
      <c r="P44" s="291">
        <v>4584</v>
      </c>
      <c r="Q44" s="292">
        <v>4871</v>
      </c>
      <c r="R44" s="290">
        <v>5157</v>
      </c>
      <c r="S44" s="289">
        <v>5444</v>
      </c>
      <c r="T44" s="290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282">
        <v>2587</v>
      </c>
      <c r="C45" s="276">
        <v>2587</v>
      </c>
      <c r="D45" s="286">
        <v>2909</v>
      </c>
      <c r="E45" s="274">
        <v>3274</v>
      </c>
      <c r="F45" s="276">
        <v>3631</v>
      </c>
      <c r="G45" s="286">
        <v>4101</v>
      </c>
      <c r="H45" s="274">
        <v>4623</v>
      </c>
      <c r="I45" s="276">
        <v>5150</v>
      </c>
      <c r="J45" s="286">
        <v>5600</v>
      </c>
      <c r="K45" s="274">
        <v>6055</v>
      </c>
      <c r="L45" s="276">
        <v>6685</v>
      </c>
      <c r="M45" s="286">
        <v>7249</v>
      </c>
      <c r="N45" s="274">
        <v>7807</v>
      </c>
      <c r="O45" s="276">
        <v>8364</v>
      </c>
      <c r="P45" s="286">
        <v>8922</v>
      </c>
      <c r="Q45" s="274">
        <v>9479</v>
      </c>
      <c r="R45" s="276">
        <v>10037</v>
      </c>
      <c r="S45" s="282">
        <v>10595</v>
      </c>
      <c r="T45" s="276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283">
        <v>1366</v>
      </c>
      <c r="C46" s="275">
        <v>1366</v>
      </c>
      <c r="D46" s="287">
        <v>1537</v>
      </c>
      <c r="E46" s="273">
        <v>1694</v>
      </c>
      <c r="F46" s="275">
        <v>1914</v>
      </c>
      <c r="G46" s="287">
        <v>2143</v>
      </c>
      <c r="H46" s="273">
        <v>2424</v>
      </c>
      <c r="I46" s="275">
        <v>2685</v>
      </c>
      <c r="J46" s="287">
        <v>2987</v>
      </c>
      <c r="K46" s="273">
        <v>3274</v>
      </c>
      <c r="L46" s="275">
        <v>3619</v>
      </c>
      <c r="M46" s="287">
        <v>3921</v>
      </c>
      <c r="N46" s="273">
        <v>4222</v>
      </c>
      <c r="O46" s="275">
        <v>4524</v>
      </c>
      <c r="P46" s="287">
        <v>4826</v>
      </c>
      <c r="Q46" s="273">
        <v>5127</v>
      </c>
      <c r="R46" s="275">
        <v>5429</v>
      </c>
      <c r="S46" s="283">
        <v>5730</v>
      </c>
      <c r="T46" s="275">
        <v>6032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282">
        <v>2654</v>
      </c>
      <c r="C47" s="276">
        <v>2654</v>
      </c>
      <c r="D47" s="286">
        <v>3057</v>
      </c>
      <c r="E47" s="274">
        <v>3422</v>
      </c>
      <c r="F47" s="276">
        <v>3837</v>
      </c>
      <c r="G47" s="286">
        <v>4321</v>
      </c>
      <c r="H47" s="274">
        <v>4855</v>
      </c>
      <c r="I47" s="276">
        <v>5371</v>
      </c>
      <c r="J47" s="286">
        <v>5812</v>
      </c>
      <c r="K47" s="274">
        <v>6374</v>
      </c>
      <c r="L47" s="276">
        <v>6951</v>
      </c>
      <c r="M47" s="286">
        <v>7540</v>
      </c>
      <c r="N47" s="274">
        <v>8120</v>
      </c>
      <c r="O47" s="276">
        <v>8700</v>
      </c>
      <c r="P47" s="286">
        <v>9280</v>
      </c>
      <c r="Q47" s="274">
        <v>9860</v>
      </c>
      <c r="R47" s="276">
        <v>10440</v>
      </c>
      <c r="S47" s="282">
        <v>11020</v>
      </c>
      <c r="T47" s="276">
        <v>11600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283">
        <v>1421</v>
      </c>
      <c r="C48" s="275">
        <v>1421</v>
      </c>
      <c r="D48" s="287">
        <v>1604</v>
      </c>
      <c r="E48" s="273">
        <v>1766</v>
      </c>
      <c r="F48" s="275">
        <v>1992</v>
      </c>
      <c r="G48" s="287">
        <v>2230</v>
      </c>
      <c r="H48" s="273">
        <v>2526</v>
      </c>
      <c r="I48" s="275">
        <v>2796</v>
      </c>
      <c r="J48" s="287">
        <v>3112</v>
      </c>
      <c r="K48" s="273">
        <v>3416</v>
      </c>
      <c r="L48" s="275">
        <v>3799</v>
      </c>
      <c r="M48" s="287">
        <v>4117</v>
      </c>
      <c r="N48" s="273">
        <v>4434</v>
      </c>
      <c r="O48" s="275">
        <v>4750</v>
      </c>
      <c r="P48" s="287">
        <v>5067</v>
      </c>
      <c r="Q48" s="273">
        <v>5384</v>
      </c>
      <c r="R48" s="275">
        <v>5700</v>
      </c>
      <c r="S48" s="283">
        <v>6017</v>
      </c>
      <c r="T48" s="275">
        <v>6334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284">
        <v>2770</v>
      </c>
      <c r="C49" s="278">
        <v>2770</v>
      </c>
      <c r="D49" s="288">
        <v>3161</v>
      </c>
      <c r="E49" s="277">
        <v>3579</v>
      </c>
      <c r="F49" s="278">
        <v>3979</v>
      </c>
      <c r="G49" s="288">
        <v>4510</v>
      </c>
      <c r="H49" s="277">
        <v>5075</v>
      </c>
      <c r="I49" s="278">
        <v>5609</v>
      </c>
      <c r="J49" s="288">
        <v>6064</v>
      </c>
      <c r="K49" s="277">
        <v>6670</v>
      </c>
      <c r="L49" s="278">
        <v>7294</v>
      </c>
      <c r="M49" s="288">
        <v>7917</v>
      </c>
      <c r="N49" s="277">
        <v>8526</v>
      </c>
      <c r="O49" s="278">
        <v>9135</v>
      </c>
      <c r="P49" s="288">
        <v>9744</v>
      </c>
      <c r="Q49" s="277">
        <v>10353</v>
      </c>
      <c r="R49" s="278">
        <v>10962</v>
      </c>
      <c r="S49" s="284">
        <v>11571</v>
      </c>
      <c r="T49" s="278">
        <v>12180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289">
        <v>1482</v>
      </c>
      <c r="C50" s="290">
        <v>1482</v>
      </c>
      <c r="D50" s="291">
        <v>1670</v>
      </c>
      <c r="E50" s="292">
        <v>1839</v>
      </c>
      <c r="F50" s="290">
        <v>2074</v>
      </c>
      <c r="G50" s="291">
        <v>2323</v>
      </c>
      <c r="H50" s="292">
        <v>2627</v>
      </c>
      <c r="I50" s="290">
        <v>2912</v>
      </c>
      <c r="J50" s="291">
        <v>3234</v>
      </c>
      <c r="K50" s="292">
        <v>3547</v>
      </c>
      <c r="L50" s="290">
        <v>3959</v>
      </c>
      <c r="M50" s="291">
        <v>4280</v>
      </c>
      <c r="N50" s="292">
        <v>4609</v>
      </c>
      <c r="O50" s="290">
        <v>4938</v>
      </c>
      <c r="P50" s="291">
        <v>5267</v>
      </c>
      <c r="Q50" s="292">
        <v>5597</v>
      </c>
      <c r="R50" s="290">
        <v>5926</v>
      </c>
      <c r="S50" s="289">
        <v>6255</v>
      </c>
      <c r="T50" s="290">
        <v>6584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282">
        <v>2894</v>
      </c>
      <c r="C51" s="276">
        <v>2894</v>
      </c>
      <c r="D51" s="286">
        <v>3265</v>
      </c>
      <c r="E51" s="274">
        <v>3735</v>
      </c>
      <c r="F51" s="276">
        <v>4179</v>
      </c>
      <c r="G51" s="286">
        <v>4710</v>
      </c>
      <c r="H51" s="274">
        <v>5293</v>
      </c>
      <c r="I51" s="276">
        <v>5855</v>
      </c>
      <c r="J51" s="286">
        <v>6325</v>
      </c>
      <c r="K51" s="274">
        <v>6946</v>
      </c>
      <c r="L51" s="276">
        <v>7601</v>
      </c>
      <c r="M51" s="286">
        <v>8228</v>
      </c>
      <c r="N51" s="274">
        <v>8861</v>
      </c>
      <c r="O51" s="276">
        <v>9493</v>
      </c>
      <c r="P51" s="286">
        <v>10126</v>
      </c>
      <c r="Q51" s="274">
        <v>10759</v>
      </c>
      <c r="R51" s="276">
        <v>11392</v>
      </c>
      <c r="S51" s="282">
        <v>12025</v>
      </c>
      <c r="T51" s="276">
        <v>12658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283">
        <v>1534</v>
      </c>
      <c r="C52" s="275">
        <v>1534</v>
      </c>
      <c r="D52" s="287">
        <v>1734</v>
      </c>
      <c r="E52" s="273">
        <v>1911</v>
      </c>
      <c r="F52" s="275">
        <v>2155</v>
      </c>
      <c r="G52" s="287">
        <v>2410</v>
      </c>
      <c r="H52" s="273">
        <v>2729</v>
      </c>
      <c r="I52" s="275">
        <v>3022</v>
      </c>
      <c r="J52" s="287">
        <v>3358</v>
      </c>
      <c r="K52" s="273">
        <v>3677</v>
      </c>
      <c r="L52" s="275">
        <v>4101</v>
      </c>
      <c r="M52" s="287">
        <v>4440</v>
      </c>
      <c r="N52" s="273">
        <v>4781</v>
      </c>
      <c r="O52" s="275">
        <v>5123</v>
      </c>
      <c r="P52" s="287">
        <v>5464</v>
      </c>
      <c r="Q52" s="273">
        <v>5806</v>
      </c>
      <c r="R52" s="275">
        <v>6147</v>
      </c>
      <c r="S52" s="283">
        <v>6489</v>
      </c>
      <c r="T52" s="275">
        <v>6830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282">
        <v>3004</v>
      </c>
      <c r="C53" s="276">
        <v>3004</v>
      </c>
      <c r="D53" s="286">
        <v>3402</v>
      </c>
      <c r="E53" s="274">
        <v>3863</v>
      </c>
      <c r="F53" s="276">
        <v>4356</v>
      </c>
      <c r="G53" s="286">
        <v>4898</v>
      </c>
      <c r="H53" s="274">
        <v>5513</v>
      </c>
      <c r="I53" s="276">
        <v>6093</v>
      </c>
      <c r="J53" s="286">
        <v>6586</v>
      </c>
      <c r="K53" s="274">
        <v>7218</v>
      </c>
      <c r="L53" s="276">
        <v>7894</v>
      </c>
      <c r="M53" s="286">
        <v>8532</v>
      </c>
      <c r="N53" s="274">
        <v>9189</v>
      </c>
      <c r="O53" s="276">
        <v>9845</v>
      </c>
      <c r="P53" s="286">
        <v>10501</v>
      </c>
      <c r="Q53" s="274">
        <v>11158</v>
      </c>
      <c r="R53" s="276">
        <v>11814</v>
      </c>
      <c r="S53" s="282">
        <v>12470</v>
      </c>
      <c r="T53" s="276">
        <v>13127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283">
        <v>1595</v>
      </c>
      <c r="C54" s="275">
        <v>1595</v>
      </c>
      <c r="D54" s="287">
        <v>1801</v>
      </c>
      <c r="E54" s="273">
        <v>1984</v>
      </c>
      <c r="F54" s="275">
        <v>2233</v>
      </c>
      <c r="G54" s="287">
        <v>2529</v>
      </c>
      <c r="H54" s="273">
        <v>2830</v>
      </c>
      <c r="I54" s="275">
        <v>3181</v>
      </c>
      <c r="J54" s="287">
        <v>3535</v>
      </c>
      <c r="K54" s="273">
        <v>3889</v>
      </c>
      <c r="L54" s="275">
        <v>4251</v>
      </c>
      <c r="M54" s="287">
        <v>4596</v>
      </c>
      <c r="N54" s="273">
        <v>4950</v>
      </c>
      <c r="O54" s="275">
        <v>5304</v>
      </c>
      <c r="P54" s="287">
        <v>5657</v>
      </c>
      <c r="Q54" s="273">
        <v>6011</v>
      </c>
      <c r="R54" s="275">
        <v>6364</v>
      </c>
      <c r="S54" s="283">
        <v>6718</v>
      </c>
      <c r="T54" s="275">
        <v>7071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284">
        <v>3129</v>
      </c>
      <c r="C55" s="278">
        <v>3129</v>
      </c>
      <c r="D55" s="288">
        <v>3541</v>
      </c>
      <c r="E55" s="277">
        <v>3967</v>
      </c>
      <c r="F55" s="278">
        <v>4466</v>
      </c>
      <c r="G55" s="288">
        <v>5058</v>
      </c>
      <c r="H55" s="277">
        <v>5661</v>
      </c>
      <c r="I55" s="278">
        <v>6363</v>
      </c>
      <c r="J55" s="288">
        <v>6899</v>
      </c>
      <c r="K55" s="277">
        <v>7575</v>
      </c>
      <c r="L55" s="278">
        <v>8201</v>
      </c>
      <c r="M55" s="288">
        <v>8867</v>
      </c>
      <c r="N55" s="277">
        <v>9549</v>
      </c>
      <c r="O55" s="278">
        <v>10231</v>
      </c>
      <c r="P55" s="288">
        <v>10913</v>
      </c>
      <c r="Q55" s="277">
        <v>11595</v>
      </c>
      <c r="R55" s="278">
        <v>12277</v>
      </c>
      <c r="S55" s="284">
        <v>12960</v>
      </c>
      <c r="T55" s="278">
        <v>13642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268" t="s">
        <v>130</v>
      </c>
      <c r="B56" s="289">
        <v>1595</v>
      </c>
      <c r="C56" s="290">
        <v>1662</v>
      </c>
      <c r="D56" s="291">
        <v>1879</v>
      </c>
      <c r="E56" s="292">
        <v>2074</v>
      </c>
      <c r="F56" s="290">
        <v>2332</v>
      </c>
      <c r="G56" s="291">
        <v>2639</v>
      </c>
      <c r="H56" s="292">
        <v>2946</v>
      </c>
      <c r="I56" s="290">
        <v>3315</v>
      </c>
      <c r="J56" s="291">
        <v>3683</v>
      </c>
      <c r="K56" s="292">
        <v>4051</v>
      </c>
      <c r="L56" s="290">
        <v>4420</v>
      </c>
      <c r="M56" s="291">
        <v>4788</v>
      </c>
      <c r="N56" s="292">
        <v>5156</v>
      </c>
      <c r="O56" s="290">
        <v>5525</v>
      </c>
      <c r="P56" s="291">
        <v>5893</v>
      </c>
      <c r="Q56" s="292">
        <v>6261</v>
      </c>
      <c r="R56" s="290">
        <v>6629</v>
      </c>
      <c r="S56" s="289">
        <v>6998</v>
      </c>
      <c r="T56" s="290">
        <v>7366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282">
        <v>3132</v>
      </c>
      <c r="C57" s="276">
        <v>3263</v>
      </c>
      <c r="D57" s="286">
        <v>3689</v>
      </c>
      <c r="E57" s="274">
        <v>4147</v>
      </c>
      <c r="F57" s="276">
        <v>4663</v>
      </c>
      <c r="G57" s="286">
        <v>5278</v>
      </c>
      <c r="H57" s="274">
        <v>5893</v>
      </c>
      <c r="I57" s="276">
        <v>6629</v>
      </c>
      <c r="J57" s="286">
        <v>7192</v>
      </c>
      <c r="K57" s="274">
        <v>7879</v>
      </c>
      <c r="L57" s="276">
        <v>8526</v>
      </c>
      <c r="M57" s="286">
        <v>9237</v>
      </c>
      <c r="N57" s="274">
        <v>9947</v>
      </c>
      <c r="O57" s="276">
        <v>10658</v>
      </c>
      <c r="P57" s="286">
        <v>11368</v>
      </c>
      <c r="Q57" s="274">
        <v>12079</v>
      </c>
      <c r="R57" s="276">
        <v>12789</v>
      </c>
      <c r="S57" s="282">
        <v>13500</v>
      </c>
      <c r="T57" s="276">
        <v>14210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283">
        <v>1659</v>
      </c>
      <c r="C58" s="275">
        <v>1728</v>
      </c>
      <c r="D58" s="287">
        <v>1954</v>
      </c>
      <c r="E58" s="273">
        <v>2156</v>
      </c>
      <c r="F58" s="275">
        <v>2425</v>
      </c>
      <c r="G58" s="287">
        <v>2745</v>
      </c>
      <c r="H58" s="273">
        <v>3064</v>
      </c>
      <c r="I58" s="275">
        <v>3447</v>
      </c>
      <c r="J58" s="287">
        <v>3830</v>
      </c>
      <c r="K58" s="273">
        <v>4213</v>
      </c>
      <c r="L58" s="275">
        <v>4596</v>
      </c>
      <c r="M58" s="287">
        <v>4979</v>
      </c>
      <c r="N58" s="273">
        <v>5362</v>
      </c>
      <c r="O58" s="275">
        <v>5745</v>
      </c>
      <c r="P58" s="287">
        <v>6129</v>
      </c>
      <c r="Q58" s="273">
        <v>6512</v>
      </c>
      <c r="R58" s="275">
        <v>6895</v>
      </c>
      <c r="S58" s="283">
        <v>7278</v>
      </c>
      <c r="T58" s="275">
        <v>7661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282">
        <v>3257</v>
      </c>
      <c r="C59" s="276">
        <v>3393</v>
      </c>
      <c r="D59" s="286">
        <v>3836</v>
      </c>
      <c r="E59" s="274">
        <v>4313</v>
      </c>
      <c r="F59" s="276">
        <v>4850</v>
      </c>
      <c r="G59" s="286">
        <v>5489</v>
      </c>
      <c r="H59" s="274">
        <v>6129</v>
      </c>
      <c r="I59" s="276">
        <v>6895</v>
      </c>
      <c r="J59" s="286">
        <v>7480</v>
      </c>
      <c r="K59" s="274">
        <v>8194</v>
      </c>
      <c r="L59" s="276">
        <v>8867</v>
      </c>
      <c r="M59" s="286">
        <v>9606</v>
      </c>
      <c r="N59" s="274">
        <v>10345</v>
      </c>
      <c r="O59" s="276">
        <v>11084</v>
      </c>
      <c r="P59" s="286">
        <v>11823</v>
      </c>
      <c r="Q59" s="274">
        <v>12562</v>
      </c>
      <c r="R59" s="276">
        <v>13301</v>
      </c>
      <c r="S59" s="282">
        <v>14039</v>
      </c>
      <c r="T59" s="276">
        <v>14778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283">
        <v>1723</v>
      </c>
      <c r="C60" s="275">
        <v>1795</v>
      </c>
      <c r="D60" s="287">
        <v>2030</v>
      </c>
      <c r="E60" s="273">
        <v>2239</v>
      </c>
      <c r="F60" s="275">
        <v>2518</v>
      </c>
      <c r="G60" s="287">
        <v>2850</v>
      </c>
      <c r="H60" s="273">
        <v>3182</v>
      </c>
      <c r="I60" s="275">
        <v>3580</v>
      </c>
      <c r="J60" s="287">
        <v>3978</v>
      </c>
      <c r="K60" s="273">
        <v>4375</v>
      </c>
      <c r="L60" s="275">
        <v>4773</v>
      </c>
      <c r="M60" s="287">
        <v>5171</v>
      </c>
      <c r="N60" s="273">
        <v>5569</v>
      </c>
      <c r="O60" s="275">
        <v>5966</v>
      </c>
      <c r="P60" s="287">
        <v>6364</v>
      </c>
      <c r="Q60" s="273">
        <v>6762</v>
      </c>
      <c r="R60" s="275">
        <v>7160</v>
      </c>
      <c r="S60" s="283">
        <v>7558</v>
      </c>
      <c r="T60" s="275">
        <v>7955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284">
        <v>3383</v>
      </c>
      <c r="C61" s="278">
        <v>3524</v>
      </c>
      <c r="D61" s="288">
        <v>3984</v>
      </c>
      <c r="E61" s="277">
        <v>4479</v>
      </c>
      <c r="F61" s="278">
        <v>5036</v>
      </c>
      <c r="G61" s="288">
        <v>5700</v>
      </c>
      <c r="H61" s="277">
        <v>6364</v>
      </c>
      <c r="I61" s="278">
        <v>7160</v>
      </c>
      <c r="J61" s="288">
        <v>7767</v>
      </c>
      <c r="K61" s="277">
        <v>8510</v>
      </c>
      <c r="L61" s="278">
        <v>9208</v>
      </c>
      <c r="M61" s="288">
        <v>9975</v>
      </c>
      <c r="N61" s="277">
        <v>10743</v>
      </c>
      <c r="O61" s="278">
        <v>11510</v>
      </c>
      <c r="P61" s="288">
        <v>12277</v>
      </c>
      <c r="Q61" s="277">
        <v>13045</v>
      </c>
      <c r="R61" s="278">
        <v>13812</v>
      </c>
      <c r="S61" s="284">
        <v>14579</v>
      </c>
      <c r="T61" s="278">
        <v>15347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289">
        <v>1786</v>
      </c>
      <c r="C62" s="290">
        <v>1861</v>
      </c>
      <c r="D62" s="291">
        <v>2105</v>
      </c>
      <c r="E62" s="292">
        <v>2322</v>
      </c>
      <c r="F62" s="290">
        <v>2611</v>
      </c>
      <c r="G62" s="291">
        <v>2956</v>
      </c>
      <c r="H62" s="292">
        <v>3300</v>
      </c>
      <c r="I62" s="290">
        <v>3712</v>
      </c>
      <c r="J62" s="291">
        <v>4125</v>
      </c>
      <c r="K62" s="292">
        <v>4537</v>
      </c>
      <c r="L62" s="290">
        <v>4950</v>
      </c>
      <c r="M62" s="291">
        <v>5362</v>
      </c>
      <c r="N62" s="292">
        <v>5775</v>
      </c>
      <c r="O62" s="290">
        <v>6187</v>
      </c>
      <c r="P62" s="291">
        <v>6600</v>
      </c>
      <c r="Q62" s="292">
        <v>7012</v>
      </c>
      <c r="R62" s="290">
        <v>7425</v>
      </c>
      <c r="S62" s="289">
        <v>7837</v>
      </c>
      <c r="T62" s="290">
        <v>8250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282">
        <v>3508</v>
      </c>
      <c r="C63" s="276">
        <v>3654</v>
      </c>
      <c r="D63" s="286">
        <v>4131</v>
      </c>
      <c r="E63" s="274">
        <v>4645</v>
      </c>
      <c r="F63" s="276">
        <v>5223</v>
      </c>
      <c r="G63" s="286">
        <v>5911</v>
      </c>
      <c r="H63" s="274">
        <v>6600</v>
      </c>
      <c r="I63" s="276">
        <v>7425</v>
      </c>
      <c r="J63" s="286">
        <v>8055</v>
      </c>
      <c r="K63" s="274">
        <v>8825</v>
      </c>
      <c r="L63" s="276">
        <v>9549</v>
      </c>
      <c r="M63" s="286">
        <v>10345</v>
      </c>
      <c r="N63" s="274">
        <v>11141</v>
      </c>
      <c r="O63" s="276">
        <v>11936</v>
      </c>
      <c r="P63" s="286">
        <v>12732</v>
      </c>
      <c r="Q63" s="274">
        <v>13528</v>
      </c>
      <c r="R63" s="276">
        <v>14324</v>
      </c>
      <c r="S63" s="282">
        <v>15119</v>
      </c>
      <c r="T63" s="276">
        <v>15915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283">
        <v>1850</v>
      </c>
      <c r="C64" s="275">
        <v>1928</v>
      </c>
      <c r="D64" s="287">
        <v>2180</v>
      </c>
      <c r="E64" s="273">
        <v>2405</v>
      </c>
      <c r="F64" s="275">
        <v>2705</v>
      </c>
      <c r="G64" s="287">
        <v>3061</v>
      </c>
      <c r="H64" s="273">
        <v>3418</v>
      </c>
      <c r="I64" s="275">
        <v>3845</v>
      </c>
      <c r="J64" s="287">
        <v>4272</v>
      </c>
      <c r="K64" s="273">
        <v>4700</v>
      </c>
      <c r="L64" s="275">
        <v>5127</v>
      </c>
      <c r="M64" s="287">
        <v>5554</v>
      </c>
      <c r="N64" s="273">
        <v>5981</v>
      </c>
      <c r="O64" s="275">
        <v>6408</v>
      </c>
      <c r="P64" s="287">
        <v>6836</v>
      </c>
      <c r="Q64" s="273">
        <v>7263</v>
      </c>
      <c r="R64" s="275">
        <v>7690</v>
      </c>
      <c r="S64" s="283">
        <v>8117</v>
      </c>
      <c r="T64" s="275">
        <v>8545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282">
        <v>3633</v>
      </c>
      <c r="C65" s="276">
        <v>3785</v>
      </c>
      <c r="D65" s="286">
        <v>4279</v>
      </c>
      <c r="E65" s="274">
        <v>4811</v>
      </c>
      <c r="F65" s="276">
        <v>5409</v>
      </c>
      <c r="G65" s="286">
        <v>6122</v>
      </c>
      <c r="H65" s="274">
        <v>6836</v>
      </c>
      <c r="I65" s="276">
        <v>7690</v>
      </c>
      <c r="J65" s="286">
        <v>8343</v>
      </c>
      <c r="K65" s="274">
        <v>9140</v>
      </c>
      <c r="L65" s="276">
        <v>9890</v>
      </c>
      <c r="M65" s="286">
        <v>10714</v>
      </c>
      <c r="N65" s="274">
        <v>11539</v>
      </c>
      <c r="O65" s="276">
        <v>12363</v>
      </c>
      <c r="P65" s="286">
        <v>13187</v>
      </c>
      <c r="Q65" s="274">
        <v>14011</v>
      </c>
      <c r="R65" s="276">
        <v>14835</v>
      </c>
      <c r="S65" s="282">
        <v>15659</v>
      </c>
      <c r="T65" s="276">
        <v>16484</v>
      </c>
    </row>
    <row r="66" spans="1:42" x14ac:dyDescent="0.15">
      <c r="A66" s="268" t="s">
        <v>135</v>
      </c>
      <c r="B66" s="283">
        <v>1914</v>
      </c>
      <c r="C66" s="275">
        <v>1994</v>
      </c>
      <c r="D66" s="287">
        <v>2255</v>
      </c>
      <c r="E66" s="273">
        <v>2488</v>
      </c>
      <c r="F66" s="275">
        <v>2798</v>
      </c>
      <c r="G66" s="287">
        <v>3167</v>
      </c>
      <c r="H66" s="273">
        <v>3536</v>
      </c>
      <c r="I66" s="275">
        <v>3978</v>
      </c>
      <c r="J66" s="287">
        <v>4420</v>
      </c>
      <c r="K66" s="273">
        <v>4862</v>
      </c>
      <c r="L66" s="275">
        <v>5304</v>
      </c>
      <c r="M66" s="287">
        <v>5745</v>
      </c>
      <c r="N66" s="273">
        <v>6187</v>
      </c>
      <c r="O66" s="275">
        <v>6629</v>
      </c>
      <c r="P66" s="287">
        <v>7071</v>
      </c>
      <c r="Q66" s="273">
        <v>7513</v>
      </c>
      <c r="R66" s="275">
        <v>7955</v>
      </c>
      <c r="S66" s="283">
        <v>8397</v>
      </c>
      <c r="T66" s="275">
        <v>8839</v>
      </c>
      <c r="U66" s="294"/>
    </row>
    <row r="67" spans="1:42" x14ac:dyDescent="0.15">
      <c r="A67" s="270">
        <v>1500</v>
      </c>
      <c r="B67" s="284">
        <v>3758</v>
      </c>
      <c r="C67" s="278">
        <v>3915</v>
      </c>
      <c r="D67" s="288">
        <v>4427</v>
      </c>
      <c r="E67" s="277">
        <v>4976</v>
      </c>
      <c r="F67" s="278">
        <v>5596</v>
      </c>
      <c r="G67" s="288">
        <v>6334</v>
      </c>
      <c r="H67" s="277">
        <v>7071</v>
      </c>
      <c r="I67" s="278">
        <v>7955</v>
      </c>
      <c r="J67" s="288">
        <v>8630</v>
      </c>
      <c r="K67" s="277">
        <v>9455</v>
      </c>
      <c r="L67" s="278">
        <v>10231</v>
      </c>
      <c r="M67" s="288">
        <v>11084</v>
      </c>
      <c r="N67" s="277">
        <v>11936</v>
      </c>
      <c r="O67" s="278">
        <v>12789</v>
      </c>
      <c r="P67" s="288">
        <v>13642</v>
      </c>
      <c r="Q67" s="277">
        <v>14494</v>
      </c>
      <c r="R67" s="278">
        <v>15347</v>
      </c>
      <c r="S67" s="284">
        <v>16199</v>
      </c>
      <c r="T67" s="278">
        <v>17052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239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239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400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f>2*1.45</f>
        <v>2.9</v>
      </c>
      <c r="U76" s="221"/>
      <c r="V76" s="239">
        <v>4</v>
      </c>
      <c r="W76" s="243">
        <v>138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43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800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276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400</v>
      </c>
      <c r="C78" s="248">
        <f t="shared" ref="C78:C109" si="1">ROUND(X78*$T$76,0)</f>
        <v>400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138</v>
      </c>
      <c r="X78" s="250">
        <v>138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800</v>
      </c>
      <c r="C79" s="245">
        <f t="shared" si="1"/>
        <v>800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276</v>
      </c>
      <c r="X79" s="250">
        <f>X78+C149</f>
        <v>276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461</v>
      </c>
      <c r="C80" s="248">
        <f t="shared" si="1"/>
        <v>461</v>
      </c>
      <c r="D80" s="248">
        <f t="shared" ref="D80:D111" si="2">ROUND(Y80*$T$76,0)</f>
        <v>490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159</v>
      </c>
      <c r="X80" s="250">
        <v>159</v>
      </c>
      <c r="Y80" s="250">
        <v>169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916</v>
      </c>
      <c r="C81" s="245">
        <f t="shared" si="1"/>
        <v>916</v>
      </c>
      <c r="D81" s="245">
        <f t="shared" si="2"/>
        <v>977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316</v>
      </c>
      <c r="X81" s="250">
        <f>X80+C151</f>
        <v>316</v>
      </c>
      <c r="Y81" s="250">
        <f>Y80+D151</f>
        <v>337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508</v>
      </c>
      <c r="C82" s="248">
        <f t="shared" si="1"/>
        <v>508</v>
      </c>
      <c r="D82" s="248">
        <f t="shared" si="2"/>
        <v>577</v>
      </c>
      <c r="E82" s="248">
        <f t="shared" ref="E82:E113" si="3">ROUND(Z82*$T$76,0)</f>
        <v>597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175</v>
      </c>
      <c r="X82" s="250">
        <v>175</v>
      </c>
      <c r="Y82" s="250">
        <v>199</v>
      </c>
      <c r="Z82" s="250">
        <v>206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1015</v>
      </c>
      <c r="C83" s="245">
        <f t="shared" si="1"/>
        <v>1015</v>
      </c>
      <c r="D83" s="245">
        <f t="shared" si="2"/>
        <v>1111</v>
      </c>
      <c r="E83" s="245">
        <f t="shared" si="3"/>
        <v>1169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350</v>
      </c>
      <c r="X83" s="250">
        <f>X82+C153</f>
        <v>350</v>
      </c>
      <c r="Y83" s="250">
        <f>Y82+D153</f>
        <v>383</v>
      </c>
      <c r="Z83" s="250">
        <f>Z82+E153</f>
        <v>403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563</v>
      </c>
      <c r="C84" s="248">
        <f t="shared" si="1"/>
        <v>563</v>
      </c>
      <c r="D84" s="248">
        <f t="shared" si="2"/>
        <v>635</v>
      </c>
      <c r="E84" s="248">
        <f t="shared" si="3"/>
        <v>676</v>
      </c>
      <c r="F84" s="248">
        <f t="shared" ref="F84:F115" si="4">ROUND(AA84*$T$76,0)</f>
        <v>725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194</v>
      </c>
      <c r="X84" s="250">
        <v>194</v>
      </c>
      <c r="Y84" s="250">
        <v>219</v>
      </c>
      <c r="Z84" s="250">
        <v>233</v>
      </c>
      <c r="AA84" s="250">
        <v>250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1114</v>
      </c>
      <c r="C85" s="252">
        <f t="shared" si="1"/>
        <v>1114</v>
      </c>
      <c r="D85" s="252">
        <f t="shared" si="2"/>
        <v>1250</v>
      </c>
      <c r="E85" s="252">
        <f t="shared" si="3"/>
        <v>1317</v>
      </c>
      <c r="F85" s="252">
        <f t="shared" si="4"/>
        <v>1418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384</v>
      </c>
      <c r="X85" s="250">
        <f>X84+C155</f>
        <v>384</v>
      </c>
      <c r="Y85" s="250">
        <f>Y84+D155</f>
        <v>431</v>
      </c>
      <c r="Z85" s="250">
        <f>Z84+E155</f>
        <v>454</v>
      </c>
      <c r="AA85" s="250">
        <f>AA84+F155</f>
        <v>489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632</v>
      </c>
      <c r="C86" s="241">
        <f t="shared" si="1"/>
        <v>632</v>
      </c>
      <c r="D86" s="241">
        <f t="shared" si="2"/>
        <v>713</v>
      </c>
      <c r="E86" s="241">
        <f t="shared" si="3"/>
        <v>757</v>
      </c>
      <c r="F86" s="241">
        <f t="shared" si="4"/>
        <v>812</v>
      </c>
      <c r="G86" s="241">
        <f t="shared" ref="G86:G133" si="5">ROUND(AB86*$T$76,0)</f>
        <v>931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218</v>
      </c>
      <c r="X86" s="250">
        <v>218</v>
      </c>
      <c r="Y86" s="250">
        <v>246</v>
      </c>
      <c r="Z86" s="250">
        <v>261</v>
      </c>
      <c r="AA86" s="250">
        <v>280</v>
      </c>
      <c r="AB86" s="250">
        <v>321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1235</v>
      </c>
      <c r="C87" s="245">
        <f t="shared" si="1"/>
        <v>1235</v>
      </c>
      <c r="D87" s="245">
        <f t="shared" si="2"/>
        <v>1398</v>
      </c>
      <c r="E87" s="245">
        <f t="shared" si="3"/>
        <v>1482</v>
      </c>
      <c r="F87" s="245">
        <f t="shared" si="4"/>
        <v>1598</v>
      </c>
      <c r="G87" s="245">
        <f t="shared" si="5"/>
        <v>1769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 t="shared" ref="W87:AB87" si="6">W86+B157</f>
        <v>426</v>
      </c>
      <c r="X87" s="250">
        <f t="shared" si="6"/>
        <v>426</v>
      </c>
      <c r="Y87" s="250">
        <f t="shared" si="6"/>
        <v>482</v>
      </c>
      <c r="Z87" s="250">
        <f t="shared" si="6"/>
        <v>511</v>
      </c>
      <c r="AA87" s="250">
        <f t="shared" si="6"/>
        <v>551</v>
      </c>
      <c r="AB87" s="250">
        <f t="shared" si="6"/>
        <v>610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696</v>
      </c>
      <c r="C88" s="248">
        <f t="shared" si="1"/>
        <v>696</v>
      </c>
      <c r="D88" s="248">
        <f t="shared" si="2"/>
        <v>751</v>
      </c>
      <c r="E88" s="248">
        <f t="shared" si="3"/>
        <v>835</v>
      </c>
      <c r="F88" s="248">
        <f t="shared" si="4"/>
        <v>896</v>
      </c>
      <c r="G88" s="248">
        <f t="shared" si="5"/>
        <v>1027</v>
      </c>
      <c r="H88" s="248">
        <f t="shared" ref="H88:H133" si="7">ROUND(AC88*$T$76,0)</f>
        <v>1169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240</v>
      </c>
      <c r="X88" s="250">
        <v>240</v>
      </c>
      <c r="Y88" s="250">
        <v>259</v>
      </c>
      <c r="Z88" s="250">
        <v>288</v>
      </c>
      <c r="AA88" s="250">
        <v>309</v>
      </c>
      <c r="AB88" s="250">
        <v>354</v>
      </c>
      <c r="AC88" s="250">
        <v>403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1360</v>
      </c>
      <c r="C89" s="245">
        <f t="shared" si="1"/>
        <v>1360</v>
      </c>
      <c r="D89" s="245">
        <f t="shared" si="2"/>
        <v>1485</v>
      </c>
      <c r="E89" s="245">
        <f t="shared" si="3"/>
        <v>1647</v>
      </c>
      <c r="F89" s="245">
        <f t="shared" si="4"/>
        <v>1775</v>
      </c>
      <c r="G89" s="245">
        <f t="shared" si="5"/>
        <v>1946</v>
      </c>
      <c r="H89" s="245">
        <f t="shared" si="7"/>
        <v>2224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C89" si="8">W88+B159</f>
        <v>469</v>
      </c>
      <c r="X89" s="250">
        <f t="shared" si="8"/>
        <v>469</v>
      </c>
      <c r="Y89" s="250">
        <f t="shared" si="8"/>
        <v>512</v>
      </c>
      <c r="Z89" s="250">
        <f t="shared" si="8"/>
        <v>568</v>
      </c>
      <c r="AA89" s="250">
        <f t="shared" si="8"/>
        <v>612</v>
      </c>
      <c r="AB89" s="250">
        <f t="shared" si="8"/>
        <v>671</v>
      </c>
      <c r="AC89" s="250">
        <f t="shared" si="8"/>
        <v>767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760</v>
      </c>
      <c r="C90" s="248">
        <f t="shared" si="1"/>
        <v>760</v>
      </c>
      <c r="D90" s="248">
        <f t="shared" si="2"/>
        <v>824</v>
      </c>
      <c r="E90" s="248">
        <f t="shared" si="3"/>
        <v>916</v>
      </c>
      <c r="F90" s="248">
        <f t="shared" si="4"/>
        <v>989</v>
      </c>
      <c r="G90" s="248">
        <f t="shared" si="5"/>
        <v>1128</v>
      </c>
      <c r="H90" s="248">
        <f t="shared" si="7"/>
        <v>1279</v>
      </c>
      <c r="I90" s="248">
        <f t="shared" ref="I90:I133" si="9">ROUND(AD90*$T$76,0)</f>
        <v>1447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262</v>
      </c>
      <c r="X90" s="250">
        <v>262</v>
      </c>
      <c r="Y90" s="250">
        <v>284</v>
      </c>
      <c r="Z90" s="250">
        <v>316</v>
      </c>
      <c r="AA90" s="250">
        <v>341</v>
      </c>
      <c r="AB90" s="250">
        <v>389</v>
      </c>
      <c r="AC90" s="250">
        <v>441</v>
      </c>
      <c r="AD90" s="250">
        <v>499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1482</v>
      </c>
      <c r="C91" s="245">
        <f t="shared" si="1"/>
        <v>1482</v>
      </c>
      <c r="D91" s="245">
        <f t="shared" si="2"/>
        <v>1618</v>
      </c>
      <c r="E91" s="245">
        <f t="shared" si="3"/>
        <v>1775</v>
      </c>
      <c r="F91" s="245">
        <f t="shared" si="4"/>
        <v>1960</v>
      </c>
      <c r="G91" s="245">
        <f t="shared" si="5"/>
        <v>2132</v>
      </c>
      <c r="H91" s="245">
        <f t="shared" si="7"/>
        <v>2453</v>
      </c>
      <c r="I91" s="245">
        <f t="shared" si="9"/>
        <v>2752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D91" si="10">W90+B161</f>
        <v>511</v>
      </c>
      <c r="X91" s="250">
        <f t="shared" si="10"/>
        <v>511</v>
      </c>
      <c r="Y91" s="250">
        <f t="shared" si="10"/>
        <v>558</v>
      </c>
      <c r="Z91" s="250">
        <f t="shared" si="10"/>
        <v>612</v>
      </c>
      <c r="AA91" s="250">
        <f t="shared" si="10"/>
        <v>676</v>
      </c>
      <c r="AB91" s="250">
        <f t="shared" si="10"/>
        <v>735</v>
      </c>
      <c r="AC91" s="250">
        <f t="shared" si="10"/>
        <v>846</v>
      </c>
      <c r="AD91" s="250">
        <f t="shared" si="10"/>
        <v>949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829</v>
      </c>
      <c r="C92" s="248">
        <f t="shared" si="1"/>
        <v>829</v>
      </c>
      <c r="D92" s="248">
        <f t="shared" si="2"/>
        <v>893</v>
      </c>
      <c r="E92" s="248">
        <f t="shared" si="3"/>
        <v>995</v>
      </c>
      <c r="F92" s="248">
        <f t="shared" si="4"/>
        <v>1050</v>
      </c>
      <c r="G92" s="248">
        <f t="shared" si="5"/>
        <v>1230</v>
      </c>
      <c r="H92" s="248">
        <f t="shared" si="7"/>
        <v>1389</v>
      </c>
      <c r="I92" s="248">
        <f t="shared" si="9"/>
        <v>1566</v>
      </c>
      <c r="J92" s="248">
        <f t="shared" ref="J92:J133" si="11">ROUND(AE92*$T$76,0)</f>
        <v>1801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286</v>
      </c>
      <c r="X92" s="250">
        <v>286</v>
      </c>
      <c r="Y92" s="250">
        <v>308</v>
      </c>
      <c r="Z92" s="250">
        <v>343</v>
      </c>
      <c r="AA92" s="250">
        <v>362</v>
      </c>
      <c r="AB92" s="250">
        <v>424</v>
      </c>
      <c r="AC92" s="250">
        <v>479</v>
      </c>
      <c r="AD92" s="250">
        <v>540</v>
      </c>
      <c r="AE92" s="250">
        <v>621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si="0"/>
        <v>1589</v>
      </c>
      <c r="C93" s="245">
        <f t="shared" si="1"/>
        <v>1589</v>
      </c>
      <c r="D93" s="245">
        <f t="shared" si="2"/>
        <v>1766</v>
      </c>
      <c r="E93" s="245">
        <f t="shared" si="3"/>
        <v>1914</v>
      </c>
      <c r="F93" s="245">
        <f t="shared" si="4"/>
        <v>2111</v>
      </c>
      <c r="G93" s="245">
        <f t="shared" si="5"/>
        <v>2335</v>
      </c>
      <c r="H93" s="245">
        <f t="shared" si="7"/>
        <v>2680</v>
      </c>
      <c r="I93" s="245">
        <f t="shared" si="9"/>
        <v>2993</v>
      </c>
      <c r="J93" s="245">
        <f t="shared" si="11"/>
        <v>3387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E93" si="12">W92+B163</f>
        <v>548</v>
      </c>
      <c r="X93" s="250">
        <f t="shared" si="12"/>
        <v>548</v>
      </c>
      <c r="Y93" s="250">
        <f t="shared" si="12"/>
        <v>609</v>
      </c>
      <c r="Z93" s="250">
        <f t="shared" si="12"/>
        <v>660</v>
      </c>
      <c r="AA93" s="250">
        <f t="shared" si="12"/>
        <v>728</v>
      </c>
      <c r="AB93" s="250">
        <f t="shared" si="12"/>
        <v>805</v>
      </c>
      <c r="AC93" s="250">
        <f t="shared" si="12"/>
        <v>924</v>
      </c>
      <c r="AD93" s="250">
        <f t="shared" si="12"/>
        <v>1032</v>
      </c>
      <c r="AE93" s="250">
        <f t="shared" si="12"/>
        <v>1168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853</v>
      </c>
      <c r="C94" s="248">
        <f t="shared" si="1"/>
        <v>853</v>
      </c>
      <c r="D94" s="248">
        <f t="shared" si="2"/>
        <v>1006</v>
      </c>
      <c r="E94" s="248">
        <f t="shared" si="3"/>
        <v>1047</v>
      </c>
      <c r="F94" s="248">
        <f t="shared" si="4"/>
        <v>1134</v>
      </c>
      <c r="G94" s="248">
        <f t="shared" si="5"/>
        <v>1296</v>
      </c>
      <c r="H94" s="248">
        <f t="shared" si="7"/>
        <v>1473</v>
      </c>
      <c r="I94" s="248">
        <f t="shared" si="9"/>
        <v>1665</v>
      </c>
      <c r="J94" s="248">
        <f t="shared" si="11"/>
        <v>1955</v>
      </c>
      <c r="K94" s="248">
        <f t="shared" ref="K94:K133" si="13">ROUND(AF94*$T$76,0)</f>
        <v>2117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294</v>
      </c>
      <c r="X94" s="250">
        <v>294</v>
      </c>
      <c r="Y94" s="250">
        <v>347</v>
      </c>
      <c r="Z94" s="250">
        <v>361</v>
      </c>
      <c r="AA94" s="250">
        <v>391</v>
      </c>
      <c r="AB94" s="250">
        <v>447</v>
      </c>
      <c r="AC94" s="250">
        <v>508</v>
      </c>
      <c r="AD94" s="250">
        <v>574</v>
      </c>
      <c r="AE94" s="250">
        <v>674</v>
      </c>
      <c r="AF94" s="250">
        <v>730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si="0"/>
        <v>1682</v>
      </c>
      <c r="C95" s="245">
        <f t="shared" si="1"/>
        <v>1682</v>
      </c>
      <c r="D95" s="245">
        <f t="shared" si="2"/>
        <v>1926</v>
      </c>
      <c r="E95" s="245">
        <f t="shared" si="3"/>
        <v>2050</v>
      </c>
      <c r="F95" s="245">
        <f t="shared" si="4"/>
        <v>2294</v>
      </c>
      <c r="G95" s="245">
        <f t="shared" si="5"/>
        <v>2526</v>
      </c>
      <c r="H95" s="245">
        <f t="shared" si="7"/>
        <v>2883</v>
      </c>
      <c r="I95" s="245">
        <f t="shared" si="9"/>
        <v>3228</v>
      </c>
      <c r="J95" s="245">
        <f t="shared" si="11"/>
        <v>3686</v>
      </c>
      <c r="K95" s="245">
        <f t="shared" si="13"/>
        <v>4046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F95" si="14">W94+B165</f>
        <v>580</v>
      </c>
      <c r="X95" s="250">
        <f t="shared" si="14"/>
        <v>580</v>
      </c>
      <c r="Y95" s="250">
        <f t="shared" si="14"/>
        <v>664</v>
      </c>
      <c r="Z95" s="250">
        <f t="shared" si="14"/>
        <v>707</v>
      </c>
      <c r="AA95" s="250">
        <f t="shared" si="14"/>
        <v>791</v>
      </c>
      <c r="AB95" s="250">
        <f t="shared" si="14"/>
        <v>871</v>
      </c>
      <c r="AC95" s="250">
        <f t="shared" si="14"/>
        <v>994</v>
      </c>
      <c r="AD95" s="250">
        <f t="shared" si="14"/>
        <v>1113</v>
      </c>
      <c r="AE95" s="250">
        <f t="shared" si="14"/>
        <v>1271</v>
      </c>
      <c r="AF95" s="250">
        <f t="shared" si="14"/>
        <v>1395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914</v>
      </c>
      <c r="C96" s="248">
        <f t="shared" si="1"/>
        <v>914</v>
      </c>
      <c r="D96" s="248">
        <f t="shared" si="2"/>
        <v>1021</v>
      </c>
      <c r="E96" s="248">
        <f t="shared" si="3"/>
        <v>1117</v>
      </c>
      <c r="F96" s="248">
        <f t="shared" si="4"/>
        <v>1212</v>
      </c>
      <c r="G96" s="248">
        <f t="shared" si="5"/>
        <v>1389</v>
      </c>
      <c r="H96" s="248">
        <f t="shared" si="7"/>
        <v>1575</v>
      </c>
      <c r="I96" s="248">
        <f t="shared" si="9"/>
        <v>1784</v>
      </c>
      <c r="J96" s="248">
        <f t="shared" si="11"/>
        <v>2004</v>
      </c>
      <c r="K96" s="248">
        <f t="shared" si="13"/>
        <v>2207</v>
      </c>
      <c r="L96" s="248">
        <f t="shared" ref="L96:L133" si="15">ROUND(AG96*$T$76,0)</f>
        <v>2358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315</v>
      </c>
      <c r="X96" s="250">
        <v>315</v>
      </c>
      <c r="Y96" s="250">
        <v>352</v>
      </c>
      <c r="Z96" s="250">
        <v>385</v>
      </c>
      <c r="AA96" s="250">
        <v>418</v>
      </c>
      <c r="AB96" s="250">
        <v>479</v>
      </c>
      <c r="AC96" s="250">
        <v>543</v>
      </c>
      <c r="AD96" s="250">
        <v>615</v>
      </c>
      <c r="AE96" s="250">
        <v>691</v>
      </c>
      <c r="AF96" s="250">
        <v>761</v>
      </c>
      <c r="AG96" s="250">
        <v>813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1.41</v>
      </c>
    </row>
    <row r="97" spans="1:42" ht="13" thickBot="1" x14ac:dyDescent="0.2">
      <c r="A97" s="240">
        <v>600</v>
      </c>
      <c r="B97" s="252">
        <f t="shared" si="0"/>
        <v>1792</v>
      </c>
      <c r="C97" s="252">
        <f t="shared" si="1"/>
        <v>1792</v>
      </c>
      <c r="D97" s="252">
        <f t="shared" si="2"/>
        <v>2001</v>
      </c>
      <c r="E97" s="252">
        <f t="shared" si="3"/>
        <v>2198</v>
      </c>
      <c r="F97" s="252">
        <f t="shared" si="4"/>
        <v>2436</v>
      </c>
      <c r="G97" s="252">
        <f t="shared" si="5"/>
        <v>2720</v>
      </c>
      <c r="H97" s="252">
        <f t="shared" si="7"/>
        <v>3060</v>
      </c>
      <c r="I97" s="252">
        <f t="shared" si="9"/>
        <v>3431</v>
      </c>
      <c r="J97" s="252">
        <f t="shared" si="11"/>
        <v>3819</v>
      </c>
      <c r="K97" s="252">
        <f t="shared" si="13"/>
        <v>4231</v>
      </c>
      <c r="L97" s="252">
        <f t="shared" si="15"/>
        <v>4585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G97" si="16">W96+B167</f>
        <v>618</v>
      </c>
      <c r="X97" s="250">
        <f t="shared" si="16"/>
        <v>618</v>
      </c>
      <c r="Y97" s="250">
        <f t="shared" si="16"/>
        <v>690</v>
      </c>
      <c r="Z97" s="250">
        <f t="shared" si="16"/>
        <v>758</v>
      </c>
      <c r="AA97" s="250">
        <f t="shared" si="16"/>
        <v>840</v>
      </c>
      <c r="AB97" s="250">
        <f t="shared" si="16"/>
        <v>938</v>
      </c>
      <c r="AC97" s="250">
        <f t="shared" si="16"/>
        <v>1055</v>
      </c>
      <c r="AD97" s="250">
        <f t="shared" si="16"/>
        <v>1183</v>
      </c>
      <c r="AE97" s="250">
        <f t="shared" si="16"/>
        <v>1317</v>
      </c>
      <c r="AF97" s="250">
        <f t="shared" si="16"/>
        <v>1459</v>
      </c>
      <c r="AG97" s="250">
        <f t="shared" si="16"/>
        <v>1581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2.74</v>
      </c>
    </row>
    <row r="98" spans="1:42" x14ac:dyDescent="0.15">
      <c r="A98" s="238" t="s">
        <v>11</v>
      </c>
      <c r="B98" s="241">
        <f t="shared" si="0"/>
        <v>972</v>
      </c>
      <c r="C98" s="241">
        <f t="shared" si="1"/>
        <v>972</v>
      </c>
      <c r="D98" s="241">
        <f t="shared" si="2"/>
        <v>1076</v>
      </c>
      <c r="E98" s="241">
        <f t="shared" si="3"/>
        <v>1189</v>
      </c>
      <c r="F98" s="241">
        <f t="shared" si="4"/>
        <v>1299</v>
      </c>
      <c r="G98" s="241">
        <f t="shared" si="5"/>
        <v>1482</v>
      </c>
      <c r="H98" s="241">
        <f t="shared" si="7"/>
        <v>1679</v>
      </c>
      <c r="I98" s="241">
        <f t="shared" si="9"/>
        <v>1902</v>
      </c>
      <c r="J98" s="241">
        <f t="shared" si="11"/>
        <v>2137</v>
      </c>
      <c r="K98" s="241">
        <f t="shared" si="13"/>
        <v>2326</v>
      </c>
      <c r="L98" s="241">
        <f t="shared" si="15"/>
        <v>2506</v>
      </c>
      <c r="M98" s="241">
        <f t="shared" ref="M98:M133" si="17">ROUND(AH98*$T$76,0)</f>
        <v>2705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335</v>
      </c>
      <c r="X98" s="250">
        <v>335</v>
      </c>
      <c r="Y98" s="250">
        <v>371</v>
      </c>
      <c r="Z98" s="250">
        <v>410</v>
      </c>
      <c r="AA98" s="250">
        <v>448</v>
      </c>
      <c r="AB98" s="250">
        <v>511</v>
      </c>
      <c r="AC98" s="250">
        <v>579</v>
      </c>
      <c r="AD98" s="250">
        <v>656</v>
      </c>
      <c r="AE98" s="250">
        <v>737</v>
      </c>
      <c r="AF98" s="250">
        <v>802</v>
      </c>
      <c r="AG98" s="250">
        <v>864</v>
      </c>
      <c r="AH98" s="243">
        <f>$AH$74*V98*AP98</f>
        <v>932.87999999999988</v>
      </c>
      <c r="AI98" s="243"/>
      <c r="AJ98" s="243"/>
      <c r="AK98" s="243"/>
      <c r="AL98" s="243"/>
      <c r="AM98" s="243"/>
      <c r="AN98" s="243"/>
      <c r="AO98" s="243"/>
      <c r="AP98" s="222">
        <v>1.38</v>
      </c>
    </row>
    <row r="99" spans="1:42" x14ac:dyDescent="0.15">
      <c r="A99" s="244">
        <v>650</v>
      </c>
      <c r="B99" s="245">
        <f t="shared" si="0"/>
        <v>1900</v>
      </c>
      <c r="C99" s="245">
        <f t="shared" si="1"/>
        <v>1900</v>
      </c>
      <c r="D99" s="245">
        <f t="shared" si="2"/>
        <v>2132</v>
      </c>
      <c r="E99" s="245">
        <f t="shared" si="3"/>
        <v>2358</v>
      </c>
      <c r="F99" s="245">
        <f t="shared" si="4"/>
        <v>2596</v>
      </c>
      <c r="G99" s="245">
        <f t="shared" si="5"/>
        <v>2917</v>
      </c>
      <c r="H99" s="245">
        <f t="shared" si="7"/>
        <v>3242</v>
      </c>
      <c r="I99" s="245">
        <f t="shared" si="9"/>
        <v>3631</v>
      </c>
      <c r="J99" s="245">
        <f t="shared" si="11"/>
        <v>4046</v>
      </c>
      <c r="K99" s="245">
        <f t="shared" si="13"/>
        <v>4443</v>
      </c>
      <c r="L99" s="245">
        <f t="shared" si="15"/>
        <v>4895</v>
      </c>
      <c r="M99" s="245">
        <f t="shared" si="17"/>
        <v>5293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H99" si="18">W98+B169</f>
        <v>655</v>
      </c>
      <c r="X99" s="250">
        <f t="shared" si="18"/>
        <v>655</v>
      </c>
      <c r="Y99" s="250">
        <f t="shared" si="18"/>
        <v>735</v>
      </c>
      <c r="Z99" s="250">
        <f t="shared" si="18"/>
        <v>813</v>
      </c>
      <c r="AA99" s="250">
        <f t="shared" si="18"/>
        <v>895</v>
      </c>
      <c r="AB99" s="250">
        <f t="shared" si="18"/>
        <v>1006</v>
      </c>
      <c r="AC99" s="250">
        <f t="shared" si="18"/>
        <v>1118</v>
      </c>
      <c r="AD99" s="250">
        <f t="shared" si="18"/>
        <v>1252</v>
      </c>
      <c r="AE99" s="250">
        <f t="shared" si="18"/>
        <v>1395</v>
      </c>
      <c r="AF99" s="250">
        <f t="shared" si="18"/>
        <v>1532</v>
      </c>
      <c r="AG99" s="250">
        <f t="shared" si="18"/>
        <v>1688</v>
      </c>
      <c r="AH99" s="243">
        <f t="shared" si="18"/>
        <v>1825.1999999999998</v>
      </c>
      <c r="AI99" s="243"/>
      <c r="AJ99" s="243"/>
      <c r="AK99" s="243"/>
      <c r="AL99" s="243"/>
      <c r="AM99" s="243"/>
      <c r="AN99" s="243"/>
      <c r="AO99" s="243"/>
      <c r="AP99" s="222">
        <f>AP98+U169</f>
        <v>2.7</v>
      </c>
    </row>
    <row r="100" spans="1:42" x14ac:dyDescent="0.15">
      <c r="A100" s="251" t="s">
        <v>12</v>
      </c>
      <c r="B100" s="248">
        <f t="shared" si="0"/>
        <v>1030</v>
      </c>
      <c r="C100" s="248">
        <f t="shared" si="1"/>
        <v>1030</v>
      </c>
      <c r="D100" s="248">
        <f t="shared" si="2"/>
        <v>1140</v>
      </c>
      <c r="E100" s="248">
        <f t="shared" si="3"/>
        <v>1264</v>
      </c>
      <c r="F100" s="248">
        <f t="shared" si="4"/>
        <v>1378</v>
      </c>
      <c r="G100" s="248">
        <f t="shared" si="5"/>
        <v>1572</v>
      </c>
      <c r="H100" s="248">
        <f t="shared" si="7"/>
        <v>1784</v>
      </c>
      <c r="I100" s="248">
        <f t="shared" si="9"/>
        <v>2018</v>
      </c>
      <c r="J100" s="248">
        <f t="shared" si="11"/>
        <v>2268</v>
      </c>
      <c r="K100" s="248">
        <f t="shared" si="13"/>
        <v>2427</v>
      </c>
      <c r="L100" s="248">
        <f t="shared" si="15"/>
        <v>2654</v>
      </c>
      <c r="M100" s="248">
        <f t="shared" si="17"/>
        <v>2871</v>
      </c>
      <c r="N100" s="248">
        <f t="shared" ref="N100:N133" si="19">ROUND(AI100*$T$76,0)</f>
        <v>3092</v>
      </c>
      <c r="O100" s="248"/>
      <c r="P100" s="248"/>
      <c r="Q100" s="248"/>
      <c r="R100" s="248"/>
      <c r="S100" s="248"/>
      <c r="T100" s="249"/>
      <c r="V100" s="239">
        <v>28</v>
      </c>
      <c r="W100" s="243">
        <v>355</v>
      </c>
      <c r="X100" s="250">
        <v>355</v>
      </c>
      <c r="Y100" s="250">
        <v>393</v>
      </c>
      <c r="Z100" s="250">
        <v>436</v>
      </c>
      <c r="AA100" s="250">
        <v>475</v>
      </c>
      <c r="AB100" s="250">
        <v>542</v>
      </c>
      <c r="AC100" s="250">
        <v>615</v>
      </c>
      <c r="AD100" s="250">
        <v>696</v>
      </c>
      <c r="AE100" s="250">
        <v>782</v>
      </c>
      <c r="AF100" s="250">
        <v>837</v>
      </c>
      <c r="AG100" s="250">
        <v>915</v>
      </c>
      <c r="AH100" s="243">
        <f>$AH$74*V100*AP100</f>
        <v>990.08</v>
      </c>
      <c r="AI100" s="243">
        <f>$AI$74*V100*AP100</f>
        <v>1066.24</v>
      </c>
      <c r="AJ100" s="243"/>
      <c r="AK100" s="243"/>
      <c r="AL100" s="243"/>
      <c r="AM100" s="243"/>
      <c r="AN100" s="243"/>
      <c r="AO100" s="243"/>
      <c r="AP100" s="222">
        <v>1.36</v>
      </c>
    </row>
    <row r="101" spans="1:42" x14ac:dyDescent="0.15">
      <c r="A101" s="244">
        <v>700</v>
      </c>
      <c r="B101" s="245">
        <f t="shared" si="0"/>
        <v>2004</v>
      </c>
      <c r="C101" s="245">
        <f t="shared" si="1"/>
        <v>2004</v>
      </c>
      <c r="D101" s="245">
        <f t="shared" si="2"/>
        <v>2245</v>
      </c>
      <c r="E101" s="245">
        <f t="shared" si="3"/>
        <v>2520</v>
      </c>
      <c r="F101" s="245">
        <f t="shared" si="4"/>
        <v>2770</v>
      </c>
      <c r="G101" s="245">
        <f t="shared" si="5"/>
        <v>3112</v>
      </c>
      <c r="H101" s="245">
        <f t="shared" si="7"/>
        <v>3506</v>
      </c>
      <c r="I101" s="245">
        <f t="shared" si="9"/>
        <v>3924</v>
      </c>
      <c r="J101" s="245">
        <f t="shared" si="11"/>
        <v>4367</v>
      </c>
      <c r="K101" s="245">
        <f t="shared" si="13"/>
        <v>4646</v>
      </c>
      <c r="L101" s="245">
        <f t="shared" si="15"/>
        <v>5211</v>
      </c>
      <c r="M101" s="245">
        <f t="shared" si="17"/>
        <v>5637</v>
      </c>
      <c r="N101" s="245">
        <f t="shared" si="19"/>
        <v>6071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I101" si="20">W100+B171</f>
        <v>691</v>
      </c>
      <c r="X101" s="250">
        <f t="shared" si="20"/>
        <v>691</v>
      </c>
      <c r="Y101" s="250">
        <f t="shared" si="20"/>
        <v>774</v>
      </c>
      <c r="Z101" s="250">
        <f t="shared" si="20"/>
        <v>869</v>
      </c>
      <c r="AA101" s="250">
        <f t="shared" si="20"/>
        <v>955</v>
      </c>
      <c r="AB101" s="250">
        <f t="shared" si="20"/>
        <v>1073</v>
      </c>
      <c r="AC101" s="250">
        <f t="shared" si="20"/>
        <v>1209</v>
      </c>
      <c r="AD101" s="250">
        <f t="shared" si="20"/>
        <v>1353</v>
      </c>
      <c r="AE101" s="250">
        <f t="shared" si="20"/>
        <v>1506</v>
      </c>
      <c r="AF101" s="250">
        <f t="shared" si="20"/>
        <v>1602</v>
      </c>
      <c r="AG101" s="250">
        <f t="shared" si="20"/>
        <v>1797</v>
      </c>
      <c r="AH101" s="243">
        <f t="shared" si="20"/>
        <v>1943.7600000000002</v>
      </c>
      <c r="AI101" s="243">
        <f t="shared" si="20"/>
        <v>2093.2799999999997</v>
      </c>
      <c r="AJ101" s="243"/>
      <c r="AK101" s="243"/>
      <c r="AL101" s="243"/>
      <c r="AM101" s="243"/>
      <c r="AN101" s="243"/>
      <c r="AO101" s="243"/>
      <c r="AP101" s="222">
        <f>AP100+U171</f>
        <v>2.67</v>
      </c>
    </row>
    <row r="102" spans="1:42" x14ac:dyDescent="0.15">
      <c r="A102" s="251" t="s">
        <v>13</v>
      </c>
      <c r="B102" s="248">
        <f t="shared" si="0"/>
        <v>1093</v>
      </c>
      <c r="C102" s="248">
        <f t="shared" si="1"/>
        <v>1093</v>
      </c>
      <c r="D102" s="248">
        <f t="shared" si="2"/>
        <v>1206</v>
      </c>
      <c r="E102" s="248">
        <f t="shared" si="3"/>
        <v>1340</v>
      </c>
      <c r="F102" s="248">
        <f t="shared" si="4"/>
        <v>1459</v>
      </c>
      <c r="G102" s="248">
        <f t="shared" si="5"/>
        <v>1665</v>
      </c>
      <c r="H102" s="248">
        <f t="shared" si="7"/>
        <v>1888</v>
      </c>
      <c r="I102" s="248">
        <f t="shared" si="9"/>
        <v>2140</v>
      </c>
      <c r="J102" s="248">
        <f t="shared" si="11"/>
        <v>2401</v>
      </c>
      <c r="K102" s="248">
        <f t="shared" si="13"/>
        <v>2561</v>
      </c>
      <c r="L102" s="248">
        <f t="shared" si="15"/>
        <v>2804</v>
      </c>
      <c r="M102" s="248">
        <f t="shared" si="17"/>
        <v>3031</v>
      </c>
      <c r="N102" s="248">
        <f t="shared" si="19"/>
        <v>3264</v>
      </c>
      <c r="O102" s="248">
        <f t="shared" ref="O102:O133" si="21">ROUND(AJ102*$T$76,0)</f>
        <v>3497</v>
      </c>
      <c r="P102" s="248"/>
      <c r="Q102" s="248"/>
      <c r="R102" s="248"/>
      <c r="S102" s="248"/>
      <c r="T102" s="249"/>
      <c r="V102" s="239">
        <v>30</v>
      </c>
      <c r="W102" s="243">
        <v>377</v>
      </c>
      <c r="X102" s="250">
        <v>377</v>
      </c>
      <c r="Y102" s="250">
        <v>416</v>
      </c>
      <c r="Z102" s="250">
        <v>462</v>
      </c>
      <c r="AA102" s="250">
        <v>503</v>
      </c>
      <c r="AB102" s="250">
        <v>574</v>
      </c>
      <c r="AC102" s="250">
        <v>651</v>
      </c>
      <c r="AD102" s="250">
        <v>738</v>
      </c>
      <c r="AE102" s="250">
        <v>828</v>
      </c>
      <c r="AF102" s="250">
        <v>883</v>
      </c>
      <c r="AG102" s="250">
        <v>967</v>
      </c>
      <c r="AH102" s="243">
        <f>$AH$74*V102*AP102</f>
        <v>1045.2</v>
      </c>
      <c r="AI102" s="243">
        <f>$AI$74*V102*AP102</f>
        <v>1125.6000000000001</v>
      </c>
      <c r="AJ102" s="243">
        <f>$AJ$74*V102*AP102</f>
        <v>1206</v>
      </c>
      <c r="AK102" s="243"/>
      <c r="AL102" s="243"/>
      <c r="AM102" s="243"/>
      <c r="AN102" s="243"/>
      <c r="AO102" s="243"/>
      <c r="AP102" s="222">
        <v>1.34</v>
      </c>
    </row>
    <row r="103" spans="1:42" x14ac:dyDescent="0.15">
      <c r="A103" s="244">
        <v>750</v>
      </c>
      <c r="B103" s="245">
        <f t="shared" si="0"/>
        <v>2137</v>
      </c>
      <c r="C103" s="245">
        <f t="shared" si="1"/>
        <v>2137</v>
      </c>
      <c r="D103" s="245">
        <f t="shared" si="2"/>
        <v>2390</v>
      </c>
      <c r="E103" s="245">
        <f t="shared" si="3"/>
        <v>2683</v>
      </c>
      <c r="F103" s="245">
        <f t="shared" si="4"/>
        <v>2946</v>
      </c>
      <c r="G103" s="245">
        <f t="shared" si="5"/>
        <v>3312</v>
      </c>
      <c r="H103" s="245">
        <f t="shared" si="7"/>
        <v>3727</v>
      </c>
      <c r="I103" s="245">
        <f t="shared" si="9"/>
        <v>4179</v>
      </c>
      <c r="J103" s="245">
        <f t="shared" si="11"/>
        <v>4643</v>
      </c>
      <c r="K103" s="245">
        <f t="shared" si="13"/>
        <v>4924</v>
      </c>
      <c r="L103" s="245">
        <f t="shared" si="15"/>
        <v>5530</v>
      </c>
      <c r="M103" s="245">
        <f t="shared" si="17"/>
        <v>5994</v>
      </c>
      <c r="N103" s="245">
        <f t="shared" si="19"/>
        <v>6455</v>
      </c>
      <c r="O103" s="245">
        <f t="shared" si="21"/>
        <v>6917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22">W102+B173</f>
        <v>737</v>
      </c>
      <c r="X103" s="250">
        <f t="shared" si="22"/>
        <v>737</v>
      </c>
      <c r="Y103" s="250">
        <f t="shared" si="22"/>
        <v>824</v>
      </c>
      <c r="Z103" s="250">
        <f t="shared" si="22"/>
        <v>925</v>
      </c>
      <c r="AA103" s="250">
        <f t="shared" si="22"/>
        <v>1016</v>
      </c>
      <c r="AB103" s="250">
        <f t="shared" si="22"/>
        <v>1142</v>
      </c>
      <c r="AC103" s="250">
        <f t="shared" si="22"/>
        <v>1285</v>
      </c>
      <c r="AD103" s="250">
        <f t="shared" si="22"/>
        <v>1441</v>
      </c>
      <c r="AE103" s="250">
        <f t="shared" si="22"/>
        <v>1601</v>
      </c>
      <c r="AF103" s="250">
        <f t="shared" si="22"/>
        <v>1698</v>
      </c>
      <c r="AG103" s="250">
        <f t="shared" si="22"/>
        <v>1907</v>
      </c>
      <c r="AH103" s="243">
        <f t="shared" si="22"/>
        <v>2067</v>
      </c>
      <c r="AI103" s="243">
        <f t="shared" si="22"/>
        <v>2226</v>
      </c>
      <c r="AJ103" s="243">
        <f t="shared" si="22"/>
        <v>2385</v>
      </c>
      <c r="AK103" s="243"/>
      <c r="AL103" s="243"/>
      <c r="AM103" s="243"/>
      <c r="AN103" s="243"/>
      <c r="AO103" s="243"/>
      <c r="AP103" s="222">
        <f>AP102+U173</f>
        <v>2.6500000000000004</v>
      </c>
    </row>
    <row r="104" spans="1:42" x14ac:dyDescent="0.15">
      <c r="A104" s="251" t="s">
        <v>14</v>
      </c>
      <c r="B104" s="248">
        <f t="shared" si="0"/>
        <v>1154</v>
      </c>
      <c r="C104" s="248">
        <f t="shared" si="1"/>
        <v>1154</v>
      </c>
      <c r="D104" s="248">
        <f t="shared" si="2"/>
        <v>1276</v>
      </c>
      <c r="E104" s="248">
        <f t="shared" si="3"/>
        <v>1412</v>
      </c>
      <c r="F104" s="248">
        <f t="shared" si="4"/>
        <v>1534</v>
      </c>
      <c r="G104" s="248">
        <f t="shared" si="5"/>
        <v>1755</v>
      </c>
      <c r="H104" s="248">
        <f t="shared" si="7"/>
        <v>1992</v>
      </c>
      <c r="I104" s="248">
        <f t="shared" si="9"/>
        <v>2256</v>
      </c>
      <c r="J104" s="248">
        <f t="shared" si="11"/>
        <v>2532</v>
      </c>
      <c r="K104" s="248">
        <f t="shared" si="13"/>
        <v>2706</v>
      </c>
      <c r="L104" s="248">
        <f t="shared" si="15"/>
        <v>2952</v>
      </c>
      <c r="M104" s="248">
        <f t="shared" si="17"/>
        <v>3209</v>
      </c>
      <c r="N104" s="248">
        <f t="shared" si="19"/>
        <v>3456</v>
      </c>
      <c r="O104" s="248">
        <f t="shared" si="21"/>
        <v>3703</v>
      </c>
      <c r="P104" s="248">
        <f t="shared" ref="P104:P133" si="23">ROUND(AK104*$T$76,0)</f>
        <v>3950</v>
      </c>
      <c r="Q104" s="248"/>
      <c r="R104" s="248"/>
      <c r="S104" s="248"/>
      <c r="T104" s="249"/>
      <c r="V104" s="239">
        <v>32</v>
      </c>
      <c r="W104" s="243">
        <v>398</v>
      </c>
      <c r="X104" s="250">
        <v>398</v>
      </c>
      <c r="Y104" s="250">
        <v>440</v>
      </c>
      <c r="Z104" s="250">
        <v>487</v>
      </c>
      <c r="AA104" s="250">
        <v>529</v>
      </c>
      <c r="AB104" s="250">
        <v>605</v>
      </c>
      <c r="AC104" s="250">
        <v>687</v>
      </c>
      <c r="AD104" s="250">
        <v>778</v>
      </c>
      <c r="AE104" s="250">
        <v>873</v>
      </c>
      <c r="AF104" s="250">
        <v>933</v>
      </c>
      <c r="AG104" s="250">
        <v>1018</v>
      </c>
      <c r="AH104" s="243">
        <f>$AH$74*V104*AP104</f>
        <v>1106.56</v>
      </c>
      <c r="AI104" s="243">
        <f>$AI$74*V104*AP104</f>
        <v>1191.68</v>
      </c>
      <c r="AJ104" s="243">
        <f>$AJ$74*V104*AP104</f>
        <v>1276.8000000000002</v>
      </c>
      <c r="AK104" s="243">
        <f>$AK$74*V104*AP104</f>
        <v>1361.92</v>
      </c>
      <c r="AL104" s="243"/>
      <c r="AM104" s="243"/>
      <c r="AN104" s="243"/>
      <c r="AO104" s="243"/>
      <c r="AP104" s="222">
        <v>1.33</v>
      </c>
    </row>
    <row r="105" spans="1:42" x14ac:dyDescent="0.15">
      <c r="A105" s="244">
        <v>800</v>
      </c>
      <c r="B105" s="245">
        <f t="shared" si="0"/>
        <v>2245</v>
      </c>
      <c r="C105" s="245">
        <f t="shared" si="1"/>
        <v>2245</v>
      </c>
      <c r="D105" s="245">
        <f t="shared" si="2"/>
        <v>2511</v>
      </c>
      <c r="E105" s="245">
        <f t="shared" si="3"/>
        <v>2816</v>
      </c>
      <c r="F105" s="245">
        <f t="shared" si="4"/>
        <v>3080</v>
      </c>
      <c r="G105" s="245">
        <f t="shared" si="5"/>
        <v>3512</v>
      </c>
      <c r="H105" s="245">
        <f t="shared" si="7"/>
        <v>3909</v>
      </c>
      <c r="I105" s="245">
        <f t="shared" si="9"/>
        <v>4376</v>
      </c>
      <c r="J105" s="245">
        <f t="shared" si="11"/>
        <v>4866</v>
      </c>
      <c r="K105" s="245">
        <f t="shared" si="13"/>
        <v>5223</v>
      </c>
      <c r="L105" s="245">
        <f t="shared" si="15"/>
        <v>5780</v>
      </c>
      <c r="M105" s="245">
        <f t="shared" si="17"/>
        <v>6273</v>
      </c>
      <c r="N105" s="245">
        <f t="shared" si="19"/>
        <v>6756</v>
      </c>
      <c r="O105" s="245">
        <f t="shared" si="21"/>
        <v>7238</v>
      </c>
      <c r="P105" s="245">
        <f t="shared" si="23"/>
        <v>7721</v>
      </c>
      <c r="Q105" s="245"/>
      <c r="R105" s="245"/>
      <c r="S105" s="245"/>
      <c r="T105" s="246"/>
      <c r="V105" s="239">
        <v>800</v>
      </c>
      <c r="W105" s="243">
        <f t="shared" ref="W105:AK105" si="24">W104+B175</f>
        <v>774</v>
      </c>
      <c r="X105" s="250">
        <f t="shared" si="24"/>
        <v>774</v>
      </c>
      <c r="Y105" s="250">
        <f t="shared" si="24"/>
        <v>866</v>
      </c>
      <c r="Z105" s="250">
        <f t="shared" si="24"/>
        <v>971</v>
      </c>
      <c r="AA105" s="250">
        <f t="shared" si="24"/>
        <v>1062</v>
      </c>
      <c r="AB105" s="250">
        <f t="shared" si="24"/>
        <v>1211</v>
      </c>
      <c r="AC105" s="250">
        <f t="shared" si="24"/>
        <v>1348</v>
      </c>
      <c r="AD105" s="250">
        <f t="shared" si="24"/>
        <v>1509</v>
      </c>
      <c r="AE105" s="250">
        <f t="shared" si="24"/>
        <v>1678</v>
      </c>
      <c r="AF105" s="250">
        <f t="shared" si="24"/>
        <v>1801</v>
      </c>
      <c r="AG105" s="250">
        <f t="shared" si="24"/>
        <v>1993</v>
      </c>
      <c r="AH105" s="243">
        <f t="shared" si="24"/>
        <v>2163.1999999999998</v>
      </c>
      <c r="AI105" s="243">
        <f t="shared" si="24"/>
        <v>2329.6000000000004</v>
      </c>
      <c r="AJ105" s="243">
        <f t="shared" si="24"/>
        <v>2496</v>
      </c>
      <c r="AK105" s="243">
        <f t="shared" si="24"/>
        <v>2662.4</v>
      </c>
      <c r="AL105" s="243"/>
      <c r="AM105" s="243"/>
      <c r="AN105" s="243"/>
      <c r="AO105" s="243"/>
      <c r="AP105" s="222">
        <f>AP104+U175</f>
        <v>2.6</v>
      </c>
    </row>
    <row r="106" spans="1:42" x14ac:dyDescent="0.15">
      <c r="A106" s="251" t="s">
        <v>15</v>
      </c>
      <c r="B106" s="248">
        <f t="shared" si="0"/>
        <v>1218</v>
      </c>
      <c r="C106" s="248">
        <f t="shared" si="1"/>
        <v>1218</v>
      </c>
      <c r="D106" s="248">
        <f t="shared" si="2"/>
        <v>1328</v>
      </c>
      <c r="E106" s="248">
        <f t="shared" si="3"/>
        <v>1488</v>
      </c>
      <c r="F106" s="248">
        <f t="shared" si="4"/>
        <v>1618</v>
      </c>
      <c r="G106" s="248">
        <f t="shared" si="5"/>
        <v>1850</v>
      </c>
      <c r="H106" s="248">
        <f t="shared" si="7"/>
        <v>2103</v>
      </c>
      <c r="I106" s="248">
        <f t="shared" si="9"/>
        <v>2375</v>
      </c>
      <c r="J106" s="248">
        <f t="shared" si="11"/>
        <v>2665</v>
      </c>
      <c r="K106" s="248">
        <f t="shared" si="13"/>
        <v>2842</v>
      </c>
      <c r="L106" s="248">
        <f t="shared" si="15"/>
        <v>3097</v>
      </c>
      <c r="M106" s="248">
        <f t="shared" si="17"/>
        <v>3358</v>
      </c>
      <c r="N106" s="248">
        <f t="shared" si="19"/>
        <v>3617</v>
      </c>
      <c r="O106" s="248">
        <f t="shared" si="21"/>
        <v>3875</v>
      </c>
      <c r="P106" s="248">
        <f t="shared" si="23"/>
        <v>4133</v>
      </c>
      <c r="Q106" s="248">
        <f>ROUND(AL106*$T$76,0)</f>
        <v>4392</v>
      </c>
      <c r="R106" s="248"/>
      <c r="S106" s="248"/>
      <c r="T106" s="249"/>
      <c r="V106" s="239">
        <v>34</v>
      </c>
      <c r="W106" s="243">
        <v>420</v>
      </c>
      <c r="X106" s="250">
        <v>420</v>
      </c>
      <c r="Y106" s="250">
        <v>458</v>
      </c>
      <c r="Z106" s="250">
        <v>513</v>
      </c>
      <c r="AA106" s="250">
        <v>558</v>
      </c>
      <c r="AB106" s="250">
        <v>638</v>
      </c>
      <c r="AC106" s="250">
        <v>725</v>
      </c>
      <c r="AD106" s="250">
        <v>819</v>
      </c>
      <c r="AE106" s="250">
        <v>919</v>
      </c>
      <c r="AF106" s="250">
        <v>980</v>
      </c>
      <c r="AG106" s="250">
        <v>1068</v>
      </c>
      <c r="AH106" s="243">
        <f>$AH$74*V106*AP106</f>
        <v>1158.04</v>
      </c>
      <c r="AI106" s="243">
        <f>$AI$74*V106*AP106</f>
        <v>1247.1200000000001</v>
      </c>
      <c r="AJ106" s="243">
        <f>$AJ$74*V106*AP106</f>
        <v>1336.2</v>
      </c>
      <c r="AK106" s="243">
        <f>$AK$74*V106*AP106</f>
        <v>1425.28</v>
      </c>
      <c r="AL106" s="243">
        <f>$AL$74*V106*AP106</f>
        <v>1514.3600000000001</v>
      </c>
      <c r="AM106" s="243"/>
      <c r="AN106" s="243"/>
      <c r="AO106" s="243"/>
      <c r="AP106" s="222">
        <v>1.31</v>
      </c>
    </row>
    <row r="107" spans="1:42" x14ac:dyDescent="0.15">
      <c r="A107" s="244">
        <v>850</v>
      </c>
      <c r="B107" s="245">
        <f t="shared" si="0"/>
        <v>2346</v>
      </c>
      <c r="C107" s="245">
        <f t="shared" si="1"/>
        <v>2346</v>
      </c>
      <c r="D107" s="245">
        <f t="shared" si="2"/>
        <v>2630</v>
      </c>
      <c r="E107" s="245">
        <f t="shared" si="3"/>
        <v>2970</v>
      </c>
      <c r="F107" s="245">
        <f t="shared" si="4"/>
        <v>3260</v>
      </c>
      <c r="G107" s="245">
        <f t="shared" si="5"/>
        <v>3709</v>
      </c>
      <c r="H107" s="245">
        <f t="shared" si="7"/>
        <v>4135</v>
      </c>
      <c r="I107" s="245">
        <f t="shared" si="9"/>
        <v>4675</v>
      </c>
      <c r="J107" s="245">
        <f t="shared" si="11"/>
        <v>5191</v>
      </c>
      <c r="K107" s="245">
        <f t="shared" si="13"/>
        <v>5501</v>
      </c>
      <c r="L107" s="245">
        <f t="shared" si="15"/>
        <v>6018</v>
      </c>
      <c r="M107" s="245">
        <f t="shared" si="17"/>
        <v>6512</v>
      </c>
      <c r="N107" s="245">
        <f t="shared" si="19"/>
        <v>7012</v>
      </c>
      <c r="O107" s="245">
        <f t="shared" si="21"/>
        <v>7513</v>
      </c>
      <c r="P107" s="245">
        <f t="shared" si="23"/>
        <v>8014</v>
      </c>
      <c r="Q107" s="245">
        <f t="shared" ref="Q107:T133" si="25">ROUND(AL107*$T$76,0)</f>
        <v>8515</v>
      </c>
      <c r="R107" s="245"/>
      <c r="S107" s="245"/>
      <c r="T107" s="246"/>
      <c r="V107" s="239">
        <v>850</v>
      </c>
      <c r="W107" s="243">
        <f t="shared" ref="W107:AL107" si="26">W106+B177</f>
        <v>809</v>
      </c>
      <c r="X107" s="250">
        <f t="shared" si="26"/>
        <v>809</v>
      </c>
      <c r="Y107" s="250">
        <f t="shared" si="26"/>
        <v>907</v>
      </c>
      <c r="Z107" s="250">
        <f t="shared" si="26"/>
        <v>1024</v>
      </c>
      <c r="AA107" s="250">
        <f t="shared" si="26"/>
        <v>1124</v>
      </c>
      <c r="AB107" s="250">
        <f t="shared" si="26"/>
        <v>1279</v>
      </c>
      <c r="AC107" s="250">
        <f t="shared" si="26"/>
        <v>1426</v>
      </c>
      <c r="AD107" s="250">
        <f t="shared" si="26"/>
        <v>1612</v>
      </c>
      <c r="AE107" s="250">
        <f t="shared" si="26"/>
        <v>1790</v>
      </c>
      <c r="AF107" s="250">
        <f t="shared" si="26"/>
        <v>1897</v>
      </c>
      <c r="AG107" s="250">
        <f t="shared" si="26"/>
        <v>2075</v>
      </c>
      <c r="AH107" s="243">
        <f t="shared" si="26"/>
        <v>2245.3599999999997</v>
      </c>
      <c r="AI107" s="243">
        <f t="shared" si="26"/>
        <v>2418.08</v>
      </c>
      <c r="AJ107" s="243">
        <f t="shared" si="26"/>
        <v>2590.8000000000002</v>
      </c>
      <c r="AK107" s="243">
        <f t="shared" si="26"/>
        <v>2763.52</v>
      </c>
      <c r="AL107" s="243">
        <f t="shared" si="26"/>
        <v>2936.24</v>
      </c>
      <c r="AM107" s="243"/>
      <c r="AN107" s="243"/>
      <c r="AO107" s="243"/>
      <c r="AP107" s="222">
        <f>AP106+U177</f>
        <v>2.54</v>
      </c>
    </row>
    <row r="108" spans="1:42" x14ac:dyDescent="0.15">
      <c r="A108" s="251" t="s">
        <v>16</v>
      </c>
      <c r="B108" s="248">
        <f t="shared" ref="B108:B133" si="27">ROUND(W108*$T$76,0)</f>
        <v>1276</v>
      </c>
      <c r="C108" s="248">
        <f t="shared" si="1"/>
        <v>1276</v>
      </c>
      <c r="D108" s="248">
        <f t="shared" si="2"/>
        <v>1395</v>
      </c>
      <c r="E108" s="248">
        <f t="shared" si="3"/>
        <v>1560</v>
      </c>
      <c r="F108" s="248">
        <f t="shared" si="4"/>
        <v>1723</v>
      </c>
      <c r="G108" s="248">
        <f t="shared" si="5"/>
        <v>1943</v>
      </c>
      <c r="H108" s="248">
        <f t="shared" si="7"/>
        <v>2204</v>
      </c>
      <c r="I108" s="248">
        <f t="shared" si="9"/>
        <v>2491</v>
      </c>
      <c r="J108" s="248">
        <f t="shared" si="11"/>
        <v>2793</v>
      </c>
      <c r="K108" s="248">
        <f t="shared" si="13"/>
        <v>2975</v>
      </c>
      <c r="L108" s="248">
        <f t="shared" si="15"/>
        <v>3283</v>
      </c>
      <c r="M108" s="248">
        <f t="shared" si="17"/>
        <v>3556</v>
      </c>
      <c r="N108" s="248">
        <f t="shared" si="19"/>
        <v>3829</v>
      </c>
      <c r="O108" s="248">
        <f t="shared" si="21"/>
        <v>4103</v>
      </c>
      <c r="P108" s="248">
        <f t="shared" si="23"/>
        <v>4376</v>
      </c>
      <c r="Q108" s="248">
        <f t="shared" si="25"/>
        <v>4650</v>
      </c>
      <c r="R108" s="248">
        <f>ROUND(AM108*$T$76,0)</f>
        <v>4924</v>
      </c>
      <c r="S108" s="248"/>
      <c r="T108" s="249"/>
      <c r="V108" s="239">
        <v>36</v>
      </c>
      <c r="W108" s="243">
        <v>440</v>
      </c>
      <c r="X108" s="250">
        <v>440</v>
      </c>
      <c r="Y108" s="250">
        <v>481</v>
      </c>
      <c r="Z108" s="250">
        <v>538</v>
      </c>
      <c r="AA108" s="250">
        <v>594</v>
      </c>
      <c r="AB108" s="250">
        <v>670</v>
      </c>
      <c r="AC108" s="250">
        <v>760</v>
      </c>
      <c r="AD108" s="250">
        <v>859</v>
      </c>
      <c r="AE108" s="250">
        <v>963</v>
      </c>
      <c r="AF108" s="250">
        <v>1026</v>
      </c>
      <c r="AG108" s="250">
        <v>1132</v>
      </c>
      <c r="AH108" s="243">
        <f>$AH$74*V108*AP108</f>
        <v>1226.1600000000001</v>
      </c>
      <c r="AI108" s="243">
        <f>$AI$74*V108*AP108</f>
        <v>1320.48</v>
      </c>
      <c r="AJ108" s="243">
        <f>$AJ$74*V108*AP108</f>
        <v>1414.8</v>
      </c>
      <c r="AK108" s="243">
        <f>$AK$74*V108*AP108</f>
        <v>1509.1200000000001</v>
      </c>
      <c r="AL108" s="243">
        <f>$AL$74*V108*AP108</f>
        <v>1603.44</v>
      </c>
      <c r="AM108" s="243">
        <f>$AM$74*V108*AP108</f>
        <v>1697.76</v>
      </c>
      <c r="AN108" s="243"/>
      <c r="AO108" s="243"/>
      <c r="AP108" s="222">
        <v>1.31</v>
      </c>
    </row>
    <row r="109" spans="1:42" ht="13" thickBot="1" x14ac:dyDescent="0.2">
      <c r="A109" s="240">
        <v>900</v>
      </c>
      <c r="B109" s="252">
        <f t="shared" si="27"/>
        <v>2468</v>
      </c>
      <c r="C109" s="252">
        <f t="shared" si="1"/>
        <v>2468</v>
      </c>
      <c r="D109" s="252">
        <f t="shared" si="2"/>
        <v>2772</v>
      </c>
      <c r="E109" s="252">
        <f t="shared" si="3"/>
        <v>3126</v>
      </c>
      <c r="F109" s="252">
        <f t="shared" si="4"/>
        <v>3460</v>
      </c>
      <c r="G109" s="252">
        <f t="shared" si="5"/>
        <v>3909</v>
      </c>
      <c r="H109" s="252">
        <f t="shared" si="7"/>
        <v>4399</v>
      </c>
      <c r="I109" s="252">
        <f t="shared" si="9"/>
        <v>4916</v>
      </c>
      <c r="J109" s="252">
        <f t="shared" si="11"/>
        <v>5345</v>
      </c>
      <c r="K109" s="252">
        <f t="shared" si="13"/>
        <v>5780</v>
      </c>
      <c r="L109" s="252">
        <f t="shared" si="15"/>
        <v>6360</v>
      </c>
      <c r="M109" s="252">
        <f t="shared" si="17"/>
        <v>6895</v>
      </c>
      <c r="N109" s="252">
        <f t="shared" si="19"/>
        <v>7425</v>
      </c>
      <c r="O109" s="252">
        <f t="shared" si="21"/>
        <v>7955</v>
      </c>
      <c r="P109" s="252">
        <f t="shared" si="23"/>
        <v>8486</v>
      </c>
      <c r="Q109" s="252">
        <f t="shared" si="25"/>
        <v>9016</v>
      </c>
      <c r="R109" s="252">
        <f t="shared" si="25"/>
        <v>9546</v>
      </c>
      <c r="S109" s="252"/>
      <c r="T109" s="253"/>
      <c r="V109" s="239">
        <v>900</v>
      </c>
      <c r="W109" s="243">
        <f t="shared" ref="W109:AM109" si="28">W108+B179</f>
        <v>851</v>
      </c>
      <c r="X109" s="250">
        <f t="shared" si="28"/>
        <v>851</v>
      </c>
      <c r="Y109" s="250">
        <f t="shared" si="28"/>
        <v>956</v>
      </c>
      <c r="Z109" s="250">
        <f t="shared" si="28"/>
        <v>1078</v>
      </c>
      <c r="AA109" s="250">
        <f t="shared" si="28"/>
        <v>1193</v>
      </c>
      <c r="AB109" s="250">
        <f t="shared" si="28"/>
        <v>1348</v>
      </c>
      <c r="AC109" s="250">
        <f t="shared" si="28"/>
        <v>1517</v>
      </c>
      <c r="AD109" s="250">
        <f t="shared" si="28"/>
        <v>1695</v>
      </c>
      <c r="AE109" s="250">
        <f t="shared" si="28"/>
        <v>1843</v>
      </c>
      <c r="AF109" s="250">
        <f t="shared" si="28"/>
        <v>1993</v>
      </c>
      <c r="AG109" s="250">
        <f t="shared" si="28"/>
        <v>2193</v>
      </c>
      <c r="AH109" s="243">
        <f t="shared" si="28"/>
        <v>2377.44</v>
      </c>
      <c r="AI109" s="243">
        <f t="shared" si="28"/>
        <v>2560.3199999999997</v>
      </c>
      <c r="AJ109" s="243">
        <f t="shared" si="28"/>
        <v>2743.2</v>
      </c>
      <c r="AK109" s="243">
        <f t="shared" si="28"/>
        <v>2926.08</v>
      </c>
      <c r="AL109" s="243">
        <f t="shared" si="28"/>
        <v>3108.96</v>
      </c>
      <c r="AM109" s="243">
        <f t="shared" si="28"/>
        <v>3291.84</v>
      </c>
      <c r="AN109" s="243"/>
      <c r="AO109" s="243"/>
      <c r="AP109" s="222">
        <f>AP108+U179</f>
        <v>2.54</v>
      </c>
    </row>
    <row r="110" spans="1:42" x14ac:dyDescent="0.15">
      <c r="A110" s="238" t="s">
        <v>17</v>
      </c>
      <c r="B110" s="241">
        <f t="shared" si="27"/>
        <v>1334</v>
      </c>
      <c r="C110" s="241">
        <f t="shared" ref="C110:C133" si="29">ROUND(X110*$T$76,0)</f>
        <v>1334</v>
      </c>
      <c r="D110" s="241">
        <f t="shared" si="2"/>
        <v>1459</v>
      </c>
      <c r="E110" s="241">
        <f t="shared" si="3"/>
        <v>1630</v>
      </c>
      <c r="F110" s="241">
        <f t="shared" si="4"/>
        <v>1801</v>
      </c>
      <c r="G110" s="241">
        <f t="shared" si="5"/>
        <v>2033</v>
      </c>
      <c r="H110" s="241">
        <f t="shared" si="7"/>
        <v>2308</v>
      </c>
      <c r="I110" s="241">
        <f t="shared" si="9"/>
        <v>2601</v>
      </c>
      <c r="J110" s="241">
        <f t="shared" si="11"/>
        <v>2912</v>
      </c>
      <c r="K110" s="241">
        <f t="shared" si="13"/>
        <v>3109</v>
      </c>
      <c r="L110" s="241">
        <f t="shared" si="15"/>
        <v>3439</v>
      </c>
      <c r="M110" s="241">
        <f t="shared" si="17"/>
        <v>3725</v>
      </c>
      <c r="N110" s="241">
        <f t="shared" si="19"/>
        <v>4011</v>
      </c>
      <c r="O110" s="241">
        <f t="shared" si="21"/>
        <v>4298</v>
      </c>
      <c r="P110" s="241">
        <f t="shared" si="23"/>
        <v>4584</v>
      </c>
      <c r="Q110" s="241">
        <f t="shared" si="25"/>
        <v>4871</v>
      </c>
      <c r="R110" s="241">
        <f t="shared" si="25"/>
        <v>5157</v>
      </c>
      <c r="S110" s="241">
        <f>ROUND(AN110*$T$76,0)</f>
        <v>5444</v>
      </c>
      <c r="T110" s="242"/>
      <c r="V110" s="239">
        <v>38</v>
      </c>
      <c r="W110" s="243">
        <v>460</v>
      </c>
      <c r="X110" s="250">
        <v>460</v>
      </c>
      <c r="Y110" s="250">
        <v>503</v>
      </c>
      <c r="Z110" s="250">
        <v>562</v>
      </c>
      <c r="AA110" s="250">
        <v>621</v>
      </c>
      <c r="AB110" s="250">
        <v>701</v>
      </c>
      <c r="AC110" s="250">
        <v>796</v>
      </c>
      <c r="AD110" s="250">
        <v>897</v>
      </c>
      <c r="AE110" s="250">
        <v>1004</v>
      </c>
      <c r="AF110" s="250">
        <v>1072</v>
      </c>
      <c r="AG110" s="250">
        <v>1186</v>
      </c>
      <c r="AH110" s="243">
        <f>$AH$74*V110*AP110</f>
        <v>1284.4000000000001</v>
      </c>
      <c r="AI110" s="243">
        <f>$AI$74*V110*AP110</f>
        <v>1383.2</v>
      </c>
      <c r="AJ110" s="243">
        <f>$AJ$74*V110*AP110</f>
        <v>1482</v>
      </c>
      <c r="AK110" s="243">
        <f>$AK$74*V110*AP110</f>
        <v>1580.8</v>
      </c>
      <c r="AL110" s="243">
        <f>$AL$74*V110*AP110</f>
        <v>1679.6000000000001</v>
      </c>
      <c r="AM110" s="243">
        <f>$AM$74*V110*AP110</f>
        <v>1778.4</v>
      </c>
      <c r="AN110" s="243">
        <f>$AN$74*V110*AP110</f>
        <v>1877.2</v>
      </c>
      <c r="AO110" s="243"/>
      <c r="AP110" s="222">
        <v>1.3</v>
      </c>
    </row>
    <row r="111" spans="1:42" x14ac:dyDescent="0.15">
      <c r="A111" s="244">
        <v>950</v>
      </c>
      <c r="B111" s="245">
        <f t="shared" si="27"/>
        <v>2587</v>
      </c>
      <c r="C111" s="245">
        <f t="shared" si="29"/>
        <v>2587</v>
      </c>
      <c r="D111" s="245">
        <f t="shared" si="2"/>
        <v>2909</v>
      </c>
      <c r="E111" s="245">
        <f t="shared" si="3"/>
        <v>3274</v>
      </c>
      <c r="F111" s="245">
        <f t="shared" si="4"/>
        <v>3631</v>
      </c>
      <c r="G111" s="245">
        <f t="shared" si="5"/>
        <v>4101</v>
      </c>
      <c r="H111" s="245">
        <f t="shared" si="7"/>
        <v>4623</v>
      </c>
      <c r="I111" s="245">
        <f t="shared" si="9"/>
        <v>5150</v>
      </c>
      <c r="J111" s="245">
        <f t="shared" si="11"/>
        <v>5600</v>
      </c>
      <c r="K111" s="245">
        <f t="shared" si="13"/>
        <v>6055</v>
      </c>
      <c r="L111" s="245">
        <f t="shared" si="15"/>
        <v>6685</v>
      </c>
      <c r="M111" s="245">
        <f t="shared" si="17"/>
        <v>7249</v>
      </c>
      <c r="N111" s="245">
        <f t="shared" si="19"/>
        <v>7807</v>
      </c>
      <c r="O111" s="245">
        <f t="shared" si="21"/>
        <v>8364</v>
      </c>
      <c r="P111" s="245">
        <f t="shared" si="23"/>
        <v>8922</v>
      </c>
      <c r="Q111" s="245">
        <f t="shared" si="25"/>
        <v>9479</v>
      </c>
      <c r="R111" s="245">
        <f t="shared" si="25"/>
        <v>10037</v>
      </c>
      <c r="S111" s="245">
        <f t="shared" si="25"/>
        <v>10595</v>
      </c>
      <c r="T111" s="246"/>
      <c r="V111" s="239">
        <v>950</v>
      </c>
      <c r="W111" s="243">
        <f t="shared" ref="W111:AN111" si="30">W110+B181</f>
        <v>892</v>
      </c>
      <c r="X111" s="250">
        <f t="shared" si="30"/>
        <v>892</v>
      </c>
      <c r="Y111" s="250">
        <f t="shared" si="30"/>
        <v>1003</v>
      </c>
      <c r="Z111" s="250">
        <f t="shared" si="30"/>
        <v>1129</v>
      </c>
      <c r="AA111" s="250">
        <f t="shared" si="30"/>
        <v>1252</v>
      </c>
      <c r="AB111" s="250">
        <f t="shared" si="30"/>
        <v>1414</v>
      </c>
      <c r="AC111" s="250">
        <f t="shared" si="30"/>
        <v>1594</v>
      </c>
      <c r="AD111" s="250">
        <f t="shared" si="30"/>
        <v>1776</v>
      </c>
      <c r="AE111" s="250">
        <f t="shared" si="30"/>
        <v>1931</v>
      </c>
      <c r="AF111" s="250">
        <f t="shared" si="30"/>
        <v>2088</v>
      </c>
      <c r="AG111" s="250">
        <f t="shared" si="30"/>
        <v>2305</v>
      </c>
      <c r="AH111" s="243">
        <f t="shared" si="30"/>
        <v>2499.6400000000003</v>
      </c>
      <c r="AI111" s="243">
        <f t="shared" si="30"/>
        <v>2691.92</v>
      </c>
      <c r="AJ111" s="243">
        <f t="shared" si="30"/>
        <v>2884.2</v>
      </c>
      <c r="AK111" s="243">
        <f t="shared" si="30"/>
        <v>3076.48</v>
      </c>
      <c r="AL111" s="243">
        <f t="shared" si="30"/>
        <v>3268.76</v>
      </c>
      <c r="AM111" s="243">
        <f t="shared" si="30"/>
        <v>3461.04</v>
      </c>
      <c r="AN111" s="243">
        <f t="shared" si="30"/>
        <v>3653.3199999999997</v>
      </c>
      <c r="AO111" s="243"/>
      <c r="AP111" s="222">
        <f>AP110+U181</f>
        <v>2.5300000000000002</v>
      </c>
    </row>
    <row r="112" spans="1:42" x14ac:dyDescent="0.15">
      <c r="A112" s="251" t="s">
        <v>18</v>
      </c>
      <c r="B112" s="248">
        <f t="shared" si="27"/>
        <v>1366</v>
      </c>
      <c r="C112" s="248">
        <f t="shared" si="29"/>
        <v>1366</v>
      </c>
      <c r="D112" s="248">
        <f t="shared" ref="D112:D133" si="31">ROUND(Y112*$T$76,0)</f>
        <v>1537</v>
      </c>
      <c r="E112" s="248">
        <f t="shared" si="3"/>
        <v>1694</v>
      </c>
      <c r="F112" s="248">
        <f t="shared" si="4"/>
        <v>1914</v>
      </c>
      <c r="G112" s="248">
        <f t="shared" si="5"/>
        <v>2143</v>
      </c>
      <c r="H112" s="248">
        <f t="shared" si="7"/>
        <v>2424</v>
      </c>
      <c r="I112" s="248">
        <f t="shared" si="9"/>
        <v>2685</v>
      </c>
      <c r="J112" s="248">
        <f t="shared" si="11"/>
        <v>2987</v>
      </c>
      <c r="K112" s="248">
        <f t="shared" si="13"/>
        <v>3274</v>
      </c>
      <c r="L112" s="248">
        <f t="shared" si="15"/>
        <v>3619</v>
      </c>
      <c r="M112" s="248">
        <f t="shared" si="17"/>
        <v>3921</v>
      </c>
      <c r="N112" s="248">
        <f t="shared" si="19"/>
        <v>4222</v>
      </c>
      <c r="O112" s="248">
        <f t="shared" si="21"/>
        <v>4524</v>
      </c>
      <c r="P112" s="248">
        <f t="shared" si="23"/>
        <v>4826</v>
      </c>
      <c r="Q112" s="248">
        <f t="shared" si="25"/>
        <v>5127</v>
      </c>
      <c r="R112" s="248">
        <f t="shared" si="25"/>
        <v>5429</v>
      </c>
      <c r="S112" s="248">
        <f t="shared" si="25"/>
        <v>5730</v>
      </c>
      <c r="T112" s="249">
        <f>ROUND(AO112*$T$76,0)</f>
        <v>6032</v>
      </c>
      <c r="V112" s="239">
        <v>40</v>
      </c>
      <c r="W112" s="243">
        <v>471</v>
      </c>
      <c r="X112" s="250">
        <v>471</v>
      </c>
      <c r="Y112" s="250">
        <v>530</v>
      </c>
      <c r="Z112" s="250">
        <v>584</v>
      </c>
      <c r="AA112" s="250">
        <v>660</v>
      </c>
      <c r="AB112" s="250">
        <v>739</v>
      </c>
      <c r="AC112" s="250">
        <v>836</v>
      </c>
      <c r="AD112" s="250">
        <v>926</v>
      </c>
      <c r="AE112" s="250">
        <v>1030</v>
      </c>
      <c r="AF112" s="250">
        <v>1129</v>
      </c>
      <c r="AG112" s="250">
        <v>1248</v>
      </c>
      <c r="AH112" s="243">
        <f>$AH$74*V112*AP112</f>
        <v>1352</v>
      </c>
      <c r="AI112" s="243">
        <f>$AI$74*V112*AP112</f>
        <v>1456</v>
      </c>
      <c r="AJ112" s="243">
        <f>$AJ$74*V112*AP112</f>
        <v>1560</v>
      </c>
      <c r="AK112" s="243">
        <f>$AK$74*V112*AP112</f>
        <v>1664</v>
      </c>
      <c r="AL112" s="243">
        <f>$AL$74*V112*AP112</f>
        <v>1768</v>
      </c>
      <c r="AM112" s="243">
        <f>$AM$74*V112*AP112</f>
        <v>1872</v>
      </c>
      <c r="AN112" s="243">
        <f>$AN$74*V112*AP112</f>
        <v>1976</v>
      </c>
      <c r="AO112" s="243">
        <f>$AO$74*V112*AP112</f>
        <v>2080</v>
      </c>
      <c r="AP112" s="222">
        <v>1.3</v>
      </c>
    </row>
    <row r="113" spans="1:42" x14ac:dyDescent="0.15">
      <c r="A113" s="244">
        <v>1000</v>
      </c>
      <c r="B113" s="245">
        <f t="shared" si="27"/>
        <v>2654</v>
      </c>
      <c r="C113" s="245">
        <f t="shared" si="29"/>
        <v>2654</v>
      </c>
      <c r="D113" s="245">
        <f t="shared" si="31"/>
        <v>3057</v>
      </c>
      <c r="E113" s="245">
        <f t="shared" si="3"/>
        <v>3422</v>
      </c>
      <c r="F113" s="245">
        <f t="shared" si="4"/>
        <v>3837</v>
      </c>
      <c r="G113" s="245">
        <f t="shared" si="5"/>
        <v>4321</v>
      </c>
      <c r="H113" s="245">
        <f t="shared" si="7"/>
        <v>4855</v>
      </c>
      <c r="I113" s="245">
        <f t="shared" si="9"/>
        <v>5371</v>
      </c>
      <c r="J113" s="245">
        <f t="shared" si="11"/>
        <v>5812</v>
      </c>
      <c r="K113" s="245">
        <f t="shared" si="13"/>
        <v>6374</v>
      </c>
      <c r="L113" s="245">
        <f t="shared" si="15"/>
        <v>6951</v>
      </c>
      <c r="M113" s="245">
        <f t="shared" si="17"/>
        <v>7540</v>
      </c>
      <c r="N113" s="245">
        <f t="shared" si="19"/>
        <v>8120</v>
      </c>
      <c r="O113" s="245">
        <f t="shared" si="21"/>
        <v>8700</v>
      </c>
      <c r="P113" s="245">
        <f t="shared" si="23"/>
        <v>9280</v>
      </c>
      <c r="Q113" s="245">
        <f t="shared" si="25"/>
        <v>9860</v>
      </c>
      <c r="R113" s="245">
        <f t="shared" si="25"/>
        <v>10440</v>
      </c>
      <c r="S113" s="245">
        <f t="shared" si="25"/>
        <v>11020</v>
      </c>
      <c r="T113" s="246">
        <f t="shared" si="25"/>
        <v>11600</v>
      </c>
      <c r="V113" s="239">
        <v>1000</v>
      </c>
      <c r="W113" s="243">
        <f t="shared" ref="W113:AO113" si="32">W112+B183</f>
        <v>915</v>
      </c>
      <c r="X113" s="250">
        <f t="shared" si="32"/>
        <v>915</v>
      </c>
      <c r="Y113" s="250">
        <f t="shared" si="32"/>
        <v>1054</v>
      </c>
      <c r="Z113" s="250">
        <f t="shared" si="32"/>
        <v>1180</v>
      </c>
      <c r="AA113" s="250">
        <f t="shared" si="32"/>
        <v>1323</v>
      </c>
      <c r="AB113" s="250">
        <f t="shared" si="32"/>
        <v>1490</v>
      </c>
      <c r="AC113" s="250">
        <f t="shared" si="32"/>
        <v>1674</v>
      </c>
      <c r="AD113" s="250">
        <f t="shared" si="32"/>
        <v>1852</v>
      </c>
      <c r="AE113" s="250">
        <f t="shared" si="32"/>
        <v>2004</v>
      </c>
      <c r="AF113" s="250">
        <f t="shared" si="32"/>
        <v>2198</v>
      </c>
      <c r="AG113" s="250">
        <f t="shared" si="32"/>
        <v>2397</v>
      </c>
      <c r="AH113" s="243">
        <f t="shared" si="32"/>
        <v>2600</v>
      </c>
      <c r="AI113" s="243">
        <f t="shared" si="32"/>
        <v>2800</v>
      </c>
      <c r="AJ113" s="243">
        <f t="shared" si="32"/>
        <v>3000</v>
      </c>
      <c r="AK113" s="243">
        <f t="shared" si="32"/>
        <v>3200</v>
      </c>
      <c r="AL113" s="243">
        <f t="shared" si="32"/>
        <v>3400</v>
      </c>
      <c r="AM113" s="243">
        <f t="shared" si="32"/>
        <v>3600</v>
      </c>
      <c r="AN113" s="243">
        <f t="shared" si="32"/>
        <v>3800</v>
      </c>
      <c r="AO113" s="243">
        <f t="shared" si="32"/>
        <v>4000</v>
      </c>
      <c r="AP113" s="222">
        <f>AP112+U183</f>
        <v>2.5</v>
      </c>
    </row>
    <row r="114" spans="1:42" x14ac:dyDescent="0.15">
      <c r="A114" s="251" t="s">
        <v>19</v>
      </c>
      <c r="B114" s="248">
        <f t="shared" si="27"/>
        <v>1421</v>
      </c>
      <c r="C114" s="248">
        <f t="shared" si="29"/>
        <v>1421</v>
      </c>
      <c r="D114" s="248">
        <f t="shared" si="31"/>
        <v>1604</v>
      </c>
      <c r="E114" s="248">
        <f t="shared" ref="E114:E133" si="33">ROUND(Z114*$T$76,0)</f>
        <v>1766</v>
      </c>
      <c r="F114" s="248">
        <f t="shared" si="4"/>
        <v>1992</v>
      </c>
      <c r="G114" s="248">
        <f t="shared" si="5"/>
        <v>2230</v>
      </c>
      <c r="H114" s="248">
        <f t="shared" si="7"/>
        <v>2526</v>
      </c>
      <c r="I114" s="248">
        <f t="shared" si="9"/>
        <v>2796</v>
      </c>
      <c r="J114" s="248">
        <f t="shared" si="11"/>
        <v>3112</v>
      </c>
      <c r="K114" s="248">
        <f t="shared" si="13"/>
        <v>3416</v>
      </c>
      <c r="L114" s="248">
        <f t="shared" si="15"/>
        <v>3799</v>
      </c>
      <c r="M114" s="248">
        <f t="shared" si="17"/>
        <v>4117</v>
      </c>
      <c r="N114" s="248">
        <f t="shared" si="19"/>
        <v>4434</v>
      </c>
      <c r="O114" s="248">
        <f t="shared" si="21"/>
        <v>4750</v>
      </c>
      <c r="P114" s="248">
        <f t="shared" si="23"/>
        <v>5067</v>
      </c>
      <c r="Q114" s="248">
        <f t="shared" si="25"/>
        <v>5384</v>
      </c>
      <c r="R114" s="248">
        <f t="shared" si="25"/>
        <v>5700</v>
      </c>
      <c r="S114" s="248">
        <f t="shared" si="25"/>
        <v>6017</v>
      </c>
      <c r="T114" s="249">
        <f t="shared" si="25"/>
        <v>6334</v>
      </c>
      <c r="V114" s="239">
        <v>42</v>
      </c>
      <c r="W114" s="243">
        <v>490</v>
      </c>
      <c r="X114" s="250">
        <v>490</v>
      </c>
      <c r="Y114" s="250">
        <v>553</v>
      </c>
      <c r="Z114" s="250">
        <v>609</v>
      </c>
      <c r="AA114" s="250">
        <v>687</v>
      </c>
      <c r="AB114" s="250">
        <v>769</v>
      </c>
      <c r="AC114" s="250">
        <v>871</v>
      </c>
      <c r="AD114" s="250">
        <v>964</v>
      </c>
      <c r="AE114" s="250">
        <v>1073</v>
      </c>
      <c r="AF114" s="250">
        <v>1178</v>
      </c>
      <c r="AG114" s="250">
        <v>1310</v>
      </c>
      <c r="AH114" s="243">
        <f>$AH$74*V114*AP114</f>
        <v>1419.6000000000001</v>
      </c>
      <c r="AI114" s="243">
        <f>$AI$74*V114*AP114</f>
        <v>1528.8</v>
      </c>
      <c r="AJ114" s="243">
        <f>$AJ$74*V114*AP114</f>
        <v>1638</v>
      </c>
      <c r="AK114" s="243">
        <f>$AK$74*V114*AP114</f>
        <v>1747.2</v>
      </c>
      <c r="AL114" s="243">
        <f>$AL$74*V114*AP114</f>
        <v>1856.4</v>
      </c>
      <c r="AM114" s="243">
        <f>$AM$74*V114*AP114</f>
        <v>1965.6000000000001</v>
      </c>
      <c r="AN114" s="243">
        <f>$AN$74*V114*AP114</f>
        <v>2074.8000000000002</v>
      </c>
      <c r="AO114" s="243">
        <f>$AO$74*V114*AP114</f>
        <v>2184</v>
      </c>
      <c r="AP114" s="222">
        <v>1.3</v>
      </c>
    </row>
    <row r="115" spans="1:42" x14ac:dyDescent="0.15">
      <c r="A115" s="244">
        <v>1050</v>
      </c>
      <c r="B115" s="245">
        <f t="shared" si="27"/>
        <v>2770</v>
      </c>
      <c r="C115" s="245">
        <f t="shared" si="29"/>
        <v>2770</v>
      </c>
      <c r="D115" s="245">
        <f t="shared" si="31"/>
        <v>3161</v>
      </c>
      <c r="E115" s="245">
        <f t="shared" si="33"/>
        <v>3579</v>
      </c>
      <c r="F115" s="245">
        <f t="shared" si="4"/>
        <v>3979</v>
      </c>
      <c r="G115" s="245">
        <f t="shared" si="5"/>
        <v>4510</v>
      </c>
      <c r="H115" s="245">
        <f t="shared" si="7"/>
        <v>5075</v>
      </c>
      <c r="I115" s="245">
        <f t="shared" si="9"/>
        <v>5609</v>
      </c>
      <c r="J115" s="245">
        <f t="shared" si="11"/>
        <v>6064</v>
      </c>
      <c r="K115" s="245">
        <f t="shared" si="13"/>
        <v>6670</v>
      </c>
      <c r="L115" s="245">
        <f t="shared" si="15"/>
        <v>7294</v>
      </c>
      <c r="M115" s="245">
        <f t="shared" si="17"/>
        <v>7917</v>
      </c>
      <c r="N115" s="245">
        <f t="shared" si="19"/>
        <v>8526</v>
      </c>
      <c r="O115" s="245">
        <f t="shared" si="21"/>
        <v>9135</v>
      </c>
      <c r="P115" s="245">
        <f t="shared" si="23"/>
        <v>9744</v>
      </c>
      <c r="Q115" s="245">
        <f t="shared" si="25"/>
        <v>10353</v>
      </c>
      <c r="R115" s="245">
        <f t="shared" si="25"/>
        <v>10962</v>
      </c>
      <c r="S115" s="245">
        <f t="shared" si="25"/>
        <v>11571</v>
      </c>
      <c r="T115" s="246">
        <f t="shared" si="25"/>
        <v>12180</v>
      </c>
      <c r="V115" s="239">
        <v>1050</v>
      </c>
      <c r="W115" s="243">
        <f t="shared" ref="W115:AO115" si="34">W114+B185</f>
        <v>955</v>
      </c>
      <c r="X115" s="250">
        <f t="shared" si="34"/>
        <v>955</v>
      </c>
      <c r="Y115" s="250">
        <f t="shared" si="34"/>
        <v>1090</v>
      </c>
      <c r="Z115" s="250">
        <f t="shared" si="34"/>
        <v>1234</v>
      </c>
      <c r="AA115" s="250">
        <f t="shared" si="34"/>
        <v>1372</v>
      </c>
      <c r="AB115" s="250">
        <f t="shared" si="34"/>
        <v>1555</v>
      </c>
      <c r="AC115" s="250">
        <f t="shared" si="34"/>
        <v>1750</v>
      </c>
      <c r="AD115" s="250">
        <f t="shared" si="34"/>
        <v>1934</v>
      </c>
      <c r="AE115" s="250">
        <f t="shared" si="34"/>
        <v>2091</v>
      </c>
      <c r="AF115" s="250">
        <f t="shared" si="34"/>
        <v>2300</v>
      </c>
      <c r="AG115" s="250">
        <f t="shared" si="34"/>
        <v>2515</v>
      </c>
      <c r="AH115" s="243">
        <f t="shared" si="34"/>
        <v>2730</v>
      </c>
      <c r="AI115" s="243">
        <f t="shared" si="34"/>
        <v>2940</v>
      </c>
      <c r="AJ115" s="243">
        <f t="shared" si="34"/>
        <v>3150</v>
      </c>
      <c r="AK115" s="243">
        <f t="shared" si="34"/>
        <v>3360</v>
      </c>
      <c r="AL115" s="243">
        <f t="shared" si="34"/>
        <v>3570</v>
      </c>
      <c r="AM115" s="243">
        <f t="shared" si="34"/>
        <v>3780</v>
      </c>
      <c r="AN115" s="243">
        <f t="shared" si="34"/>
        <v>3990</v>
      </c>
      <c r="AO115" s="243">
        <f t="shared" si="34"/>
        <v>4200</v>
      </c>
      <c r="AP115" s="222">
        <f>AP114+U185</f>
        <v>2.5</v>
      </c>
    </row>
    <row r="116" spans="1:42" x14ac:dyDescent="0.15">
      <c r="A116" s="251" t="s">
        <v>20</v>
      </c>
      <c r="B116" s="248">
        <f t="shared" si="27"/>
        <v>1482</v>
      </c>
      <c r="C116" s="248">
        <f t="shared" si="29"/>
        <v>1482</v>
      </c>
      <c r="D116" s="248">
        <f t="shared" si="31"/>
        <v>1670</v>
      </c>
      <c r="E116" s="248">
        <f t="shared" si="33"/>
        <v>1839</v>
      </c>
      <c r="F116" s="248">
        <f t="shared" ref="F116:F133" si="35">ROUND(AA116*$T$76,0)</f>
        <v>2074</v>
      </c>
      <c r="G116" s="248">
        <f t="shared" si="5"/>
        <v>2323</v>
      </c>
      <c r="H116" s="248">
        <f t="shared" si="7"/>
        <v>2627</v>
      </c>
      <c r="I116" s="248">
        <f t="shared" si="9"/>
        <v>2912</v>
      </c>
      <c r="J116" s="248">
        <f t="shared" si="11"/>
        <v>3234</v>
      </c>
      <c r="K116" s="248">
        <f t="shared" si="13"/>
        <v>3547</v>
      </c>
      <c r="L116" s="248">
        <f t="shared" si="15"/>
        <v>3959</v>
      </c>
      <c r="M116" s="248">
        <f t="shared" si="17"/>
        <v>4280</v>
      </c>
      <c r="N116" s="248">
        <f t="shared" si="19"/>
        <v>4609</v>
      </c>
      <c r="O116" s="248">
        <f t="shared" si="21"/>
        <v>4938</v>
      </c>
      <c r="P116" s="248">
        <f t="shared" si="23"/>
        <v>5267</v>
      </c>
      <c r="Q116" s="248">
        <f t="shared" si="25"/>
        <v>5597</v>
      </c>
      <c r="R116" s="248">
        <f t="shared" si="25"/>
        <v>5926</v>
      </c>
      <c r="S116" s="248">
        <f t="shared" si="25"/>
        <v>6255</v>
      </c>
      <c r="T116" s="249">
        <f t="shared" si="25"/>
        <v>6584</v>
      </c>
      <c r="V116" s="239">
        <v>44</v>
      </c>
      <c r="W116" s="243">
        <v>511</v>
      </c>
      <c r="X116" s="250">
        <v>511</v>
      </c>
      <c r="Y116" s="250">
        <v>576</v>
      </c>
      <c r="Z116" s="250">
        <v>634</v>
      </c>
      <c r="AA116" s="250">
        <v>715</v>
      </c>
      <c r="AB116" s="250">
        <v>801</v>
      </c>
      <c r="AC116" s="250">
        <v>906</v>
      </c>
      <c r="AD116" s="250">
        <v>1004</v>
      </c>
      <c r="AE116" s="250">
        <v>1115</v>
      </c>
      <c r="AF116" s="250">
        <v>1223</v>
      </c>
      <c r="AG116" s="250">
        <v>1365</v>
      </c>
      <c r="AH116" s="243">
        <f>$AH$74*V116*AP116</f>
        <v>1475.76</v>
      </c>
      <c r="AI116" s="243">
        <f>$AI$74*V116*AP116</f>
        <v>1589.28</v>
      </c>
      <c r="AJ116" s="243">
        <f>$AJ$74*V116*AP116</f>
        <v>1702.8</v>
      </c>
      <c r="AK116" s="243">
        <f>$AK$74*V116*AP116</f>
        <v>1816.3200000000002</v>
      </c>
      <c r="AL116" s="243">
        <f>$AL$74*V116*AP116</f>
        <v>1929.8400000000001</v>
      </c>
      <c r="AM116" s="243">
        <f>$AM$74*V116*AP116</f>
        <v>2043.3600000000001</v>
      </c>
      <c r="AN116" s="243">
        <f>$AN$74*V116*AP116</f>
        <v>2156.88</v>
      </c>
      <c r="AO116" s="243">
        <f>$AO$74*V116*AP116</f>
        <v>2270.4</v>
      </c>
      <c r="AP116" s="222">
        <v>1.29</v>
      </c>
    </row>
    <row r="117" spans="1:42" x14ac:dyDescent="0.15">
      <c r="A117" s="244">
        <v>1100</v>
      </c>
      <c r="B117" s="245">
        <f t="shared" si="27"/>
        <v>2894</v>
      </c>
      <c r="C117" s="245">
        <f t="shared" si="29"/>
        <v>2894</v>
      </c>
      <c r="D117" s="245">
        <f t="shared" si="31"/>
        <v>3265</v>
      </c>
      <c r="E117" s="245">
        <f t="shared" si="33"/>
        <v>3735</v>
      </c>
      <c r="F117" s="245">
        <f t="shared" si="35"/>
        <v>4179</v>
      </c>
      <c r="G117" s="245">
        <f t="shared" si="5"/>
        <v>4710</v>
      </c>
      <c r="H117" s="245">
        <f t="shared" si="7"/>
        <v>5293</v>
      </c>
      <c r="I117" s="245">
        <f t="shared" si="9"/>
        <v>5855</v>
      </c>
      <c r="J117" s="245">
        <f t="shared" si="11"/>
        <v>6325</v>
      </c>
      <c r="K117" s="245">
        <f t="shared" si="13"/>
        <v>6946</v>
      </c>
      <c r="L117" s="245">
        <f t="shared" si="15"/>
        <v>7601</v>
      </c>
      <c r="M117" s="245">
        <f t="shared" si="17"/>
        <v>8228</v>
      </c>
      <c r="N117" s="245">
        <f t="shared" si="19"/>
        <v>8861</v>
      </c>
      <c r="O117" s="245">
        <f t="shared" si="21"/>
        <v>9493</v>
      </c>
      <c r="P117" s="245">
        <f t="shared" si="23"/>
        <v>10126</v>
      </c>
      <c r="Q117" s="245">
        <f t="shared" si="25"/>
        <v>10759</v>
      </c>
      <c r="R117" s="245">
        <f t="shared" si="25"/>
        <v>11392</v>
      </c>
      <c r="S117" s="245">
        <f t="shared" si="25"/>
        <v>12025</v>
      </c>
      <c r="T117" s="246">
        <f t="shared" si="25"/>
        <v>12658</v>
      </c>
      <c r="V117" s="239">
        <v>1100</v>
      </c>
      <c r="W117" s="243">
        <f t="shared" ref="W117:AO117" si="36">W116+B187</f>
        <v>998</v>
      </c>
      <c r="X117" s="250">
        <f t="shared" si="36"/>
        <v>998</v>
      </c>
      <c r="Y117" s="250">
        <f t="shared" si="36"/>
        <v>1126</v>
      </c>
      <c r="Z117" s="250">
        <f t="shared" si="36"/>
        <v>1288</v>
      </c>
      <c r="AA117" s="250">
        <f t="shared" si="36"/>
        <v>1441</v>
      </c>
      <c r="AB117" s="250">
        <f t="shared" si="36"/>
        <v>1624</v>
      </c>
      <c r="AC117" s="250">
        <f t="shared" si="36"/>
        <v>1825</v>
      </c>
      <c r="AD117" s="250">
        <f t="shared" si="36"/>
        <v>2019</v>
      </c>
      <c r="AE117" s="250">
        <f t="shared" si="36"/>
        <v>2181</v>
      </c>
      <c r="AF117" s="250">
        <f t="shared" si="36"/>
        <v>2395</v>
      </c>
      <c r="AG117" s="250">
        <f t="shared" si="36"/>
        <v>2621</v>
      </c>
      <c r="AH117" s="243">
        <f t="shared" si="36"/>
        <v>2837.12</v>
      </c>
      <c r="AI117" s="243">
        <f t="shared" si="36"/>
        <v>3055.3599999999997</v>
      </c>
      <c r="AJ117" s="243">
        <f t="shared" si="36"/>
        <v>3273.6</v>
      </c>
      <c r="AK117" s="243">
        <f t="shared" si="36"/>
        <v>3491.84</v>
      </c>
      <c r="AL117" s="243">
        <f t="shared" si="36"/>
        <v>3710.08</v>
      </c>
      <c r="AM117" s="243">
        <f t="shared" si="36"/>
        <v>3928.3199999999997</v>
      </c>
      <c r="AN117" s="243">
        <f t="shared" si="36"/>
        <v>4146.5599999999995</v>
      </c>
      <c r="AO117" s="243">
        <f t="shared" si="36"/>
        <v>4364.8</v>
      </c>
      <c r="AP117" s="222">
        <f>AP116+U187</f>
        <v>2.48</v>
      </c>
    </row>
    <row r="118" spans="1:42" x14ac:dyDescent="0.15">
      <c r="A118" s="251" t="s">
        <v>21</v>
      </c>
      <c r="B118" s="248">
        <f t="shared" si="27"/>
        <v>1534</v>
      </c>
      <c r="C118" s="248">
        <f t="shared" si="29"/>
        <v>1534</v>
      </c>
      <c r="D118" s="248">
        <f t="shared" si="31"/>
        <v>1734</v>
      </c>
      <c r="E118" s="248">
        <f t="shared" si="33"/>
        <v>1911</v>
      </c>
      <c r="F118" s="248">
        <f t="shared" si="35"/>
        <v>2155</v>
      </c>
      <c r="G118" s="248">
        <f t="shared" si="5"/>
        <v>2410</v>
      </c>
      <c r="H118" s="248">
        <f t="shared" si="7"/>
        <v>2729</v>
      </c>
      <c r="I118" s="248">
        <f t="shared" si="9"/>
        <v>3022</v>
      </c>
      <c r="J118" s="248">
        <f t="shared" si="11"/>
        <v>3358</v>
      </c>
      <c r="K118" s="248">
        <f t="shared" si="13"/>
        <v>3677</v>
      </c>
      <c r="L118" s="248">
        <f t="shared" si="15"/>
        <v>4101</v>
      </c>
      <c r="M118" s="248">
        <f t="shared" si="17"/>
        <v>4440</v>
      </c>
      <c r="N118" s="248">
        <f t="shared" si="19"/>
        <v>4781</v>
      </c>
      <c r="O118" s="248">
        <f t="shared" si="21"/>
        <v>5123</v>
      </c>
      <c r="P118" s="248">
        <f t="shared" si="23"/>
        <v>5464</v>
      </c>
      <c r="Q118" s="248">
        <f t="shared" si="25"/>
        <v>5806</v>
      </c>
      <c r="R118" s="248">
        <f t="shared" si="25"/>
        <v>6147</v>
      </c>
      <c r="S118" s="248">
        <f t="shared" si="25"/>
        <v>6489</v>
      </c>
      <c r="T118" s="249">
        <f t="shared" si="25"/>
        <v>6830</v>
      </c>
      <c r="V118" s="239">
        <v>46</v>
      </c>
      <c r="W118" s="243">
        <v>529</v>
      </c>
      <c r="X118" s="250">
        <v>529</v>
      </c>
      <c r="Y118" s="250">
        <v>598</v>
      </c>
      <c r="Z118" s="250">
        <v>659</v>
      </c>
      <c r="AA118" s="250">
        <v>743</v>
      </c>
      <c r="AB118" s="250">
        <v>831</v>
      </c>
      <c r="AC118" s="250">
        <v>941</v>
      </c>
      <c r="AD118" s="250">
        <v>1042</v>
      </c>
      <c r="AE118" s="250">
        <v>1158</v>
      </c>
      <c r="AF118" s="250">
        <v>1268</v>
      </c>
      <c r="AG118" s="250">
        <v>1414</v>
      </c>
      <c r="AH118" s="243">
        <f>$AH$74*V118*AP118</f>
        <v>1530.88</v>
      </c>
      <c r="AI118" s="243">
        <f>$AI$74*V118*AP118</f>
        <v>1648.64</v>
      </c>
      <c r="AJ118" s="243">
        <f>$AJ$74*V118*AP118</f>
        <v>1766.4</v>
      </c>
      <c r="AK118" s="243">
        <f>$AK$74*V118*AP118</f>
        <v>1884.16</v>
      </c>
      <c r="AL118" s="243">
        <f>$AL$74*V118*AP118</f>
        <v>2001.92</v>
      </c>
      <c r="AM118" s="243">
        <f>$AM$74*V118*AP118</f>
        <v>2119.6799999999998</v>
      </c>
      <c r="AN118" s="243">
        <f>$AN$74*V118*AP118</f>
        <v>2237.44</v>
      </c>
      <c r="AO118" s="243">
        <f>$AO$74*V118*AP118</f>
        <v>2355.2000000000003</v>
      </c>
      <c r="AP118" s="222">
        <v>1.28</v>
      </c>
    </row>
    <row r="119" spans="1:42" x14ac:dyDescent="0.15">
      <c r="A119" s="244">
        <v>1150</v>
      </c>
      <c r="B119" s="245">
        <f t="shared" si="27"/>
        <v>3004</v>
      </c>
      <c r="C119" s="245">
        <f t="shared" si="29"/>
        <v>3004</v>
      </c>
      <c r="D119" s="245">
        <f t="shared" si="31"/>
        <v>3402</v>
      </c>
      <c r="E119" s="245">
        <f t="shared" si="33"/>
        <v>3863</v>
      </c>
      <c r="F119" s="245">
        <f t="shared" si="35"/>
        <v>4356</v>
      </c>
      <c r="G119" s="245">
        <f t="shared" si="5"/>
        <v>4898</v>
      </c>
      <c r="H119" s="245">
        <f t="shared" si="7"/>
        <v>5513</v>
      </c>
      <c r="I119" s="245">
        <f t="shared" si="9"/>
        <v>6093</v>
      </c>
      <c r="J119" s="245">
        <f t="shared" si="11"/>
        <v>6586</v>
      </c>
      <c r="K119" s="245">
        <f t="shared" si="13"/>
        <v>7218</v>
      </c>
      <c r="L119" s="245">
        <f t="shared" si="15"/>
        <v>7894</v>
      </c>
      <c r="M119" s="245">
        <f t="shared" si="17"/>
        <v>8532</v>
      </c>
      <c r="N119" s="245">
        <f t="shared" si="19"/>
        <v>9189</v>
      </c>
      <c r="O119" s="245">
        <f t="shared" si="21"/>
        <v>9845</v>
      </c>
      <c r="P119" s="245">
        <f t="shared" si="23"/>
        <v>10501</v>
      </c>
      <c r="Q119" s="245">
        <f t="shared" si="25"/>
        <v>11158</v>
      </c>
      <c r="R119" s="245">
        <f t="shared" si="25"/>
        <v>11814</v>
      </c>
      <c r="S119" s="245">
        <f t="shared" si="25"/>
        <v>12470</v>
      </c>
      <c r="T119" s="246">
        <f t="shared" si="25"/>
        <v>13127</v>
      </c>
      <c r="V119" s="239">
        <v>1150</v>
      </c>
      <c r="W119" s="243">
        <f t="shared" ref="W119:AO119" si="37">W118+B189</f>
        <v>1036</v>
      </c>
      <c r="X119" s="250">
        <f t="shared" si="37"/>
        <v>1036</v>
      </c>
      <c r="Y119" s="250">
        <f t="shared" si="37"/>
        <v>1173</v>
      </c>
      <c r="Z119" s="250">
        <f t="shared" si="37"/>
        <v>1332</v>
      </c>
      <c r="AA119" s="250">
        <f t="shared" si="37"/>
        <v>1502</v>
      </c>
      <c r="AB119" s="250">
        <f t="shared" si="37"/>
        <v>1689</v>
      </c>
      <c r="AC119" s="250">
        <f t="shared" si="37"/>
        <v>1901</v>
      </c>
      <c r="AD119" s="250">
        <f t="shared" si="37"/>
        <v>2101</v>
      </c>
      <c r="AE119" s="250">
        <f t="shared" si="37"/>
        <v>2271</v>
      </c>
      <c r="AF119" s="250">
        <f t="shared" si="37"/>
        <v>2489</v>
      </c>
      <c r="AG119" s="250">
        <f t="shared" si="37"/>
        <v>2722</v>
      </c>
      <c r="AH119" s="243">
        <f t="shared" si="37"/>
        <v>2942.16</v>
      </c>
      <c r="AI119" s="243">
        <f t="shared" si="37"/>
        <v>3168.48</v>
      </c>
      <c r="AJ119" s="243">
        <f t="shared" si="37"/>
        <v>3394.8</v>
      </c>
      <c r="AK119" s="243">
        <f t="shared" si="37"/>
        <v>3621.12</v>
      </c>
      <c r="AL119" s="243">
        <f t="shared" si="37"/>
        <v>3847.44</v>
      </c>
      <c r="AM119" s="243">
        <f t="shared" si="37"/>
        <v>4073.7599999999998</v>
      </c>
      <c r="AN119" s="243">
        <f t="shared" si="37"/>
        <v>4300.08</v>
      </c>
      <c r="AO119" s="243">
        <f t="shared" si="37"/>
        <v>4526.3999999999996</v>
      </c>
      <c r="AP119" s="222">
        <f>AP118+U189</f>
        <v>2.46</v>
      </c>
    </row>
    <row r="120" spans="1:42" x14ac:dyDescent="0.15">
      <c r="A120" s="251" t="s">
        <v>22</v>
      </c>
      <c r="B120" s="248">
        <f t="shared" si="27"/>
        <v>1595</v>
      </c>
      <c r="C120" s="248">
        <f t="shared" si="29"/>
        <v>1595</v>
      </c>
      <c r="D120" s="248">
        <f t="shared" si="31"/>
        <v>1801</v>
      </c>
      <c r="E120" s="248">
        <f t="shared" si="33"/>
        <v>1984</v>
      </c>
      <c r="F120" s="248">
        <f t="shared" si="35"/>
        <v>2233</v>
      </c>
      <c r="G120" s="248">
        <f t="shared" si="5"/>
        <v>2529</v>
      </c>
      <c r="H120" s="248">
        <f t="shared" si="7"/>
        <v>2830</v>
      </c>
      <c r="I120" s="248">
        <f t="shared" si="9"/>
        <v>3181</v>
      </c>
      <c r="J120" s="248">
        <f t="shared" si="11"/>
        <v>3535</v>
      </c>
      <c r="K120" s="248">
        <f t="shared" si="13"/>
        <v>3889</v>
      </c>
      <c r="L120" s="248">
        <f t="shared" si="15"/>
        <v>4251</v>
      </c>
      <c r="M120" s="248">
        <f t="shared" si="17"/>
        <v>4596</v>
      </c>
      <c r="N120" s="248">
        <f t="shared" si="19"/>
        <v>4950</v>
      </c>
      <c r="O120" s="248">
        <f t="shared" si="21"/>
        <v>5304</v>
      </c>
      <c r="P120" s="248">
        <f t="shared" si="23"/>
        <v>5657</v>
      </c>
      <c r="Q120" s="248">
        <f t="shared" si="25"/>
        <v>6011</v>
      </c>
      <c r="R120" s="248">
        <f t="shared" si="25"/>
        <v>6364</v>
      </c>
      <c r="S120" s="248">
        <f t="shared" si="25"/>
        <v>6718</v>
      </c>
      <c r="T120" s="249">
        <f t="shared" si="25"/>
        <v>7071</v>
      </c>
      <c r="V120" s="239">
        <v>48</v>
      </c>
      <c r="W120" s="243">
        <v>550</v>
      </c>
      <c r="X120" s="250">
        <v>550</v>
      </c>
      <c r="Y120" s="250">
        <v>621</v>
      </c>
      <c r="Z120" s="250">
        <v>684</v>
      </c>
      <c r="AA120" s="250">
        <v>770</v>
      </c>
      <c r="AB120" s="250">
        <v>872</v>
      </c>
      <c r="AC120" s="250">
        <v>976</v>
      </c>
      <c r="AD120" s="250">
        <v>1097</v>
      </c>
      <c r="AE120" s="250">
        <v>1219</v>
      </c>
      <c r="AF120" s="250">
        <v>1341</v>
      </c>
      <c r="AG120" s="250">
        <v>1466</v>
      </c>
      <c r="AH120" s="243">
        <f>$AH$74*V120*AP120</f>
        <v>1584.96</v>
      </c>
      <c r="AI120" s="243">
        <f>$AI$74*V120*AP120</f>
        <v>1706.88</v>
      </c>
      <c r="AJ120" s="243">
        <f>$AJ$74*V120*AP120</f>
        <v>1828.8</v>
      </c>
      <c r="AK120" s="243">
        <f>$AK$74*V120*AP120</f>
        <v>1950.72</v>
      </c>
      <c r="AL120" s="243">
        <f>$AL$74*V120*AP120</f>
        <v>2072.64</v>
      </c>
      <c r="AM120" s="243">
        <f>$AM$74*V120*AP120</f>
        <v>2194.56</v>
      </c>
      <c r="AN120" s="243">
        <f>$AN$74*V120*AP120</f>
        <v>2316.48</v>
      </c>
      <c r="AO120" s="243">
        <f>$AO$74*V120*AP120</f>
        <v>2438.4</v>
      </c>
      <c r="AP120" s="222">
        <v>1.27</v>
      </c>
    </row>
    <row r="121" spans="1:42" ht="13" thickBot="1" x14ac:dyDescent="0.2">
      <c r="A121" s="240">
        <v>1200</v>
      </c>
      <c r="B121" s="252">
        <f t="shared" si="27"/>
        <v>3129</v>
      </c>
      <c r="C121" s="252">
        <f t="shared" si="29"/>
        <v>3129</v>
      </c>
      <c r="D121" s="252">
        <f t="shared" si="31"/>
        <v>3541</v>
      </c>
      <c r="E121" s="252">
        <f t="shared" si="33"/>
        <v>3967</v>
      </c>
      <c r="F121" s="252">
        <f t="shared" si="35"/>
        <v>4466</v>
      </c>
      <c r="G121" s="252">
        <f t="shared" si="5"/>
        <v>5058</v>
      </c>
      <c r="H121" s="252">
        <f t="shared" si="7"/>
        <v>5661</v>
      </c>
      <c r="I121" s="252">
        <f t="shared" si="9"/>
        <v>6363</v>
      </c>
      <c r="J121" s="252">
        <f t="shared" si="11"/>
        <v>6899</v>
      </c>
      <c r="K121" s="252">
        <f t="shared" si="13"/>
        <v>7575</v>
      </c>
      <c r="L121" s="252">
        <f t="shared" si="15"/>
        <v>8201</v>
      </c>
      <c r="M121" s="252">
        <f t="shared" si="17"/>
        <v>8867</v>
      </c>
      <c r="N121" s="252">
        <f t="shared" si="19"/>
        <v>9549</v>
      </c>
      <c r="O121" s="252">
        <f t="shared" si="21"/>
        <v>10231</v>
      </c>
      <c r="P121" s="252">
        <f t="shared" si="23"/>
        <v>10913</v>
      </c>
      <c r="Q121" s="252">
        <f t="shared" si="25"/>
        <v>11595</v>
      </c>
      <c r="R121" s="252">
        <f t="shared" si="25"/>
        <v>12277</v>
      </c>
      <c r="S121" s="252">
        <f t="shared" si="25"/>
        <v>12960</v>
      </c>
      <c r="T121" s="253">
        <f t="shared" si="25"/>
        <v>13642</v>
      </c>
      <c r="V121" s="239">
        <v>1200</v>
      </c>
      <c r="W121" s="243">
        <f t="shared" ref="W121:AO121" si="38">W120+B191</f>
        <v>1079</v>
      </c>
      <c r="X121" s="250">
        <f t="shared" si="38"/>
        <v>1079</v>
      </c>
      <c r="Y121" s="250">
        <f t="shared" si="38"/>
        <v>1221</v>
      </c>
      <c r="Z121" s="250">
        <f t="shared" si="38"/>
        <v>1368</v>
      </c>
      <c r="AA121" s="250">
        <f t="shared" si="38"/>
        <v>1540</v>
      </c>
      <c r="AB121" s="250">
        <f t="shared" si="38"/>
        <v>1744</v>
      </c>
      <c r="AC121" s="250">
        <f t="shared" si="38"/>
        <v>1952</v>
      </c>
      <c r="AD121" s="250">
        <f t="shared" si="38"/>
        <v>2194</v>
      </c>
      <c r="AE121" s="250">
        <f t="shared" si="38"/>
        <v>2379</v>
      </c>
      <c r="AF121" s="250">
        <f t="shared" si="38"/>
        <v>2612</v>
      </c>
      <c r="AG121" s="250">
        <f t="shared" si="38"/>
        <v>2828</v>
      </c>
      <c r="AH121" s="243">
        <f t="shared" si="38"/>
        <v>3057.6</v>
      </c>
      <c r="AI121" s="243">
        <f t="shared" si="38"/>
        <v>3292.8</v>
      </c>
      <c r="AJ121" s="243">
        <f t="shared" si="38"/>
        <v>3528</v>
      </c>
      <c r="AK121" s="243">
        <f t="shared" si="38"/>
        <v>3763.2</v>
      </c>
      <c r="AL121" s="243">
        <f t="shared" si="38"/>
        <v>3998.3999999999996</v>
      </c>
      <c r="AM121" s="243">
        <f t="shared" si="38"/>
        <v>4233.6000000000004</v>
      </c>
      <c r="AN121" s="243">
        <f t="shared" si="38"/>
        <v>4468.7999999999993</v>
      </c>
      <c r="AO121" s="243">
        <f t="shared" si="38"/>
        <v>4704</v>
      </c>
      <c r="AP121" s="222">
        <f>AP120+U191</f>
        <v>2.4500000000000002</v>
      </c>
    </row>
    <row r="122" spans="1:42" x14ac:dyDescent="0.15">
      <c r="A122" s="238" t="s">
        <v>130</v>
      </c>
      <c r="B122" s="241">
        <f t="shared" si="27"/>
        <v>1595</v>
      </c>
      <c r="C122" s="241">
        <f t="shared" si="29"/>
        <v>1662</v>
      </c>
      <c r="D122" s="241">
        <f t="shared" si="31"/>
        <v>1879</v>
      </c>
      <c r="E122" s="241">
        <f t="shared" si="33"/>
        <v>2074</v>
      </c>
      <c r="F122" s="241">
        <f t="shared" si="35"/>
        <v>2332</v>
      </c>
      <c r="G122" s="241">
        <f t="shared" si="5"/>
        <v>2639</v>
      </c>
      <c r="H122" s="241">
        <f t="shared" si="7"/>
        <v>2946</v>
      </c>
      <c r="I122" s="241">
        <f t="shared" si="9"/>
        <v>3315</v>
      </c>
      <c r="J122" s="241">
        <f t="shared" si="11"/>
        <v>3683</v>
      </c>
      <c r="K122" s="241">
        <f t="shared" si="13"/>
        <v>4051</v>
      </c>
      <c r="L122" s="241">
        <f t="shared" si="15"/>
        <v>4420</v>
      </c>
      <c r="M122" s="241">
        <f t="shared" si="17"/>
        <v>4788</v>
      </c>
      <c r="N122" s="241">
        <f t="shared" si="19"/>
        <v>5156</v>
      </c>
      <c r="O122" s="241">
        <f t="shared" si="21"/>
        <v>5525</v>
      </c>
      <c r="P122" s="241">
        <f t="shared" si="23"/>
        <v>5893</v>
      </c>
      <c r="Q122" s="241">
        <f t="shared" si="25"/>
        <v>6261</v>
      </c>
      <c r="R122" s="241">
        <f t="shared" si="25"/>
        <v>6629</v>
      </c>
      <c r="S122" s="241">
        <f t="shared" si="25"/>
        <v>6998</v>
      </c>
      <c r="T122" s="242">
        <f t="shared" si="25"/>
        <v>7366</v>
      </c>
      <c r="V122" s="239">
        <v>50</v>
      </c>
      <c r="W122" s="243">
        <f t="shared" ref="W122:AO122" si="39">W74*$V$122*W134</f>
        <v>550</v>
      </c>
      <c r="X122" s="243">
        <f t="shared" si="39"/>
        <v>573</v>
      </c>
      <c r="Y122" s="243">
        <f t="shared" si="39"/>
        <v>648</v>
      </c>
      <c r="Z122" s="243">
        <f t="shared" si="39"/>
        <v>715</v>
      </c>
      <c r="AA122" s="243">
        <f t="shared" si="39"/>
        <v>804</v>
      </c>
      <c r="AB122" s="243">
        <f t="shared" si="39"/>
        <v>910</v>
      </c>
      <c r="AC122" s="243">
        <f t="shared" si="39"/>
        <v>1016</v>
      </c>
      <c r="AD122" s="243">
        <f t="shared" si="39"/>
        <v>1143</v>
      </c>
      <c r="AE122" s="243">
        <f t="shared" si="39"/>
        <v>1270</v>
      </c>
      <c r="AF122" s="243">
        <f t="shared" si="39"/>
        <v>1397</v>
      </c>
      <c r="AG122" s="243">
        <f t="shared" si="39"/>
        <v>1524</v>
      </c>
      <c r="AH122" s="243">
        <f t="shared" si="39"/>
        <v>1651</v>
      </c>
      <c r="AI122" s="243">
        <f t="shared" si="39"/>
        <v>1778</v>
      </c>
      <c r="AJ122" s="243">
        <f t="shared" si="39"/>
        <v>1905</v>
      </c>
      <c r="AK122" s="243">
        <f t="shared" si="39"/>
        <v>2032</v>
      </c>
      <c r="AL122" s="243">
        <f t="shared" si="39"/>
        <v>2159</v>
      </c>
      <c r="AM122" s="243">
        <f t="shared" si="39"/>
        <v>2286</v>
      </c>
      <c r="AN122" s="243">
        <f t="shared" si="39"/>
        <v>2413</v>
      </c>
      <c r="AO122" s="243">
        <f t="shared" si="39"/>
        <v>2540</v>
      </c>
      <c r="AP122" s="222">
        <v>1.27</v>
      </c>
    </row>
    <row r="123" spans="1:42" x14ac:dyDescent="0.15">
      <c r="A123" s="244">
        <v>1250</v>
      </c>
      <c r="B123" s="245">
        <f t="shared" si="27"/>
        <v>3132</v>
      </c>
      <c r="C123" s="245">
        <f t="shared" si="29"/>
        <v>3263</v>
      </c>
      <c r="D123" s="245">
        <f t="shared" si="31"/>
        <v>3689</v>
      </c>
      <c r="E123" s="245">
        <f t="shared" si="33"/>
        <v>4147</v>
      </c>
      <c r="F123" s="245">
        <f t="shared" si="35"/>
        <v>4663</v>
      </c>
      <c r="G123" s="245">
        <f t="shared" si="5"/>
        <v>5278</v>
      </c>
      <c r="H123" s="245">
        <f t="shared" si="7"/>
        <v>5893</v>
      </c>
      <c r="I123" s="245">
        <f t="shared" si="9"/>
        <v>6629</v>
      </c>
      <c r="J123" s="245">
        <f t="shared" si="11"/>
        <v>7192</v>
      </c>
      <c r="K123" s="245">
        <f t="shared" si="13"/>
        <v>7879</v>
      </c>
      <c r="L123" s="245">
        <f t="shared" si="15"/>
        <v>8526</v>
      </c>
      <c r="M123" s="245">
        <f t="shared" si="17"/>
        <v>9237</v>
      </c>
      <c r="N123" s="245">
        <f t="shared" si="19"/>
        <v>9947</v>
      </c>
      <c r="O123" s="245">
        <f t="shared" si="21"/>
        <v>10658</v>
      </c>
      <c r="P123" s="245">
        <f t="shared" si="23"/>
        <v>11368</v>
      </c>
      <c r="Q123" s="245">
        <f t="shared" si="25"/>
        <v>12079</v>
      </c>
      <c r="R123" s="245">
        <f t="shared" si="25"/>
        <v>12789</v>
      </c>
      <c r="S123" s="245">
        <f t="shared" si="25"/>
        <v>13500</v>
      </c>
      <c r="T123" s="246">
        <f t="shared" si="25"/>
        <v>14210</v>
      </c>
      <c r="V123" s="239">
        <v>1250</v>
      </c>
      <c r="W123" s="243">
        <f t="shared" ref="W123:AO123" si="40">W122+B193</f>
        <v>1080</v>
      </c>
      <c r="X123" s="243">
        <f t="shared" si="40"/>
        <v>1125</v>
      </c>
      <c r="Y123" s="243">
        <f t="shared" si="40"/>
        <v>1272</v>
      </c>
      <c r="Z123" s="243">
        <f t="shared" si="40"/>
        <v>1430</v>
      </c>
      <c r="AA123" s="243">
        <f t="shared" si="40"/>
        <v>1608</v>
      </c>
      <c r="AB123" s="243">
        <f t="shared" si="40"/>
        <v>1820</v>
      </c>
      <c r="AC123" s="243">
        <f t="shared" si="40"/>
        <v>2032</v>
      </c>
      <c r="AD123" s="243">
        <f t="shared" si="40"/>
        <v>2286</v>
      </c>
      <c r="AE123" s="243">
        <f t="shared" si="40"/>
        <v>2480</v>
      </c>
      <c r="AF123" s="243">
        <f t="shared" si="40"/>
        <v>2717</v>
      </c>
      <c r="AG123" s="243">
        <f t="shared" si="40"/>
        <v>2940</v>
      </c>
      <c r="AH123" s="243">
        <f t="shared" si="40"/>
        <v>3185</v>
      </c>
      <c r="AI123" s="243">
        <f t="shared" si="40"/>
        <v>3430</v>
      </c>
      <c r="AJ123" s="243">
        <f t="shared" si="40"/>
        <v>3675</v>
      </c>
      <c r="AK123" s="243">
        <f t="shared" si="40"/>
        <v>3920</v>
      </c>
      <c r="AL123" s="243">
        <f t="shared" si="40"/>
        <v>4165</v>
      </c>
      <c r="AM123" s="243">
        <f t="shared" si="40"/>
        <v>4410</v>
      </c>
      <c r="AN123" s="243">
        <f t="shared" si="40"/>
        <v>4655</v>
      </c>
      <c r="AO123" s="243">
        <f t="shared" si="40"/>
        <v>4900</v>
      </c>
      <c r="AP123" s="222">
        <f>AP122+U193</f>
        <v>2.4500000000000002</v>
      </c>
    </row>
    <row r="124" spans="1:42" x14ac:dyDescent="0.15">
      <c r="A124" s="251" t="s">
        <v>131</v>
      </c>
      <c r="B124" s="248">
        <f t="shared" si="27"/>
        <v>1659</v>
      </c>
      <c r="C124" s="248">
        <f t="shared" si="29"/>
        <v>1728</v>
      </c>
      <c r="D124" s="248">
        <f t="shared" si="31"/>
        <v>1954</v>
      </c>
      <c r="E124" s="248">
        <f t="shared" si="33"/>
        <v>2156</v>
      </c>
      <c r="F124" s="248">
        <f t="shared" si="35"/>
        <v>2425</v>
      </c>
      <c r="G124" s="248">
        <f t="shared" si="5"/>
        <v>2745</v>
      </c>
      <c r="H124" s="248">
        <f t="shared" si="7"/>
        <v>3064</v>
      </c>
      <c r="I124" s="248">
        <f t="shared" si="9"/>
        <v>3447</v>
      </c>
      <c r="J124" s="248">
        <f t="shared" si="11"/>
        <v>3830</v>
      </c>
      <c r="K124" s="248">
        <f t="shared" si="13"/>
        <v>4213</v>
      </c>
      <c r="L124" s="248">
        <f t="shared" si="15"/>
        <v>4596</v>
      </c>
      <c r="M124" s="248">
        <f t="shared" si="17"/>
        <v>4979</v>
      </c>
      <c r="N124" s="248">
        <f t="shared" si="19"/>
        <v>5362</v>
      </c>
      <c r="O124" s="248">
        <f t="shared" si="21"/>
        <v>5745</v>
      </c>
      <c r="P124" s="248">
        <f t="shared" si="23"/>
        <v>6129</v>
      </c>
      <c r="Q124" s="248">
        <f t="shared" si="25"/>
        <v>6512</v>
      </c>
      <c r="R124" s="248">
        <f t="shared" si="25"/>
        <v>6895</v>
      </c>
      <c r="S124" s="248">
        <f t="shared" si="25"/>
        <v>7278</v>
      </c>
      <c r="T124" s="249">
        <f t="shared" si="25"/>
        <v>7661</v>
      </c>
      <c r="V124" s="239">
        <v>52</v>
      </c>
      <c r="W124" s="243">
        <f t="shared" ref="W124:AO124" si="41">W74*$V$124*W134</f>
        <v>572</v>
      </c>
      <c r="X124" s="243">
        <f t="shared" si="41"/>
        <v>595.91999999999996</v>
      </c>
      <c r="Y124" s="243">
        <f t="shared" si="41"/>
        <v>673.92000000000007</v>
      </c>
      <c r="Z124" s="243">
        <f t="shared" si="41"/>
        <v>743.6</v>
      </c>
      <c r="AA124" s="243">
        <f t="shared" si="41"/>
        <v>836.16000000000008</v>
      </c>
      <c r="AB124" s="243">
        <f t="shared" si="41"/>
        <v>946.4</v>
      </c>
      <c r="AC124" s="243">
        <f t="shared" si="41"/>
        <v>1056.6400000000001</v>
      </c>
      <c r="AD124" s="243">
        <f t="shared" si="41"/>
        <v>1188.72</v>
      </c>
      <c r="AE124" s="243">
        <f t="shared" si="41"/>
        <v>1320.8</v>
      </c>
      <c r="AF124" s="243">
        <f t="shared" si="41"/>
        <v>1452.88</v>
      </c>
      <c r="AG124" s="243">
        <f t="shared" si="41"/>
        <v>1584.96</v>
      </c>
      <c r="AH124" s="243">
        <f t="shared" si="41"/>
        <v>1717.04</v>
      </c>
      <c r="AI124" s="243">
        <f t="shared" si="41"/>
        <v>1849.1200000000001</v>
      </c>
      <c r="AJ124" s="243">
        <f t="shared" si="41"/>
        <v>1981.2</v>
      </c>
      <c r="AK124" s="243">
        <f t="shared" si="41"/>
        <v>2113.2800000000002</v>
      </c>
      <c r="AL124" s="243">
        <f t="shared" si="41"/>
        <v>2245.36</v>
      </c>
      <c r="AM124" s="243">
        <f t="shared" si="41"/>
        <v>2377.44</v>
      </c>
      <c r="AN124" s="243">
        <f t="shared" si="41"/>
        <v>2509.52</v>
      </c>
      <c r="AO124" s="243">
        <f t="shared" si="41"/>
        <v>2641.6</v>
      </c>
      <c r="AP124" s="222">
        <v>1.27</v>
      </c>
    </row>
    <row r="125" spans="1:42" x14ac:dyDescent="0.15">
      <c r="A125" s="244">
        <v>1300</v>
      </c>
      <c r="B125" s="245">
        <f t="shared" si="27"/>
        <v>3257</v>
      </c>
      <c r="C125" s="245">
        <f t="shared" si="29"/>
        <v>3393</v>
      </c>
      <c r="D125" s="245">
        <f t="shared" si="31"/>
        <v>3836</v>
      </c>
      <c r="E125" s="245">
        <f t="shared" si="33"/>
        <v>4313</v>
      </c>
      <c r="F125" s="245">
        <f t="shared" si="35"/>
        <v>4850</v>
      </c>
      <c r="G125" s="245">
        <f t="shared" si="5"/>
        <v>5489</v>
      </c>
      <c r="H125" s="245">
        <f t="shared" si="7"/>
        <v>6129</v>
      </c>
      <c r="I125" s="245">
        <f t="shared" si="9"/>
        <v>6895</v>
      </c>
      <c r="J125" s="245">
        <f t="shared" si="11"/>
        <v>7480</v>
      </c>
      <c r="K125" s="245">
        <f t="shared" si="13"/>
        <v>8194</v>
      </c>
      <c r="L125" s="245">
        <f t="shared" si="15"/>
        <v>8867</v>
      </c>
      <c r="M125" s="245">
        <f t="shared" si="17"/>
        <v>9606</v>
      </c>
      <c r="N125" s="245">
        <f t="shared" si="19"/>
        <v>10345</v>
      </c>
      <c r="O125" s="245">
        <f t="shared" si="21"/>
        <v>11084</v>
      </c>
      <c r="P125" s="245">
        <f t="shared" si="23"/>
        <v>11823</v>
      </c>
      <c r="Q125" s="245">
        <f t="shared" si="25"/>
        <v>12562</v>
      </c>
      <c r="R125" s="245">
        <f t="shared" si="25"/>
        <v>13301</v>
      </c>
      <c r="S125" s="245">
        <f t="shared" si="25"/>
        <v>14039</v>
      </c>
      <c r="T125" s="246">
        <f t="shared" si="25"/>
        <v>14778</v>
      </c>
      <c r="V125" s="239">
        <v>1300</v>
      </c>
      <c r="W125" s="243">
        <f t="shared" ref="W125:AO125" si="42">W124+B195</f>
        <v>1123.1999999999998</v>
      </c>
      <c r="X125" s="243">
        <f t="shared" si="42"/>
        <v>1170</v>
      </c>
      <c r="Y125" s="243">
        <f t="shared" si="42"/>
        <v>1322.88</v>
      </c>
      <c r="Z125" s="243">
        <f t="shared" si="42"/>
        <v>1487.2</v>
      </c>
      <c r="AA125" s="243">
        <f t="shared" si="42"/>
        <v>1672.3200000000002</v>
      </c>
      <c r="AB125" s="243">
        <f t="shared" si="42"/>
        <v>1892.8</v>
      </c>
      <c r="AC125" s="243">
        <f t="shared" si="42"/>
        <v>2113.2800000000002</v>
      </c>
      <c r="AD125" s="243">
        <f t="shared" si="42"/>
        <v>2377.44</v>
      </c>
      <c r="AE125" s="243">
        <f t="shared" si="42"/>
        <v>2579.1999999999998</v>
      </c>
      <c r="AF125" s="243">
        <f t="shared" si="42"/>
        <v>2825.6800000000003</v>
      </c>
      <c r="AG125" s="243">
        <f t="shared" si="42"/>
        <v>3057.6</v>
      </c>
      <c r="AH125" s="243">
        <f t="shared" si="42"/>
        <v>3312.3999999999996</v>
      </c>
      <c r="AI125" s="243">
        <f t="shared" si="42"/>
        <v>3567.2</v>
      </c>
      <c r="AJ125" s="243">
        <f t="shared" si="42"/>
        <v>3822</v>
      </c>
      <c r="AK125" s="243">
        <f t="shared" si="42"/>
        <v>4076.8</v>
      </c>
      <c r="AL125" s="243">
        <f t="shared" si="42"/>
        <v>4331.6000000000004</v>
      </c>
      <c r="AM125" s="243">
        <f t="shared" si="42"/>
        <v>4586.3999999999996</v>
      </c>
      <c r="AN125" s="243">
        <f t="shared" si="42"/>
        <v>4841.2</v>
      </c>
      <c r="AO125" s="243">
        <f t="shared" si="42"/>
        <v>5096</v>
      </c>
      <c r="AP125" s="222">
        <f>AP124+U195</f>
        <v>2.4500000000000002</v>
      </c>
    </row>
    <row r="126" spans="1:42" x14ac:dyDescent="0.15">
      <c r="A126" s="251" t="s">
        <v>132</v>
      </c>
      <c r="B126" s="248">
        <f t="shared" si="27"/>
        <v>1723</v>
      </c>
      <c r="C126" s="248">
        <f t="shared" si="29"/>
        <v>1795</v>
      </c>
      <c r="D126" s="248">
        <f t="shared" si="31"/>
        <v>2030</v>
      </c>
      <c r="E126" s="248">
        <f t="shared" si="33"/>
        <v>2239</v>
      </c>
      <c r="F126" s="248">
        <f t="shared" si="35"/>
        <v>2518</v>
      </c>
      <c r="G126" s="248">
        <f t="shared" si="5"/>
        <v>2850</v>
      </c>
      <c r="H126" s="248">
        <f t="shared" si="7"/>
        <v>3182</v>
      </c>
      <c r="I126" s="248">
        <f t="shared" si="9"/>
        <v>3580</v>
      </c>
      <c r="J126" s="248">
        <f t="shared" si="11"/>
        <v>3978</v>
      </c>
      <c r="K126" s="248">
        <f t="shared" si="13"/>
        <v>4375</v>
      </c>
      <c r="L126" s="248">
        <f t="shared" si="15"/>
        <v>4773</v>
      </c>
      <c r="M126" s="248">
        <f t="shared" si="17"/>
        <v>5171</v>
      </c>
      <c r="N126" s="248">
        <f t="shared" si="19"/>
        <v>5569</v>
      </c>
      <c r="O126" s="248">
        <f t="shared" si="21"/>
        <v>5966</v>
      </c>
      <c r="P126" s="248">
        <f t="shared" si="23"/>
        <v>6364</v>
      </c>
      <c r="Q126" s="248">
        <f t="shared" si="25"/>
        <v>6762</v>
      </c>
      <c r="R126" s="248">
        <f t="shared" si="25"/>
        <v>7160</v>
      </c>
      <c r="S126" s="248">
        <f t="shared" si="25"/>
        <v>7558</v>
      </c>
      <c r="T126" s="249">
        <f t="shared" si="25"/>
        <v>7955</v>
      </c>
      <c r="V126" s="239">
        <v>54</v>
      </c>
      <c r="W126" s="243">
        <f t="shared" ref="W126:AO126" si="43">W74*$V$126*W134</f>
        <v>594</v>
      </c>
      <c r="X126" s="243">
        <f t="shared" si="43"/>
        <v>618.83999999999992</v>
      </c>
      <c r="Y126" s="243">
        <f t="shared" si="43"/>
        <v>699.84</v>
      </c>
      <c r="Z126" s="243">
        <f t="shared" si="43"/>
        <v>772.19999999999993</v>
      </c>
      <c r="AA126" s="243">
        <f t="shared" si="43"/>
        <v>868.32</v>
      </c>
      <c r="AB126" s="243">
        <f t="shared" si="43"/>
        <v>982.80000000000007</v>
      </c>
      <c r="AC126" s="243">
        <f t="shared" si="43"/>
        <v>1097.28</v>
      </c>
      <c r="AD126" s="243">
        <f t="shared" si="43"/>
        <v>1234.44</v>
      </c>
      <c r="AE126" s="243">
        <f t="shared" si="43"/>
        <v>1371.6</v>
      </c>
      <c r="AF126" s="243">
        <f t="shared" si="43"/>
        <v>1508.76</v>
      </c>
      <c r="AG126" s="243">
        <f t="shared" si="43"/>
        <v>1645.92</v>
      </c>
      <c r="AH126" s="243">
        <f t="shared" si="43"/>
        <v>1783.08</v>
      </c>
      <c r="AI126" s="243">
        <f t="shared" si="43"/>
        <v>1920.24</v>
      </c>
      <c r="AJ126" s="243">
        <f t="shared" si="43"/>
        <v>2057.4</v>
      </c>
      <c r="AK126" s="243">
        <f t="shared" si="43"/>
        <v>2194.56</v>
      </c>
      <c r="AL126" s="243">
        <f t="shared" si="43"/>
        <v>2331.7200000000003</v>
      </c>
      <c r="AM126" s="243">
        <f t="shared" si="43"/>
        <v>2468.88</v>
      </c>
      <c r="AN126" s="243">
        <f t="shared" si="43"/>
        <v>2606.04</v>
      </c>
      <c r="AO126" s="243">
        <f t="shared" si="43"/>
        <v>2743.2</v>
      </c>
      <c r="AP126" s="222">
        <v>1.27</v>
      </c>
    </row>
    <row r="127" spans="1:42" x14ac:dyDescent="0.15">
      <c r="A127" s="244">
        <v>1350</v>
      </c>
      <c r="B127" s="245">
        <f t="shared" si="27"/>
        <v>3383</v>
      </c>
      <c r="C127" s="245">
        <f t="shared" si="29"/>
        <v>3524</v>
      </c>
      <c r="D127" s="245">
        <f t="shared" si="31"/>
        <v>3984</v>
      </c>
      <c r="E127" s="245">
        <f t="shared" si="33"/>
        <v>4479</v>
      </c>
      <c r="F127" s="245">
        <f t="shared" si="35"/>
        <v>5036</v>
      </c>
      <c r="G127" s="245">
        <f t="shared" si="5"/>
        <v>5700</v>
      </c>
      <c r="H127" s="245">
        <f t="shared" si="7"/>
        <v>6364</v>
      </c>
      <c r="I127" s="245">
        <f t="shared" si="9"/>
        <v>7160</v>
      </c>
      <c r="J127" s="245">
        <f t="shared" si="11"/>
        <v>7767</v>
      </c>
      <c r="K127" s="245">
        <f t="shared" si="13"/>
        <v>8510</v>
      </c>
      <c r="L127" s="245">
        <f t="shared" si="15"/>
        <v>9208</v>
      </c>
      <c r="M127" s="245">
        <f t="shared" si="17"/>
        <v>9975</v>
      </c>
      <c r="N127" s="245">
        <f t="shared" si="19"/>
        <v>10743</v>
      </c>
      <c r="O127" s="245">
        <f t="shared" si="21"/>
        <v>11510</v>
      </c>
      <c r="P127" s="245">
        <f t="shared" si="23"/>
        <v>12277</v>
      </c>
      <c r="Q127" s="245">
        <f t="shared" si="25"/>
        <v>13045</v>
      </c>
      <c r="R127" s="245">
        <f t="shared" si="25"/>
        <v>13812</v>
      </c>
      <c r="S127" s="245">
        <f t="shared" si="25"/>
        <v>14579</v>
      </c>
      <c r="T127" s="246">
        <f t="shared" si="25"/>
        <v>15347</v>
      </c>
      <c r="V127" s="239">
        <v>1350</v>
      </c>
      <c r="W127" s="243">
        <f t="shared" ref="W127:AO127" si="44">W126+B197</f>
        <v>1166.4000000000001</v>
      </c>
      <c r="X127" s="243">
        <f t="shared" si="44"/>
        <v>1215</v>
      </c>
      <c r="Y127" s="243">
        <f t="shared" si="44"/>
        <v>1373.7600000000002</v>
      </c>
      <c r="Z127" s="243">
        <f t="shared" si="44"/>
        <v>1544.3999999999999</v>
      </c>
      <c r="AA127" s="243">
        <f t="shared" si="44"/>
        <v>1736.64</v>
      </c>
      <c r="AB127" s="243">
        <f t="shared" si="44"/>
        <v>1965.6000000000001</v>
      </c>
      <c r="AC127" s="243">
        <f t="shared" si="44"/>
        <v>2194.56</v>
      </c>
      <c r="AD127" s="243">
        <f t="shared" si="44"/>
        <v>2468.88</v>
      </c>
      <c r="AE127" s="243">
        <f t="shared" si="44"/>
        <v>2678.3999999999996</v>
      </c>
      <c r="AF127" s="243">
        <f t="shared" si="44"/>
        <v>2934.3599999999997</v>
      </c>
      <c r="AG127" s="243">
        <f t="shared" si="44"/>
        <v>3175.2</v>
      </c>
      <c r="AH127" s="243">
        <f t="shared" si="44"/>
        <v>3439.7999999999997</v>
      </c>
      <c r="AI127" s="243">
        <f t="shared" si="44"/>
        <v>3704.3999999999996</v>
      </c>
      <c r="AJ127" s="243">
        <f t="shared" si="44"/>
        <v>3969</v>
      </c>
      <c r="AK127" s="243">
        <f t="shared" si="44"/>
        <v>4233.6000000000004</v>
      </c>
      <c r="AL127" s="243">
        <f t="shared" si="44"/>
        <v>4498.2000000000007</v>
      </c>
      <c r="AM127" s="243">
        <f t="shared" si="44"/>
        <v>4762.8</v>
      </c>
      <c r="AN127" s="243">
        <f t="shared" si="44"/>
        <v>5027.3999999999996</v>
      </c>
      <c r="AO127" s="243">
        <f t="shared" si="44"/>
        <v>5292</v>
      </c>
      <c r="AP127" s="222">
        <f>AP126+U197</f>
        <v>2.4500000000000002</v>
      </c>
    </row>
    <row r="128" spans="1:42" x14ac:dyDescent="0.15">
      <c r="A128" s="251" t="s">
        <v>133</v>
      </c>
      <c r="B128" s="248">
        <f t="shared" si="27"/>
        <v>1786</v>
      </c>
      <c r="C128" s="248">
        <f t="shared" si="29"/>
        <v>1861</v>
      </c>
      <c r="D128" s="248">
        <f t="shared" si="31"/>
        <v>2105</v>
      </c>
      <c r="E128" s="248">
        <f t="shared" si="33"/>
        <v>2322</v>
      </c>
      <c r="F128" s="248">
        <f t="shared" si="35"/>
        <v>2611</v>
      </c>
      <c r="G128" s="248">
        <f t="shared" si="5"/>
        <v>2956</v>
      </c>
      <c r="H128" s="248">
        <f t="shared" si="7"/>
        <v>3300</v>
      </c>
      <c r="I128" s="248">
        <f t="shared" si="9"/>
        <v>3712</v>
      </c>
      <c r="J128" s="248">
        <f t="shared" si="11"/>
        <v>4125</v>
      </c>
      <c r="K128" s="248">
        <f t="shared" si="13"/>
        <v>4537</v>
      </c>
      <c r="L128" s="248">
        <f t="shared" si="15"/>
        <v>4950</v>
      </c>
      <c r="M128" s="248">
        <f t="shared" si="17"/>
        <v>5362</v>
      </c>
      <c r="N128" s="248">
        <f t="shared" si="19"/>
        <v>5775</v>
      </c>
      <c r="O128" s="248">
        <f t="shared" si="21"/>
        <v>6187</v>
      </c>
      <c r="P128" s="248">
        <f t="shared" si="23"/>
        <v>6600</v>
      </c>
      <c r="Q128" s="248">
        <f t="shared" si="25"/>
        <v>7012</v>
      </c>
      <c r="R128" s="248">
        <f t="shared" si="25"/>
        <v>7425</v>
      </c>
      <c r="S128" s="248">
        <f t="shared" si="25"/>
        <v>7837</v>
      </c>
      <c r="T128" s="249">
        <f t="shared" si="25"/>
        <v>8250</v>
      </c>
      <c r="V128" s="239">
        <v>56</v>
      </c>
      <c r="W128" s="243">
        <f t="shared" ref="W128:AO128" si="45">W74*$V$128*W134</f>
        <v>616</v>
      </c>
      <c r="X128" s="243">
        <f t="shared" si="45"/>
        <v>641.76</v>
      </c>
      <c r="Y128" s="243">
        <f t="shared" si="45"/>
        <v>725.76</v>
      </c>
      <c r="Z128" s="243">
        <f t="shared" si="45"/>
        <v>800.8</v>
      </c>
      <c r="AA128" s="243">
        <f t="shared" si="45"/>
        <v>900.48</v>
      </c>
      <c r="AB128" s="243">
        <f t="shared" si="45"/>
        <v>1019.2</v>
      </c>
      <c r="AC128" s="243">
        <f t="shared" si="45"/>
        <v>1137.92</v>
      </c>
      <c r="AD128" s="243">
        <f t="shared" si="45"/>
        <v>1280.1600000000001</v>
      </c>
      <c r="AE128" s="243">
        <f t="shared" si="45"/>
        <v>1422.4</v>
      </c>
      <c r="AF128" s="243">
        <f t="shared" si="45"/>
        <v>1564.64</v>
      </c>
      <c r="AG128" s="243">
        <f t="shared" si="45"/>
        <v>1706.88</v>
      </c>
      <c r="AH128" s="243">
        <f t="shared" si="45"/>
        <v>1849.1200000000001</v>
      </c>
      <c r="AI128" s="243">
        <f t="shared" si="45"/>
        <v>1991.3600000000001</v>
      </c>
      <c r="AJ128" s="243">
        <f t="shared" si="45"/>
        <v>2133.6</v>
      </c>
      <c r="AK128" s="243">
        <f t="shared" si="45"/>
        <v>2275.84</v>
      </c>
      <c r="AL128" s="243">
        <f t="shared" si="45"/>
        <v>2418.08</v>
      </c>
      <c r="AM128" s="243">
        <f t="shared" si="45"/>
        <v>2560.3200000000002</v>
      </c>
      <c r="AN128" s="243">
        <f t="shared" si="45"/>
        <v>2702.56</v>
      </c>
      <c r="AO128" s="243">
        <f t="shared" si="45"/>
        <v>2844.8</v>
      </c>
      <c r="AP128" s="222">
        <v>1.27</v>
      </c>
    </row>
    <row r="129" spans="1:45" x14ac:dyDescent="0.15">
      <c r="A129" s="244">
        <v>1400</v>
      </c>
      <c r="B129" s="245">
        <f t="shared" si="27"/>
        <v>3508</v>
      </c>
      <c r="C129" s="245">
        <f t="shared" si="29"/>
        <v>3654</v>
      </c>
      <c r="D129" s="245">
        <f t="shared" si="31"/>
        <v>4131</v>
      </c>
      <c r="E129" s="245">
        <f t="shared" si="33"/>
        <v>4645</v>
      </c>
      <c r="F129" s="245">
        <f t="shared" si="35"/>
        <v>5223</v>
      </c>
      <c r="G129" s="245">
        <f t="shared" si="5"/>
        <v>5911</v>
      </c>
      <c r="H129" s="245">
        <f t="shared" si="7"/>
        <v>6600</v>
      </c>
      <c r="I129" s="245">
        <f t="shared" si="9"/>
        <v>7425</v>
      </c>
      <c r="J129" s="245">
        <f t="shared" si="11"/>
        <v>8055</v>
      </c>
      <c r="K129" s="245">
        <f t="shared" si="13"/>
        <v>8825</v>
      </c>
      <c r="L129" s="245">
        <f t="shared" si="15"/>
        <v>9549</v>
      </c>
      <c r="M129" s="245">
        <f t="shared" si="17"/>
        <v>10345</v>
      </c>
      <c r="N129" s="245">
        <f t="shared" si="19"/>
        <v>11141</v>
      </c>
      <c r="O129" s="245">
        <f t="shared" si="21"/>
        <v>11936</v>
      </c>
      <c r="P129" s="245">
        <f t="shared" si="23"/>
        <v>12732</v>
      </c>
      <c r="Q129" s="245">
        <f t="shared" si="25"/>
        <v>13528</v>
      </c>
      <c r="R129" s="245">
        <f t="shared" si="25"/>
        <v>14324</v>
      </c>
      <c r="S129" s="245">
        <f t="shared" si="25"/>
        <v>15119</v>
      </c>
      <c r="T129" s="246">
        <f t="shared" si="25"/>
        <v>15915</v>
      </c>
      <c r="V129" s="239">
        <v>1400</v>
      </c>
      <c r="W129" s="243">
        <f t="shared" ref="W129:AO129" si="46">W128+B199</f>
        <v>1209.5999999999999</v>
      </c>
      <c r="X129" s="243">
        <f t="shared" si="46"/>
        <v>1260</v>
      </c>
      <c r="Y129" s="243">
        <f t="shared" si="46"/>
        <v>1424.6399999999999</v>
      </c>
      <c r="Z129" s="243">
        <f t="shared" si="46"/>
        <v>1601.6</v>
      </c>
      <c r="AA129" s="243">
        <f t="shared" si="46"/>
        <v>1800.96</v>
      </c>
      <c r="AB129" s="243">
        <f t="shared" si="46"/>
        <v>2038.4</v>
      </c>
      <c r="AC129" s="243">
        <f t="shared" si="46"/>
        <v>2275.84</v>
      </c>
      <c r="AD129" s="243">
        <f t="shared" si="46"/>
        <v>2560.3200000000002</v>
      </c>
      <c r="AE129" s="243">
        <f t="shared" si="46"/>
        <v>2777.6000000000004</v>
      </c>
      <c r="AF129" s="243">
        <f t="shared" si="46"/>
        <v>3043.04</v>
      </c>
      <c r="AG129" s="243">
        <f t="shared" si="46"/>
        <v>3292.8</v>
      </c>
      <c r="AH129" s="243">
        <f t="shared" si="46"/>
        <v>3567.2</v>
      </c>
      <c r="AI129" s="243">
        <f t="shared" si="46"/>
        <v>3841.6000000000004</v>
      </c>
      <c r="AJ129" s="243">
        <f t="shared" si="46"/>
        <v>4116</v>
      </c>
      <c r="AK129" s="243">
        <f t="shared" si="46"/>
        <v>4390.3999999999996</v>
      </c>
      <c r="AL129" s="243">
        <f t="shared" si="46"/>
        <v>4664.7999999999993</v>
      </c>
      <c r="AM129" s="243">
        <f t="shared" si="46"/>
        <v>4939.2</v>
      </c>
      <c r="AN129" s="243">
        <f t="shared" si="46"/>
        <v>5213.6000000000004</v>
      </c>
      <c r="AO129" s="243">
        <f t="shared" si="46"/>
        <v>5488</v>
      </c>
      <c r="AP129" s="222">
        <f>AP128+U199</f>
        <v>2.4500000000000002</v>
      </c>
    </row>
    <row r="130" spans="1:45" x14ac:dyDescent="0.15">
      <c r="A130" s="251" t="s">
        <v>134</v>
      </c>
      <c r="B130" s="248">
        <f t="shared" si="27"/>
        <v>1850</v>
      </c>
      <c r="C130" s="248">
        <f t="shared" si="29"/>
        <v>1928</v>
      </c>
      <c r="D130" s="248">
        <f t="shared" si="31"/>
        <v>2180</v>
      </c>
      <c r="E130" s="248">
        <f t="shared" si="33"/>
        <v>2405</v>
      </c>
      <c r="F130" s="248">
        <f t="shared" si="35"/>
        <v>2705</v>
      </c>
      <c r="G130" s="248">
        <f t="shared" si="5"/>
        <v>3061</v>
      </c>
      <c r="H130" s="248">
        <f t="shared" si="7"/>
        <v>3418</v>
      </c>
      <c r="I130" s="248">
        <f t="shared" si="9"/>
        <v>3845</v>
      </c>
      <c r="J130" s="248">
        <f t="shared" si="11"/>
        <v>4272</v>
      </c>
      <c r="K130" s="248">
        <f t="shared" si="13"/>
        <v>4700</v>
      </c>
      <c r="L130" s="248">
        <f t="shared" si="15"/>
        <v>5127</v>
      </c>
      <c r="M130" s="248">
        <f t="shared" si="17"/>
        <v>5554</v>
      </c>
      <c r="N130" s="248">
        <f t="shared" si="19"/>
        <v>5981</v>
      </c>
      <c r="O130" s="248">
        <f t="shared" si="21"/>
        <v>6408</v>
      </c>
      <c r="P130" s="248">
        <f t="shared" si="23"/>
        <v>6836</v>
      </c>
      <c r="Q130" s="248">
        <f t="shared" si="25"/>
        <v>7263</v>
      </c>
      <c r="R130" s="248">
        <f t="shared" si="25"/>
        <v>7690</v>
      </c>
      <c r="S130" s="248">
        <f t="shared" si="25"/>
        <v>8117</v>
      </c>
      <c r="T130" s="249">
        <f t="shared" si="25"/>
        <v>8545</v>
      </c>
      <c r="V130" s="239">
        <v>58</v>
      </c>
      <c r="W130" s="243">
        <f t="shared" ref="W130:AO130" si="47">W74*$V$130*W134</f>
        <v>638</v>
      </c>
      <c r="X130" s="243">
        <f t="shared" si="47"/>
        <v>664.68</v>
      </c>
      <c r="Y130" s="243">
        <f t="shared" si="47"/>
        <v>751.68000000000006</v>
      </c>
      <c r="Z130" s="243">
        <f t="shared" si="47"/>
        <v>829.4</v>
      </c>
      <c r="AA130" s="243">
        <f t="shared" si="47"/>
        <v>932.6400000000001</v>
      </c>
      <c r="AB130" s="243">
        <f t="shared" si="47"/>
        <v>1055.6000000000001</v>
      </c>
      <c r="AC130" s="243">
        <f t="shared" si="47"/>
        <v>1178.56</v>
      </c>
      <c r="AD130" s="243">
        <f t="shared" si="47"/>
        <v>1325.88</v>
      </c>
      <c r="AE130" s="243">
        <f t="shared" si="47"/>
        <v>1473.2</v>
      </c>
      <c r="AF130" s="243">
        <f t="shared" si="47"/>
        <v>1620.52</v>
      </c>
      <c r="AG130" s="243">
        <f t="shared" si="47"/>
        <v>1767.84</v>
      </c>
      <c r="AH130" s="243">
        <f t="shared" si="47"/>
        <v>1915.16</v>
      </c>
      <c r="AI130" s="243">
        <f t="shared" si="47"/>
        <v>2062.48</v>
      </c>
      <c r="AJ130" s="243">
        <f t="shared" si="47"/>
        <v>2209.8000000000002</v>
      </c>
      <c r="AK130" s="243">
        <f t="shared" si="47"/>
        <v>2357.12</v>
      </c>
      <c r="AL130" s="243">
        <f t="shared" si="47"/>
        <v>2504.44</v>
      </c>
      <c r="AM130" s="243">
        <f t="shared" si="47"/>
        <v>2651.76</v>
      </c>
      <c r="AN130" s="243">
        <f t="shared" si="47"/>
        <v>2799.08</v>
      </c>
      <c r="AO130" s="243">
        <f t="shared" si="47"/>
        <v>2946.4</v>
      </c>
      <c r="AP130" s="222">
        <v>1.27</v>
      </c>
    </row>
    <row r="131" spans="1:45" x14ac:dyDescent="0.15">
      <c r="A131" s="244">
        <v>1450</v>
      </c>
      <c r="B131" s="245">
        <f t="shared" si="27"/>
        <v>3633</v>
      </c>
      <c r="C131" s="245">
        <f t="shared" si="29"/>
        <v>3785</v>
      </c>
      <c r="D131" s="245">
        <f t="shared" si="31"/>
        <v>4279</v>
      </c>
      <c r="E131" s="245">
        <f t="shared" si="33"/>
        <v>4811</v>
      </c>
      <c r="F131" s="245">
        <f t="shared" si="35"/>
        <v>5409</v>
      </c>
      <c r="G131" s="245">
        <f t="shared" si="5"/>
        <v>6122</v>
      </c>
      <c r="H131" s="245">
        <f t="shared" si="7"/>
        <v>6836</v>
      </c>
      <c r="I131" s="245">
        <f t="shared" si="9"/>
        <v>7690</v>
      </c>
      <c r="J131" s="245">
        <f t="shared" si="11"/>
        <v>8343</v>
      </c>
      <c r="K131" s="245">
        <f t="shared" si="13"/>
        <v>9140</v>
      </c>
      <c r="L131" s="245">
        <f t="shared" si="15"/>
        <v>9890</v>
      </c>
      <c r="M131" s="245">
        <f t="shared" si="17"/>
        <v>10714</v>
      </c>
      <c r="N131" s="245">
        <f t="shared" si="19"/>
        <v>11539</v>
      </c>
      <c r="O131" s="245">
        <f t="shared" si="21"/>
        <v>12363</v>
      </c>
      <c r="P131" s="245">
        <f t="shared" si="23"/>
        <v>13187</v>
      </c>
      <c r="Q131" s="245">
        <f t="shared" si="25"/>
        <v>14011</v>
      </c>
      <c r="R131" s="245">
        <f t="shared" si="25"/>
        <v>14835</v>
      </c>
      <c r="S131" s="245">
        <f t="shared" si="25"/>
        <v>15659</v>
      </c>
      <c r="T131" s="246">
        <f t="shared" si="25"/>
        <v>16484</v>
      </c>
      <c r="V131" s="239">
        <v>1450</v>
      </c>
      <c r="W131" s="243">
        <f t="shared" ref="W131:AO131" si="48">W130+B201</f>
        <v>1252.8</v>
      </c>
      <c r="X131" s="243">
        <f t="shared" si="48"/>
        <v>1305</v>
      </c>
      <c r="Y131" s="243">
        <f t="shared" si="48"/>
        <v>1475.52</v>
      </c>
      <c r="Z131" s="243">
        <f t="shared" si="48"/>
        <v>1658.8</v>
      </c>
      <c r="AA131" s="243">
        <f t="shared" si="48"/>
        <v>1865.2800000000002</v>
      </c>
      <c r="AB131" s="243">
        <f t="shared" si="48"/>
        <v>2111.2000000000003</v>
      </c>
      <c r="AC131" s="243">
        <f t="shared" si="48"/>
        <v>2357.12</v>
      </c>
      <c r="AD131" s="243">
        <f t="shared" si="48"/>
        <v>2651.76</v>
      </c>
      <c r="AE131" s="243">
        <f t="shared" si="48"/>
        <v>2876.8</v>
      </c>
      <c r="AF131" s="243">
        <f t="shared" si="48"/>
        <v>3151.7200000000003</v>
      </c>
      <c r="AG131" s="243">
        <f t="shared" si="48"/>
        <v>3410.3999999999996</v>
      </c>
      <c r="AH131" s="243">
        <f t="shared" si="48"/>
        <v>3694.6</v>
      </c>
      <c r="AI131" s="243">
        <f t="shared" si="48"/>
        <v>3978.8</v>
      </c>
      <c r="AJ131" s="243">
        <f t="shared" si="48"/>
        <v>4263</v>
      </c>
      <c r="AK131" s="243">
        <f t="shared" si="48"/>
        <v>4547.2</v>
      </c>
      <c r="AL131" s="243">
        <f t="shared" si="48"/>
        <v>4831.3999999999996</v>
      </c>
      <c r="AM131" s="243">
        <f t="shared" si="48"/>
        <v>5115.6000000000004</v>
      </c>
      <c r="AN131" s="243">
        <f t="shared" si="48"/>
        <v>5399.7999999999993</v>
      </c>
      <c r="AO131" s="243">
        <f t="shared" si="48"/>
        <v>5684</v>
      </c>
      <c r="AP131" s="222">
        <f>AP130+U201</f>
        <v>2.4500000000000002</v>
      </c>
    </row>
    <row r="132" spans="1:45" x14ac:dyDescent="0.15">
      <c r="A132" s="251" t="s">
        <v>135</v>
      </c>
      <c r="B132" s="248">
        <f t="shared" si="27"/>
        <v>1914</v>
      </c>
      <c r="C132" s="248">
        <f t="shared" si="29"/>
        <v>1994</v>
      </c>
      <c r="D132" s="248">
        <f t="shared" si="31"/>
        <v>2255</v>
      </c>
      <c r="E132" s="248">
        <f t="shared" si="33"/>
        <v>2488</v>
      </c>
      <c r="F132" s="248">
        <f t="shared" si="35"/>
        <v>2798</v>
      </c>
      <c r="G132" s="248">
        <f t="shared" si="5"/>
        <v>3167</v>
      </c>
      <c r="H132" s="248">
        <f t="shared" si="7"/>
        <v>3536</v>
      </c>
      <c r="I132" s="248">
        <f t="shared" si="9"/>
        <v>3978</v>
      </c>
      <c r="J132" s="248">
        <f t="shared" si="11"/>
        <v>4420</v>
      </c>
      <c r="K132" s="248">
        <f t="shared" si="13"/>
        <v>4862</v>
      </c>
      <c r="L132" s="248">
        <f t="shared" si="15"/>
        <v>5304</v>
      </c>
      <c r="M132" s="248">
        <f t="shared" si="17"/>
        <v>5745</v>
      </c>
      <c r="N132" s="248">
        <f t="shared" si="19"/>
        <v>6187</v>
      </c>
      <c r="O132" s="248">
        <f t="shared" si="21"/>
        <v>6629</v>
      </c>
      <c r="P132" s="248">
        <f t="shared" si="23"/>
        <v>7071</v>
      </c>
      <c r="Q132" s="248">
        <f t="shared" si="25"/>
        <v>7513</v>
      </c>
      <c r="R132" s="248">
        <f t="shared" si="25"/>
        <v>7955</v>
      </c>
      <c r="S132" s="248">
        <f t="shared" si="25"/>
        <v>8397</v>
      </c>
      <c r="T132" s="249">
        <f t="shared" si="25"/>
        <v>8839</v>
      </c>
      <c r="V132" s="239">
        <v>60</v>
      </c>
      <c r="W132" s="243">
        <f t="shared" ref="W132:AO132" si="49">W74*$V$132*W134</f>
        <v>660</v>
      </c>
      <c r="X132" s="243">
        <f t="shared" si="49"/>
        <v>687.6</v>
      </c>
      <c r="Y132" s="243">
        <f t="shared" si="49"/>
        <v>777.6</v>
      </c>
      <c r="Z132" s="243">
        <f t="shared" si="49"/>
        <v>858</v>
      </c>
      <c r="AA132" s="243">
        <f t="shared" si="49"/>
        <v>964.80000000000007</v>
      </c>
      <c r="AB132" s="243">
        <f t="shared" si="49"/>
        <v>1092</v>
      </c>
      <c r="AC132" s="243">
        <f t="shared" si="49"/>
        <v>1219.2</v>
      </c>
      <c r="AD132" s="243">
        <f t="shared" si="49"/>
        <v>1371.6</v>
      </c>
      <c r="AE132" s="243">
        <f t="shared" si="49"/>
        <v>1524</v>
      </c>
      <c r="AF132" s="243">
        <f t="shared" si="49"/>
        <v>1676.4</v>
      </c>
      <c r="AG132" s="243">
        <f t="shared" si="49"/>
        <v>1828.8</v>
      </c>
      <c r="AH132" s="243">
        <f t="shared" si="49"/>
        <v>1981.2</v>
      </c>
      <c r="AI132" s="243">
        <f t="shared" si="49"/>
        <v>2133.6</v>
      </c>
      <c r="AJ132" s="243">
        <f t="shared" si="49"/>
        <v>2286</v>
      </c>
      <c r="AK132" s="243">
        <f t="shared" si="49"/>
        <v>2438.4</v>
      </c>
      <c r="AL132" s="243">
        <f t="shared" si="49"/>
        <v>2590.8000000000002</v>
      </c>
      <c r="AM132" s="243">
        <f t="shared" si="49"/>
        <v>2743.2</v>
      </c>
      <c r="AN132" s="243">
        <f t="shared" si="49"/>
        <v>2895.6</v>
      </c>
      <c r="AO132" s="243">
        <f t="shared" si="49"/>
        <v>3048</v>
      </c>
      <c r="AP132" s="222">
        <v>1.27</v>
      </c>
    </row>
    <row r="133" spans="1:45" ht="13" thickBot="1" x14ac:dyDescent="0.2">
      <c r="A133" s="240">
        <v>1500</v>
      </c>
      <c r="B133" s="252">
        <f t="shared" si="27"/>
        <v>3758</v>
      </c>
      <c r="C133" s="252">
        <f t="shared" si="29"/>
        <v>3915</v>
      </c>
      <c r="D133" s="252">
        <f t="shared" si="31"/>
        <v>4427</v>
      </c>
      <c r="E133" s="252">
        <f t="shared" si="33"/>
        <v>4976</v>
      </c>
      <c r="F133" s="252">
        <f t="shared" si="35"/>
        <v>5596</v>
      </c>
      <c r="G133" s="252">
        <f t="shared" si="5"/>
        <v>6334</v>
      </c>
      <c r="H133" s="252">
        <f t="shared" si="7"/>
        <v>7071</v>
      </c>
      <c r="I133" s="252">
        <f t="shared" si="9"/>
        <v>7955</v>
      </c>
      <c r="J133" s="252">
        <f t="shared" si="11"/>
        <v>8630</v>
      </c>
      <c r="K133" s="252">
        <f t="shared" si="13"/>
        <v>9455</v>
      </c>
      <c r="L133" s="252">
        <f t="shared" si="15"/>
        <v>10231</v>
      </c>
      <c r="M133" s="252">
        <f t="shared" si="17"/>
        <v>11084</v>
      </c>
      <c r="N133" s="252">
        <f t="shared" si="19"/>
        <v>11936</v>
      </c>
      <c r="O133" s="252">
        <f t="shared" si="21"/>
        <v>12789</v>
      </c>
      <c r="P133" s="252">
        <f t="shared" si="23"/>
        <v>13642</v>
      </c>
      <c r="Q133" s="252">
        <f t="shared" si="25"/>
        <v>14494</v>
      </c>
      <c r="R133" s="252">
        <f t="shared" si="25"/>
        <v>15347</v>
      </c>
      <c r="S133" s="252">
        <f t="shared" si="25"/>
        <v>16199</v>
      </c>
      <c r="T133" s="253">
        <f t="shared" si="25"/>
        <v>17052</v>
      </c>
      <c r="V133" s="239">
        <v>1500</v>
      </c>
      <c r="W133" s="243">
        <f t="shared" ref="W133:AO133" si="50">W132+B203</f>
        <v>1296</v>
      </c>
      <c r="X133" s="243">
        <f t="shared" si="50"/>
        <v>1350</v>
      </c>
      <c r="Y133" s="243">
        <f t="shared" si="50"/>
        <v>1526.4</v>
      </c>
      <c r="Z133" s="243">
        <f t="shared" si="50"/>
        <v>1716</v>
      </c>
      <c r="AA133" s="243">
        <f t="shared" si="50"/>
        <v>1929.6000000000001</v>
      </c>
      <c r="AB133" s="243">
        <f t="shared" si="50"/>
        <v>2184</v>
      </c>
      <c r="AC133" s="243">
        <f t="shared" si="50"/>
        <v>2438.4</v>
      </c>
      <c r="AD133" s="243">
        <f t="shared" si="50"/>
        <v>2743.2</v>
      </c>
      <c r="AE133" s="243">
        <f t="shared" si="50"/>
        <v>2976</v>
      </c>
      <c r="AF133" s="243">
        <f t="shared" si="50"/>
        <v>3260.4</v>
      </c>
      <c r="AG133" s="243">
        <f t="shared" si="50"/>
        <v>3528</v>
      </c>
      <c r="AH133" s="243">
        <f t="shared" si="50"/>
        <v>3822</v>
      </c>
      <c r="AI133" s="243">
        <f t="shared" si="50"/>
        <v>4116</v>
      </c>
      <c r="AJ133" s="243">
        <f t="shared" si="50"/>
        <v>4410</v>
      </c>
      <c r="AK133" s="243">
        <f t="shared" si="50"/>
        <v>4704</v>
      </c>
      <c r="AL133" s="243">
        <f t="shared" si="50"/>
        <v>4998</v>
      </c>
      <c r="AM133" s="243">
        <f t="shared" si="50"/>
        <v>5292</v>
      </c>
      <c r="AN133" s="243">
        <f t="shared" si="50"/>
        <v>5586</v>
      </c>
      <c r="AO133" s="243">
        <f t="shared" si="50"/>
        <v>5880</v>
      </c>
      <c r="AP133" s="222">
        <f>AP132+U203</f>
        <v>2.4500000000000002</v>
      </c>
    </row>
    <row r="134" spans="1:45" x14ac:dyDescent="0.15">
      <c r="W134" s="263">
        <v>2.75</v>
      </c>
      <c r="X134" s="221">
        <v>1.91</v>
      </c>
      <c r="Y134" s="221">
        <v>1.62</v>
      </c>
      <c r="Z134" s="221">
        <v>1.43</v>
      </c>
      <c r="AA134" s="221">
        <v>1.34</v>
      </c>
      <c r="AB134" s="221">
        <v>1.3</v>
      </c>
      <c r="AC134" s="221">
        <v>1.27</v>
      </c>
      <c r="AD134" s="221">
        <v>1.27</v>
      </c>
      <c r="AE134" s="221">
        <v>1.27</v>
      </c>
      <c r="AF134" s="221">
        <v>1.27</v>
      </c>
      <c r="AG134" s="221">
        <v>1.27</v>
      </c>
      <c r="AH134" s="221">
        <v>1.27</v>
      </c>
      <c r="AI134" s="221">
        <v>1.27</v>
      </c>
      <c r="AJ134" s="221">
        <v>1.27</v>
      </c>
      <c r="AK134" s="221">
        <v>1.27</v>
      </c>
      <c r="AL134" s="221">
        <v>1.27</v>
      </c>
      <c r="AM134" s="221">
        <v>1.27</v>
      </c>
      <c r="AN134" s="221">
        <v>1.27</v>
      </c>
      <c r="AO134" s="221">
        <v>1.27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5.4</v>
      </c>
      <c r="X135" s="267">
        <f t="shared" ref="X135:AO135" si="51">X134+C204</f>
        <v>3.75</v>
      </c>
      <c r="Y135" s="267">
        <f t="shared" si="51"/>
        <v>3.18</v>
      </c>
      <c r="Z135" s="267">
        <f t="shared" si="51"/>
        <v>2.86</v>
      </c>
      <c r="AA135" s="267">
        <f t="shared" si="51"/>
        <v>2.68</v>
      </c>
      <c r="AB135" s="267">
        <f t="shared" si="51"/>
        <v>2.6</v>
      </c>
      <c r="AC135" s="267">
        <f t="shared" si="51"/>
        <v>2.54</v>
      </c>
      <c r="AD135" s="267">
        <f t="shared" si="51"/>
        <v>2.54</v>
      </c>
      <c r="AE135" s="267">
        <f t="shared" si="51"/>
        <v>2.48</v>
      </c>
      <c r="AF135" s="267">
        <f t="shared" si="51"/>
        <v>2.4699999999999998</v>
      </c>
      <c r="AG135" s="267">
        <f t="shared" si="51"/>
        <v>2.4500000000000002</v>
      </c>
      <c r="AH135" s="267">
        <f t="shared" si="51"/>
        <v>2.4500000000000002</v>
      </c>
      <c r="AI135" s="267">
        <f t="shared" si="51"/>
        <v>2.4500000000000002</v>
      </c>
      <c r="AJ135" s="267">
        <f t="shared" si="51"/>
        <v>2.4500000000000002</v>
      </c>
      <c r="AK135" s="267">
        <f t="shared" si="51"/>
        <v>2.4500000000000002</v>
      </c>
      <c r="AL135" s="267">
        <f t="shared" si="51"/>
        <v>2.4500000000000002</v>
      </c>
      <c r="AM135" s="267">
        <f t="shared" si="51"/>
        <v>2.4500000000000002</v>
      </c>
      <c r="AN135" s="267">
        <f t="shared" si="51"/>
        <v>2.4500000000000002</v>
      </c>
      <c r="AO135" s="267">
        <f t="shared" si="51"/>
        <v>2.4500000000000002</v>
      </c>
      <c r="AS135" s="221" t="s">
        <v>164</v>
      </c>
    </row>
    <row r="136" spans="1:45" x14ac:dyDescent="0.15">
      <c r="W136" s="221">
        <v>2.27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W137" s="221">
        <v>4.41</v>
      </c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0A5C4-5946-FB47-9082-D75583E15B49}">
  <sheetPr>
    <tabColor theme="7" tint="0.79998168889431442"/>
  </sheetPr>
  <dimension ref="A1:AQ205"/>
  <sheetViews>
    <sheetView showGridLines="0" zoomScaleNormal="100" workbookViewId="0">
      <selection activeCell="AA29" sqref="AA2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5" width="4.6640625" style="221" customWidth="1"/>
    <col min="46" max="16384" width="9" style="221"/>
  </cols>
  <sheetData>
    <row r="1" spans="1:43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</row>
    <row r="2" spans="1:43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</row>
    <row r="3" spans="1:43" s="222" customFormat="1" x14ac:dyDescent="0.15">
      <c r="A3" s="219"/>
      <c r="B3" s="219"/>
      <c r="C3" s="220"/>
      <c r="D3" s="220"/>
      <c r="E3" s="220"/>
      <c r="F3" s="221"/>
      <c r="G3" s="224" t="s">
        <v>208</v>
      </c>
      <c r="H3" s="225"/>
      <c r="I3" s="225"/>
      <c r="J3" s="225"/>
      <c r="K3" s="225"/>
      <c r="L3" s="225"/>
      <c r="M3" s="225"/>
      <c r="N3" s="226"/>
      <c r="O3" s="294" t="s">
        <v>348</v>
      </c>
      <c r="P3" s="224" t="s">
        <v>210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</row>
    <row r="4" spans="1:43" s="222" customFormat="1" x14ac:dyDescent="0.15">
      <c r="A4" s="219"/>
      <c r="B4" s="219"/>
      <c r="C4" s="220"/>
      <c r="D4" s="220"/>
      <c r="E4" s="220"/>
      <c r="F4" s="228"/>
      <c r="G4" s="224" t="s">
        <v>209</v>
      </c>
      <c r="H4" s="225"/>
      <c r="I4" s="225"/>
      <c r="J4" s="225"/>
      <c r="K4" s="225"/>
      <c r="L4" s="225"/>
      <c r="M4" s="225"/>
      <c r="N4" s="226"/>
      <c r="O4" s="294" t="s">
        <v>348</v>
      </c>
      <c r="P4" s="224" t="s">
        <v>211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</row>
    <row r="5" spans="1:43" x14ac:dyDescent="0.15">
      <c r="G5" s="224" t="s">
        <v>212</v>
      </c>
      <c r="H5" s="225"/>
      <c r="I5" s="225"/>
      <c r="J5" s="225"/>
      <c r="K5" s="225"/>
      <c r="L5" s="225"/>
      <c r="M5" s="225"/>
      <c r="N5" s="226"/>
      <c r="O5" s="294" t="s">
        <v>348</v>
      </c>
      <c r="P5" s="224" t="s">
        <v>212</v>
      </c>
      <c r="Q5" s="224"/>
      <c r="R5" s="225"/>
      <c r="S5" s="225"/>
      <c r="T5" s="225"/>
    </row>
    <row r="6" spans="1:43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</row>
    <row r="7" spans="1:43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</row>
    <row r="8" spans="1:43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</row>
    <row r="9" spans="1:43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</row>
    <row r="10" spans="1:43" s="222" customFormat="1" x14ac:dyDescent="0.15">
      <c r="A10" s="272" t="s">
        <v>28</v>
      </c>
      <c r="B10" s="304">
        <v>171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</row>
    <row r="11" spans="1:43" s="222" customFormat="1" x14ac:dyDescent="0.15">
      <c r="A11" s="272">
        <v>100</v>
      </c>
      <c r="B11" s="308">
        <v>309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</row>
    <row r="12" spans="1:43" s="222" customFormat="1" x14ac:dyDescent="0.15">
      <c r="A12" s="268" t="s">
        <v>1</v>
      </c>
      <c r="B12" s="312">
        <v>171</v>
      </c>
      <c r="C12" s="313">
        <v>171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</row>
    <row r="13" spans="1:43" s="222" customFormat="1" x14ac:dyDescent="0.15">
      <c r="A13" s="270">
        <v>150</v>
      </c>
      <c r="B13" s="316">
        <v>309</v>
      </c>
      <c r="C13" s="317">
        <v>309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</row>
    <row r="14" spans="1:43" s="222" customFormat="1" x14ac:dyDescent="0.15">
      <c r="A14" s="268" t="s">
        <v>2</v>
      </c>
      <c r="B14" s="320">
        <v>197</v>
      </c>
      <c r="C14" s="321">
        <v>197</v>
      </c>
      <c r="D14" s="322">
        <v>209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</row>
    <row r="15" spans="1:43" s="222" customFormat="1" x14ac:dyDescent="0.15">
      <c r="A15" s="270">
        <v>200</v>
      </c>
      <c r="B15" s="308">
        <v>354</v>
      </c>
      <c r="C15" s="309">
        <v>354</v>
      </c>
      <c r="D15" s="310">
        <v>377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</row>
    <row r="16" spans="1:43" s="222" customFormat="1" x14ac:dyDescent="0.15">
      <c r="A16" s="268" t="s">
        <v>3</v>
      </c>
      <c r="B16" s="312">
        <v>216</v>
      </c>
      <c r="C16" s="313">
        <v>216</v>
      </c>
      <c r="D16" s="314">
        <v>246</v>
      </c>
      <c r="E16" s="315">
        <v>255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</row>
    <row r="17" spans="1:43" s="222" customFormat="1" x14ac:dyDescent="0.15">
      <c r="A17" s="270">
        <v>250</v>
      </c>
      <c r="B17" s="308">
        <v>391</v>
      </c>
      <c r="C17" s="309">
        <v>391</v>
      </c>
      <c r="D17" s="310">
        <v>430</v>
      </c>
      <c r="E17" s="311">
        <v>452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</row>
    <row r="18" spans="1:43" s="222" customFormat="1" x14ac:dyDescent="0.15">
      <c r="A18" s="272" t="s">
        <v>4</v>
      </c>
      <c r="B18" s="312">
        <v>240</v>
      </c>
      <c r="C18" s="313">
        <v>240</v>
      </c>
      <c r="D18" s="314">
        <v>271</v>
      </c>
      <c r="E18" s="315">
        <v>288</v>
      </c>
      <c r="F18" s="313">
        <v>309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</row>
    <row r="19" spans="1:43" s="222" customFormat="1" x14ac:dyDescent="0.15">
      <c r="A19" s="270">
        <v>300</v>
      </c>
      <c r="B19" s="316">
        <v>430</v>
      </c>
      <c r="C19" s="317">
        <v>430</v>
      </c>
      <c r="D19" s="318">
        <v>483</v>
      </c>
      <c r="E19" s="319">
        <v>509</v>
      </c>
      <c r="F19" s="317">
        <v>548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</row>
    <row r="20" spans="1:43" s="222" customFormat="1" x14ac:dyDescent="0.15">
      <c r="A20" s="268" t="s">
        <v>5</v>
      </c>
      <c r="B20" s="320">
        <v>269</v>
      </c>
      <c r="C20" s="321">
        <v>269</v>
      </c>
      <c r="D20" s="322">
        <v>304</v>
      </c>
      <c r="E20" s="323">
        <v>323</v>
      </c>
      <c r="F20" s="321">
        <v>346</v>
      </c>
      <c r="G20" s="322">
        <v>397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</row>
    <row r="21" spans="1:43" s="222" customFormat="1" x14ac:dyDescent="0.15">
      <c r="A21" s="270">
        <v>350</v>
      </c>
      <c r="B21" s="308">
        <v>477</v>
      </c>
      <c r="C21" s="309">
        <v>477</v>
      </c>
      <c r="D21" s="310">
        <v>540</v>
      </c>
      <c r="E21" s="311">
        <v>573</v>
      </c>
      <c r="F21" s="309">
        <v>617</v>
      </c>
      <c r="G21" s="310">
        <v>686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</row>
    <row r="22" spans="1:43" s="222" customFormat="1" x14ac:dyDescent="0.15">
      <c r="A22" s="268" t="s">
        <v>6</v>
      </c>
      <c r="B22" s="312">
        <v>297</v>
      </c>
      <c r="C22" s="313">
        <v>297</v>
      </c>
      <c r="D22" s="314">
        <v>320</v>
      </c>
      <c r="E22" s="315">
        <v>356</v>
      </c>
      <c r="F22" s="313">
        <v>382</v>
      </c>
      <c r="G22" s="314">
        <v>438</v>
      </c>
      <c r="H22" s="315">
        <v>498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</row>
    <row r="23" spans="1:43" s="222" customFormat="1" x14ac:dyDescent="0.15">
      <c r="A23" s="270">
        <v>400</v>
      </c>
      <c r="B23" s="308">
        <v>526</v>
      </c>
      <c r="C23" s="309">
        <v>526</v>
      </c>
      <c r="D23" s="310">
        <v>573</v>
      </c>
      <c r="E23" s="311">
        <v>636</v>
      </c>
      <c r="F23" s="309">
        <v>685</v>
      </c>
      <c r="G23" s="310">
        <v>755</v>
      </c>
      <c r="H23" s="311">
        <v>862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</row>
    <row r="24" spans="1:43" s="222" customFormat="1" x14ac:dyDescent="0.15">
      <c r="A24" s="268" t="s">
        <v>7</v>
      </c>
      <c r="B24" s="312">
        <v>324</v>
      </c>
      <c r="C24" s="313">
        <v>324</v>
      </c>
      <c r="D24" s="314">
        <v>351</v>
      </c>
      <c r="E24" s="315">
        <v>391</v>
      </c>
      <c r="F24" s="313">
        <v>421</v>
      </c>
      <c r="G24" s="314">
        <v>481</v>
      </c>
      <c r="H24" s="315">
        <v>545</v>
      </c>
      <c r="I24" s="313">
        <v>617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</row>
    <row r="25" spans="1:43" s="222" customFormat="1" x14ac:dyDescent="0.15">
      <c r="A25" s="270">
        <v>450</v>
      </c>
      <c r="B25" s="316">
        <v>573</v>
      </c>
      <c r="C25" s="317">
        <v>573</v>
      </c>
      <c r="D25" s="318">
        <v>625</v>
      </c>
      <c r="E25" s="319">
        <v>687</v>
      </c>
      <c r="F25" s="317">
        <v>756</v>
      </c>
      <c r="G25" s="318">
        <v>827</v>
      </c>
      <c r="H25" s="319">
        <v>950</v>
      </c>
      <c r="I25" s="317">
        <v>1067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</row>
    <row r="26" spans="1:43" s="222" customFormat="1" x14ac:dyDescent="0.15">
      <c r="A26" s="268" t="s">
        <v>8</v>
      </c>
      <c r="B26" s="320">
        <v>353</v>
      </c>
      <c r="C26" s="321">
        <v>353</v>
      </c>
      <c r="D26" s="322">
        <v>381</v>
      </c>
      <c r="E26" s="323">
        <v>424</v>
      </c>
      <c r="F26" s="321">
        <v>447</v>
      </c>
      <c r="G26" s="322">
        <v>524</v>
      </c>
      <c r="H26" s="323">
        <v>592</v>
      </c>
      <c r="I26" s="321">
        <v>667</v>
      </c>
      <c r="J26" s="322">
        <v>768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</row>
    <row r="27" spans="1:43" s="222" customFormat="1" x14ac:dyDescent="0.15">
      <c r="A27" s="270">
        <v>500</v>
      </c>
      <c r="B27" s="308">
        <v>615</v>
      </c>
      <c r="C27" s="309">
        <v>615</v>
      </c>
      <c r="D27" s="310">
        <v>682</v>
      </c>
      <c r="E27" s="311">
        <v>741</v>
      </c>
      <c r="F27" s="309">
        <v>813</v>
      </c>
      <c r="G27" s="310">
        <v>905</v>
      </c>
      <c r="H27" s="311">
        <v>1037</v>
      </c>
      <c r="I27" s="309">
        <v>1159</v>
      </c>
      <c r="J27" s="310">
        <v>1315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</row>
    <row r="28" spans="1:43" s="222" customFormat="1" x14ac:dyDescent="0.15">
      <c r="A28" s="272" t="s">
        <v>9</v>
      </c>
      <c r="B28" s="312">
        <v>363</v>
      </c>
      <c r="C28" s="313">
        <v>363</v>
      </c>
      <c r="D28" s="314">
        <v>429</v>
      </c>
      <c r="E28" s="315">
        <v>446</v>
      </c>
      <c r="F28" s="313">
        <v>483</v>
      </c>
      <c r="G28" s="314">
        <v>552</v>
      </c>
      <c r="H28" s="315">
        <v>628</v>
      </c>
      <c r="I28" s="313">
        <v>709</v>
      </c>
      <c r="J28" s="314">
        <v>833</v>
      </c>
      <c r="K28" s="315">
        <v>902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</row>
    <row r="29" spans="1:43" s="222" customFormat="1" x14ac:dyDescent="0.15">
      <c r="A29" s="270">
        <v>550</v>
      </c>
      <c r="B29" s="308">
        <v>649</v>
      </c>
      <c r="C29" s="309">
        <v>649</v>
      </c>
      <c r="D29" s="310">
        <v>746</v>
      </c>
      <c r="E29" s="311">
        <v>792</v>
      </c>
      <c r="F29" s="309">
        <v>883</v>
      </c>
      <c r="G29" s="310">
        <v>976</v>
      </c>
      <c r="H29" s="311">
        <v>1114</v>
      </c>
      <c r="I29" s="309">
        <v>1248</v>
      </c>
      <c r="J29" s="310">
        <v>1430</v>
      </c>
      <c r="K29" s="311">
        <v>1567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</row>
    <row r="30" spans="1:43" s="222" customFormat="1" x14ac:dyDescent="0.15">
      <c r="A30" s="268" t="s">
        <v>10</v>
      </c>
      <c r="B30" s="312">
        <v>389</v>
      </c>
      <c r="C30" s="313">
        <v>389</v>
      </c>
      <c r="D30" s="314">
        <v>435</v>
      </c>
      <c r="E30" s="315">
        <v>476</v>
      </c>
      <c r="F30" s="313">
        <v>517</v>
      </c>
      <c r="G30" s="314">
        <v>592</v>
      </c>
      <c r="H30" s="315">
        <v>671</v>
      </c>
      <c r="I30" s="313">
        <v>760</v>
      </c>
      <c r="J30" s="314">
        <v>854</v>
      </c>
      <c r="K30" s="315">
        <v>941</v>
      </c>
      <c r="L30" s="313">
        <v>1005</v>
      </c>
      <c r="M30" s="314"/>
      <c r="N30" s="315"/>
      <c r="O30" s="313"/>
      <c r="P30" s="314"/>
      <c r="Q30" s="315"/>
      <c r="R30" s="313"/>
      <c r="S30" s="312"/>
      <c r="T30" s="313"/>
      <c r="U30" s="294">
        <v>1.7447916666666667</v>
      </c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</row>
    <row r="31" spans="1:43" s="222" customFormat="1" x14ac:dyDescent="0.15">
      <c r="A31" s="270">
        <v>600</v>
      </c>
      <c r="B31" s="316">
        <v>692</v>
      </c>
      <c r="C31" s="317">
        <v>692</v>
      </c>
      <c r="D31" s="318">
        <v>773</v>
      </c>
      <c r="E31" s="319">
        <v>849</v>
      </c>
      <c r="F31" s="317">
        <v>939</v>
      </c>
      <c r="G31" s="318">
        <v>1051</v>
      </c>
      <c r="H31" s="319">
        <v>1183</v>
      </c>
      <c r="I31" s="317">
        <v>1328</v>
      </c>
      <c r="J31" s="318">
        <v>1480</v>
      </c>
      <c r="K31" s="319">
        <v>1639</v>
      </c>
      <c r="L31" s="317">
        <v>1773</v>
      </c>
      <c r="M31" s="318"/>
      <c r="N31" s="319"/>
      <c r="O31" s="317"/>
      <c r="P31" s="318"/>
      <c r="Q31" s="319"/>
      <c r="R31" s="317"/>
      <c r="S31" s="316"/>
      <c r="T31" s="317"/>
      <c r="U31" s="222">
        <v>3.074791666666667</v>
      </c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</row>
    <row r="32" spans="1:43" s="222" customFormat="1" x14ac:dyDescent="0.15">
      <c r="A32" s="268" t="s">
        <v>11</v>
      </c>
      <c r="B32" s="320">
        <v>414</v>
      </c>
      <c r="C32" s="321">
        <v>414</v>
      </c>
      <c r="D32" s="322">
        <v>459</v>
      </c>
      <c r="E32" s="323">
        <v>507</v>
      </c>
      <c r="F32" s="321">
        <v>554</v>
      </c>
      <c r="G32" s="322">
        <v>632</v>
      </c>
      <c r="H32" s="323">
        <v>716</v>
      </c>
      <c r="I32" s="321">
        <v>811</v>
      </c>
      <c r="J32" s="322">
        <v>911</v>
      </c>
      <c r="K32" s="323">
        <v>991</v>
      </c>
      <c r="L32" s="321">
        <v>1068</v>
      </c>
      <c r="M32" s="322">
        <v>1156</v>
      </c>
      <c r="N32" s="323"/>
      <c r="O32" s="321"/>
      <c r="P32" s="322"/>
      <c r="Q32" s="323"/>
      <c r="R32" s="321"/>
      <c r="S32" s="320"/>
      <c r="T32" s="321"/>
      <c r="U32" s="294">
        <v>1.7115384615384615</v>
      </c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</row>
    <row r="33" spans="1:43" s="222" customFormat="1" x14ac:dyDescent="0.15">
      <c r="A33" s="270">
        <v>650</v>
      </c>
      <c r="B33" s="308">
        <v>734</v>
      </c>
      <c r="C33" s="309">
        <v>734</v>
      </c>
      <c r="D33" s="310">
        <v>823</v>
      </c>
      <c r="E33" s="311">
        <v>910</v>
      </c>
      <c r="F33" s="309">
        <v>1001</v>
      </c>
      <c r="G33" s="310">
        <v>1127</v>
      </c>
      <c r="H33" s="311">
        <v>1255</v>
      </c>
      <c r="I33" s="309">
        <v>1407</v>
      </c>
      <c r="J33" s="310">
        <v>1569</v>
      </c>
      <c r="K33" s="311">
        <v>1721</v>
      </c>
      <c r="L33" s="309">
        <v>1892</v>
      </c>
      <c r="M33" s="310">
        <v>2048</v>
      </c>
      <c r="N33" s="311"/>
      <c r="O33" s="309"/>
      <c r="P33" s="310"/>
      <c r="Q33" s="311"/>
      <c r="R33" s="309"/>
      <c r="S33" s="308"/>
      <c r="T33" s="309"/>
      <c r="U33" s="222">
        <v>3.0315384615384615</v>
      </c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</row>
    <row r="34" spans="1:43" s="222" customFormat="1" x14ac:dyDescent="0.15">
      <c r="A34" s="268" t="s">
        <v>12</v>
      </c>
      <c r="B34" s="312">
        <v>439</v>
      </c>
      <c r="C34" s="313">
        <v>439</v>
      </c>
      <c r="D34" s="314">
        <v>486</v>
      </c>
      <c r="E34" s="315">
        <v>539</v>
      </c>
      <c r="F34" s="313">
        <v>587</v>
      </c>
      <c r="G34" s="314">
        <v>670</v>
      </c>
      <c r="H34" s="315">
        <v>760</v>
      </c>
      <c r="I34" s="313">
        <v>860</v>
      </c>
      <c r="J34" s="314">
        <v>967</v>
      </c>
      <c r="K34" s="315">
        <v>1035</v>
      </c>
      <c r="L34" s="313">
        <v>1131</v>
      </c>
      <c r="M34" s="314">
        <v>1223</v>
      </c>
      <c r="N34" s="315">
        <v>1317</v>
      </c>
      <c r="O34" s="313"/>
      <c r="P34" s="314"/>
      <c r="Q34" s="315"/>
      <c r="R34" s="313"/>
      <c r="S34" s="312"/>
      <c r="T34" s="313"/>
      <c r="U34" s="294">
        <v>1.6830357142857142</v>
      </c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</row>
    <row r="35" spans="1:43" s="222" customFormat="1" x14ac:dyDescent="0.15">
      <c r="A35" s="270">
        <v>700</v>
      </c>
      <c r="B35" s="308">
        <v>775</v>
      </c>
      <c r="C35" s="309">
        <v>775</v>
      </c>
      <c r="D35" s="310">
        <v>867</v>
      </c>
      <c r="E35" s="311">
        <v>972</v>
      </c>
      <c r="F35" s="309">
        <v>1067</v>
      </c>
      <c r="G35" s="310">
        <v>1201</v>
      </c>
      <c r="H35" s="311">
        <v>1354</v>
      </c>
      <c r="I35" s="309">
        <v>1517</v>
      </c>
      <c r="J35" s="310">
        <v>1691</v>
      </c>
      <c r="K35" s="311">
        <v>1800</v>
      </c>
      <c r="L35" s="309">
        <v>2013</v>
      </c>
      <c r="M35" s="310">
        <v>2177</v>
      </c>
      <c r="N35" s="311">
        <v>2344</v>
      </c>
      <c r="O35" s="309"/>
      <c r="P35" s="310"/>
      <c r="Q35" s="311"/>
      <c r="R35" s="309"/>
      <c r="S35" s="308"/>
      <c r="T35" s="309"/>
      <c r="U35" s="222">
        <v>2.993035714285714</v>
      </c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</row>
    <row r="36" spans="1:43" s="222" customFormat="1" x14ac:dyDescent="0.15">
      <c r="A36" s="268" t="s">
        <v>13</v>
      </c>
      <c r="B36" s="312">
        <v>466</v>
      </c>
      <c r="C36" s="313">
        <v>466</v>
      </c>
      <c r="D36" s="314">
        <v>514</v>
      </c>
      <c r="E36" s="315">
        <v>571</v>
      </c>
      <c r="F36" s="313">
        <v>622</v>
      </c>
      <c r="G36" s="314">
        <v>709</v>
      </c>
      <c r="H36" s="315">
        <v>805</v>
      </c>
      <c r="I36" s="313">
        <v>912</v>
      </c>
      <c r="J36" s="314">
        <v>1023</v>
      </c>
      <c r="K36" s="315">
        <v>1091</v>
      </c>
      <c r="L36" s="313">
        <v>1195</v>
      </c>
      <c r="M36" s="314">
        <v>1295</v>
      </c>
      <c r="N36" s="315">
        <v>1394</v>
      </c>
      <c r="O36" s="313">
        <v>1494</v>
      </c>
      <c r="P36" s="314"/>
      <c r="Q36" s="315"/>
      <c r="R36" s="313"/>
      <c r="S36" s="312"/>
      <c r="T36" s="313"/>
      <c r="U36" s="294">
        <v>1.6597222222222223</v>
      </c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</row>
    <row r="37" spans="1:43" s="222" customFormat="1" x14ac:dyDescent="0.15">
      <c r="A37" s="270">
        <v>750</v>
      </c>
      <c r="B37" s="316">
        <v>826</v>
      </c>
      <c r="C37" s="317">
        <v>826</v>
      </c>
      <c r="D37" s="318">
        <v>922</v>
      </c>
      <c r="E37" s="319">
        <v>1034</v>
      </c>
      <c r="F37" s="317">
        <v>1135</v>
      </c>
      <c r="G37" s="318">
        <v>1277</v>
      </c>
      <c r="H37" s="319">
        <v>1439</v>
      </c>
      <c r="I37" s="317">
        <v>1615</v>
      </c>
      <c r="J37" s="318">
        <v>1796</v>
      </c>
      <c r="K37" s="319">
        <v>1906</v>
      </c>
      <c r="L37" s="317">
        <v>2135</v>
      </c>
      <c r="M37" s="318">
        <v>2317</v>
      </c>
      <c r="N37" s="319">
        <v>2495</v>
      </c>
      <c r="O37" s="317">
        <v>2673</v>
      </c>
      <c r="P37" s="318"/>
      <c r="Q37" s="319"/>
      <c r="R37" s="317"/>
      <c r="S37" s="316"/>
      <c r="T37" s="317"/>
      <c r="U37" s="222">
        <v>2.9697222222222224</v>
      </c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</row>
    <row r="38" spans="1:43" s="222" customFormat="1" x14ac:dyDescent="0.15">
      <c r="A38" s="268" t="s">
        <v>14</v>
      </c>
      <c r="B38" s="320">
        <v>492</v>
      </c>
      <c r="C38" s="321">
        <v>492</v>
      </c>
      <c r="D38" s="322">
        <v>544</v>
      </c>
      <c r="E38" s="323">
        <v>602</v>
      </c>
      <c r="F38" s="321">
        <v>654</v>
      </c>
      <c r="G38" s="322">
        <v>748</v>
      </c>
      <c r="H38" s="323">
        <v>849</v>
      </c>
      <c r="I38" s="321">
        <v>962</v>
      </c>
      <c r="J38" s="322">
        <v>1079</v>
      </c>
      <c r="K38" s="323">
        <v>1153</v>
      </c>
      <c r="L38" s="321">
        <v>1258</v>
      </c>
      <c r="M38" s="322">
        <v>1364</v>
      </c>
      <c r="N38" s="323">
        <v>1469</v>
      </c>
      <c r="O38" s="321">
        <v>1574</v>
      </c>
      <c r="P38" s="322">
        <v>1679</v>
      </c>
      <c r="Q38" s="323"/>
      <c r="R38" s="321"/>
      <c r="S38" s="320"/>
      <c r="T38" s="321"/>
      <c r="U38" s="294">
        <v>1.6380208333333333</v>
      </c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</row>
    <row r="39" spans="1:43" s="222" customFormat="1" x14ac:dyDescent="0.15">
      <c r="A39" s="270">
        <v>800</v>
      </c>
      <c r="B39" s="308">
        <v>868</v>
      </c>
      <c r="C39" s="309">
        <v>868</v>
      </c>
      <c r="D39" s="310">
        <v>970</v>
      </c>
      <c r="E39" s="311">
        <v>1086</v>
      </c>
      <c r="F39" s="309">
        <v>1187</v>
      </c>
      <c r="G39" s="310">
        <v>1354</v>
      </c>
      <c r="H39" s="311">
        <v>1510</v>
      </c>
      <c r="I39" s="309">
        <v>1693</v>
      </c>
      <c r="J39" s="310">
        <v>1884</v>
      </c>
      <c r="K39" s="311">
        <v>2021</v>
      </c>
      <c r="L39" s="309">
        <v>2233</v>
      </c>
      <c r="M39" s="310">
        <v>2421</v>
      </c>
      <c r="N39" s="311">
        <v>2607</v>
      </c>
      <c r="O39" s="309">
        <v>2794</v>
      </c>
      <c r="P39" s="310">
        <v>2980</v>
      </c>
      <c r="Q39" s="311"/>
      <c r="R39" s="309"/>
      <c r="S39" s="308"/>
      <c r="T39" s="309"/>
      <c r="U39" s="222">
        <v>2.9080208333333335</v>
      </c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</row>
    <row r="40" spans="1:43" s="222" customFormat="1" x14ac:dyDescent="0.15">
      <c r="A40" s="268" t="s">
        <v>15</v>
      </c>
      <c r="B40" s="312">
        <v>519</v>
      </c>
      <c r="C40" s="313">
        <v>519</v>
      </c>
      <c r="D40" s="314">
        <v>566</v>
      </c>
      <c r="E40" s="315">
        <v>634</v>
      </c>
      <c r="F40" s="313">
        <v>690</v>
      </c>
      <c r="G40" s="314">
        <v>789</v>
      </c>
      <c r="H40" s="315">
        <v>896</v>
      </c>
      <c r="I40" s="313">
        <v>1012</v>
      </c>
      <c r="J40" s="314">
        <v>1136</v>
      </c>
      <c r="K40" s="315">
        <v>1211</v>
      </c>
      <c r="L40" s="313">
        <v>1320</v>
      </c>
      <c r="M40" s="314">
        <v>1432</v>
      </c>
      <c r="N40" s="315">
        <v>1542</v>
      </c>
      <c r="O40" s="313">
        <v>1652</v>
      </c>
      <c r="P40" s="314">
        <v>1763</v>
      </c>
      <c r="Q40" s="315">
        <v>1873</v>
      </c>
      <c r="R40" s="313"/>
      <c r="S40" s="312"/>
      <c r="T40" s="313"/>
      <c r="U40" s="294">
        <v>1.6176470588235294</v>
      </c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</row>
    <row r="41" spans="1:43" s="222" customFormat="1" x14ac:dyDescent="0.15">
      <c r="A41" s="270">
        <v>850</v>
      </c>
      <c r="B41" s="308">
        <v>908</v>
      </c>
      <c r="C41" s="309">
        <v>908</v>
      </c>
      <c r="D41" s="310">
        <v>1015</v>
      </c>
      <c r="E41" s="311">
        <v>1145</v>
      </c>
      <c r="F41" s="309">
        <v>1256</v>
      </c>
      <c r="G41" s="310">
        <v>1430</v>
      </c>
      <c r="H41" s="311">
        <v>1597</v>
      </c>
      <c r="I41" s="309">
        <v>1805</v>
      </c>
      <c r="J41" s="310">
        <v>2007</v>
      </c>
      <c r="K41" s="311">
        <v>2128</v>
      </c>
      <c r="L41" s="309">
        <v>2327</v>
      </c>
      <c r="M41" s="310">
        <v>2519</v>
      </c>
      <c r="N41" s="311">
        <v>2713</v>
      </c>
      <c r="O41" s="309">
        <v>2907</v>
      </c>
      <c r="P41" s="310">
        <v>3101</v>
      </c>
      <c r="Q41" s="311">
        <v>3295</v>
      </c>
      <c r="R41" s="309"/>
      <c r="S41" s="308"/>
      <c r="T41" s="309"/>
      <c r="U41" s="222">
        <v>2.8476470588235294</v>
      </c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</row>
    <row r="42" spans="1:43" s="222" customFormat="1" x14ac:dyDescent="0.15">
      <c r="A42" s="268" t="s">
        <v>16</v>
      </c>
      <c r="B42" s="312">
        <v>544</v>
      </c>
      <c r="C42" s="313">
        <v>544</v>
      </c>
      <c r="D42" s="314">
        <v>595</v>
      </c>
      <c r="E42" s="315">
        <v>665</v>
      </c>
      <c r="F42" s="313">
        <v>734</v>
      </c>
      <c r="G42" s="314">
        <v>828</v>
      </c>
      <c r="H42" s="315">
        <v>939</v>
      </c>
      <c r="I42" s="313">
        <v>1062</v>
      </c>
      <c r="J42" s="314">
        <v>1190</v>
      </c>
      <c r="K42" s="315">
        <v>1268</v>
      </c>
      <c r="L42" s="313">
        <v>1399</v>
      </c>
      <c r="M42" s="314">
        <v>1516</v>
      </c>
      <c r="N42" s="315">
        <v>1633</v>
      </c>
      <c r="O42" s="313">
        <v>1750</v>
      </c>
      <c r="P42" s="314">
        <v>1866</v>
      </c>
      <c r="Q42" s="315">
        <v>1983</v>
      </c>
      <c r="R42" s="313">
        <v>2100</v>
      </c>
      <c r="S42" s="312"/>
      <c r="T42" s="313"/>
      <c r="U42" s="294">
        <v>1.619212962962963</v>
      </c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</row>
    <row r="43" spans="1:43" s="222" customFormat="1" x14ac:dyDescent="0.15">
      <c r="A43" s="270">
        <v>900</v>
      </c>
      <c r="B43" s="316">
        <v>955</v>
      </c>
      <c r="C43" s="317">
        <v>955</v>
      </c>
      <c r="D43" s="318">
        <v>1070</v>
      </c>
      <c r="E43" s="319">
        <v>1205</v>
      </c>
      <c r="F43" s="317">
        <v>1333</v>
      </c>
      <c r="G43" s="318">
        <v>1506</v>
      </c>
      <c r="H43" s="319">
        <v>1696</v>
      </c>
      <c r="I43" s="317">
        <v>1898</v>
      </c>
      <c r="J43" s="318">
        <v>2070</v>
      </c>
      <c r="K43" s="319">
        <v>2235</v>
      </c>
      <c r="L43" s="317">
        <v>2460</v>
      </c>
      <c r="M43" s="318">
        <v>2668</v>
      </c>
      <c r="N43" s="319">
        <v>2873</v>
      </c>
      <c r="O43" s="317">
        <v>3078</v>
      </c>
      <c r="P43" s="318">
        <v>3283</v>
      </c>
      <c r="Q43" s="319">
        <v>3488</v>
      </c>
      <c r="R43" s="317">
        <v>3694</v>
      </c>
      <c r="S43" s="316"/>
      <c r="T43" s="317"/>
      <c r="U43" s="222">
        <v>2.8492129629629632</v>
      </c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</row>
    <row r="44" spans="1:43" s="222" customFormat="1" x14ac:dyDescent="0.15">
      <c r="A44" s="268" t="s">
        <v>17</v>
      </c>
      <c r="B44" s="320">
        <v>569</v>
      </c>
      <c r="C44" s="321">
        <v>569</v>
      </c>
      <c r="D44" s="322">
        <v>622</v>
      </c>
      <c r="E44" s="323">
        <v>695</v>
      </c>
      <c r="F44" s="321">
        <v>768</v>
      </c>
      <c r="G44" s="322">
        <v>866</v>
      </c>
      <c r="H44" s="323">
        <v>984</v>
      </c>
      <c r="I44" s="321">
        <v>1109</v>
      </c>
      <c r="J44" s="322">
        <v>1241</v>
      </c>
      <c r="K44" s="323">
        <v>1325</v>
      </c>
      <c r="L44" s="321">
        <v>1466</v>
      </c>
      <c r="M44" s="322">
        <v>1591</v>
      </c>
      <c r="N44" s="323">
        <v>1713</v>
      </c>
      <c r="O44" s="321">
        <v>1835</v>
      </c>
      <c r="P44" s="322">
        <v>1958</v>
      </c>
      <c r="Q44" s="323">
        <v>2080</v>
      </c>
      <c r="R44" s="321">
        <v>2202</v>
      </c>
      <c r="S44" s="320">
        <v>2325</v>
      </c>
      <c r="T44" s="321"/>
      <c r="U44" s="294">
        <v>1.6074561403508771</v>
      </c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</row>
    <row r="45" spans="1:43" s="222" customFormat="1" x14ac:dyDescent="0.15">
      <c r="A45" s="270">
        <v>950</v>
      </c>
      <c r="B45" s="308">
        <v>1001</v>
      </c>
      <c r="C45" s="309">
        <v>1001</v>
      </c>
      <c r="D45" s="310">
        <v>1122</v>
      </c>
      <c r="E45" s="311">
        <v>1262</v>
      </c>
      <c r="F45" s="309">
        <v>1399</v>
      </c>
      <c r="G45" s="310">
        <v>1579</v>
      </c>
      <c r="H45" s="311">
        <v>1782</v>
      </c>
      <c r="I45" s="309">
        <v>1988</v>
      </c>
      <c r="J45" s="310">
        <v>2168</v>
      </c>
      <c r="K45" s="311">
        <v>2341</v>
      </c>
      <c r="L45" s="309">
        <v>2585</v>
      </c>
      <c r="M45" s="310">
        <v>2806</v>
      </c>
      <c r="N45" s="311">
        <v>3022</v>
      </c>
      <c r="O45" s="309">
        <v>3238</v>
      </c>
      <c r="P45" s="310">
        <v>3453</v>
      </c>
      <c r="Q45" s="311">
        <v>3669</v>
      </c>
      <c r="R45" s="309">
        <v>3885</v>
      </c>
      <c r="S45" s="308">
        <v>4101</v>
      </c>
      <c r="T45" s="309"/>
      <c r="U45" s="222">
        <v>2.8374561403508771</v>
      </c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</row>
    <row r="46" spans="1:43" s="222" customFormat="1" x14ac:dyDescent="0.15">
      <c r="A46" s="268" t="s">
        <v>18</v>
      </c>
      <c r="B46" s="312">
        <v>582</v>
      </c>
      <c r="C46" s="313">
        <v>582</v>
      </c>
      <c r="D46" s="314">
        <v>655</v>
      </c>
      <c r="E46" s="315">
        <v>722</v>
      </c>
      <c r="F46" s="313">
        <v>816</v>
      </c>
      <c r="G46" s="314">
        <v>913</v>
      </c>
      <c r="H46" s="315">
        <v>1033</v>
      </c>
      <c r="I46" s="313">
        <v>1145</v>
      </c>
      <c r="J46" s="314">
        <v>1273</v>
      </c>
      <c r="K46" s="315">
        <v>1395</v>
      </c>
      <c r="L46" s="313">
        <v>1543</v>
      </c>
      <c r="M46" s="314">
        <v>1674</v>
      </c>
      <c r="N46" s="315">
        <v>1803</v>
      </c>
      <c r="O46" s="313">
        <v>1932</v>
      </c>
      <c r="P46" s="314">
        <v>2061</v>
      </c>
      <c r="Q46" s="315">
        <v>2190</v>
      </c>
      <c r="R46" s="313">
        <v>2318</v>
      </c>
      <c r="S46" s="312">
        <v>2447</v>
      </c>
      <c r="T46" s="313">
        <v>2576</v>
      </c>
      <c r="U46" s="294">
        <v>1.6072916666666666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</row>
    <row r="47" spans="1:43" s="222" customFormat="1" x14ac:dyDescent="0.15">
      <c r="A47" s="270">
        <v>1000</v>
      </c>
      <c r="B47" s="308">
        <v>1026</v>
      </c>
      <c r="C47" s="309">
        <v>1026</v>
      </c>
      <c r="D47" s="310">
        <v>1179</v>
      </c>
      <c r="E47" s="311">
        <v>1318</v>
      </c>
      <c r="F47" s="309">
        <v>1479</v>
      </c>
      <c r="G47" s="310">
        <v>1664</v>
      </c>
      <c r="H47" s="311">
        <v>1871</v>
      </c>
      <c r="I47" s="309">
        <v>2071</v>
      </c>
      <c r="J47" s="310">
        <v>2247</v>
      </c>
      <c r="K47" s="311">
        <v>2464</v>
      </c>
      <c r="L47" s="309">
        <v>2692</v>
      </c>
      <c r="M47" s="310">
        <v>2922</v>
      </c>
      <c r="N47" s="311">
        <v>3147</v>
      </c>
      <c r="O47" s="309">
        <v>3372</v>
      </c>
      <c r="P47" s="310">
        <v>3597</v>
      </c>
      <c r="Q47" s="311">
        <v>3822</v>
      </c>
      <c r="R47" s="309">
        <v>4046</v>
      </c>
      <c r="S47" s="308">
        <v>4271</v>
      </c>
      <c r="T47" s="309">
        <v>4496</v>
      </c>
      <c r="U47" s="222">
        <v>2.8072916666666665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</row>
    <row r="48" spans="1:43" s="222" customFormat="1" x14ac:dyDescent="0.15">
      <c r="A48" s="272" t="s">
        <v>19</v>
      </c>
      <c r="B48" s="312">
        <v>606</v>
      </c>
      <c r="C48" s="313">
        <v>606</v>
      </c>
      <c r="D48" s="314">
        <v>684</v>
      </c>
      <c r="E48" s="315">
        <v>753</v>
      </c>
      <c r="F48" s="313">
        <v>849</v>
      </c>
      <c r="G48" s="314">
        <v>950</v>
      </c>
      <c r="H48" s="315">
        <v>1077</v>
      </c>
      <c r="I48" s="313">
        <v>1192</v>
      </c>
      <c r="J48" s="314">
        <v>1326</v>
      </c>
      <c r="K48" s="315">
        <v>1456</v>
      </c>
      <c r="L48" s="313">
        <v>1619</v>
      </c>
      <c r="M48" s="314">
        <v>1758</v>
      </c>
      <c r="N48" s="315">
        <v>1893</v>
      </c>
      <c r="O48" s="313">
        <v>2029</v>
      </c>
      <c r="P48" s="314">
        <v>2164</v>
      </c>
      <c r="Q48" s="315">
        <v>2299</v>
      </c>
      <c r="R48" s="313">
        <v>2434</v>
      </c>
      <c r="S48" s="312">
        <v>2570</v>
      </c>
      <c r="T48" s="313">
        <v>2705</v>
      </c>
      <c r="U48" s="294">
        <v>1.6061507936507937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</row>
    <row r="49" spans="1:43" s="222" customFormat="1" x14ac:dyDescent="0.15">
      <c r="A49" s="270">
        <v>1050</v>
      </c>
      <c r="B49" s="316">
        <v>1071</v>
      </c>
      <c r="C49" s="317">
        <v>1071</v>
      </c>
      <c r="D49" s="318">
        <v>1221</v>
      </c>
      <c r="E49" s="319">
        <v>1378</v>
      </c>
      <c r="F49" s="317">
        <v>1534</v>
      </c>
      <c r="G49" s="318">
        <v>1736</v>
      </c>
      <c r="H49" s="319">
        <v>1956</v>
      </c>
      <c r="I49" s="317">
        <v>2162</v>
      </c>
      <c r="J49" s="318">
        <v>2344</v>
      </c>
      <c r="K49" s="319">
        <v>2578</v>
      </c>
      <c r="L49" s="317">
        <v>2824</v>
      </c>
      <c r="M49" s="318">
        <v>3069</v>
      </c>
      <c r="N49" s="319">
        <v>3305</v>
      </c>
      <c r="O49" s="317">
        <v>3541</v>
      </c>
      <c r="P49" s="318">
        <v>3777</v>
      </c>
      <c r="Q49" s="319">
        <v>4013</v>
      </c>
      <c r="R49" s="317">
        <v>4249</v>
      </c>
      <c r="S49" s="316">
        <v>4485</v>
      </c>
      <c r="T49" s="317">
        <v>4721</v>
      </c>
      <c r="U49" s="222">
        <v>2.8061507936507937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</row>
    <row r="50" spans="1:43" s="222" customFormat="1" x14ac:dyDescent="0.15">
      <c r="A50" s="268" t="s">
        <v>20</v>
      </c>
      <c r="B50" s="320">
        <v>632</v>
      </c>
      <c r="C50" s="321">
        <v>632</v>
      </c>
      <c r="D50" s="322">
        <v>712</v>
      </c>
      <c r="E50" s="323">
        <v>784</v>
      </c>
      <c r="F50" s="321">
        <v>884</v>
      </c>
      <c r="G50" s="322">
        <v>990</v>
      </c>
      <c r="H50" s="323">
        <v>1120</v>
      </c>
      <c r="I50" s="321">
        <v>1241</v>
      </c>
      <c r="J50" s="322">
        <v>1378</v>
      </c>
      <c r="K50" s="323">
        <v>1512</v>
      </c>
      <c r="L50" s="321">
        <v>1687</v>
      </c>
      <c r="M50" s="322">
        <v>1830</v>
      </c>
      <c r="N50" s="323">
        <v>1971</v>
      </c>
      <c r="O50" s="321">
        <v>2112</v>
      </c>
      <c r="P50" s="322">
        <v>2253</v>
      </c>
      <c r="Q50" s="323">
        <v>2394</v>
      </c>
      <c r="R50" s="321">
        <v>2534</v>
      </c>
      <c r="S50" s="320">
        <v>2675</v>
      </c>
      <c r="T50" s="321">
        <v>2816</v>
      </c>
      <c r="U50" s="294">
        <v>1.5975378787878789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</row>
    <row r="51" spans="1:43" s="222" customFormat="1" x14ac:dyDescent="0.15">
      <c r="A51" s="270">
        <v>1100</v>
      </c>
      <c r="B51" s="308">
        <v>1119</v>
      </c>
      <c r="C51" s="309">
        <v>1119</v>
      </c>
      <c r="D51" s="310">
        <v>1262</v>
      </c>
      <c r="E51" s="311">
        <v>1438</v>
      </c>
      <c r="F51" s="309">
        <v>1610</v>
      </c>
      <c r="G51" s="310">
        <v>1813</v>
      </c>
      <c r="H51" s="311">
        <v>2039</v>
      </c>
      <c r="I51" s="309">
        <v>2256</v>
      </c>
      <c r="J51" s="310">
        <v>2444</v>
      </c>
      <c r="K51" s="311">
        <v>2684</v>
      </c>
      <c r="L51" s="309">
        <v>2943</v>
      </c>
      <c r="M51" s="310">
        <v>3192</v>
      </c>
      <c r="N51" s="311">
        <v>3437</v>
      </c>
      <c r="O51" s="309">
        <v>3683</v>
      </c>
      <c r="P51" s="310">
        <v>3928</v>
      </c>
      <c r="Q51" s="311">
        <v>4174</v>
      </c>
      <c r="R51" s="309">
        <v>4419</v>
      </c>
      <c r="S51" s="308">
        <v>4665</v>
      </c>
      <c r="T51" s="309">
        <v>4910</v>
      </c>
      <c r="U51" s="222">
        <v>2.7875378787878788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</row>
    <row r="52" spans="1:43" s="222" customFormat="1" x14ac:dyDescent="0.15">
      <c r="A52" s="268" t="s">
        <v>21</v>
      </c>
      <c r="B52" s="312">
        <v>654</v>
      </c>
      <c r="C52" s="313">
        <v>654</v>
      </c>
      <c r="D52" s="314">
        <v>739</v>
      </c>
      <c r="E52" s="315">
        <v>815</v>
      </c>
      <c r="F52" s="313">
        <v>918</v>
      </c>
      <c r="G52" s="314">
        <v>1027</v>
      </c>
      <c r="H52" s="315">
        <v>1163</v>
      </c>
      <c r="I52" s="313">
        <v>1288</v>
      </c>
      <c r="J52" s="314">
        <v>1431</v>
      </c>
      <c r="K52" s="315">
        <v>1567</v>
      </c>
      <c r="L52" s="313">
        <v>1748</v>
      </c>
      <c r="M52" s="314">
        <v>1890</v>
      </c>
      <c r="N52" s="315">
        <v>2035</v>
      </c>
      <c r="O52" s="313">
        <v>2180</v>
      </c>
      <c r="P52" s="314">
        <v>2326</v>
      </c>
      <c r="Q52" s="315">
        <v>2471</v>
      </c>
      <c r="R52" s="313">
        <v>2616</v>
      </c>
      <c r="S52" s="312">
        <v>2762</v>
      </c>
      <c r="T52" s="313">
        <v>2907</v>
      </c>
      <c r="U52" s="294">
        <v>1.5833333333333333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</row>
    <row r="53" spans="1:43" s="222" customFormat="1" x14ac:dyDescent="0.15">
      <c r="A53" s="270">
        <v>1150</v>
      </c>
      <c r="B53" s="308">
        <v>1161</v>
      </c>
      <c r="C53" s="309">
        <v>1161</v>
      </c>
      <c r="D53" s="310">
        <v>1314</v>
      </c>
      <c r="E53" s="311">
        <v>1488</v>
      </c>
      <c r="F53" s="309">
        <v>1677</v>
      </c>
      <c r="G53" s="310">
        <v>1885</v>
      </c>
      <c r="H53" s="311">
        <v>2123</v>
      </c>
      <c r="I53" s="309">
        <v>2347</v>
      </c>
      <c r="J53" s="310">
        <v>2544</v>
      </c>
      <c r="K53" s="311">
        <v>2788</v>
      </c>
      <c r="L53" s="309">
        <v>3056</v>
      </c>
      <c r="M53" s="310">
        <v>3301</v>
      </c>
      <c r="N53" s="311">
        <v>3555</v>
      </c>
      <c r="O53" s="309">
        <v>3809</v>
      </c>
      <c r="P53" s="310">
        <v>4063</v>
      </c>
      <c r="Q53" s="311">
        <v>4317</v>
      </c>
      <c r="R53" s="309">
        <v>4571</v>
      </c>
      <c r="S53" s="308">
        <v>4824</v>
      </c>
      <c r="T53" s="309">
        <v>5078</v>
      </c>
      <c r="U53" s="222">
        <v>2.7633333333333332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</row>
    <row r="54" spans="1:43" s="222" customFormat="1" x14ac:dyDescent="0.15">
      <c r="A54" s="268" t="s">
        <v>22</v>
      </c>
      <c r="B54" s="312">
        <v>680</v>
      </c>
      <c r="C54" s="313">
        <v>680</v>
      </c>
      <c r="D54" s="314">
        <v>768</v>
      </c>
      <c r="E54" s="315">
        <v>845</v>
      </c>
      <c r="F54" s="313">
        <v>952</v>
      </c>
      <c r="G54" s="314">
        <v>1078</v>
      </c>
      <c r="H54" s="315">
        <v>1206</v>
      </c>
      <c r="I54" s="313">
        <v>1356</v>
      </c>
      <c r="J54" s="314">
        <v>1507</v>
      </c>
      <c r="K54" s="315">
        <v>1657</v>
      </c>
      <c r="L54" s="313">
        <v>1812</v>
      </c>
      <c r="M54" s="314">
        <v>1959</v>
      </c>
      <c r="N54" s="315">
        <v>2110</v>
      </c>
      <c r="O54" s="313">
        <v>2261</v>
      </c>
      <c r="P54" s="314">
        <v>2412</v>
      </c>
      <c r="Q54" s="315">
        <v>2562</v>
      </c>
      <c r="R54" s="313">
        <v>2713</v>
      </c>
      <c r="S54" s="312">
        <v>2864</v>
      </c>
      <c r="T54" s="313">
        <v>3014</v>
      </c>
      <c r="U54" s="294">
        <v>1.5729166666666667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</row>
    <row r="55" spans="1:43" s="222" customFormat="1" x14ac:dyDescent="0.15">
      <c r="A55" s="270">
        <v>1200</v>
      </c>
      <c r="B55" s="316">
        <v>1209</v>
      </c>
      <c r="C55" s="317">
        <v>1209</v>
      </c>
      <c r="D55" s="318">
        <v>1368</v>
      </c>
      <c r="E55" s="319">
        <v>1529</v>
      </c>
      <c r="F55" s="317">
        <v>1722</v>
      </c>
      <c r="G55" s="318">
        <v>1950</v>
      </c>
      <c r="H55" s="319">
        <v>2182</v>
      </c>
      <c r="I55" s="317">
        <v>2453</v>
      </c>
      <c r="J55" s="318">
        <v>2667</v>
      </c>
      <c r="K55" s="319">
        <v>2928</v>
      </c>
      <c r="L55" s="317">
        <v>3174</v>
      </c>
      <c r="M55" s="318">
        <v>3432</v>
      </c>
      <c r="N55" s="319">
        <v>3696</v>
      </c>
      <c r="O55" s="317">
        <v>3960</v>
      </c>
      <c r="P55" s="318">
        <v>4224</v>
      </c>
      <c r="Q55" s="319">
        <v>4488</v>
      </c>
      <c r="R55" s="317">
        <v>4752</v>
      </c>
      <c r="S55" s="316">
        <v>5016</v>
      </c>
      <c r="T55" s="317">
        <v>5280</v>
      </c>
      <c r="U55" s="222">
        <v>2.7529166666666667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</row>
    <row r="56" spans="1:43" s="222" customFormat="1" x14ac:dyDescent="0.15">
      <c r="A56" s="390" t="s">
        <v>130</v>
      </c>
      <c r="B56" s="320">
        <v>680</v>
      </c>
      <c r="C56" s="321">
        <v>708</v>
      </c>
      <c r="D56" s="322">
        <v>800</v>
      </c>
      <c r="E56" s="323">
        <v>880</v>
      </c>
      <c r="F56" s="321">
        <v>990</v>
      </c>
      <c r="G56" s="322">
        <v>1120</v>
      </c>
      <c r="H56" s="323">
        <v>1256</v>
      </c>
      <c r="I56" s="321">
        <v>1413</v>
      </c>
      <c r="J56" s="322">
        <v>1570</v>
      </c>
      <c r="K56" s="323">
        <v>1727</v>
      </c>
      <c r="L56" s="321">
        <v>1884</v>
      </c>
      <c r="M56" s="322">
        <v>2041</v>
      </c>
      <c r="N56" s="323">
        <v>2198</v>
      </c>
      <c r="O56" s="321">
        <v>2355</v>
      </c>
      <c r="P56" s="322">
        <v>2512</v>
      </c>
      <c r="Q56" s="323">
        <v>2669</v>
      </c>
      <c r="R56" s="321">
        <v>2826</v>
      </c>
      <c r="S56" s="320">
        <v>2983</v>
      </c>
      <c r="T56" s="321">
        <v>3140</v>
      </c>
      <c r="U56" s="294">
        <v>1.5729166666666667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</row>
    <row r="57" spans="1:43" s="222" customFormat="1" x14ac:dyDescent="0.15">
      <c r="A57" s="270">
        <v>1250</v>
      </c>
      <c r="B57" s="308">
        <v>1210</v>
      </c>
      <c r="C57" s="309">
        <v>1260</v>
      </c>
      <c r="D57" s="310">
        <v>1424</v>
      </c>
      <c r="E57" s="311">
        <v>1595</v>
      </c>
      <c r="F57" s="309">
        <v>1794</v>
      </c>
      <c r="G57" s="310">
        <v>2030</v>
      </c>
      <c r="H57" s="311">
        <v>2272</v>
      </c>
      <c r="I57" s="309">
        <v>2556</v>
      </c>
      <c r="J57" s="310">
        <v>2780</v>
      </c>
      <c r="K57" s="311">
        <v>3047</v>
      </c>
      <c r="L57" s="309">
        <v>3300</v>
      </c>
      <c r="M57" s="310">
        <v>3575</v>
      </c>
      <c r="N57" s="311">
        <v>3850</v>
      </c>
      <c r="O57" s="309">
        <v>4125</v>
      </c>
      <c r="P57" s="310">
        <v>4400</v>
      </c>
      <c r="Q57" s="311">
        <v>4675</v>
      </c>
      <c r="R57" s="309">
        <v>4950</v>
      </c>
      <c r="S57" s="308">
        <v>5225</v>
      </c>
      <c r="T57" s="309">
        <v>5500</v>
      </c>
      <c r="U57" s="222">
        <v>2.7529166666666667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</row>
    <row r="58" spans="1:43" s="222" customFormat="1" x14ac:dyDescent="0.15">
      <c r="A58" s="390" t="s">
        <v>131</v>
      </c>
      <c r="B58" s="312">
        <v>707</v>
      </c>
      <c r="C58" s="313">
        <v>736</v>
      </c>
      <c r="D58" s="314">
        <v>832</v>
      </c>
      <c r="E58" s="315">
        <v>915</v>
      </c>
      <c r="F58" s="313">
        <v>1030</v>
      </c>
      <c r="G58" s="314">
        <v>1165</v>
      </c>
      <c r="H58" s="315">
        <v>1306</v>
      </c>
      <c r="I58" s="313">
        <v>1470</v>
      </c>
      <c r="J58" s="314">
        <v>1633</v>
      </c>
      <c r="K58" s="315">
        <v>1796</v>
      </c>
      <c r="L58" s="313">
        <v>1959</v>
      </c>
      <c r="M58" s="314">
        <v>2123</v>
      </c>
      <c r="N58" s="315">
        <v>2286</v>
      </c>
      <c r="O58" s="313">
        <v>2449</v>
      </c>
      <c r="P58" s="314">
        <v>2612</v>
      </c>
      <c r="Q58" s="315">
        <v>2776</v>
      </c>
      <c r="R58" s="313">
        <v>2939</v>
      </c>
      <c r="S58" s="312">
        <v>3102</v>
      </c>
      <c r="T58" s="313">
        <v>3266</v>
      </c>
      <c r="U58" s="294">
        <v>1.5729166666666667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</row>
    <row r="59" spans="1:43" s="222" customFormat="1" x14ac:dyDescent="0.15">
      <c r="A59" s="270">
        <v>1300</v>
      </c>
      <c r="B59" s="308">
        <v>1258</v>
      </c>
      <c r="C59" s="309">
        <v>1310</v>
      </c>
      <c r="D59" s="310">
        <v>1481</v>
      </c>
      <c r="E59" s="311">
        <v>1659</v>
      </c>
      <c r="F59" s="309">
        <v>1866</v>
      </c>
      <c r="G59" s="310">
        <v>2111</v>
      </c>
      <c r="H59" s="311">
        <v>2363</v>
      </c>
      <c r="I59" s="309">
        <v>2658</v>
      </c>
      <c r="J59" s="310">
        <v>2891</v>
      </c>
      <c r="K59" s="311">
        <v>3169</v>
      </c>
      <c r="L59" s="309">
        <v>3432</v>
      </c>
      <c r="M59" s="310">
        <v>3718</v>
      </c>
      <c r="N59" s="311">
        <v>4004</v>
      </c>
      <c r="O59" s="309">
        <v>4290</v>
      </c>
      <c r="P59" s="310">
        <v>4576</v>
      </c>
      <c r="Q59" s="311">
        <v>4862</v>
      </c>
      <c r="R59" s="309">
        <v>5148</v>
      </c>
      <c r="S59" s="308">
        <v>5434</v>
      </c>
      <c r="T59" s="309">
        <v>5720</v>
      </c>
      <c r="U59" s="222">
        <v>2.7529166666666667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</row>
    <row r="60" spans="1:43" s="222" customFormat="1" x14ac:dyDescent="0.15">
      <c r="A60" s="268" t="s">
        <v>132</v>
      </c>
      <c r="B60" s="312">
        <v>734</v>
      </c>
      <c r="C60" s="313">
        <v>765</v>
      </c>
      <c r="D60" s="314">
        <v>864</v>
      </c>
      <c r="E60" s="315">
        <v>950</v>
      </c>
      <c r="F60" s="313">
        <v>1069</v>
      </c>
      <c r="G60" s="314">
        <v>1210</v>
      </c>
      <c r="H60" s="315">
        <v>1356</v>
      </c>
      <c r="I60" s="313">
        <v>1526</v>
      </c>
      <c r="J60" s="314">
        <v>1696</v>
      </c>
      <c r="K60" s="315">
        <v>1865</v>
      </c>
      <c r="L60" s="313">
        <v>2035</v>
      </c>
      <c r="M60" s="314">
        <v>2204</v>
      </c>
      <c r="N60" s="315">
        <v>2374</v>
      </c>
      <c r="O60" s="313">
        <v>2543</v>
      </c>
      <c r="P60" s="314">
        <v>2713</v>
      </c>
      <c r="Q60" s="315">
        <v>2883</v>
      </c>
      <c r="R60" s="313">
        <v>3052</v>
      </c>
      <c r="S60" s="312">
        <v>3222</v>
      </c>
      <c r="T60" s="313">
        <v>3391</v>
      </c>
      <c r="U60" s="294">
        <v>1.5729166666666667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</row>
    <row r="61" spans="1:43" s="222" customFormat="1" x14ac:dyDescent="0.15">
      <c r="A61" s="270">
        <v>1350</v>
      </c>
      <c r="B61" s="316">
        <v>1307</v>
      </c>
      <c r="C61" s="317">
        <v>1361</v>
      </c>
      <c r="D61" s="318">
        <v>1538</v>
      </c>
      <c r="E61" s="319">
        <v>1723</v>
      </c>
      <c r="F61" s="317">
        <v>1938</v>
      </c>
      <c r="G61" s="318">
        <v>2192</v>
      </c>
      <c r="H61" s="319">
        <v>2454</v>
      </c>
      <c r="I61" s="317">
        <v>2760</v>
      </c>
      <c r="J61" s="318">
        <v>3002</v>
      </c>
      <c r="K61" s="319">
        <v>3291</v>
      </c>
      <c r="L61" s="317">
        <v>3564</v>
      </c>
      <c r="M61" s="318">
        <v>3861</v>
      </c>
      <c r="N61" s="319">
        <v>4158</v>
      </c>
      <c r="O61" s="317">
        <v>4455</v>
      </c>
      <c r="P61" s="318">
        <v>4752</v>
      </c>
      <c r="Q61" s="319">
        <v>5049</v>
      </c>
      <c r="R61" s="317">
        <v>5346</v>
      </c>
      <c r="S61" s="316">
        <v>5643</v>
      </c>
      <c r="T61" s="317">
        <v>5940</v>
      </c>
      <c r="U61" s="222">
        <v>2.7529166666666667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</row>
    <row r="62" spans="1:43" s="222" customFormat="1" x14ac:dyDescent="0.15">
      <c r="A62" s="268" t="s">
        <v>133</v>
      </c>
      <c r="B62" s="320">
        <v>762</v>
      </c>
      <c r="C62" s="321">
        <v>793</v>
      </c>
      <c r="D62" s="322">
        <v>896</v>
      </c>
      <c r="E62" s="323">
        <v>986</v>
      </c>
      <c r="F62" s="321">
        <v>1109</v>
      </c>
      <c r="G62" s="322">
        <v>1254</v>
      </c>
      <c r="H62" s="323">
        <v>1407</v>
      </c>
      <c r="I62" s="321">
        <v>1583</v>
      </c>
      <c r="J62" s="322">
        <v>1758</v>
      </c>
      <c r="K62" s="323">
        <v>1934</v>
      </c>
      <c r="L62" s="321">
        <v>2110</v>
      </c>
      <c r="M62" s="322">
        <v>2286</v>
      </c>
      <c r="N62" s="323">
        <v>2462</v>
      </c>
      <c r="O62" s="321">
        <v>2638</v>
      </c>
      <c r="P62" s="322">
        <v>2813</v>
      </c>
      <c r="Q62" s="323">
        <v>2989</v>
      </c>
      <c r="R62" s="321">
        <v>3165</v>
      </c>
      <c r="S62" s="320">
        <v>3341</v>
      </c>
      <c r="T62" s="321">
        <v>3517</v>
      </c>
      <c r="U62" s="294">
        <v>1.5729166666666667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</row>
    <row r="63" spans="1:43" s="222" customFormat="1" x14ac:dyDescent="0.15">
      <c r="A63" s="270">
        <v>1400</v>
      </c>
      <c r="B63" s="308">
        <v>1355</v>
      </c>
      <c r="C63" s="309">
        <v>1411</v>
      </c>
      <c r="D63" s="310">
        <v>1595</v>
      </c>
      <c r="E63" s="311">
        <v>1786</v>
      </c>
      <c r="F63" s="309">
        <v>2009</v>
      </c>
      <c r="G63" s="310">
        <v>2274</v>
      </c>
      <c r="H63" s="311">
        <v>2545</v>
      </c>
      <c r="I63" s="309">
        <v>2863</v>
      </c>
      <c r="J63" s="310">
        <v>3114</v>
      </c>
      <c r="K63" s="311">
        <v>3413</v>
      </c>
      <c r="L63" s="309">
        <v>3696</v>
      </c>
      <c r="M63" s="310">
        <v>4004</v>
      </c>
      <c r="N63" s="311">
        <v>4312</v>
      </c>
      <c r="O63" s="309">
        <v>4620</v>
      </c>
      <c r="P63" s="310">
        <v>4928</v>
      </c>
      <c r="Q63" s="311">
        <v>5236</v>
      </c>
      <c r="R63" s="309">
        <v>5544</v>
      </c>
      <c r="S63" s="308">
        <v>5852</v>
      </c>
      <c r="T63" s="309">
        <v>6160</v>
      </c>
      <c r="U63" s="222">
        <v>2.7529166666666667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</row>
    <row r="64" spans="1:43" s="222" customFormat="1" x14ac:dyDescent="0.15">
      <c r="A64" s="268" t="s">
        <v>134</v>
      </c>
      <c r="B64" s="312">
        <v>789</v>
      </c>
      <c r="C64" s="313">
        <v>821</v>
      </c>
      <c r="D64" s="314">
        <v>928</v>
      </c>
      <c r="E64" s="315">
        <v>1021</v>
      </c>
      <c r="F64" s="313">
        <v>1148</v>
      </c>
      <c r="G64" s="314">
        <v>1299</v>
      </c>
      <c r="H64" s="315">
        <v>1457</v>
      </c>
      <c r="I64" s="313">
        <v>1639</v>
      </c>
      <c r="J64" s="314">
        <v>1821</v>
      </c>
      <c r="K64" s="315">
        <v>2003</v>
      </c>
      <c r="L64" s="313">
        <v>2185</v>
      </c>
      <c r="M64" s="314">
        <v>2368</v>
      </c>
      <c r="N64" s="315">
        <v>2550</v>
      </c>
      <c r="O64" s="313">
        <v>2732</v>
      </c>
      <c r="P64" s="314">
        <v>2914</v>
      </c>
      <c r="Q64" s="315">
        <v>3096</v>
      </c>
      <c r="R64" s="313">
        <v>3278</v>
      </c>
      <c r="S64" s="312">
        <v>3460</v>
      </c>
      <c r="T64" s="313">
        <v>3642</v>
      </c>
      <c r="U64" s="294">
        <v>1.5729166666666667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</row>
    <row r="65" spans="1:42" x14ac:dyDescent="0.15">
      <c r="A65" s="270">
        <v>1450</v>
      </c>
      <c r="B65" s="308">
        <v>1404</v>
      </c>
      <c r="C65" s="309">
        <v>1462</v>
      </c>
      <c r="D65" s="310">
        <v>1652</v>
      </c>
      <c r="E65" s="311">
        <v>1850</v>
      </c>
      <c r="F65" s="309">
        <v>2081</v>
      </c>
      <c r="G65" s="310">
        <v>2355</v>
      </c>
      <c r="H65" s="311">
        <v>2636</v>
      </c>
      <c r="I65" s="309">
        <v>2965</v>
      </c>
      <c r="J65" s="310">
        <v>3225</v>
      </c>
      <c r="K65" s="311">
        <v>3535</v>
      </c>
      <c r="L65" s="309">
        <v>3828</v>
      </c>
      <c r="M65" s="310">
        <v>4147</v>
      </c>
      <c r="N65" s="311">
        <v>4466</v>
      </c>
      <c r="O65" s="309">
        <v>4785</v>
      </c>
      <c r="P65" s="310">
        <v>5104</v>
      </c>
      <c r="Q65" s="311">
        <v>5423</v>
      </c>
      <c r="R65" s="309">
        <v>5742</v>
      </c>
      <c r="S65" s="308">
        <v>6061</v>
      </c>
      <c r="T65" s="309">
        <v>6380</v>
      </c>
      <c r="U65" s="222">
        <v>2.7529166666666667</v>
      </c>
    </row>
    <row r="66" spans="1:42" x14ac:dyDescent="0.15">
      <c r="A66" s="268" t="s">
        <v>135</v>
      </c>
      <c r="B66" s="312">
        <v>816</v>
      </c>
      <c r="C66" s="313">
        <v>850</v>
      </c>
      <c r="D66" s="314">
        <v>960</v>
      </c>
      <c r="E66" s="315">
        <v>1056</v>
      </c>
      <c r="F66" s="313">
        <v>1188</v>
      </c>
      <c r="G66" s="314">
        <v>1344</v>
      </c>
      <c r="H66" s="315">
        <v>1507</v>
      </c>
      <c r="I66" s="313">
        <v>1696</v>
      </c>
      <c r="J66" s="314">
        <v>1884</v>
      </c>
      <c r="K66" s="315">
        <v>2072</v>
      </c>
      <c r="L66" s="313">
        <v>2261</v>
      </c>
      <c r="M66" s="314">
        <v>2449</v>
      </c>
      <c r="N66" s="315">
        <v>2638</v>
      </c>
      <c r="O66" s="313">
        <v>2826</v>
      </c>
      <c r="P66" s="314">
        <v>3014</v>
      </c>
      <c r="Q66" s="315">
        <v>3203</v>
      </c>
      <c r="R66" s="313">
        <v>3391</v>
      </c>
      <c r="S66" s="312">
        <v>3580</v>
      </c>
      <c r="T66" s="313">
        <v>3768</v>
      </c>
      <c r="U66" s="294">
        <v>1.5729166666666667</v>
      </c>
    </row>
    <row r="67" spans="1:42" x14ac:dyDescent="0.15">
      <c r="A67" s="270">
        <v>1500</v>
      </c>
      <c r="B67" s="316">
        <v>1452</v>
      </c>
      <c r="C67" s="317">
        <v>1512</v>
      </c>
      <c r="D67" s="318">
        <v>1709</v>
      </c>
      <c r="E67" s="319">
        <v>1914</v>
      </c>
      <c r="F67" s="317">
        <v>2153</v>
      </c>
      <c r="G67" s="318">
        <v>2436</v>
      </c>
      <c r="H67" s="319">
        <v>2726</v>
      </c>
      <c r="I67" s="317">
        <v>3067</v>
      </c>
      <c r="J67" s="318">
        <v>3336</v>
      </c>
      <c r="K67" s="319">
        <v>3656</v>
      </c>
      <c r="L67" s="317">
        <v>3960</v>
      </c>
      <c r="M67" s="318">
        <v>4290</v>
      </c>
      <c r="N67" s="319">
        <v>4620</v>
      </c>
      <c r="O67" s="317">
        <v>4950</v>
      </c>
      <c r="P67" s="318">
        <v>5280</v>
      </c>
      <c r="Q67" s="319">
        <v>5610</v>
      </c>
      <c r="R67" s="317">
        <v>5940</v>
      </c>
      <c r="S67" s="316">
        <v>6270</v>
      </c>
      <c r="T67" s="317">
        <v>6600</v>
      </c>
      <c r="U67" s="222">
        <v>2.7529166666666667</v>
      </c>
    </row>
    <row r="68" spans="1:42" x14ac:dyDescent="0.15">
      <c r="A68" s="264"/>
      <c r="B68" s="334">
        <v>3.4</v>
      </c>
      <c r="C68" s="264">
        <v>2.36</v>
      </c>
      <c r="D68" s="264">
        <v>2</v>
      </c>
      <c r="E68" s="264">
        <v>1.76</v>
      </c>
      <c r="F68" s="264">
        <v>1.65</v>
      </c>
      <c r="G68" s="264">
        <v>1.6</v>
      </c>
      <c r="H68" s="264">
        <v>1.57</v>
      </c>
      <c r="I68" s="264">
        <v>1.57</v>
      </c>
      <c r="J68" s="264">
        <v>1.57</v>
      </c>
      <c r="K68" s="264">
        <v>1.57</v>
      </c>
      <c r="L68" s="264">
        <v>1.57</v>
      </c>
      <c r="M68" s="264">
        <v>1.57</v>
      </c>
      <c r="N68" s="264">
        <v>1.57</v>
      </c>
      <c r="O68" s="264">
        <v>1.57</v>
      </c>
      <c r="P68" s="264">
        <v>1.57</v>
      </c>
      <c r="Q68" s="264">
        <v>1.57</v>
      </c>
      <c r="R68" s="264">
        <v>1.57</v>
      </c>
      <c r="S68" s="264">
        <v>1.57</v>
      </c>
      <c r="T68" s="264">
        <v>1.57</v>
      </c>
    </row>
    <row r="69" spans="1:42" x14ac:dyDescent="0.15">
      <c r="A69" s="264"/>
      <c r="B69" s="335">
        <v>6.05</v>
      </c>
      <c r="C69" s="219">
        <v>4.2</v>
      </c>
      <c r="D69" s="219">
        <v>3.56</v>
      </c>
      <c r="E69" s="219">
        <v>3.19</v>
      </c>
      <c r="F69" s="219">
        <v>2.99</v>
      </c>
      <c r="G69" s="219">
        <v>2.9000000000000004</v>
      </c>
      <c r="H69" s="219">
        <v>2.84</v>
      </c>
      <c r="I69" s="219">
        <v>2.84</v>
      </c>
      <c r="J69" s="219">
        <v>2.7800000000000002</v>
      </c>
      <c r="K69" s="219">
        <v>2.77</v>
      </c>
      <c r="L69" s="219">
        <v>2.75</v>
      </c>
      <c r="M69" s="219">
        <v>2.75</v>
      </c>
      <c r="N69" s="219">
        <v>2.75</v>
      </c>
      <c r="O69" s="219">
        <v>2.75</v>
      </c>
      <c r="P69" s="219">
        <v>2.75</v>
      </c>
      <c r="Q69" s="219">
        <v>2.75</v>
      </c>
      <c r="R69" s="219">
        <v>2.75</v>
      </c>
      <c r="S69" s="219">
        <v>2.75</v>
      </c>
      <c r="T69" s="219">
        <v>2.75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171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43">
        <v>171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309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W76+B147</f>
        <v>309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171</v>
      </c>
      <c r="C78" s="248">
        <f t="shared" ref="C78:C109" si="1">ROUND(X78*$T$76,0)</f>
        <v>171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X78</f>
        <v>171</v>
      </c>
      <c r="X78" s="250">
        <v>171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309</v>
      </c>
      <c r="C79" s="245">
        <f t="shared" si="1"/>
        <v>309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W78+B149</f>
        <v>309</v>
      </c>
      <c r="X79" s="250">
        <f>X78+C149</f>
        <v>309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197</v>
      </c>
      <c r="C80" s="248">
        <f t="shared" si="1"/>
        <v>197</v>
      </c>
      <c r="D80" s="248">
        <f t="shared" ref="D80:D111" si="2">ROUND(Y80*$T$76,0)</f>
        <v>209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X80</f>
        <v>197</v>
      </c>
      <c r="X80" s="250">
        <v>197</v>
      </c>
      <c r="Y80" s="250">
        <v>209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354</v>
      </c>
      <c r="C81" s="245">
        <f t="shared" si="1"/>
        <v>354</v>
      </c>
      <c r="D81" s="245">
        <f t="shared" si="2"/>
        <v>377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W80+B151</f>
        <v>354</v>
      </c>
      <c r="X81" s="250">
        <f>X80+C151</f>
        <v>354</v>
      </c>
      <c r="Y81" s="250">
        <f>Y80+D151</f>
        <v>377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216</v>
      </c>
      <c r="C82" s="248">
        <f t="shared" si="1"/>
        <v>216</v>
      </c>
      <c r="D82" s="248">
        <f t="shared" si="2"/>
        <v>246</v>
      </c>
      <c r="E82" s="248">
        <f t="shared" ref="E82:E113" si="3">ROUND(Z82*$T$76,0)</f>
        <v>255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X82</f>
        <v>216</v>
      </c>
      <c r="X82" s="250">
        <v>216</v>
      </c>
      <c r="Y82" s="250">
        <v>246</v>
      </c>
      <c r="Z82" s="250">
        <v>255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391</v>
      </c>
      <c r="C83" s="245">
        <f t="shared" si="1"/>
        <v>391</v>
      </c>
      <c r="D83" s="245">
        <f t="shared" si="2"/>
        <v>430</v>
      </c>
      <c r="E83" s="245">
        <f t="shared" si="3"/>
        <v>452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W82+B153</f>
        <v>391</v>
      </c>
      <c r="X83" s="250">
        <f>X82+C153</f>
        <v>391</v>
      </c>
      <c r="Y83" s="250">
        <f>Y82+D153</f>
        <v>430</v>
      </c>
      <c r="Z83" s="250">
        <f>Z82+E153</f>
        <v>452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240</v>
      </c>
      <c r="C84" s="248">
        <f t="shared" si="1"/>
        <v>240</v>
      </c>
      <c r="D84" s="248">
        <f t="shared" si="2"/>
        <v>271</v>
      </c>
      <c r="E84" s="248">
        <f t="shared" si="3"/>
        <v>288</v>
      </c>
      <c r="F84" s="248">
        <f t="shared" ref="F84:F115" si="4">ROUND(AA84*$T$76,0)</f>
        <v>309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X84</f>
        <v>240</v>
      </c>
      <c r="X84" s="250">
        <v>240</v>
      </c>
      <c r="Y84" s="250">
        <v>271</v>
      </c>
      <c r="Z84" s="250">
        <v>288</v>
      </c>
      <c r="AA84" s="250">
        <v>309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430</v>
      </c>
      <c r="C85" s="252">
        <f t="shared" si="1"/>
        <v>430</v>
      </c>
      <c r="D85" s="252">
        <f t="shared" si="2"/>
        <v>483</v>
      </c>
      <c r="E85" s="252">
        <f t="shared" si="3"/>
        <v>509</v>
      </c>
      <c r="F85" s="252">
        <f t="shared" si="4"/>
        <v>548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W84+B155</f>
        <v>430</v>
      </c>
      <c r="X85" s="250">
        <f>X84+C155</f>
        <v>430</v>
      </c>
      <c r="Y85" s="250">
        <f>Y84+D155</f>
        <v>483</v>
      </c>
      <c r="Z85" s="250">
        <f>Z84+E155</f>
        <v>509</v>
      </c>
      <c r="AA85" s="250">
        <f>AA84+F155</f>
        <v>548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269</v>
      </c>
      <c r="C86" s="241">
        <f t="shared" si="1"/>
        <v>269</v>
      </c>
      <c r="D86" s="241">
        <f t="shared" si="2"/>
        <v>304</v>
      </c>
      <c r="E86" s="241">
        <f t="shared" si="3"/>
        <v>323</v>
      </c>
      <c r="F86" s="241">
        <f t="shared" si="4"/>
        <v>346</v>
      </c>
      <c r="G86" s="241">
        <f t="shared" ref="G86:G133" si="5">ROUND(AB86*$T$76,0)</f>
        <v>397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X86</f>
        <v>269</v>
      </c>
      <c r="X86" s="250">
        <v>269</v>
      </c>
      <c r="Y86" s="250">
        <v>304</v>
      </c>
      <c r="Z86" s="250">
        <v>323</v>
      </c>
      <c r="AA86" s="250">
        <v>346</v>
      </c>
      <c r="AB86" s="250">
        <v>397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477</v>
      </c>
      <c r="C87" s="245">
        <f t="shared" si="1"/>
        <v>477</v>
      </c>
      <c r="D87" s="245">
        <f t="shared" si="2"/>
        <v>540</v>
      </c>
      <c r="E87" s="245">
        <f t="shared" si="3"/>
        <v>573</v>
      </c>
      <c r="F87" s="245">
        <f t="shared" si="4"/>
        <v>617</v>
      </c>
      <c r="G87" s="245">
        <f t="shared" si="5"/>
        <v>686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 t="shared" ref="W87:AB87" si="6">W86+B157</f>
        <v>477</v>
      </c>
      <c r="X87" s="250">
        <f t="shared" si="6"/>
        <v>477</v>
      </c>
      <c r="Y87" s="250">
        <f t="shared" si="6"/>
        <v>540</v>
      </c>
      <c r="Z87" s="250">
        <f t="shared" si="6"/>
        <v>573</v>
      </c>
      <c r="AA87" s="250">
        <f t="shared" si="6"/>
        <v>617</v>
      </c>
      <c r="AB87" s="250">
        <f t="shared" si="6"/>
        <v>686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297</v>
      </c>
      <c r="C88" s="248">
        <f t="shared" si="1"/>
        <v>297</v>
      </c>
      <c r="D88" s="248">
        <f t="shared" si="2"/>
        <v>320</v>
      </c>
      <c r="E88" s="248">
        <f t="shared" si="3"/>
        <v>356</v>
      </c>
      <c r="F88" s="248">
        <f t="shared" si="4"/>
        <v>382</v>
      </c>
      <c r="G88" s="248">
        <f t="shared" si="5"/>
        <v>438</v>
      </c>
      <c r="H88" s="248">
        <f t="shared" ref="H88:H133" si="7">ROUND(AC88*$T$76,0)</f>
        <v>498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X88</f>
        <v>297</v>
      </c>
      <c r="X88" s="250">
        <v>297</v>
      </c>
      <c r="Y88" s="250">
        <v>320</v>
      </c>
      <c r="Z88" s="250">
        <v>356</v>
      </c>
      <c r="AA88" s="250">
        <v>382</v>
      </c>
      <c r="AB88" s="250">
        <v>438</v>
      </c>
      <c r="AC88" s="250">
        <v>498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526</v>
      </c>
      <c r="C89" s="245">
        <f t="shared" si="1"/>
        <v>526</v>
      </c>
      <c r="D89" s="245">
        <f t="shared" si="2"/>
        <v>573</v>
      </c>
      <c r="E89" s="245">
        <f t="shared" si="3"/>
        <v>636</v>
      </c>
      <c r="F89" s="245">
        <f t="shared" si="4"/>
        <v>685</v>
      </c>
      <c r="G89" s="245">
        <f t="shared" si="5"/>
        <v>755</v>
      </c>
      <c r="H89" s="245">
        <f t="shared" si="7"/>
        <v>862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 t="shared" ref="W89:AC89" si="8">W88+B159</f>
        <v>526</v>
      </c>
      <c r="X89" s="250">
        <f t="shared" si="8"/>
        <v>526</v>
      </c>
      <c r="Y89" s="250">
        <f t="shared" si="8"/>
        <v>573</v>
      </c>
      <c r="Z89" s="250">
        <f t="shared" si="8"/>
        <v>636</v>
      </c>
      <c r="AA89" s="250">
        <f t="shared" si="8"/>
        <v>685</v>
      </c>
      <c r="AB89" s="250">
        <f t="shared" si="8"/>
        <v>755</v>
      </c>
      <c r="AC89" s="250">
        <f t="shared" si="8"/>
        <v>862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324</v>
      </c>
      <c r="C90" s="248">
        <f t="shared" si="1"/>
        <v>324</v>
      </c>
      <c r="D90" s="248">
        <f t="shared" si="2"/>
        <v>351</v>
      </c>
      <c r="E90" s="248">
        <f t="shared" si="3"/>
        <v>391</v>
      </c>
      <c r="F90" s="248">
        <f t="shared" si="4"/>
        <v>421</v>
      </c>
      <c r="G90" s="248">
        <f t="shared" si="5"/>
        <v>481</v>
      </c>
      <c r="H90" s="248">
        <f t="shared" si="7"/>
        <v>545</v>
      </c>
      <c r="I90" s="248">
        <f t="shared" ref="I90:I133" si="9">ROUND(AD90*$T$76,0)</f>
        <v>617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X90</f>
        <v>324</v>
      </c>
      <c r="X90" s="250">
        <v>324</v>
      </c>
      <c r="Y90" s="250">
        <v>351</v>
      </c>
      <c r="Z90" s="250">
        <v>391</v>
      </c>
      <c r="AA90" s="250">
        <v>421</v>
      </c>
      <c r="AB90" s="250">
        <v>481</v>
      </c>
      <c r="AC90" s="250">
        <v>545</v>
      </c>
      <c r="AD90" s="250">
        <v>617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573</v>
      </c>
      <c r="C91" s="245">
        <f t="shared" si="1"/>
        <v>573</v>
      </c>
      <c r="D91" s="245">
        <f t="shared" si="2"/>
        <v>625</v>
      </c>
      <c r="E91" s="245">
        <f t="shared" si="3"/>
        <v>687</v>
      </c>
      <c r="F91" s="245">
        <f t="shared" si="4"/>
        <v>756</v>
      </c>
      <c r="G91" s="245">
        <f t="shared" si="5"/>
        <v>827</v>
      </c>
      <c r="H91" s="245">
        <f t="shared" si="7"/>
        <v>950</v>
      </c>
      <c r="I91" s="245">
        <f t="shared" si="9"/>
        <v>1067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 t="shared" ref="W91:AD91" si="10">W90+B161</f>
        <v>573</v>
      </c>
      <c r="X91" s="250">
        <f t="shared" si="10"/>
        <v>573</v>
      </c>
      <c r="Y91" s="250">
        <f t="shared" si="10"/>
        <v>625</v>
      </c>
      <c r="Z91" s="250">
        <f t="shared" si="10"/>
        <v>687</v>
      </c>
      <c r="AA91" s="250">
        <f t="shared" si="10"/>
        <v>756</v>
      </c>
      <c r="AB91" s="250">
        <f t="shared" si="10"/>
        <v>827</v>
      </c>
      <c r="AC91" s="250">
        <f t="shared" si="10"/>
        <v>950</v>
      </c>
      <c r="AD91" s="250">
        <f t="shared" si="10"/>
        <v>1067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353</v>
      </c>
      <c r="C92" s="248">
        <f t="shared" si="1"/>
        <v>353</v>
      </c>
      <c r="D92" s="248">
        <f t="shared" si="2"/>
        <v>381</v>
      </c>
      <c r="E92" s="248">
        <f t="shared" si="3"/>
        <v>424</v>
      </c>
      <c r="F92" s="248">
        <f t="shared" si="4"/>
        <v>447</v>
      </c>
      <c r="G92" s="248">
        <f t="shared" si="5"/>
        <v>524</v>
      </c>
      <c r="H92" s="248">
        <f t="shared" si="7"/>
        <v>592</v>
      </c>
      <c r="I92" s="248">
        <f t="shared" si="9"/>
        <v>667</v>
      </c>
      <c r="J92" s="248">
        <f t="shared" ref="J92:J133" si="11">ROUND(AE92*$T$76,0)</f>
        <v>768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X92</f>
        <v>353</v>
      </c>
      <c r="X92" s="250">
        <v>353</v>
      </c>
      <c r="Y92" s="250">
        <v>381</v>
      </c>
      <c r="Z92" s="250">
        <v>424</v>
      </c>
      <c r="AA92" s="250">
        <v>447</v>
      </c>
      <c r="AB92" s="250">
        <v>524</v>
      </c>
      <c r="AC92" s="250">
        <v>592</v>
      </c>
      <c r="AD92" s="250">
        <v>667</v>
      </c>
      <c r="AE92" s="250">
        <v>768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si="0"/>
        <v>615</v>
      </c>
      <c r="C93" s="245">
        <f t="shared" si="1"/>
        <v>615</v>
      </c>
      <c r="D93" s="245">
        <f t="shared" si="2"/>
        <v>682</v>
      </c>
      <c r="E93" s="245">
        <f t="shared" si="3"/>
        <v>741</v>
      </c>
      <c r="F93" s="245">
        <f t="shared" si="4"/>
        <v>813</v>
      </c>
      <c r="G93" s="245">
        <f t="shared" si="5"/>
        <v>905</v>
      </c>
      <c r="H93" s="245">
        <f t="shared" si="7"/>
        <v>1037</v>
      </c>
      <c r="I93" s="245">
        <f t="shared" si="9"/>
        <v>1159</v>
      </c>
      <c r="J93" s="245">
        <f t="shared" si="11"/>
        <v>1315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 t="shared" ref="W93:AE93" si="12">W92+B163</f>
        <v>615</v>
      </c>
      <c r="X93" s="250">
        <f t="shared" si="12"/>
        <v>615</v>
      </c>
      <c r="Y93" s="250">
        <f t="shared" si="12"/>
        <v>682</v>
      </c>
      <c r="Z93" s="250">
        <f t="shared" si="12"/>
        <v>741</v>
      </c>
      <c r="AA93" s="250">
        <f t="shared" si="12"/>
        <v>813</v>
      </c>
      <c r="AB93" s="250">
        <f t="shared" si="12"/>
        <v>905</v>
      </c>
      <c r="AC93" s="250">
        <f t="shared" si="12"/>
        <v>1037</v>
      </c>
      <c r="AD93" s="250">
        <f t="shared" si="12"/>
        <v>1159</v>
      </c>
      <c r="AE93" s="250">
        <f t="shared" si="12"/>
        <v>1315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363</v>
      </c>
      <c r="C94" s="248">
        <f t="shared" si="1"/>
        <v>363</v>
      </c>
      <c r="D94" s="248">
        <f t="shared" si="2"/>
        <v>429</v>
      </c>
      <c r="E94" s="248">
        <f t="shared" si="3"/>
        <v>446</v>
      </c>
      <c r="F94" s="248">
        <f t="shared" si="4"/>
        <v>483</v>
      </c>
      <c r="G94" s="248">
        <f t="shared" si="5"/>
        <v>552</v>
      </c>
      <c r="H94" s="248">
        <f t="shared" si="7"/>
        <v>628</v>
      </c>
      <c r="I94" s="248">
        <f t="shared" si="9"/>
        <v>709</v>
      </c>
      <c r="J94" s="248">
        <f t="shared" si="11"/>
        <v>833</v>
      </c>
      <c r="K94" s="248">
        <f t="shared" ref="K94:K133" si="13">ROUND(AF94*$T$76,0)</f>
        <v>902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X94</f>
        <v>363</v>
      </c>
      <c r="X94" s="250">
        <v>363</v>
      </c>
      <c r="Y94" s="250">
        <v>429</v>
      </c>
      <c r="Z94" s="250">
        <v>446</v>
      </c>
      <c r="AA94" s="250">
        <v>483</v>
      </c>
      <c r="AB94" s="250">
        <v>552</v>
      </c>
      <c r="AC94" s="250">
        <v>628</v>
      </c>
      <c r="AD94" s="250">
        <v>709</v>
      </c>
      <c r="AE94" s="250">
        <v>833</v>
      </c>
      <c r="AF94" s="250">
        <v>902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si="0"/>
        <v>649</v>
      </c>
      <c r="C95" s="245">
        <f t="shared" si="1"/>
        <v>649</v>
      </c>
      <c r="D95" s="245">
        <f t="shared" si="2"/>
        <v>746</v>
      </c>
      <c r="E95" s="245">
        <f t="shared" si="3"/>
        <v>792</v>
      </c>
      <c r="F95" s="245">
        <f t="shared" si="4"/>
        <v>883</v>
      </c>
      <c r="G95" s="245">
        <f t="shared" si="5"/>
        <v>976</v>
      </c>
      <c r="H95" s="245">
        <f t="shared" si="7"/>
        <v>1114</v>
      </c>
      <c r="I95" s="245">
        <f t="shared" si="9"/>
        <v>1248</v>
      </c>
      <c r="J95" s="245">
        <f t="shared" si="11"/>
        <v>1430</v>
      </c>
      <c r="K95" s="245">
        <f t="shared" si="13"/>
        <v>1567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 t="shared" ref="W95:AF95" si="14">W94+B165</f>
        <v>649</v>
      </c>
      <c r="X95" s="250">
        <f t="shared" si="14"/>
        <v>649</v>
      </c>
      <c r="Y95" s="250">
        <f t="shared" si="14"/>
        <v>746</v>
      </c>
      <c r="Z95" s="250">
        <f t="shared" si="14"/>
        <v>792</v>
      </c>
      <c r="AA95" s="250">
        <f t="shared" si="14"/>
        <v>883</v>
      </c>
      <c r="AB95" s="250">
        <f t="shared" si="14"/>
        <v>976</v>
      </c>
      <c r="AC95" s="250">
        <f t="shared" si="14"/>
        <v>1114</v>
      </c>
      <c r="AD95" s="250">
        <f t="shared" si="14"/>
        <v>1248</v>
      </c>
      <c r="AE95" s="250">
        <f t="shared" si="14"/>
        <v>1430</v>
      </c>
      <c r="AF95" s="250">
        <f t="shared" si="14"/>
        <v>1567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389</v>
      </c>
      <c r="C96" s="248">
        <f t="shared" si="1"/>
        <v>389</v>
      </c>
      <c r="D96" s="248">
        <f t="shared" si="2"/>
        <v>435</v>
      </c>
      <c r="E96" s="248">
        <f t="shared" si="3"/>
        <v>476</v>
      </c>
      <c r="F96" s="248">
        <f t="shared" si="4"/>
        <v>517</v>
      </c>
      <c r="G96" s="248">
        <f t="shared" si="5"/>
        <v>592</v>
      </c>
      <c r="H96" s="248">
        <f t="shared" si="7"/>
        <v>671</v>
      </c>
      <c r="I96" s="248">
        <f t="shared" si="9"/>
        <v>760</v>
      </c>
      <c r="J96" s="248">
        <f t="shared" si="11"/>
        <v>854</v>
      </c>
      <c r="K96" s="248">
        <f t="shared" si="13"/>
        <v>941</v>
      </c>
      <c r="L96" s="248">
        <f t="shared" ref="L96:L133" si="15">ROUND(AG96*$T$76,0)</f>
        <v>1005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X96</f>
        <v>389</v>
      </c>
      <c r="X96" s="250">
        <v>389</v>
      </c>
      <c r="Y96" s="250">
        <v>435</v>
      </c>
      <c r="Z96" s="250">
        <v>476</v>
      </c>
      <c r="AA96" s="250">
        <v>517</v>
      </c>
      <c r="AB96" s="250">
        <v>592</v>
      </c>
      <c r="AC96" s="250">
        <v>671</v>
      </c>
      <c r="AD96" s="250">
        <v>760</v>
      </c>
      <c r="AE96" s="250">
        <v>854</v>
      </c>
      <c r="AF96" s="250">
        <v>941</v>
      </c>
      <c r="AG96" s="250">
        <v>1005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1.74</v>
      </c>
    </row>
    <row r="97" spans="1:42" ht="13" thickBot="1" x14ac:dyDescent="0.2">
      <c r="A97" s="240">
        <v>600</v>
      </c>
      <c r="B97" s="252">
        <f t="shared" si="0"/>
        <v>692</v>
      </c>
      <c r="C97" s="252">
        <f t="shared" si="1"/>
        <v>692</v>
      </c>
      <c r="D97" s="252">
        <f t="shared" si="2"/>
        <v>773</v>
      </c>
      <c r="E97" s="252">
        <f t="shared" si="3"/>
        <v>849</v>
      </c>
      <c r="F97" s="252">
        <f t="shared" si="4"/>
        <v>939</v>
      </c>
      <c r="G97" s="252">
        <f t="shared" si="5"/>
        <v>1051</v>
      </c>
      <c r="H97" s="252">
        <f t="shared" si="7"/>
        <v>1183</v>
      </c>
      <c r="I97" s="252">
        <f t="shared" si="9"/>
        <v>1328</v>
      </c>
      <c r="J97" s="252">
        <f t="shared" si="11"/>
        <v>1480</v>
      </c>
      <c r="K97" s="252">
        <f t="shared" si="13"/>
        <v>1639</v>
      </c>
      <c r="L97" s="252">
        <f t="shared" si="15"/>
        <v>1773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 t="shared" ref="W97:AG97" si="16">W96+B167</f>
        <v>692</v>
      </c>
      <c r="X97" s="250">
        <f t="shared" si="16"/>
        <v>692</v>
      </c>
      <c r="Y97" s="250">
        <f t="shared" si="16"/>
        <v>773</v>
      </c>
      <c r="Z97" s="250">
        <f t="shared" si="16"/>
        <v>849</v>
      </c>
      <c r="AA97" s="250">
        <f t="shared" si="16"/>
        <v>939</v>
      </c>
      <c r="AB97" s="250">
        <f t="shared" si="16"/>
        <v>1051</v>
      </c>
      <c r="AC97" s="250">
        <f t="shared" si="16"/>
        <v>1183</v>
      </c>
      <c r="AD97" s="250">
        <f t="shared" si="16"/>
        <v>1328</v>
      </c>
      <c r="AE97" s="250">
        <f t="shared" si="16"/>
        <v>1480</v>
      </c>
      <c r="AF97" s="250">
        <f t="shared" si="16"/>
        <v>1639</v>
      </c>
      <c r="AG97" s="250">
        <f t="shared" si="16"/>
        <v>1773</v>
      </c>
      <c r="AH97" s="243"/>
      <c r="AI97" s="243"/>
      <c r="AJ97" s="243"/>
      <c r="AK97" s="243"/>
      <c r="AL97" s="243"/>
      <c r="AM97" s="243"/>
      <c r="AN97" s="243"/>
      <c r="AO97" s="243"/>
      <c r="AP97" s="222">
        <v>3.07</v>
      </c>
    </row>
    <row r="98" spans="1:42" x14ac:dyDescent="0.15">
      <c r="A98" s="238" t="s">
        <v>11</v>
      </c>
      <c r="B98" s="241">
        <f t="shared" si="0"/>
        <v>414</v>
      </c>
      <c r="C98" s="241">
        <f t="shared" si="1"/>
        <v>414</v>
      </c>
      <c r="D98" s="241">
        <f t="shared" si="2"/>
        <v>459</v>
      </c>
      <c r="E98" s="241">
        <f t="shared" si="3"/>
        <v>507</v>
      </c>
      <c r="F98" s="241">
        <f t="shared" si="4"/>
        <v>554</v>
      </c>
      <c r="G98" s="241">
        <f t="shared" si="5"/>
        <v>632</v>
      </c>
      <c r="H98" s="241">
        <f t="shared" si="7"/>
        <v>716</v>
      </c>
      <c r="I98" s="241">
        <f t="shared" si="9"/>
        <v>811</v>
      </c>
      <c r="J98" s="241">
        <f t="shared" si="11"/>
        <v>911</v>
      </c>
      <c r="K98" s="241">
        <f t="shared" si="13"/>
        <v>991</v>
      </c>
      <c r="L98" s="241">
        <f t="shared" si="15"/>
        <v>1068</v>
      </c>
      <c r="M98" s="241">
        <f t="shared" ref="M98:M133" si="17">ROUND(AH98*$T$76,0)</f>
        <v>1156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X98</f>
        <v>414</v>
      </c>
      <c r="X98" s="250">
        <v>414</v>
      </c>
      <c r="Y98" s="250">
        <v>459</v>
      </c>
      <c r="Z98" s="250">
        <v>507</v>
      </c>
      <c r="AA98" s="250">
        <v>554</v>
      </c>
      <c r="AB98" s="250">
        <v>632</v>
      </c>
      <c r="AC98" s="250">
        <v>716</v>
      </c>
      <c r="AD98" s="250">
        <v>811</v>
      </c>
      <c r="AE98" s="250">
        <v>911</v>
      </c>
      <c r="AF98" s="250">
        <v>991</v>
      </c>
      <c r="AG98" s="250">
        <v>1068</v>
      </c>
      <c r="AH98" s="243">
        <f>$AH$74*V98*AP98</f>
        <v>1155.96</v>
      </c>
      <c r="AI98" s="243"/>
      <c r="AJ98" s="243"/>
      <c r="AK98" s="243"/>
      <c r="AL98" s="243"/>
      <c r="AM98" s="243"/>
      <c r="AN98" s="243"/>
      <c r="AO98" s="243"/>
      <c r="AP98" s="222">
        <v>1.71</v>
      </c>
    </row>
    <row r="99" spans="1:42" x14ac:dyDescent="0.15">
      <c r="A99" s="244">
        <v>650</v>
      </c>
      <c r="B99" s="245">
        <f t="shared" si="0"/>
        <v>734</v>
      </c>
      <c r="C99" s="245">
        <f t="shared" si="1"/>
        <v>734</v>
      </c>
      <c r="D99" s="245">
        <f t="shared" si="2"/>
        <v>823</v>
      </c>
      <c r="E99" s="245">
        <f t="shared" si="3"/>
        <v>910</v>
      </c>
      <c r="F99" s="245">
        <f t="shared" si="4"/>
        <v>1001</v>
      </c>
      <c r="G99" s="245">
        <f t="shared" si="5"/>
        <v>1127</v>
      </c>
      <c r="H99" s="245">
        <f t="shared" si="7"/>
        <v>1255</v>
      </c>
      <c r="I99" s="245">
        <f t="shared" si="9"/>
        <v>1407</v>
      </c>
      <c r="J99" s="245">
        <f t="shared" si="11"/>
        <v>1569</v>
      </c>
      <c r="K99" s="245">
        <f t="shared" si="13"/>
        <v>1721</v>
      </c>
      <c r="L99" s="245">
        <f t="shared" si="15"/>
        <v>1892</v>
      </c>
      <c r="M99" s="245">
        <f t="shared" si="17"/>
        <v>2048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 t="shared" ref="W99:AH99" si="18">W98+B169</f>
        <v>734</v>
      </c>
      <c r="X99" s="250">
        <f t="shared" si="18"/>
        <v>734</v>
      </c>
      <c r="Y99" s="250">
        <f t="shared" si="18"/>
        <v>823</v>
      </c>
      <c r="Z99" s="250">
        <f t="shared" si="18"/>
        <v>910</v>
      </c>
      <c r="AA99" s="250">
        <f t="shared" si="18"/>
        <v>1001</v>
      </c>
      <c r="AB99" s="250">
        <f t="shared" si="18"/>
        <v>1127</v>
      </c>
      <c r="AC99" s="250">
        <f t="shared" si="18"/>
        <v>1255</v>
      </c>
      <c r="AD99" s="250">
        <f t="shared" si="18"/>
        <v>1407</v>
      </c>
      <c r="AE99" s="250">
        <f t="shared" si="18"/>
        <v>1569</v>
      </c>
      <c r="AF99" s="250">
        <f t="shared" si="18"/>
        <v>1721</v>
      </c>
      <c r="AG99" s="250">
        <f t="shared" si="18"/>
        <v>1892</v>
      </c>
      <c r="AH99" s="243">
        <f t="shared" si="18"/>
        <v>2048.2800000000002</v>
      </c>
      <c r="AI99" s="243"/>
      <c r="AJ99" s="243"/>
      <c r="AK99" s="243"/>
      <c r="AL99" s="243"/>
      <c r="AM99" s="243"/>
      <c r="AN99" s="243"/>
      <c r="AO99" s="243"/>
      <c r="AP99" s="222">
        <v>3.03</v>
      </c>
    </row>
    <row r="100" spans="1:42" x14ac:dyDescent="0.15">
      <c r="A100" s="251" t="s">
        <v>12</v>
      </c>
      <c r="B100" s="248">
        <f t="shared" si="0"/>
        <v>439</v>
      </c>
      <c r="C100" s="248">
        <f t="shared" si="1"/>
        <v>439</v>
      </c>
      <c r="D100" s="248">
        <f t="shared" si="2"/>
        <v>486</v>
      </c>
      <c r="E100" s="248">
        <f t="shared" si="3"/>
        <v>539</v>
      </c>
      <c r="F100" s="248">
        <f t="shared" si="4"/>
        <v>587</v>
      </c>
      <c r="G100" s="248">
        <f t="shared" si="5"/>
        <v>670</v>
      </c>
      <c r="H100" s="248">
        <f t="shared" si="7"/>
        <v>760</v>
      </c>
      <c r="I100" s="248">
        <f t="shared" si="9"/>
        <v>860</v>
      </c>
      <c r="J100" s="248">
        <f t="shared" si="11"/>
        <v>967</v>
      </c>
      <c r="K100" s="248">
        <f t="shared" si="13"/>
        <v>1035</v>
      </c>
      <c r="L100" s="248">
        <f t="shared" si="15"/>
        <v>1131</v>
      </c>
      <c r="M100" s="248">
        <f t="shared" si="17"/>
        <v>1223</v>
      </c>
      <c r="N100" s="248">
        <f t="shared" ref="N100:N133" si="19">ROUND(AI100*$T$76,0)</f>
        <v>1317</v>
      </c>
      <c r="O100" s="248"/>
      <c r="P100" s="248"/>
      <c r="Q100" s="248"/>
      <c r="R100" s="248"/>
      <c r="S100" s="248"/>
      <c r="T100" s="249"/>
      <c r="V100" s="239">
        <v>28</v>
      </c>
      <c r="W100" s="295">
        <f>X100</f>
        <v>439</v>
      </c>
      <c r="X100" s="250">
        <v>439</v>
      </c>
      <c r="Y100" s="250">
        <v>486</v>
      </c>
      <c r="Z100" s="250">
        <v>539</v>
      </c>
      <c r="AA100" s="250">
        <v>587</v>
      </c>
      <c r="AB100" s="250">
        <v>670</v>
      </c>
      <c r="AC100" s="250">
        <v>760</v>
      </c>
      <c r="AD100" s="250">
        <v>860</v>
      </c>
      <c r="AE100" s="250">
        <v>967</v>
      </c>
      <c r="AF100" s="250">
        <v>1035</v>
      </c>
      <c r="AG100" s="250">
        <v>1131</v>
      </c>
      <c r="AH100" s="243">
        <f>$AH$74*V100*AP100</f>
        <v>1223.04</v>
      </c>
      <c r="AI100" s="243">
        <f>$AI$74*V100*AP100</f>
        <v>1317.12</v>
      </c>
      <c r="AJ100" s="243"/>
      <c r="AK100" s="243"/>
      <c r="AL100" s="243"/>
      <c r="AM100" s="243"/>
      <c r="AN100" s="243"/>
      <c r="AO100" s="243"/>
      <c r="AP100" s="222">
        <v>1.68</v>
      </c>
    </row>
    <row r="101" spans="1:42" x14ac:dyDescent="0.15">
      <c r="A101" s="244">
        <v>700</v>
      </c>
      <c r="B101" s="245">
        <f t="shared" si="0"/>
        <v>775</v>
      </c>
      <c r="C101" s="245">
        <f t="shared" si="1"/>
        <v>775</v>
      </c>
      <c r="D101" s="245">
        <f t="shared" si="2"/>
        <v>867</v>
      </c>
      <c r="E101" s="245">
        <f t="shared" si="3"/>
        <v>972</v>
      </c>
      <c r="F101" s="245">
        <f t="shared" si="4"/>
        <v>1067</v>
      </c>
      <c r="G101" s="245">
        <f t="shared" si="5"/>
        <v>1201</v>
      </c>
      <c r="H101" s="245">
        <f t="shared" si="7"/>
        <v>1354</v>
      </c>
      <c r="I101" s="245">
        <f t="shared" si="9"/>
        <v>1517</v>
      </c>
      <c r="J101" s="245">
        <f t="shared" si="11"/>
        <v>1691</v>
      </c>
      <c r="K101" s="245">
        <f t="shared" si="13"/>
        <v>1800</v>
      </c>
      <c r="L101" s="245">
        <f t="shared" si="15"/>
        <v>2013</v>
      </c>
      <c r="M101" s="245">
        <f t="shared" si="17"/>
        <v>2177</v>
      </c>
      <c r="N101" s="245">
        <f t="shared" si="19"/>
        <v>2344</v>
      </c>
      <c r="O101" s="245"/>
      <c r="P101" s="245"/>
      <c r="Q101" s="245"/>
      <c r="R101" s="245"/>
      <c r="S101" s="245"/>
      <c r="T101" s="246"/>
      <c r="V101" s="239">
        <v>700</v>
      </c>
      <c r="W101" s="295">
        <f t="shared" ref="W101:AI101" si="20">W100+B171</f>
        <v>775</v>
      </c>
      <c r="X101" s="250">
        <f t="shared" si="20"/>
        <v>775</v>
      </c>
      <c r="Y101" s="250">
        <f t="shared" si="20"/>
        <v>867</v>
      </c>
      <c r="Z101" s="250">
        <f t="shared" si="20"/>
        <v>972</v>
      </c>
      <c r="AA101" s="250">
        <f t="shared" si="20"/>
        <v>1067</v>
      </c>
      <c r="AB101" s="250">
        <f t="shared" si="20"/>
        <v>1201</v>
      </c>
      <c r="AC101" s="250">
        <f t="shared" si="20"/>
        <v>1354</v>
      </c>
      <c r="AD101" s="250">
        <f t="shared" si="20"/>
        <v>1517</v>
      </c>
      <c r="AE101" s="250">
        <f t="shared" si="20"/>
        <v>1691</v>
      </c>
      <c r="AF101" s="250">
        <f t="shared" si="20"/>
        <v>1800</v>
      </c>
      <c r="AG101" s="250">
        <f t="shared" si="20"/>
        <v>2013</v>
      </c>
      <c r="AH101" s="243">
        <f t="shared" si="20"/>
        <v>2176.7200000000003</v>
      </c>
      <c r="AI101" s="243">
        <f t="shared" si="20"/>
        <v>2344.16</v>
      </c>
      <c r="AJ101" s="243"/>
      <c r="AK101" s="243"/>
      <c r="AL101" s="243"/>
      <c r="AM101" s="243"/>
      <c r="AN101" s="243"/>
      <c r="AO101" s="243"/>
      <c r="AP101" s="222">
        <v>2.99</v>
      </c>
    </row>
    <row r="102" spans="1:42" x14ac:dyDescent="0.15">
      <c r="A102" s="251" t="s">
        <v>13</v>
      </c>
      <c r="B102" s="248">
        <f t="shared" si="0"/>
        <v>466</v>
      </c>
      <c r="C102" s="248">
        <f t="shared" si="1"/>
        <v>466</v>
      </c>
      <c r="D102" s="248">
        <f t="shared" si="2"/>
        <v>514</v>
      </c>
      <c r="E102" s="248">
        <f t="shared" si="3"/>
        <v>571</v>
      </c>
      <c r="F102" s="248">
        <f t="shared" si="4"/>
        <v>622</v>
      </c>
      <c r="G102" s="248">
        <f t="shared" si="5"/>
        <v>709</v>
      </c>
      <c r="H102" s="248">
        <f t="shared" si="7"/>
        <v>805</v>
      </c>
      <c r="I102" s="248">
        <f t="shared" si="9"/>
        <v>912</v>
      </c>
      <c r="J102" s="248">
        <f t="shared" si="11"/>
        <v>1023</v>
      </c>
      <c r="K102" s="248">
        <f t="shared" si="13"/>
        <v>1091</v>
      </c>
      <c r="L102" s="248">
        <f t="shared" si="15"/>
        <v>1195</v>
      </c>
      <c r="M102" s="248">
        <f t="shared" si="17"/>
        <v>1295</v>
      </c>
      <c r="N102" s="248">
        <f t="shared" si="19"/>
        <v>1394</v>
      </c>
      <c r="O102" s="248">
        <f t="shared" ref="O102:O133" si="21">ROUND(AJ102*$T$76,0)</f>
        <v>1494</v>
      </c>
      <c r="P102" s="248"/>
      <c r="Q102" s="248"/>
      <c r="R102" s="248"/>
      <c r="S102" s="248"/>
      <c r="T102" s="249"/>
      <c r="V102" s="239">
        <v>30</v>
      </c>
      <c r="W102" s="295">
        <f>X102</f>
        <v>466</v>
      </c>
      <c r="X102" s="250">
        <v>466</v>
      </c>
      <c r="Y102" s="250">
        <v>514</v>
      </c>
      <c r="Z102" s="250">
        <v>571</v>
      </c>
      <c r="AA102" s="250">
        <v>622</v>
      </c>
      <c r="AB102" s="250">
        <v>709</v>
      </c>
      <c r="AC102" s="250">
        <v>805</v>
      </c>
      <c r="AD102" s="250">
        <v>912</v>
      </c>
      <c r="AE102" s="250">
        <v>1023</v>
      </c>
      <c r="AF102" s="250">
        <v>1091</v>
      </c>
      <c r="AG102" s="250">
        <v>1195</v>
      </c>
      <c r="AH102" s="243">
        <f>$AH$74*V102*AP102</f>
        <v>1294.8</v>
      </c>
      <c r="AI102" s="243">
        <f>$AI$74*V102*AP102</f>
        <v>1394.3999999999999</v>
      </c>
      <c r="AJ102" s="243">
        <f>$AJ$74*V102*AP102</f>
        <v>1494</v>
      </c>
      <c r="AK102" s="243"/>
      <c r="AL102" s="243"/>
      <c r="AM102" s="243"/>
      <c r="AN102" s="243"/>
      <c r="AO102" s="243"/>
      <c r="AP102" s="222">
        <v>1.66</v>
      </c>
    </row>
    <row r="103" spans="1:42" x14ac:dyDescent="0.15">
      <c r="A103" s="244">
        <v>750</v>
      </c>
      <c r="B103" s="245">
        <f t="shared" si="0"/>
        <v>826</v>
      </c>
      <c r="C103" s="245">
        <f t="shared" si="1"/>
        <v>826</v>
      </c>
      <c r="D103" s="245">
        <f t="shared" si="2"/>
        <v>922</v>
      </c>
      <c r="E103" s="245">
        <f t="shared" si="3"/>
        <v>1034</v>
      </c>
      <c r="F103" s="245">
        <f t="shared" si="4"/>
        <v>1135</v>
      </c>
      <c r="G103" s="245">
        <f t="shared" si="5"/>
        <v>1277</v>
      </c>
      <c r="H103" s="245">
        <f t="shared" si="7"/>
        <v>1439</v>
      </c>
      <c r="I103" s="245">
        <f t="shared" si="9"/>
        <v>1615</v>
      </c>
      <c r="J103" s="245">
        <f t="shared" si="11"/>
        <v>1796</v>
      </c>
      <c r="K103" s="245">
        <f t="shared" si="13"/>
        <v>1906</v>
      </c>
      <c r="L103" s="245">
        <f t="shared" si="15"/>
        <v>2135</v>
      </c>
      <c r="M103" s="245">
        <f t="shared" si="17"/>
        <v>2317</v>
      </c>
      <c r="N103" s="245">
        <f t="shared" si="19"/>
        <v>2495</v>
      </c>
      <c r="O103" s="245">
        <f t="shared" si="21"/>
        <v>2673</v>
      </c>
      <c r="P103" s="245"/>
      <c r="Q103" s="245"/>
      <c r="R103" s="245"/>
      <c r="S103" s="245"/>
      <c r="T103" s="246"/>
      <c r="V103" s="239">
        <v>750</v>
      </c>
      <c r="W103" s="295">
        <f t="shared" ref="W103:AJ103" si="22">W102+B173</f>
        <v>826</v>
      </c>
      <c r="X103" s="250">
        <f t="shared" si="22"/>
        <v>826</v>
      </c>
      <c r="Y103" s="250">
        <f t="shared" si="22"/>
        <v>922</v>
      </c>
      <c r="Z103" s="250">
        <f t="shared" si="22"/>
        <v>1034</v>
      </c>
      <c r="AA103" s="250">
        <f t="shared" si="22"/>
        <v>1135</v>
      </c>
      <c r="AB103" s="250">
        <f t="shared" si="22"/>
        <v>1277</v>
      </c>
      <c r="AC103" s="250">
        <f t="shared" si="22"/>
        <v>1439</v>
      </c>
      <c r="AD103" s="250">
        <f t="shared" si="22"/>
        <v>1615</v>
      </c>
      <c r="AE103" s="250">
        <f t="shared" si="22"/>
        <v>1796</v>
      </c>
      <c r="AF103" s="250">
        <f t="shared" si="22"/>
        <v>1906</v>
      </c>
      <c r="AG103" s="250">
        <f t="shared" si="22"/>
        <v>2135</v>
      </c>
      <c r="AH103" s="243">
        <f t="shared" si="22"/>
        <v>2316.6</v>
      </c>
      <c r="AI103" s="243">
        <f t="shared" si="22"/>
        <v>2494.8000000000002</v>
      </c>
      <c r="AJ103" s="243">
        <f t="shared" si="22"/>
        <v>2673</v>
      </c>
      <c r="AK103" s="243"/>
      <c r="AL103" s="243"/>
      <c r="AM103" s="243"/>
      <c r="AN103" s="243"/>
      <c r="AO103" s="243"/>
      <c r="AP103" s="222">
        <v>2.97</v>
      </c>
    </row>
    <row r="104" spans="1:42" x14ac:dyDescent="0.15">
      <c r="A104" s="251" t="s">
        <v>14</v>
      </c>
      <c r="B104" s="248">
        <f t="shared" si="0"/>
        <v>492</v>
      </c>
      <c r="C104" s="248">
        <f t="shared" si="1"/>
        <v>492</v>
      </c>
      <c r="D104" s="248">
        <f t="shared" si="2"/>
        <v>544</v>
      </c>
      <c r="E104" s="248">
        <f t="shared" si="3"/>
        <v>602</v>
      </c>
      <c r="F104" s="248">
        <f t="shared" si="4"/>
        <v>654</v>
      </c>
      <c r="G104" s="248">
        <f t="shared" si="5"/>
        <v>748</v>
      </c>
      <c r="H104" s="248">
        <f t="shared" si="7"/>
        <v>849</v>
      </c>
      <c r="I104" s="248">
        <f t="shared" si="9"/>
        <v>962</v>
      </c>
      <c r="J104" s="248">
        <f t="shared" si="11"/>
        <v>1079</v>
      </c>
      <c r="K104" s="248">
        <f t="shared" si="13"/>
        <v>1153</v>
      </c>
      <c r="L104" s="248">
        <f t="shared" si="15"/>
        <v>1258</v>
      </c>
      <c r="M104" s="248">
        <f t="shared" si="17"/>
        <v>1364</v>
      </c>
      <c r="N104" s="248">
        <f t="shared" si="19"/>
        <v>1469</v>
      </c>
      <c r="O104" s="248">
        <f t="shared" si="21"/>
        <v>1574</v>
      </c>
      <c r="P104" s="248">
        <f t="shared" ref="P104:P133" si="23">ROUND(AK104*$T$76,0)</f>
        <v>1679</v>
      </c>
      <c r="Q104" s="248"/>
      <c r="R104" s="248"/>
      <c r="S104" s="248"/>
      <c r="T104" s="249"/>
      <c r="V104" s="239">
        <v>32</v>
      </c>
      <c r="W104" s="295">
        <f>X104</f>
        <v>492</v>
      </c>
      <c r="X104" s="250">
        <v>492</v>
      </c>
      <c r="Y104" s="250">
        <v>544</v>
      </c>
      <c r="Z104" s="250">
        <v>602</v>
      </c>
      <c r="AA104" s="250">
        <v>654</v>
      </c>
      <c r="AB104" s="250">
        <v>748</v>
      </c>
      <c r="AC104" s="250">
        <v>849</v>
      </c>
      <c r="AD104" s="250">
        <v>962</v>
      </c>
      <c r="AE104" s="250">
        <v>1079</v>
      </c>
      <c r="AF104" s="250">
        <v>1153</v>
      </c>
      <c r="AG104" s="250">
        <v>1258</v>
      </c>
      <c r="AH104" s="243">
        <f>$AH$74*V104*AP104</f>
        <v>1364.48</v>
      </c>
      <c r="AI104" s="243">
        <f>$AI$74*V104*AP104</f>
        <v>1469.4399999999998</v>
      </c>
      <c r="AJ104" s="243">
        <f>$AJ$74*V104*AP104</f>
        <v>1574.3999999999999</v>
      </c>
      <c r="AK104" s="243">
        <f>$AK$74*V104*AP104</f>
        <v>1679.36</v>
      </c>
      <c r="AL104" s="243"/>
      <c r="AM104" s="243"/>
      <c r="AN104" s="243"/>
      <c r="AO104" s="243"/>
      <c r="AP104" s="222">
        <v>1.64</v>
      </c>
    </row>
    <row r="105" spans="1:42" x14ac:dyDescent="0.15">
      <c r="A105" s="244">
        <v>800</v>
      </c>
      <c r="B105" s="245">
        <f t="shared" si="0"/>
        <v>868</v>
      </c>
      <c r="C105" s="245">
        <f t="shared" si="1"/>
        <v>868</v>
      </c>
      <c r="D105" s="245">
        <f t="shared" si="2"/>
        <v>970</v>
      </c>
      <c r="E105" s="245">
        <f t="shared" si="3"/>
        <v>1086</v>
      </c>
      <c r="F105" s="245">
        <f t="shared" si="4"/>
        <v>1187</v>
      </c>
      <c r="G105" s="245">
        <f t="shared" si="5"/>
        <v>1354</v>
      </c>
      <c r="H105" s="245">
        <f t="shared" si="7"/>
        <v>1510</v>
      </c>
      <c r="I105" s="245">
        <f t="shared" si="9"/>
        <v>1693</v>
      </c>
      <c r="J105" s="245">
        <f t="shared" si="11"/>
        <v>1884</v>
      </c>
      <c r="K105" s="245">
        <f t="shared" si="13"/>
        <v>2021</v>
      </c>
      <c r="L105" s="245">
        <f t="shared" si="15"/>
        <v>2233</v>
      </c>
      <c r="M105" s="245">
        <f t="shared" si="17"/>
        <v>2421</v>
      </c>
      <c r="N105" s="245">
        <f t="shared" si="19"/>
        <v>2607</v>
      </c>
      <c r="O105" s="245">
        <f t="shared" si="21"/>
        <v>2794</v>
      </c>
      <c r="P105" s="245">
        <f t="shared" si="23"/>
        <v>2980</v>
      </c>
      <c r="Q105" s="245"/>
      <c r="R105" s="245"/>
      <c r="S105" s="245"/>
      <c r="T105" s="246"/>
      <c r="V105" s="239">
        <v>800</v>
      </c>
      <c r="W105" s="295">
        <f t="shared" ref="W105:AK105" si="24">W104+B175</f>
        <v>868</v>
      </c>
      <c r="X105" s="250">
        <f t="shared" si="24"/>
        <v>868</v>
      </c>
      <c r="Y105" s="250">
        <f t="shared" si="24"/>
        <v>970</v>
      </c>
      <c r="Z105" s="250">
        <f t="shared" si="24"/>
        <v>1086</v>
      </c>
      <c r="AA105" s="250">
        <f t="shared" si="24"/>
        <v>1187</v>
      </c>
      <c r="AB105" s="250">
        <f t="shared" si="24"/>
        <v>1354</v>
      </c>
      <c r="AC105" s="250">
        <f t="shared" si="24"/>
        <v>1510</v>
      </c>
      <c r="AD105" s="250">
        <f t="shared" si="24"/>
        <v>1693</v>
      </c>
      <c r="AE105" s="250">
        <f t="shared" si="24"/>
        <v>1884</v>
      </c>
      <c r="AF105" s="250">
        <f t="shared" si="24"/>
        <v>2021</v>
      </c>
      <c r="AG105" s="250">
        <f t="shared" si="24"/>
        <v>2233</v>
      </c>
      <c r="AH105" s="243">
        <f t="shared" si="24"/>
        <v>2421.12</v>
      </c>
      <c r="AI105" s="243">
        <f t="shared" si="24"/>
        <v>2607.3599999999997</v>
      </c>
      <c r="AJ105" s="243">
        <f t="shared" si="24"/>
        <v>2793.6</v>
      </c>
      <c r="AK105" s="243">
        <f t="shared" si="24"/>
        <v>2979.84</v>
      </c>
      <c r="AL105" s="243"/>
      <c r="AM105" s="243"/>
      <c r="AN105" s="243"/>
      <c r="AO105" s="243"/>
      <c r="AP105" s="222">
        <v>2.91</v>
      </c>
    </row>
    <row r="106" spans="1:42" x14ac:dyDescent="0.15">
      <c r="A106" s="251" t="s">
        <v>15</v>
      </c>
      <c r="B106" s="248">
        <f t="shared" si="0"/>
        <v>519</v>
      </c>
      <c r="C106" s="248">
        <f t="shared" si="1"/>
        <v>519</v>
      </c>
      <c r="D106" s="248">
        <f t="shared" si="2"/>
        <v>566</v>
      </c>
      <c r="E106" s="248">
        <f t="shared" si="3"/>
        <v>634</v>
      </c>
      <c r="F106" s="248">
        <f t="shared" si="4"/>
        <v>690</v>
      </c>
      <c r="G106" s="248">
        <f t="shared" si="5"/>
        <v>789</v>
      </c>
      <c r="H106" s="248">
        <f t="shared" si="7"/>
        <v>896</v>
      </c>
      <c r="I106" s="248">
        <f t="shared" si="9"/>
        <v>1012</v>
      </c>
      <c r="J106" s="248">
        <f t="shared" si="11"/>
        <v>1136</v>
      </c>
      <c r="K106" s="248">
        <f t="shared" si="13"/>
        <v>1211</v>
      </c>
      <c r="L106" s="248">
        <f t="shared" si="15"/>
        <v>1320</v>
      </c>
      <c r="M106" s="248">
        <f t="shared" si="17"/>
        <v>1432</v>
      </c>
      <c r="N106" s="248">
        <f t="shared" si="19"/>
        <v>1542</v>
      </c>
      <c r="O106" s="248">
        <f t="shared" si="21"/>
        <v>1652</v>
      </c>
      <c r="P106" s="248">
        <f t="shared" si="23"/>
        <v>1763</v>
      </c>
      <c r="Q106" s="248">
        <f>ROUND(AL106*$T$76,0)</f>
        <v>1873</v>
      </c>
      <c r="R106" s="248"/>
      <c r="S106" s="248"/>
      <c r="T106" s="249"/>
      <c r="V106" s="239">
        <v>34</v>
      </c>
      <c r="W106" s="295">
        <f>X106</f>
        <v>519</v>
      </c>
      <c r="X106" s="250">
        <v>519</v>
      </c>
      <c r="Y106" s="250">
        <v>566</v>
      </c>
      <c r="Z106" s="250">
        <v>634</v>
      </c>
      <c r="AA106" s="250">
        <v>690</v>
      </c>
      <c r="AB106" s="250">
        <v>789</v>
      </c>
      <c r="AC106" s="250">
        <v>896</v>
      </c>
      <c r="AD106" s="250">
        <v>1012</v>
      </c>
      <c r="AE106" s="250">
        <v>1136</v>
      </c>
      <c r="AF106" s="250">
        <v>1211</v>
      </c>
      <c r="AG106" s="250">
        <v>1320</v>
      </c>
      <c r="AH106" s="243">
        <f>$AH$74*V106*AP106</f>
        <v>1432.0800000000002</v>
      </c>
      <c r="AI106" s="243">
        <f>$AI$74*V106*AP106</f>
        <v>1542.24</v>
      </c>
      <c r="AJ106" s="243">
        <f>$AJ$74*V106*AP106</f>
        <v>1652.4</v>
      </c>
      <c r="AK106" s="243">
        <f>$AK$74*V106*AP106</f>
        <v>1762.5600000000002</v>
      </c>
      <c r="AL106" s="243">
        <f>$AL$74*V106*AP106</f>
        <v>1872.72</v>
      </c>
      <c r="AM106" s="243"/>
      <c r="AN106" s="243"/>
      <c r="AO106" s="243"/>
      <c r="AP106" s="222">
        <v>1.62</v>
      </c>
    </row>
    <row r="107" spans="1:42" x14ac:dyDescent="0.15">
      <c r="A107" s="244">
        <v>850</v>
      </c>
      <c r="B107" s="245">
        <f t="shared" si="0"/>
        <v>908</v>
      </c>
      <c r="C107" s="245">
        <f t="shared" si="1"/>
        <v>908</v>
      </c>
      <c r="D107" s="245">
        <f t="shared" si="2"/>
        <v>1015</v>
      </c>
      <c r="E107" s="245">
        <f t="shared" si="3"/>
        <v>1145</v>
      </c>
      <c r="F107" s="245">
        <f t="shared" si="4"/>
        <v>1256</v>
      </c>
      <c r="G107" s="245">
        <f t="shared" si="5"/>
        <v>1430</v>
      </c>
      <c r="H107" s="245">
        <f t="shared" si="7"/>
        <v>1597</v>
      </c>
      <c r="I107" s="245">
        <f t="shared" si="9"/>
        <v>1805</v>
      </c>
      <c r="J107" s="245">
        <f t="shared" si="11"/>
        <v>2007</v>
      </c>
      <c r="K107" s="245">
        <f t="shared" si="13"/>
        <v>2128</v>
      </c>
      <c r="L107" s="245">
        <f t="shared" si="15"/>
        <v>2327</v>
      </c>
      <c r="M107" s="245">
        <f t="shared" si="17"/>
        <v>2519</v>
      </c>
      <c r="N107" s="245">
        <f t="shared" si="19"/>
        <v>2713</v>
      </c>
      <c r="O107" s="245">
        <f t="shared" si="21"/>
        <v>2907</v>
      </c>
      <c r="P107" s="245">
        <f t="shared" si="23"/>
        <v>3101</v>
      </c>
      <c r="Q107" s="245">
        <f t="shared" ref="Q107:T133" si="25">ROUND(AL107*$T$76,0)</f>
        <v>3295</v>
      </c>
      <c r="R107" s="245"/>
      <c r="S107" s="245"/>
      <c r="T107" s="246"/>
      <c r="V107" s="239">
        <v>850</v>
      </c>
      <c r="W107" s="295">
        <f t="shared" ref="W107:AL107" si="26">W106+B177</f>
        <v>908</v>
      </c>
      <c r="X107" s="250">
        <f t="shared" si="26"/>
        <v>908</v>
      </c>
      <c r="Y107" s="250">
        <f t="shared" si="26"/>
        <v>1015</v>
      </c>
      <c r="Z107" s="250">
        <f t="shared" si="26"/>
        <v>1145</v>
      </c>
      <c r="AA107" s="250">
        <f t="shared" si="26"/>
        <v>1256</v>
      </c>
      <c r="AB107" s="250">
        <f t="shared" si="26"/>
        <v>1430</v>
      </c>
      <c r="AC107" s="250">
        <f t="shared" si="26"/>
        <v>1597</v>
      </c>
      <c r="AD107" s="250">
        <f t="shared" si="26"/>
        <v>1805</v>
      </c>
      <c r="AE107" s="250">
        <f t="shared" si="26"/>
        <v>2007</v>
      </c>
      <c r="AF107" s="250">
        <f t="shared" si="26"/>
        <v>2128</v>
      </c>
      <c r="AG107" s="250">
        <f t="shared" si="26"/>
        <v>2327</v>
      </c>
      <c r="AH107" s="243">
        <f t="shared" si="26"/>
        <v>2519.4</v>
      </c>
      <c r="AI107" s="243">
        <f t="shared" si="26"/>
        <v>2713.2</v>
      </c>
      <c r="AJ107" s="243">
        <f t="shared" si="26"/>
        <v>2907</v>
      </c>
      <c r="AK107" s="243">
        <f t="shared" si="26"/>
        <v>3100.8</v>
      </c>
      <c r="AL107" s="243">
        <f t="shared" si="26"/>
        <v>3294.6</v>
      </c>
      <c r="AM107" s="243"/>
      <c r="AN107" s="243"/>
      <c r="AO107" s="243"/>
      <c r="AP107" s="222">
        <v>2.85</v>
      </c>
    </row>
    <row r="108" spans="1:42" x14ac:dyDescent="0.15">
      <c r="A108" s="251" t="s">
        <v>16</v>
      </c>
      <c r="B108" s="248">
        <f t="shared" ref="B108:B133" si="27">ROUND(W108*$T$76,0)</f>
        <v>544</v>
      </c>
      <c r="C108" s="248">
        <f t="shared" si="1"/>
        <v>544</v>
      </c>
      <c r="D108" s="248">
        <f t="shared" si="2"/>
        <v>595</v>
      </c>
      <c r="E108" s="248">
        <f t="shared" si="3"/>
        <v>665</v>
      </c>
      <c r="F108" s="248">
        <f t="shared" si="4"/>
        <v>734</v>
      </c>
      <c r="G108" s="248">
        <f t="shared" si="5"/>
        <v>828</v>
      </c>
      <c r="H108" s="248">
        <f t="shared" si="7"/>
        <v>939</v>
      </c>
      <c r="I108" s="248">
        <f t="shared" si="9"/>
        <v>1062</v>
      </c>
      <c r="J108" s="248">
        <f t="shared" si="11"/>
        <v>1190</v>
      </c>
      <c r="K108" s="248">
        <f t="shared" si="13"/>
        <v>1268</v>
      </c>
      <c r="L108" s="248">
        <f t="shared" si="15"/>
        <v>1399</v>
      </c>
      <c r="M108" s="248">
        <f t="shared" si="17"/>
        <v>1516</v>
      </c>
      <c r="N108" s="248">
        <f t="shared" si="19"/>
        <v>1633</v>
      </c>
      <c r="O108" s="248">
        <f t="shared" si="21"/>
        <v>1750</v>
      </c>
      <c r="P108" s="248">
        <f t="shared" si="23"/>
        <v>1866</v>
      </c>
      <c r="Q108" s="248">
        <f t="shared" si="25"/>
        <v>1983</v>
      </c>
      <c r="R108" s="248">
        <f>ROUND(AM108*$T$76,0)</f>
        <v>2100</v>
      </c>
      <c r="S108" s="248"/>
      <c r="T108" s="249"/>
      <c r="V108" s="239">
        <v>36</v>
      </c>
      <c r="W108" s="295">
        <f>X108</f>
        <v>544</v>
      </c>
      <c r="X108" s="250">
        <v>544</v>
      </c>
      <c r="Y108" s="250">
        <v>595</v>
      </c>
      <c r="Z108" s="250">
        <v>665</v>
      </c>
      <c r="AA108" s="250">
        <v>734</v>
      </c>
      <c r="AB108" s="250">
        <v>828</v>
      </c>
      <c r="AC108" s="250">
        <v>939</v>
      </c>
      <c r="AD108" s="250">
        <v>1062</v>
      </c>
      <c r="AE108" s="250">
        <v>1190</v>
      </c>
      <c r="AF108" s="250">
        <v>1268</v>
      </c>
      <c r="AG108" s="250">
        <v>1399</v>
      </c>
      <c r="AH108" s="243">
        <f>$AH$74*V108*AP108</f>
        <v>1516.3200000000002</v>
      </c>
      <c r="AI108" s="243">
        <f>$AI$74*V108*AP108</f>
        <v>1632.96</v>
      </c>
      <c r="AJ108" s="243">
        <f>$AJ$74*V108*AP108</f>
        <v>1749.6000000000001</v>
      </c>
      <c r="AK108" s="243">
        <f>$AK$74*V108*AP108</f>
        <v>1866.2400000000002</v>
      </c>
      <c r="AL108" s="243">
        <f>$AL$74*V108*AP108</f>
        <v>1982.88</v>
      </c>
      <c r="AM108" s="243">
        <f>$AM$74*V108*AP108</f>
        <v>2099.52</v>
      </c>
      <c r="AN108" s="243"/>
      <c r="AO108" s="243"/>
      <c r="AP108" s="222">
        <v>1.62</v>
      </c>
    </row>
    <row r="109" spans="1:42" ht="13" thickBot="1" x14ac:dyDescent="0.2">
      <c r="A109" s="240">
        <v>900</v>
      </c>
      <c r="B109" s="252">
        <f t="shared" si="27"/>
        <v>955</v>
      </c>
      <c r="C109" s="252">
        <f t="shared" si="1"/>
        <v>955</v>
      </c>
      <c r="D109" s="252">
        <f t="shared" si="2"/>
        <v>1070</v>
      </c>
      <c r="E109" s="252">
        <f t="shared" si="3"/>
        <v>1205</v>
      </c>
      <c r="F109" s="252">
        <f t="shared" si="4"/>
        <v>1333</v>
      </c>
      <c r="G109" s="252">
        <f t="shared" si="5"/>
        <v>1506</v>
      </c>
      <c r="H109" s="252">
        <f t="shared" si="7"/>
        <v>1696</v>
      </c>
      <c r="I109" s="252">
        <f t="shared" si="9"/>
        <v>1898</v>
      </c>
      <c r="J109" s="252">
        <f t="shared" si="11"/>
        <v>2070</v>
      </c>
      <c r="K109" s="252">
        <f t="shared" si="13"/>
        <v>2235</v>
      </c>
      <c r="L109" s="252">
        <f t="shared" si="15"/>
        <v>2460</v>
      </c>
      <c r="M109" s="252">
        <f t="shared" si="17"/>
        <v>2668</v>
      </c>
      <c r="N109" s="252">
        <f t="shared" si="19"/>
        <v>2873</v>
      </c>
      <c r="O109" s="252">
        <f t="shared" si="21"/>
        <v>3078</v>
      </c>
      <c r="P109" s="252">
        <f t="shared" si="23"/>
        <v>3283</v>
      </c>
      <c r="Q109" s="252">
        <f t="shared" si="25"/>
        <v>3488</v>
      </c>
      <c r="R109" s="252">
        <f t="shared" si="25"/>
        <v>3694</v>
      </c>
      <c r="S109" s="252"/>
      <c r="T109" s="253"/>
      <c r="V109" s="239">
        <v>900</v>
      </c>
      <c r="W109" s="295">
        <f t="shared" ref="W109:AM109" si="28">W108+B179</f>
        <v>955</v>
      </c>
      <c r="X109" s="250">
        <f t="shared" si="28"/>
        <v>955</v>
      </c>
      <c r="Y109" s="250">
        <f t="shared" si="28"/>
        <v>1070</v>
      </c>
      <c r="Z109" s="250">
        <f t="shared" si="28"/>
        <v>1205</v>
      </c>
      <c r="AA109" s="250">
        <f t="shared" si="28"/>
        <v>1333</v>
      </c>
      <c r="AB109" s="250">
        <f t="shared" si="28"/>
        <v>1506</v>
      </c>
      <c r="AC109" s="250">
        <f t="shared" si="28"/>
        <v>1696</v>
      </c>
      <c r="AD109" s="250">
        <f t="shared" si="28"/>
        <v>1898</v>
      </c>
      <c r="AE109" s="250">
        <f t="shared" si="28"/>
        <v>2070</v>
      </c>
      <c r="AF109" s="250">
        <f t="shared" si="28"/>
        <v>2235</v>
      </c>
      <c r="AG109" s="250">
        <f t="shared" si="28"/>
        <v>2460</v>
      </c>
      <c r="AH109" s="243">
        <f t="shared" si="28"/>
        <v>2667.6000000000004</v>
      </c>
      <c r="AI109" s="243">
        <f t="shared" si="28"/>
        <v>2872.8</v>
      </c>
      <c r="AJ109" s="243">
        <f t="shared" si="28"/>
        <v>3078</v>
      </c>
      <c r="AK109" s="243">
        <f t="shared" si="28"/>
        <v>3283.2000000000003</v>
      </c>
      <c r="AL109" s="243">
        <f t="shared" si="28"/>
        <v>3488.4</v>
      </c>
      <c r="AM109" s="243">
        <f t="shared" si="28"/>
        <v>3693.6</v>
      </c>
      <c r="AN109" s="243"/>
      <c r="AO109" s="243"/>
      <c r="AP109" s="222">
        <v>2.85</v>
      </c>
    </row>
    <row r="110" spans="1:42" x14ac:dyDescent="0.15">
      <c r="A110" s="238" t="s">
        <v>17</v>
      </c>
      <c r="B110" s="241">
        <f t="shared" si="27"/>
        <v>569</v>
      </c>
      <c r="C110" s="241">
        <f t="shared" ref="C110:C133" si="29">ROUND(X110*$T$76,0)</f>
        <v>569</v>
      </c>
      <c r="D110" s="241">
        <f t="shared" si="2"/>
        <v>622</v>
      </c>
      <c r="E110" s="241">
        <f t="shared" si="3"/>
        <v>695</v>
      </c>
      <c r="F110" s="241">
        <f t="shared" si="4"/>
        <v>768</v>
      </c>
      <c r="G110" s="241">
        <f t="shared" si="5"/>
        <v>866</v>
      </c>
      <c r="H110" s="241">
        <f t="shared" si="7"/>
        <v>984</v>
      </c>
      <c r="I110" s="241">
        <f t="shared" si="9"/>
        <v>1109</v>
      </c>
      <c r="J110" s="241">
        <f t="shared" si="11"/>
        <v>1241</v>
      </c>
      <c r="K110" s="241">
        <f t="shared" si="13"/>
        <v>1325</v>
      </c>
      <c r="L110" s="241">
        <f t="shared" si="15"/>
        <v>1466</v>
      </c>
      <c r="M110" s="241">
        <f t="shared" si="17"/>
        <v>1591</v>
      </c>
      <c r="N110" s="241">
        <f t="shared" si="19"/>
        <v>1713</v>
      </c>
      <c r="O110" s="241">
        <f t="shared" si="21"/>
        <v>1835</v>
      </c>
      <c r="P110" s="241">
        <f t="shared" si="23"/>
        <v>1958</v>
      </c>
      <c r="Q110" s="241">
        <f t="shared" si="25"/>
        <v>2080</v>
      </c>
      <c r="R110" s="241">
        <f t="shared" si="25"/>
        <v>2202</v>
      </c>
      <c r="S110" s="241">
        <f>ROUND(AN110*$T$76,0)</f>
        <v>2325</v>
      </c>
      <c r="T110" s="242"/>
      <c r="V110" s="239">
        <v>38</v>
      </c>
      <c r="W110" s="295">
        <f>X110</f>
        <v>569</v>
      </c>
      <c r="X110" s="250">
        <v>569</v>
      </c>
      <c r="Y110" s="250">
        <v>622</v>
      </c>
      <c r="Z110" s="250">
        <v>695</v>
      </c>
      <c r="AA110" s="250">
        <v>768</v>
      </c>
      <c r="AB110" s="250">
        <v>866</v>
      </c>
      <c r="AC110" s="250">
        <v>984</v>
      </c>
      <c r="AD110" s="250">
        <v>1109</v>
      </c>
      <c r="AE110" s="250">
        <v>1241</v>
      </c>
      <c r="AF110" s="250">
        <v>1325</v>
      </c>
      <c r="AG110" s="250">
        <v>1466</v>
      </c>
      <c r="AH110" s="243">
        <f>$AH$74*V110*AP110</f>
        <v>1590.68</v>
      </c>
      <c r="AI110" s="243">
        <f>$AI$74*V110*AP110</f>
        <v>1713.0400000000002</v>
      </c>
      <c r="AJ110" s="243">
        <f>$AJ$74*V110*AP110</f>
        <v>1835.4</v>
      </c>
      <c r="AK110" s="243">
        <f>$AK$74*V110*AP110</f>
        <v>1957.7600000000002</v>
      </c>
      <c r="AL110" s="243">
        <f>$AL$74*V110*AP110</f>
        <v>2080.1200000000003</v>
      </c>
      <c r="AM110" s="243">
        <f>$AM$74*V110*AP110</f>
        <v>2202.48</v>
      </c>
      <c r="AN110" s="243">
        <f>$AN$74*V110*AP110</f>
        <v>2324.84</v>
      </c>
      <c r="AO110" s="243"/>
      <c r="AP110" s="222">
        <v>1.61</v>
      </c>
    </row>
    <row r="111" spans="1:42" x14ac:dyDescent="0.15">
      <c r="A111" s="244">
        <v>950</v>
      </c>
      <c r="B111" s="245">
        <f t="shared" si="27"/>
        <v>1001</v>
      </c>
      <c r="C111" s="245">
        <f t="shared" si="29"/>
        <v>1001</v>
      </c>
      <c r="D111" s="245">
        <f t="shared" si="2"/>
        <v>1122</v>
      </c>
      <c r="E111" s="245">
        <f t="shared" si="3"/>
        <v>1262</v>
      </c>
      <c r="F111" s="245">
        <f t="shared" si="4"/>
        <v>1399</v>
      </c>
      <c r="G111" s="245">
        <f t="shared" si="5"/>
        <v>1579</v>
      </c>
      <c r="H111" s="245">
        <f t="shared" si="7"/>
        <v>1782</v>
      </c>
      <c r="I111" s="245">
        <f t="shared" si="9"/>
        <v>1988</v>
      </c>
      <c r="J111" s="245">
        <f t="shared" si="11"/>
        <v>2168</v>
      </c>
      <c r="K111" s="245">
        <f t="shared" si="13"/>
        <v>2341</v>
      </c>
      <c r="L111" s="245">
        <f t="shared" si="15"/>
        <v>2585</v>
      </c>
      <c r="M111" s="245">
        <f t="shared" si="17"/>
        <v>2806</v>
      </c>
      <c r="N111" s="245">
        <f t="shared" si="19"/>
        <v>3022</v>
      </c>
      <c r="O111" s="245">
        <f t="shared" si="21"/>
        <v>3238</v>
      </c>
      <c r="P111" s="245">
        <f t="shared" si="23"/>
        <v>3453</v>
      </c>
      <c r="Q111" s="245">
        <f t="shared" si="25"/>
        <v>3669</v>
      </c>
      <c r="R111" s="245">
        <f t="shared" si="25"/>
        <v>3885</v>
      </c>
      <c r="S111" s="245">
        <f t="shared" si="25"/>
        <v>4101</v>
      </c>
      <c r="T111" s="246"/>
      <c r="V111" s="239">
        <v>950</v>
      </c>
      <c r="W111" s="295">
        <f t="shared" ref="W111:AN111" si="30">W110+B181</f>
        <v>1001</v>
      </c>
      <c r="X111" s="250">
        <f t="shared" si="30"/>
        <v>1001</v>
      </c>
      <c r="Y111" s="250">
        <f t="shared" si="30"/>
        <v>1122</v>
      </c>
      <c r="Z111" s="250">
        <f t="shared" si="30"/>
        <v>1262</v>
      </c>
      <c r="AA111" s="250">
        <f t="shared" si="30"/>
        <v>1399</v>
      </c>
      <c r="AB111" s="250">
        <f t="shared" si="30"/>
        <v>1579</v>
      </c>
      <c r="AC111" s="250">
        <f t="shared" si="30"/>
        <v>1782</v>
      </c>
      <c r="AD111" s="250">
        <f t="shared" si="30"/>
        <v>1988</v>
      </c>
      <c r="AE111" s="250">
        <f t="shared" si="30"/>
        <v>2168</v>
      </c>
      <c r="AF111" s="250">
        <f t="shared" si="30"/>
        <v>2341</v>
      </c>
      <c r="AG111" s="250">
        <f t="shared" si="30"/>
        <v>2585</v>
      </c>
      <c r="AH111" s="243">
        <f t="shared" si="30"/>
        <v>2805.92</v>
      </c>
      <c r="AI111" s="243">
        <f t="shared" si="30"/>
        <v>3021.76</v>
      </c>
      <c r="AJ111" s="243">
        <f t="shared" si="30"/>
        <v>3237.6000000000004</v>
      </c>
      <c r="AK111" s="243">
        <f t="shared" si="30"/>
        <v>3453.4400000000005</v>
      </c>
      <c r="AL111" s="243">
        <f t="shared" si="30"/>
        <v>3669.2800000000007</v>
      </c>
      <c r="AM111" s="243">
        <f t="shared" si="30"/>
        <v>3885.12</v>
      </c>
      <c r="AN111" s="243">
        <f t="shared" si="30"/>
        <v>4100.96</v>
      </c>
      <c r="AO111" s="243"/>
      <c r="AP111" s="222">
        <v>2.84</v>
      </c>
    </row>
    <row r="112" spans="1:42" x14ac:dyDescent="0.15">
      <c r="A112" s="251" t="s">
        <v>18</v>
      </c>
      <c r="B112" s="248">
        <f t="shared" si="27"/>
        <v>582</v>
      </c>
      <c r="C112" s="248">
        <f t="shared" si="29"/>
        <v>582</v>
      </c>
      <c r="D112" s="248">
        <f t="shared" ref="D112:D133" si="31">ROUND(Y112*$T$76,0)</f>
        <v>655</v>
      </c>
      <c r="E112" s="248">
        <f t="shared" si="3"/>
        <v>722</v>
      </c>
      <c r="F112" s="248">
        <f t="shared" si="4"/>
        <v>816</v>
      </c>
      <c r="G112" s="248">
        <f t="shared" si="5"/>
        <v>913</v>
      </c>
      <c r="H112" s="248">
        <f t="shared" si="7"/>
        <v>1033</v>
      </c>
      <c r="I112" s="248">
        <f t="shared" si="9"/>
        <v>1145</v>
      </c>
      <c r="J112" s="248">
        <f t="shared" si="11"/>
        <v>1273</v>
      </c>
      <c r="K112" s="248">
        <f t="shared" si="13"/>
        <v>1395</v>
      </c>
      <c r="L112" s="248">
        <f t="shared" si="15"/>
        <v>1543</v>
      </c>
      <c r="M112" s="248">
        <f t="shared" si="17"/>
        <v>1674</v>
      </c>
      <c r="N112" s="248">
        <f t="shared" si="19"/>
        <v>1803</v>
      </c>
      <c r="O112" s="248">
        <f t="shared" si="21"/>
        <v>1932</v>
      </c>
      <c r="P112" s="248">
        <f t="shared" si="23"/>
        <v>2061</v>
      </c>
      <c r="Q112" s="248">
        <f t="shared" si="25"/>
        <v>2190</v>
      </c>
      <c r="R112" s="248">
        <f t="shared" si="25"/>
        <v>2318</v>
      </c>
      <c r="S112" s="248">
        <f t="shared" si="25"/>
        <v>2447</v>
      </c>
      <c r="T112" s="249">
        <f>ROUND(AO112*$T$76,0)</f>
        <v>2576</v>
      </c>
      <c r="V112" s="239">
        <v>40</v>
      </c>
      <c r="W112" s="295">
        <f>X112</f>
        <v>582</v>
      </c>
      <c r="X112" s="250">
        <v>582</v>
      </c>
      <c r="Y112" s="250">
        <v>655</v>
      </c>
      <c r="Z112" s="250">
        <v>722</v>
      </c>
      <c r="AA112" s="250">
        <v>816</v>
      </c>
      <c r="AB112" s="250">
        <v>913</v>
      </c>
      <c r="AC112" s="250">
        <v>1033</v>
      </c>
      <c r="AD112" s="250">
        <v>1145</v>
      </c>
      <c r="AE112" s="250">
        <v>1273</v>
      </c>
      <c r="AF112" s="250">
        <v>1395</v>
      </c>
      <c r="AG112" s="250">
        <v>1543</v>
      </c>
      <c r="AH112" s="243">
        <f>$AH$74*V112*AP112</f>
        <v>1674.4</v>
      </c>
      <c r="AI112" s="243">
        <f>$AI$74*V112*AP112</f>
        <v>1803.2</v>
      </c>
      <c r="AJ112" s="243">
        <f>$AJ$74*V112*AP112</f>
        <v>1932.0000000000002</v>
      </c>
      <c r="AK112" s="243">
        <f>$AK$74*V112*AP112</f>
        <v>2060.8000000000002</v>
      </c>
      <c r="AL112" s="243">
        <f>$AL$74*V112*AP112</f>
        <v>2189.6</v>
      </c>
      <c r="AM112" s="243">
        <f>$AM$74*V112*AP112</f>
        <v>2318.4</v>
      </c>
      <c r="AN112" s="243">
        <f>$AN$74*V112*AP112</f>
        <v>2447.2000000000003</v>
      </c>
      <c r="AO112" s="243">
        <f>$AO$74*V112*AP112</f>
        <v>2576</v>
      </c>
      <c r="AP112" s="222">
        <v>1.61</v>
      </c>
    </row>
    <row r="113" spans="1:42" x14ac:dyDescent="0.15">
      <c r="A113" s="244">
        <v>1000</v>
      </c>
      <c r="B113" s="245">
        <f t="shared" si="27"/>
        <v>1026</v>
      </c>
      <c r="C113" s="245">
        <f t="shared" si="29"/>
        <v>1026</v>
      </c>
      <c r="D113" s="245">
        <f t="shared" si="31"/>
        <v>1179</v>
      </c>
      <c r="E113" s="245">
        <f t="shared" si="3"/>
        <v>1318</v>
      </c>
      <c r="F113" s="245">
        <f t="shared" si="4"/>
        <v>1479</v>
      </c>
      <c r="G113" s="245">
        <f t="shared" si="5"/>
        <v>1664</v>
      </c>
      <c r="H113" s="245">
        <f t="shared" si="7"/>
        <v>1871</v>
      </c>
      <c r="I113" s="245">
        <f t="shared" si="9"/>
        <v>2071</v>
      </c>
      <c r="J113" s="245">
        <f t="shared" si="11"/>
        <v>2247</v>
      </c>
      <c r="K113" s="245">
        <f t="shared" si="13"/>
        <v>2464</v>
      </c>
      <c r="L113" s="245">
        <f t="shared" si="15"/>
        <v>2692</v>
      </c>
      <c r="M113" s="245">
        <f t="shared" si="17"/>
        <v>2922</v>
      </c>
      <c r="N113" s="245">
        <f t="shared" si="19"/>
        <v>3147</v>
      </c>
      <c r="O113" s="245">
        <f t="shared" si="21"/>
        <v>3372</v>
      </c>
      <c r="P113" s="245">
        <f t="shared" si="23"/>
        <v>3597</v>
      </c>
      <c r="Q113" s="245">
        <f t="shared" si="25"/>
        <v>3822</v>
      </c>
      <c r="R113" s="245">
        <f t="shared" si="25"/>
        <v>4046</v>
      </c>
      <c r="S113" s="245">
        <f t="shared" si="25"/>
        <v>4271</v>
      </c>
      <c r="T113" s="246">
        <f t="shared" si="25"/>
        <v>4496</v>
      </c>
      <c r="V113" s="239">
        <v>1000</v>
      </c>
      <c r="W113" s="295">
        <f t="shared" ref="W113:AO113" si="32">W112+B183</f>
        <v>1026</v>
      </c>
      <c r="X113" s="250">
        <f t="shared" si="32"/>
        <v>1026</v>
      </c>
      <c r="Y113" s="250">
        <f t="shared" si="32"/>
        <v>1179</v>
      </c>
      <c r="Z113" s="250">
        <f t="shared" si="32"/>
        <v>1318</v>
      </c>
      <c r="AA113" s="250">
        <f t="shared" si="32"/>
        <v>1479</v>
      </c>
      <c r="AB113" s="250">
        <f t="shared" si="32"/>
        <v>1664</v>
      </c>
      <c r="AC113" s="250">
        <f t="shared" si="32"/>
        <v>1871</v>
      </c>
      <c r="AD113" s="250">
        <f t="shared" si="32"/>
        <v>2071</v>
      </c>
      <c r="AE113" s="250">
        <f t="shared" si="32"/>
        <v>2247</v>
      </c>
      <c r="AF113" s="250">
        <f t="shared" si="32"/>
        <v>2464</v>
      </c>
      <c r="AG113" s="250">
        <f t="shared" si="32"/>
        <v>2692</v>
      </c>
      <c r="AH113" s="243">
        <f t="shared" si="32"/>
        <v>2922.4</v>
      </c>
      <c r="AI113" s="243">
        <f t="shared" si="32"/>
        <v>3147.2</v>
      </c>
      <c r="AJ113" s="243">
        <f t="shared" si="32"/>
        <v>3372</v>
      </c>
      <c r="AK113" s="243">
        <f t="shared" si="32"/>
        <v>3596.8</v>
      </c>
      <c r="AL113" s="243">
        <f t="shared" si="32"/>
        <v>3821.6</v>
      </c>
      <c r="AM113" s="243">
        <f t="shared" si="32"/>
        <v>4046.4</v>
      </c>
      <c r="AN113" s="243">
        <f t="shared" si="32"/>
        <v>4271.2000000000007</v>
      </c>
      <c r="AO113" s="243">
        <f t="shared" si="32"/>
        <v>4496</v>
      </c>
      <c r="AP113" s="222">
        <v>2.81</v>
      </c>
    </row>
    <row r="114" spans="1:42" x14ac:dyDescent="0.15">
      <c r="A114" s="251" t="s">
        <v>19</v>
      </c>
      <c r="B114" s="248">
        <f t="shared" si="27"/>
        <v>606</v>
      </c>
      <c r="C114" s="248">
        <f t="shared" si="29"/>
        <v>606</v>
      </c>
      <c r="D114" s="248">
        <f t="shared" si="31"/>
        <v>684</v>
      </c>
      <c r="E114" s="248">
        <f t="shared" ref="E114:E133" si="33">ROUND(Z114*$T$76,0)</f>
        <v>753</v>
      </c>
      <c r="F114" s="248">
        <f t="shared" si="4"/>
        <v>849</v>
      </c>
      <c r="G114" s="248">
        <f t="shared" si="5"/>
        <v>950</v>
      </c>
      <c r="H114" s="248">
        <f t="shared" si="7"/>
        <v>1077</v>
      </c>
      <c r="I114" s="248">
        <f t="shared" si="9"/>
        <v>1192</v>
      </c>
      <c r="J114" s="248">
        <f t="shared" si="11"/>
        <v>1326</v>
      </c>
      <c r="K114" s="248">
        <f t="shared" si="13"/>
        <v>1456</v>
      </c>
      <c r="L114" s="248">
        <f t="shared" si="15"/>
        <v>1619</v>
      </c>
      <c r="M114" s="248">
        <f t="shared" si="17"/>
        <v>1758</v>
      </c>
      <c r="N114" s="248">
        <f t="shared" si="19"/>
        <v>1893</v>
      </c>
      <c r="O114" s="248">
        <f t="shared" si="21"/>
        <v>2029</v>
      </c>
      <c r="P114" s="248">
        <f t="shared" si="23"/>
        <v>2164</v>
      </c>
      <c r="Q114" s="248">
        <f t="shared" si="25"/>
        <v>2299</v>
      </c>
      <c r="R114" s="248">
        <f t="shared" si="25"/>
        <v>2434</v>
      </c>
      <c r="S114" s="248">
        <f t="shared" si="25"/>
        <v>2570</v>
      </c>
      <c r="T114" s="249">
        <f t="shared" si="25"/>
        <v>2705</v>
      </c>
      <c r="V114" s="239">
        <v>42</v>
      </c>
      <c r="W114" s="295">
        <f>X114</f>
        <v>606</v>
      </c>
      <c r="X114" s="250">
        <v>606</v>
      </c>
      <c r="Y114" s="250">
        <v>684</v>
      </c>
      <c r="Z114" s="250">
        <v>753</v>
      </c>
      <c r="AA114" s="250">
        <v>849</v>
      </c>
      <c r="AB114" s="250">
        <v>950</v>
      </c>
      <c r="AC114" s="250">
        <v>1077</v>
      </c>
      <c r="AD114" s="250">
        <v>1192</v>
      </c>
      <c r="AE114" s="250">
        <v>1326</v>
      </c>
      <c r="AF114" s="250">
        <v>1456</v>
      </c>
      <c r="AG114" s="250">
        <v>1619</v>
      </c>
      <c r="AH114" s="243">
        <f>$AH$74*V114*AP114</f>
        <v>1758.1200000000001</v>
      </c>
      <c r="AI114" s="243">
        <f>$AI$74*V114*AP114</f>
        <v>1893.3600000000001</v>
      </c>
      <c r="AJ114" s="243">
        <f>$AJ$74*V114*AP114</f>
        <v>2028.6000000000001</v>
      </c>
      <c r="AK114" s="243">
        <f>$AK$74*V114*AP114</f>
        <v>2163.84</v>
      </c>
      <c r="AL114" s="243">
        <f>$AL$74*V114*AP114</f>
        <v>2299.08</v>
      </c>
      <c r="AM114" s="243">
        <f>$AM$74*V114*AP114</f>
        <v>2434.3200000000002</v>
      </c>
      <c r="AN114" s="243">
        <f>$AN$74*V114*AP114</f>
        <v>2569.56</v>
      </c>
      <c r="AO114" s="243">
        <f>$AO$74*V114*AP114</f>
        <v>2704.8</v>
      </c>
      <c r="AP114" s="222">
        <v>1.61</v>
      </c>
    </row>
    <row r="115" spans="1:42" x14ac:dyDescent="0.15">
      <c r="A115" s="244">
        <v>1050</v>
      </c>
      <c r="B115" s="245">
        <f t="shared" si="27"/>
        <v>1071</v>
      </c>
      <c r="C115" s="245">
        <f t="shared" si="29"/>
        <v>1071</v>
      </c>
      <c r="D115" s="245">
        <f t="shared" si="31"/>
        <v>1221</v>
      </c>
      <c r="E115" s="245">
        <f t="shared" si="33"/>
        <v>1378</v>
      </c>
      <c r="F115" s="245">
        <f t="shared" si="4"/>
        <v>1534</v>
      </c>
      <c r="G115" s="245">
        <f t="shared" si="5"/>
        <v>1736</v>
      </c>
      <c r="H115" s="245">
        <f t="shared" si="7"/>
        <v>1956</v>
      </c>
      <c r="I115" s="245">
        <f t="shared" si="9"/>
        <v>2162</v>
      </c>
      <c r="J115" s="245">
        <f t="shared" si="11"/>
        <v>2344</v>
      </c>
      <c r="K115" s="245">
        <f t="shared" si="13"/>
        <v>2578</v>
      </c>
      <c r="L115" s="245">
        <f t="shared" si="15"/>
        <v>2824</v>
      </c>
      <c r="M115" s="245">
        <f t="shared" si="17"/>
        <v>3069</v>
      </c>
      <c r="N115" s="245">
        <f t="shared" si="19"/>
        <v>3305</v>
      </c>
      <c r="O115" s="245">
        <f t="shared" si="21"/>
        <v>3541</v>
      </c>
      <c r="P115" s="245">
        <f t="shared" si="23"/>
        <v>3777</v>
      </c>
      <c r="Q115" s="245">
        <f t="shared" si="25"/>
        <v>4013</v>
      </c>
      <c r="R115" s="245">
        <f t="shared" si="25"/>
        <v>4249</v>
      </c>
      <c r="S115" s="245">
        <f t="shared" si="25"/>
        <v>4485</v>
      </c>
      <c r="T115" s="246">
        <f t="shared" si="25"/>
        <v>4721</v>
      </c>
      <c r="V115" s="239">
        <v>1050</v>
      </c>
      <c r="W115" s="295">
        <f t="shared" ref="W115:AO115" si="34">W114+B185</f>
        <v>1071</v>
      </c>
      <c r="X115" s="250">
        <f t="shared" si="34"/>
        <v>1071</v>
      </c>
      <c r="Y115" s="250">
        <f t="shared" si="34"/>
        <v>1221</v>
      </c>
      <c r="Z115" s="250">
        <f t="shared" si="34"/>
        <v>1378</v>
      </c>
      <c r="AA115" s="250">
        <f t="shared" si="34"/>
        <v>1534</v>
      </c>
      <c r="AB115" s="250">
        <f t="shared" si="34"/>
        <v>1736</v>
      </c>
      <c r="AC115" s="250">
        <f t="shared" si="34"/>
        <v>1956</v>
      </c>
      <c r="AD115" s="250">
        <f t="shared" si="34"/>
        <v>2162</v>
      </c>
      <c r="AE115" s="250">
        <f t="shared" si="34"/>
        <v>2344</v>
      </c>
      <c r="AF115" s="250">
        <f t="shared" si="34"/>
        <v>2578</v>
      </c>
      <c r="AG115" s="250">
        <f t="shared" si="34"/>
        <v>2824</v>
      </c>
      <c r="AH115" s="243">
        <f t="shared" si="34"/>
        <v>3068.52</v>
      </c>
      <c r="AI115" s="243">
        <f t="shared" si="34"/>
        <v>3304.5600000000004</v>
      </c>
      <c r="AJ115" s="243">
        <f t="shared" si="34"/>
        <v>3540.6000000000004</v>
      </c>
      <c r="AK115" s="243">
        <f t="shared" si="34"/>
        <v>3776.6400000000003</v>
      </c>
      <c r="AL115" s="243">
        <f t="shared" si="34"/>
        <v>4012.68</v>
      </c>
      <c r="AM115" s="243">
        <f t="shared" si="34"/>
        <v>4248.72</v>
      </c>
      <c r="AN115" s="243">
        <f t="shared" si="34"/>
        <v>4484.76</v>
      </c>
      <c r="AO115" s="243">
        <f t="shared" si="34"/>
        <v>4720.8</v>
      </c>
      <c r="AP115" s="222">
        <v>2.81</v>
      </c>
    </row>
    <row r="116" spans="1:42" x14ac:dyDescent="0.15">
      <c r="A116" s="251" t="s">
        <v>20</v>
      </c>
      <c r="B116" s="248">
        <f t="shared" si="27"/>
        <v>632</v>
      </c>
      <c r="C116" s="248">
        <f t="shared" si="29"/>
        <v>632</v>
      </c>
      <c r="D116" s="248">
        <f t="shared" si="31"/>
        <v>712</v>
      </c>
      <c r="E116" s="248">
        <f t="shared" si="33"/>
        <v>784</v>
      </c>
      <c r="F116" s="248">
        <f t="shared" ref="F116:F133" si="35">ROUND(AA116*$T$76,0)</f>
        <v>884</v>
      </c>
      <c r="G116" s="248">
        <f t="shared" si="5"/>
        <v>990</v>
      </c>
      <c r="H116" s="248">
        <f t="shared" si="7"/>
        <v>1120</v>
      </c>
      <c r="I116" s="248">
        <f t="shared" si="9"/>
        <v>1241</v>
      </c>
      <c r="J116" s="248">
        <f t="shared" si="11"/>
        <v>1378</v>
      </c>
      <c r="K116" s="248">
        <f t="shared" si="13"/>
        <v>1512</v>
      </c>
      <c r="L116" s="248">
        <f t="shared" si="15"/>
        <v>1687</v>
      </c>
      <c r="M116" s="248">
        <f t="shared" si="17"/>
        <v>1830</v>
      </c>
      <c r="N116" s="248">
        <f t="shared" si="19"/>
        <v>1971</v>
      </c>
      <c r="O116" s="248">
        <f t="shared" si="21"/>
        <v>2112</v>
      </c>
      <c r="P116" s="248">
        <f t="shared" si="23"/>
        <v>2253</v>
      </c>
      <c r="Q116" s="248">
        <f t="shared" si="25"/>
        <v>2394</v>
      </c>
      <c r="R116" s="248">
        <f t="shared" si="25"/>
        <v>2534</v>
      </c>
      <c r="S116" s="248">
        <f t="shared" si="25"/>
        <v>2675</v>
      </c>
      <c r="T116" s="249">
        <f t="shared" si="25"/>
        <v>2816</v>
      </c>
      <c r="V116" s="239">
        <v>44</v>
      </c>
      <c r="W116" s="295">
        <f>X116</f>
        <v>632</v>
      </c>
      <c r="X116" s="250">
        <v>632</v>
      </c>
      <c r="Y116" s="250">
        <v>712</v>
      </c>
      <c r="Z116" s="250">
        <v>784</v>
      </c>
      <c r="AA116" s="250">
        <v>884</v>
      </c>
      <c r="AB116" s="250">
        <v>990</v>
      </c>
      <c r="AC116" s="250">
        <v>1120</v>
      </c>
      <c r="AD116" s="250">
        <v>1241</v>
      </c>
      <c r="AE116" s="250">
        <v>1378</v>
      </c>
      <c r="AF116" s="250">
        <v>1512</v>
      </c>
      <c r="AG116" s="250">
        <v>1687</v>
      </c>
      <c r="AH116" s="243">
        <f>$AH$74*V116*AP116</f>
        <v>1830.4</v>
      </c>
      <c r="AI116" s="243">
        <f>$AI$74*V116*AP116</f>
        <v>1971.2</v>
      </c>
      <c r="AJ116" s="243">
        <f>$AJ$74*V116*AP116</f>
        <v>2112</v>
      </c>
      <c r="AK116" s="243">
        <f>$AK$74*V116*AP116</f>
        <v>2252.8000000000002</v>
      </c>
      <c r="AL116" s="243">
        <f>$AL$74*V116*AP116</f>
        <v>2393.6</v>
      </c>
      <c r="AM116" s="243">
        <f>$AM$74*V116*AP116</f>
        <v>2534.4</v>
      </c>
      <c r="AN116" s="243">
        <f>$AN$74*V116*AP116</f>
        <v>2675.2000000000003</v>
      </c>
      <c r="AO116" s="243">
        <f>$AO$74*V116*AP116</f>
        <v>2816</v>
      </c>
      <c r="AP116" s="222">
        <v>1.6</v>
      </c>
    </row>
    <row r="117" spans="1:42" x14ac:dyDescent="0.15">
      <c r="A117" s="244">
        <v>1100</v>
      </c>
      <c r="B117" s="245">
        <f t="shared" si="27"/>
        <v>1119</v>
      </c>
      <c r="C117" s="245">
        <f t="shared" si="29"/>
        <v>1119</v>
      </c>
      <c r="D117" s="245">
        <f t="shared" si="31"/>
        <v>1262</v>
      </c>
      <c r="E117" s="245">
        <f t="shared" si="33"/>
        <v>1438</v>
      </c>
      <c r="F117" s="245">
        <f t="shared" si="35"/>
        <v>1610</v>
      </c>
      <c r="G117" s="245">
        <f t="shared" si="5"/>
        <v>1813</v>
      </c>
      <c r="H117" s="245">
        <f t="shared" si="7"/>
        <v>2039</v>
      </c>
      <c r="I117" s="245">
        <f t="shared" si="9"/>
        <v>2256</v>
      </c>
      <c r="J117" s="245">
        <f t="shared" si="11"/>
        <v>2444</v>
      </c>
      <c r="K117" s="245">
        <f t="shared" si="13"/>
        <v>2684</v>
      </c>
      <c r="L117" s="245">
        <f t="shared" si="15"/>
        <v>2943</v>
      </c>
      <c r="M117" s="245">
        <f t="shared" si="17"/>
        <v>3192</v>
      </c>
      <c r="N117" s="245">
        <f t="shared" si="19"/>
        <v>3437</v>
      </c>
      <c r="O117" s="245">
        <f t="shared" si="21"/>
        <v>3683</v>
      </c>
      <c r="P117" s="245">
        <f t="shared" si="23"/>
        <v>3928</v>
      </c>
      <c r="Q117" s="245">
        <f t="shared" si="25"/>
        <v>4174</v>
      </c>
      <c r="R117" s="245">
        <f t="shared" si="25"/>
        <v>4419</v>
      </c>
      <c r="S117" s="245">
        <f t="shared" si="25"/>
        <v>4665</v>
      </c>
      <c r="T117" s="246">
        <f t="shared" si="25"/>
        <v>4910</v>
      </c>
      <c r="V117" s="239">
        <v>1100</v>
      </c>
      <c r="W117" s="295">
        <f t="shared" ref="W117:AO117" si="36">W116+B187</f>
        <v>1119</v>
      </c>
      <c r="X117" s="250">
        <f t="shared" si="36"/>
        <v>1119</v>
      </c>
      <c r="Y117" s="250">
        <f t="shared" si="36"/>
        <v>1262</v>
      </c>
      <c r="Z117" s="250">
        <f t="shared" si="36"/>
        <v>1438</v>
      </c>
      <c r="AA117" s="250">
        <f t="shared" si="36"/>
        <v>1610</v>
      </c>
      <c r="AB117" s="250">
        <f t="shared" si="36"/>
        <v>1813</v>
      </c>
      <c r="AC117" s="250">
        <f t="shared" si="36"/>
        <v>2039</v>
      </c>
      <c r="AD117" s="250">
        <f t="shared" si="36"/>
        <v>2256</v>
      </c>
      <c r="AE117" s="250">
        <f t="shared" si="36"/>
        <v>2444</v>
      </c>
      <c r="AF117" s="250">
        <f t="shared" si="36"/>
        <v>2684</v>
      </c>
      <c r="AG117" s="250">
        <f t="shared" si="36"/>
        <v>2943</v>
      </c>
      <c r="AH117" s="243">
        <f t="shared" si="36"/>
        <v>3191.76</v>
      </c>
      <c r="AI117" s="243">
        <f t="shared" si="36"/>
        <v>3437.2799999999997</v>
      </c>
      <c r="AJ117" s="243">
        <f t="shared" si="36"/>
        <v>3682.8</v>
      </c>
      <c r="AK117" s="243">
        <f t="shared" si="36"/>
        <v>3928.32</v>
      </c>
      <c r="AL117" s="243">
        <f t="shared" si="36"/>
        <v>4173.84</v>
      </c>
      <c r="AM117" s="243">
        <f t="shared" si="36"/>
        <v>4419.3599999999997</v>
      </c>
      <c r="AN117" s="243">
        <f t="shared" si="36"/>
        <v>4664.88</v>
      </c>
      <c r="AO117" s="243">
        <f t="shared" si="36"/>
        <v>4910.3999999999996</v>
      </c>
      <c r="AP117" s="222">
        <v>2.79</v>
      </c>
    </row>
    <row r="118" spans="1:42" x14ac:dyDescent="0.15">
      <c r="A118" s="251" t="s">
        <v>21</v>
      </c>
      <c r="B118" s="248">
        <f t="shared" si="27"/>
        <v>654</v>
      </c>
      <c r="C118" s="248">
        <f t="shared" si="29"/>
        <v>654</v>
      </c>
      <c r="D118" s="248">
        <f t="shared" si="31"/>
        <v>739</v>
      </c>
      <c r="E118" s="248">
        <f t="shared" si="33"/>
        <v>815</v>
      </c>
      <c r="F118" s="248">
        <f t="shared" si="35"/>
        <v>918</v>
      </c>
      <c r="G118" s="248">
        <f t="shared" si="5"/>
        <v>1027</v>
      </c>
      <c r="H118" s="248">
        <f t="shared" si="7"/>
        <v>1163</v>
      </c>
      <c r="I118" s="248">
        <f t="shared" si="9"/>
        <v>1288</v>
      </c>
      <c r="J118" s="248">
        <f t="shared" si="11"/>
        <v>1431</v>
      </c>
      <c r="K118" s="248">
        <f t="shared" si="13"/>
        <v>1567</v>
      </c>
      <c r="L118" s="248">
        <f t="shared" si="15"/>
        <v>1748</v>
      </c>
      <c r="M118" s="248">
        <f t="shared" si="17"/>
        <v>1890</v>
      </c>
      <c r="N118" s="248">
        <f t="shared" si="19"/>
        <v>2035</v>
      </c>
      <c r="O118" s="248">
        <f t="shared" si="21"/>
        <v>2180</v>
      </c>
      <c r="P118" s="248">
        <f t="shared" si="23"/>
        <v>2326</v>
      </c>
      <c r="Q118" s="248">
        <f t="shared" si="25"/>
        <v>2471</v>
      </c>
      <c r="R118" s="248">
        <f t="shared" si="25"/>
        <v>2616</v>
      </c>
      <c r="S118" s="248">
        <f t="shared" si="25"/>
        <v>2762</v>
      </c>
      <c r="T118" s="249">
        <f t="shared" si="25"/>
        <v>2907</v>
      </c>
      <c r="V118" s="239">
        <v>46</v>
      </c>
      <c r="W118" s="295">
        <f>X118</f>
        <v>654</v>
      </c>
      <c r="X118" s="250">
        <v>654</v>
      </c>
      <c r="Y118" s="250">
        <v>739</v>
      </c>
      <c r="Z118" s="250">
        <v>815</v>
      </c>
      <c r="AA118" s="250">
        <v>918</v>
      </c>
      <c r="AB118" s="250">
        <v>1027</v>
      </c>
      <c r="AC118" s="250">
        <v>1163</v>
      </c>
      <c r="AD118" s="250">
        <v>1288</v>
      </c>
      <c r="AE118" s="250">
        <v>1431</v>
      </c>
      <c r="AF118" s="250">
        <v>1567</v>
      </c>
      <c r="AG118" s="250">
        <v>1748</v>
      </c>
      <c r="AH118" s="243">
        <f>$AH$74*V118*AP118</f>
        <v>1889.68</v>
      </c>
      <c r="AI118" s="243">
        <f>$AI$74*V118*AP118</f>
        <v>2035.0400000000002</v>
      </c>
      <c r="AJ118" s="243">
        <f>$AJ$74*V118*AP118</f>
        <v>2180.4</v>
      </c>
      <c r="AK118" s="243">
        <f>$AK$74*V118*AP118</f>
        <v>2325.7600000000002</v>
      </c>
      <c r="AL118" s="243">
        <f>$AL$74*V118*AP118</f>
        <v>2471.12</v>
      </c>
      <c r="AM118" s="243">
        <f>$AM$74*V118*AP118</f>
        <v>2616.48</v>
      </c>
      <c r="AN118" s="243">
        <f>$AN$74*V118*AP118</f>
        <v>2761.84</v>
      </c>
      <c r="AO118" s="243">
        <f>$AO$74*V118*AP118</f>
        <v>2907.2000000000003</v>
      </c>
      <c r="AP118" s="222">
        <v>1.58</v>
      </c>
    </row>
    <row r="119" spans="1:42" x14ac:dyDescent="0.15">
      <c r="A119" s="244">
        <v>1150</v>
      </c>
      <c r="B119" s="245">
        <f t="shared" si="27"/>
        <v>1161</v>
      </c>
      <c r="C119" s="245">
        <f t="shared" si="29"/>
        <v>1161</v>
      </c>
      <c r="D119" s="245">
        <f t="shared" si="31"/>
        <v>1314</v>
      </c>
      <c r="E119" s="245">
        <f t="shared" si="33"/>
        <v>1488</v>
      </c>
      <c r="F119" s="245">
        <f t="shared" si="35"/>
        <v>1677</v>
      </c>
      <c r="G119" s="245">
        <f t="shared" si="5"/>
        <v>1885</v>
      </c>
      <c r="H119" s="245">
        <f t="shared" si="7"/>
        <v>2123</v>
      </c>
      <c r="I119" s="245">
        <f t="shared" si="9"/>
        <v>2347</v>
      </c>
      <c r="J119" s="245">
        <f t="shared" si="11"/>
        <v>2544</v>
      </c>
      <c r="K119" s="245">
        <f t="shared" si="13"/>
        <v>2788</v>
      </c>
      <c r="L119" s="245">
        <f t="shared" si="15"/>
        <v>3056</v>
      </c>
      <c r="M119" s="245">
        <f t="shared" si="17"/>
        <v>3301</v>
      </c>
      <c r="N119" s="245">
        <f t="shared" si="19"/>
        <v>3555</v>
      </c>
      <c r="O119" s="245">
        <f t="shared" si="21"/>
        <v>3809</v>
      </c>
      <c r="P119" s="245">
        <f t="shared" si="23"/>
        <v>4063</v>
      </c>
      <c r="Q119" s="245">
        <f t="shared" si="25"/>
        <v>4317</v>
      </c>
      <c r="R119" s="245">
        <f t="shared" si="25"/>
        <v>4571</v>
      </c>
      <c r="S119" s="245">
        <f t="shared" si="25"/>
        <v>4824</v>
      </c>
      <c r="T119" s="246">
        <f t="shared" si="25"/>
        <v>5078</v>
      </c>
      <c r="V119" s="239">
        <v>1150</v>
      </c>
      <c r="W119" s="295">
        <f t="shared" ref="W119:AO119" si="37">W118+B189</f>
        <v>1161</v>
      </c>
      <c r="X119" s="250">
        <f t="shared" si="37"/>
        <v>1161</v>
      </c>
      <c r="Y119" s="250">
        <f t="shared" si="37"/>
        <v>1314</v>
      </c>
      <c r="Z119" s="250">
        <f t="shared" si="37"/>
        <v>1488</v>
      </c>
      <c r="AA119" s="250">
        <f t="shared" si="37"/>
        <v>1677</v>
      </c>
      <c r="AB119" s="250">
        <f t="shared" si="37"/>
        <v>1885</v>
      </c>
      <c r="AC119" s="250">
        <f t="shared" si="37"/>
        <v>2123</v>
      </c>
      <c r="AD119" s="250">
        <f t="shared" si="37"/>
        <v>2347</v>
      </c>
      <c r="AE119" s="250">
        <f t="shared" si="37"/>
        <v>2544</v>
      </c>
      <c r="AF119" s="250">
        <f t="shared" si="37"/>
        <v>2788</v>
      </c>
      <c r="AG119" s="250">
        <f t="shared" si="37"/>
        <v>3056</v>
      </c>
      <c r="AH119" s="243">
        <f t="shared" si="37"/>
        <v>3300.96</v>
      </c>
      <c r="AI119" s="243">
        <f t="shared" si="37"/>
        <v>3554.88</v>
      </c>
      <c r="AJ119" s="243">
        <f t="shared" si="37"/>
        <v>3808.8</v>
      </c>
      <c r="AK119" s="243">
        <f t="shared" si="37"/>
        <v>4062.7200000000003</v>
      </c>
      <c r="AL119" s="243">
        <f t="shared" si="37"/>
        <v>4316.6399999999994</v>
      </c>
      <c r="AM119" s="243">
        <f t="shared" si="37"/>
        <v>4570.5599999999995</v>
      </c>
      <c r="AN119" s="243">
        <f t="shared" si="37"/>
        <v>4824.4799999999996</v>
      </c>
      <c r="AO119" s="243">
        <f t="shared" si="37"/>
        <v>5078.3999999999996</v>
      </c>
      <c r="AP119" s="222">
        <v>2.76</v>
      </c>
    </row>
    <row r="120" spans="1:42" x14ac:dyDescent="0.15">
      <c r="A120" s="251" t="s">
        <v>22</v>
      </c>
      <c r="B120" s="248">
        <f t="shared" si="27"/>
        <v>680</v>
      </c>
      <c r="C120" s="248">
        <f t="shared" si="29"/>
        <v>680</v>
      </c>
      <c r="D120" s="248">
        <f t="shared" si="31"/>
        <v>768</v>
      </c>
      <c r="E120" s="248">
        <f t="shared" si="33"/>
        <v>845</v>
      </c>
      <c r="F120" s="248">
        <f t="shared" si="35"/>
        <v>952</v>
      </c>
      <c r="G120" s="248">
        <f t="shared" si="5"/>
        <v>1078</v>
      </c>
      <c r="H120" s="248">
        <f t="shared" si="7"/>
        <v>1206</v>
      </c>
      <c r="I120" s="248">
        <f t="shared" si="9"/>
        <v>1356</v>
      </c>
      <c r="J120" s="248">
        <f t="shared" si="11"/>
        <v>1507</v>
      </c>
      <c r="K120" s="248">
        <f t="shared" si="13"/>
        <v>1657</v>
      </c>
      <c r="L120" s="248">
        <f t="shared" si="15"/>
        <v>1812</v>
      </c>
      <c r="M120" s="248">
        <f t="shared" si="17"/>
        <v>1959</v>
      </c>
      <c r="N120" s="248">
        <f t="shared" si="19"/>
        <v>2110</v>
      </c>
      <c r="O120" s="248">
        <f t="shared" si="21"/>
        <v>2261</v>
      </c>
      <c r="P120" s="248">
        <f t="shared" si="23"/>
        <v>2412</v>
      </c>
      <c r="Q120" s="248">
        <f t="shared" si="25"/>
        <v>2562</v>
      </c>
      <c r="R120" s="248">
        <f t="shared" si="25"/>
        <v>2713</v>
      </c>
      <c r="S120" s="248">
        <f t="shared" si="25"/>
        <v>2864</v>
      </c>
      <c r="T120" s="249">
        <f t="shared" si="25"/>
        <v>3014</v>
      </c>
      <c r="V120" s="239">
        <v>48</v>
      </c>
      <c r="W120" s="295">
        <f>X120</f>
        <v>680</v>
      </c>
      <c r="X120" s="250">
        <v>680</v>
      </c>
      <c r="Y120" s="250">
        <v>768</v>
      </c>
      <c r="Z120" s="250">
        <v>845</v>
      </c>
      <c r="AA120" s="250">
        <v>952</v>
      </c>
      <c r="AB120" s="250">
        <v>1078</v>
      </c>
      <c r="AC120" s="250">
        <v>1206</v>
      </c>
      <c r="AD120" s="250">
        <v>1356</v>
      </c>
      <c r="AE120" s="250">
        <v>1507</v>
      </c>
      <c r="AF120" s="250">
        <v>1657</v>
      </c>
      <c r="AG120" s="250">
        <v>1812</v>
      </c>
      <c r="AH120" s="243">
        <f>$AH$74*V120*AP120</f>
        <v>1959.3600000000001</v>
      </c>
      <c r="AI120" s="243">
        <f>$AI$74*V120*AP120</f>
        <v>2110.08</v>
      </c>
      <c r="AJ120" s="243">
        <f>$AJ$74*V120*AP120</f>
        <v>2260.8000000000002</v>
      </c>
      <c r="AK120" s="243">
        <f>$AK$74*V120*AP120</f>
        <v>2411.52</v>
      </c>
      <c r="AL120" s="243">
        <f>$AL$74*V120*AP120</f>
        <v>2562.2400000000002</v>
      </c>
      <c r="AM120" s="243">
        <f>$AM$74*V120*AP120</f>
        <v>2712.96</v>
      </c>
      <c r="AN120" s="243">
        <f>$AN$74*V120*AP120</f>
        <v>2863.6800000000003</v>
      </c>
      <c r="AO120" s="243">
        <f>$AO$74*V120*AP120</f>
        <v>3014.4</v>
      </c>
      <c r="AP120" s="222">
        <v>1.57</v>
      </c>
    </row>
    <row r="121" spans="1:42" ht="13" thickBot="1" x14ac:dyDescent="0.2">
      <c r="A121" s="240">
        <v>1200</v>
      </c>
      <c r="B121" s="252">
        <f t="shared" si="27"/>
        <v>1209</v>
      </c>
      <c r="C121" s="252">
        <f t="shared" si="29"/>
        <v>1209</v>
      </c>
      <c r="D121" s="252">
        <f t="shared" si="31"/>
        <v>1368</v>
      </c>
      <c r="E121" s="252">
        <f t="shared" si="33"/>
        <v>1529</v>
      </c>
      <c r="F121" s="252">
        <f t="shared" si="35"/>
        <v>1722</v>
      </c>
      <c r="G121" s="252">
        <f t="shared" si="5"/>
        <v>1950</v>
      </c>
      <c r="H121" s="252">
        <f t="shared" si="7"/>
        <v>2182</v>
      </c>
      <c r="I121" s="252">
        <f t="shared" si="9"/>
        <v>2453</v>
      </c>
      <c r="J121" s="252">
        <f t="shared" si="11"/>
        <v>2667</v>
      </c>
      <c r="K121" s="252">
        <f t="shared" si="13"/>
        <v>2928</v>
      </c>
      <c r="L121" s="252">
        <f t="shared" si="15"/>
        <v>3174</v>
      </c>
      <c r="M121" s="252">
        <f t="shared" si="17"/>
        <v>3432</v>
      </c>
      <c r="N121" s="252">
        <f t="shared" si="19"/>
        <v>3696</v>
      </c>
      <c r="O121" s="252">
        <f t="shared" si="21"/>
        <v>3960</v>
      </c>
      <c r="P121" s="252">
        <f t="shared" si="23"/>
        <v>4224</v>
      </c>
      <c r="Q121" s="252">
        <f t="shared" si="25"/>
        <v>4488</v>
      </c>
      <c r="R121" s="252">
        <f t="shared" si="25"/>
        <v>4752</v>
      </c>
      <c r="S121" s="252">
        <f t="shared" si="25"/>
        <v>5016</v>
      </c>
      <c r="T121" s="253">
        <f t="shared" si="25"/>
        <v>5280</v>
      </c>
      <c r="V121" s="239">
        <v>1200</v>
      </c>
      <c r="W121" s="295">
        <f t="shared" ref="W121:AO121" si="38">W120+B191</f>
        <v>1209</v>
      </c>
      <c r="X121" s="250">
        <f t="shared" si="38"/>
        <v>1209</v>
      </c>
      <c r="Y121" s="250">
        <f t="shared" si="38"/>
        <v>1368</v>
      </c>
      <c r="Z121" s="250">
        <f t="shared" si="38"/>
        <v>1529</v>
      </c>
      <c r="AA121" s="250">
        <f t="shared" si="38"/>
        <v>1722</v>
      </c>
      <c r="AB121" s="250">
        <f t="shared" si="38"/>
        <v>1950</v>
      </c>
      <c r="AC121" s="250">
        <f t="shared" si="38"/>
        <v>2182</v>
      </c>
      <c r="AD121" s="250">
        <f t="shared" si="38"/>
        <v>2453</v>
      </c>
      <c r="AE121" s="250">
        <f t="shared" si="38"/>
        <v>2667</v>
      </c>
      <c r="AF121" s="250">
        <f t="shared" si="38"/>
        <v>2928</v>
      </c>
      <c r="AG121" s="250">
        <f t="shared" si="38"/>
        <v>3174</v>
      </c>
      <c r="AH121" s="243">
        <f t="shared" si="38"/>
        <v>3432</v>
      </c>
      <c r="AI121" s="243">
        <f t="shared" si="38"/>
        <v>3696</v>
      </c>
      <c r="AJ121" s="243">
        <f t="shared" si="38"/>
        <v>3960</v>
      </c>
      <c r="AK121" s="243">
        <f t="shared" si="38"/>
        <v>4224</v>
      </c>
      <c r="AL121" s="243">
        <f t="shared" si="38"/>
        <v>4488</v>
      </c>
      <c r="AM121" s="243">
        <f t="shared" si="38"/>
        <v>4752</v>
      </c>
      <c r="AN121" s="243">
        <f t="shared" si="38"/>
        <v>5016</v>
      </c>
      <c r="AO121" s="243">
        <f t="shared" si="38"/>
        <v>5280</v>
      </c>
      <c r="AP121" s="222">
        <v>2.75</v>
      </c>
    </row>
    <row r="122" spans="1:42" x14ac:dyDescent="0.15">
      <c r="A122" s="238" t="s">
        <v>130</v>
      </c>
      <c r="B122" s="241">
        <f t="shared" si="27"/>
        <v>680</v>
      </c>
      <c r="C122" s="241">
        <f t="shared" si="29"/>
        <v>708</v>
      </c>
      <c r="D122" s="241">
        <f t="shared" si="31"/>
        <v>800</v>
      </c>
      <c r="E122" s="241">
        <f t="shared" si="33"/>
        <v>880</v>
      </c>
      <c r="F122" s="241">
        <f t="shared" si="35"/>
        <v>990</v>
      </c>
      <c r="G122" s="241">
        <f t="shared" si="5"/>
        <v>1120</v>
      </c>
      <c r="H122" s="241">
        <f t="shared" si="7"/>
        <v>1256</v>
      </c>
      <c r="I122" s="241">
        <f t="shared" si="9"/>
        <v>1413</v>
      </c>
      <c r="J122" s="241">
        <f t="shared" si="11"/>
        <v>1570</v>
      </c>
      <c r="K122" s="241">
        <f t="shared" si="13"/>
        <v>1727</v>
      </c>
      <c r="L122" s="241">
        <f t="shared" si="15"/>
        <v>1884</v>
      </c>
      <c r="M122" s="241">
        <f t="shared" si="17"/>
        <v>2041</v>
      </c>
      <c r="N122" s="241">
        <f t="shared" si="19"/>
        <v>2198</v>
      </c>
      <c r="O122" s="241">
        <f t="shared" si="21"/>
        <v>2355</v>
      </c>
      <c r="P122" s="241">
        <f t="shared" si="23"/>
        <v>2512</v>
      </c>
      <c r="Q122" s="241">
        <f t="shared" si="25"/>
        <v>2669</v>
      </c>
      <c r="R122" s="241">
        <f t="shared" si="25"/>
        <v>2826</v>
      </c>
      <c r="S122" s="241">
        <f t="shared" si="25"/>
        <v>2983</v>
      </c>
      <c r="T122" s="242">
        <f t="shared" si="25"/>
        <v>3140</v>
      </c>
      <c r="V122" s="239">
        <v>50</v>
      </c>
      <c r="W122" s="295">
        <f>$W$74*V122*$W$134</f>
        <v>680</v>
      </c>
      <c r="X122" s="243">
        <f t="shared" ref="X122:AO122" si="39">X74*$V$122*X134</f>
        <v>708</v>
      </c>
      <c r="Y122" s="243">
        <f t="shared" si="39"/>
        <v>800</v>
      </c>
      <c r="Z122" s="243">
        <f t="shared" si="39"/>
        <v>880</v>
      </c>
      <c r="AA122" s="243">
        <f t="shared" si="39"/>
        <v>990</v>
      </c>
      <c r="AB122" s="243">
        <f t="shared" si="39"/>
        <v>1120</v>
      </c>
      <c r="AC122" s="243">
        <f t="shared" si="39"/>
        <v>1256</v>
      </c>
      <c r="AD122" s="243">
        <f t="shared" si="39"/>
        <v>1413</v>
      </c>
      <c r="AE122" s="243">
        <f t="shared" si="39"/>
        <v>1570</v>
      </c>
      <c r="AF122" s="243">
        <f t="shared" si="39"/>
        <v>1727</v>
      </c>
      <c r="AG122" s="295">
        <f t="shared" si="39"/>
        <v>1884</v>
      </c>
      <c r="AH122" s="243">
        <f t="shared" si="39"/>
        <v>2041</v>
      </c>
      <c r="AI122" s="243">
        <f t="shared" si="39"/>
        <v>2198</v>
      </c>
      <c r="AJ122" s="243">
        <f t="shared" si="39"/>
        <v>2355</v>
      </c>
      <c r="AK122" s="243">
        <f t="shared" si="39"/>
        <v>2512</v>
      </c>
      <c r="AL122" s="243">
        <f t="shared" si="39"/>
        <v>2669</v>
      </c>
      <c r="AM122" s="243">
        <f t="shared" si="39"/>
        <v>2826</v>
      </c>
      <c r="AN122" s="243">
        <f t="shared" si="39"/>
        <v>2983</v>
      </c>
      <c r="AO122" s="243">
        <f t="shared" si="39"/>
        <v>3140</v>
      </c>
      <c r="AP122" s="222">
        <v>1.57</v>
      </c>
    </row>
    <row r="123" spans="1:42" x14ac:dyDescent="0.15">
      <c r="A123" s="244">
        <v>1250</v>
      </c>
      <c r="B123" s="245">
        <f t="shared" si="27"/>
        <v>1210</v>
      </c>
      <c r="C123" s="245">
        <f t="shared" si="29"/>
        <v>1260</v>
      </c>
      <c r="D123" s="245">
        <f t="shared" si="31"/>
        <v>1424</v>
      </c>
      <c r="E123" s="245">
        <f t="shared" si="33"/>
        <v>1595</v>
      </c>
      <c r="F123" s="245">
        <f t="shared" si="35"/>
        <v>1794</v>
      </c>
      <c r="G123" s="245">
        <f t="shared" si="5"/>
        <v>2030</v>
      </c>
      <c r="H123" s="245">
        <f t="shared" si="7"/>
        <v>2272</v>
      </c>
      <c r="I123" s="245">
        <f t="shared" si="9"/>
        <v>2556</v>
      </c>
      <c r="J123" s="245">
        <f t="shared" si="11"/>
        <v>2780</v>
      </c>
      <c r="K123" s="245">
        <f t="shared" si="13"/>
        <v>3047</v>
      </c>
      <c r="L123" s="245">
        <f t="shared" si="15"/>
        <v>3300</v>
      </c>
      <c r="M123" s="245">
        <f t="shared" si="17"/>
        <v>3575</v>
      </c>
      <c r="N123" s="245">
        <f t="shared" si="19"/>
        <v>3850</v>
      </c>
      <c r="O123" s="245">
        <f t="shared" si="21"/>
        <v>4125</v>
      </c>
      <c r="P123" s="245">
        <f t="shared" si="23"/>
        <v>4400</v>
      </c>
      <c r="Q123" s="245">
        <f t="shared" si="25"/>
        <v>4675</v>
      </c>
      <c r="R123" s="245">
        <f t="shared" si="25"/>
        <v>4950</v>
      </c>
      <c r="S123" s="245">
        <f t="shared" si="25"/>
        <v>5225</v>
      </c>
      <c r="T123" s="246">
        <f t="shared" si="25"/>
        <v>5500</v>
      </c>
      <c r="V123" s="239">
        <v>1250</v>
      </c>
      <c r="W123" s="295">
        <f t="shared" ref="W123:AO123" si="40">W122+B193</f>
        <v>1210</v>
      </c>
      <c r="X123" s="243">
        <f t="shared" si="40"/>
        <v>1260</v>
      </c>
      <c r="Y123" s="243">
        <f t="shared" si="40"/>
        <v>1424</v>
      </c>
      <c r="Z123" s="243">
        <f t="shared" si="40"/>
        <v>1595</v>
      </c>
      <c r="AA123" s="243">
        <f t="shared" si="40"/>
        <v>1794</v>
      </c>
      <c r="AB123" s="243">
        <f t="shared" si="40"/>
        <v>2030</v>
      </c>
      <c r="AC123" s="243">
        <f t="shared" si="40"/>
        <v>2272</v>
      </c>
      <c r="AD123" s="243">
        <f t="shared" si="40"/>
        <v>2556</v>
      </c>
      <c r="AE123" s="243">
        <f t="shared" si="40"/>
        <v>2780</v>
      </c>
      <c r="AF123" s="243">
        <f t="shared" si="40"/>
        <v>3047</v>
      </c>
      <c r="AG123" s="295">
        <f t="shared" si="40"/>
        <v>3300</v>
      </c>
      <c r="AH123" s="243">
        <f t="shared" si="40"/>
        <v>3575</v>
      </c>
      <c r="AI123" s="243">
        <f t="shared" si="40"/>
        <v>3850</v>
      </c>
      <c r="AJ123" s="243">
        <f t="shared" si="40"/>
        <v>4125</v>
      </c>
      <c r="AK123" s="243">
        <f t="shared" si="40"/>
        <v>4400</v>
      </c>
      <c r="AL123" s="243">
        <f t="shared" si="40"/>
        <v>4675</v>
      </c>
      <c r="AM123" s="243">
        <f t="shared" si="40"/>
        <v>4950</v>
      </c>
      <c r="AN123" s="243">
        <f t="shared" si="40"/>
        <v>5225</v>
      </c>
      <c r="AO123" s="243">
        <f t="shared" si="40"/>
        <v>5500</v>
      </c>
      <c r="AP123" s="222">
        <v>2.75</v>
      </c>
    </row>
    <row r="124" spans="1:42" x14ac:dyDescent="0.15">
      <c r="A124" s="251" t="s">
        <v>131</v>
      </c>
      <c r="B124" s="248">
        <f t="shared" si="27"/>
        <v>707</v>
      </c>
      <c r="C124" s="248">
        <f t="shared" si="29"/>
        <v>736</v>
      </c>
      <c r="D124" s="248">
        <f t="shared" si="31"/>
        <v>832</v>
      </c>
      <c r="E124" s="248">
        <f t="shared" si="33"/>
        <v>915</v>
      </c>
      <c r="F124" s="248">
        <f t="shared" si="35"/>
        <v>1030</v>
      </c>
      <c r="G124" s="248">
        <f t="shared" si="5"/>
        <v>1165</v>
      </c>
      <c r="H124" s="248">
        <f t="shared" si="7"/>
        <v>1306</v>
      </c>
      <c r="I124" s="248">
        <f t="shared" si="9"/>
        <v>1470</v>
      </c>
      <c r="J124" s="248">
        <f t="shared" si="11"/>
        <v>1633</v>
      </c>
      <c r="K124" s="248">
        <f t="shared" si="13"/>
        <v>1796</v>
      </c>
      <c r="L124" s="248">
        <f t="shared" si="15"/>
        <v>1959</v>
      </c>
      <c r="M124" s="248">
        <f t="shared" si="17"/>
        <v>2123</v>
      </c>
      <c r="N124" s="248">
        <f t="shared" si="19"/>
        <v>2286</v>
      </c>
      <c r="O124" s="248">
        <f t="shared" si="21"/>
        <v>2449</v>
      </c>
      <c r="P124" s="248">
        <f t="shared" si="23"/>
        <v>2612</v>
      </c>
      <c r="Q124" s="248">
        <f t="shared" si="25"/>
        <v>2776</v>
      </c>
      <c r="R124" s="248">
        <f t="shared" si="25"/>
        <v>2939</v>
      </c>
      <c r="S124" s="248">
        <f t="shared" si="25"/>
        <v>3102</v>
      </c>
      <c r="T124" s="249">
        <f t="shared" si="25"/>
        <v>3266</v>
      </c>
      <c r="V124" s="239">
        <v>52</v>
      </c>
      <c r="W124" s="295">
        <f>$W$74*V124*$W$134</f>
        <v>707.19999999999993</v>
      </c>
      <c r="X124" s="243">
        <f t="shared" ref="X124:AO124" si="41">X74*$V$124*X134</f>
        <v>736.31999999999994</v>
      </c>
      <c r="Y124" s="243">
        <f t="shared" si="41"/>
        <v>832</v>
      </c>
      <c r="Z124" s="243">
        <f t="shared" si="41"/>
        <v>915.2</v>
      </c>
      <c r="AA124" s="243">
        <f t="shared" si="41"/>
        <v>1029.5999999999999</v>
      </c>
      <c r="AB124" s="243">
        <f t="shared" si="41"/>
        <v>1164.8</v>
      </c>
      <c r="AC124" s="243">
        <f t="shared" si="41"/>
        <v>1306.24</v>
      </c>
      <c r="AD124" s="243">
        <f t="shared" si="41"/>
        <v>1469.52</v>
      </c>
      <c r="AE124" s="243">
        <f t="shared" si="41"/>
        <v>1632.8</v>
      </c>
      <c r="AF124" s="243">
        <f t="shared" si="41"/>
        <v>1796.0800000000002</v>
      </c>
      <c r="AG124" s="295">
        <f t="shared" si="41"/>
        <v>1959.3600000000001</v>
      </c>
      <c r="AH124" s="243">
        <f t="shared" si="41"/>
        <v>2122.64</v>
      </c>
      <c r="AI124" s="243">
        <f t="shared" si="41"/>
        <v>2285.92</v>
      </c>
      <c r="AJ124" s="243">
        <f t="shared" si="41"/>
        <v>2449.2000000000003</v>
      </c>
      <c r="AK124" s="243">
        <f t="shared" si="41"/>
        <v>2612.48</v>
      </c>
      <c r="AL124" s="243">
        <f t="shared" si="41"/>
        <v>2775.76</v>
      </c>
      <c r="AM124" s="243">
        <f t="shared" si="41"/>
        <v>2939.04</v>
      </c>
      <c r="AN124" s="243">
        <f t="shared" si="41"/>
        <v>3102.32</v>
      </c>
      <c r="AO124" s="243">
        <f t="shared" si="41"/>
        <v>3265.6</v>
      </c>
      <c r="AP124" s="222">
        <v>1.57</v>
      </c>
    </row>
    <row r="125" spans="1:42" x14ac:dyDescent="0.15">
      <c r="A125" s="244">
        <v>1300</v>
      </c>
      <c r="B125" s="245">
        <f t="shared" si="27"/>
        <v>1258</v>
      </c>
      <c r="C125" s="245">
        <f t="shared" si="29"/>
        <v>1310</v>
      </c>
      <c r="D125" s="245">
        <f t="shared" si="31"/>
        <v>1481</v>
      </c>
      <c r="E125" s="245">
        <f t="shared" si="33"/>
        <v>1659</v>
      </c>
      <c r="F125" s="245">
        <f t="shared" si="35"/>
        <v>1866</v>
      </c>
      <c r="G125" s="245">
        <f t="shared" si="5"/>
        <v>2111</v>
      </c>
      <c r="H125" s="245">
        <f t="shared" si="7"/>
        <v>2363</v>
      </c>
      <c r="I125" s="245">
        <f t="shared" si="9"/>
        <v>2658</v>
      </c>
      <c r="J125" s="245">
        <f t="shared" si="11"/>
        <v>2891</v>
      </c>
      <c r="K125" s="245">
        <f t="shared" si="13"/>
        <v>3169</v>
      </c>
      <c r="L125" s="245">
        <f t="shared" si="15"/>
        <v>3432</v>
      </c>
      <c r="M125" s="245">
        <f t="shared" si="17"/>
        <v>3718</v>
      </c>
      <c r="N125" s="245">
        <f t="shared" si="19"/>
        <v>4004</v>
      </c>
      <c r="O125" s="245">
        <f t="shared" si="21"/>
        <v>4290</v>
      </c>
      <c r="P125" s="245">
        <f t="shared" si="23"/>
        <v>4576</v>
      </c>
      <c r="Q125" s="245">
        <f t="shared" si="25"/>
        <v>4862</v>
      </c>
      <c r="R125" s="245">
        <f t="shared" si="25"/>
        <v>5148</v>
      </c>
      <c r="S125" s="245">
        <f t="shared" si="25"/>
        <v>5434</v>
      </c>
      <c r="T125" s="246">
        <f t="shared" si="25"/>
        <v>5720</v>
      </c>
      <c r="V125" s="239">
        <v>1300</v>
      </c>
      <c r="W125" s="295">
        <f t="shared" ref="W125:AO125" si="42">W124+B195</f>
        <v>1258.3999999999999</v>
      </c>
      <c r="X125" s="243">
        <f t="shared" si="42"/>
        <v>1310.4000000000001</v>
      </c>
      <c r="Y125" s="243">
        <f t="shared" si="42"/>
        <v>1480.96</v>
      </c>
      <c r="Z125" s="243">
        <f t="shared" si="42"/>
        <v>1658.8000000000002</v>
      </c>
      <c r="AA125" s="243">
        <f t="shared" si="42"/>
        <v>1865.76</v>
      </c>
      <c r="AB125" s="243">
        <f t="shared" si="42"/>
        <v>2111.1999999999998</v>
      </c>
      <c r="AC125" s="243">
        <f t="shared" si="42"/>
        <v>2362.88</v>
      </c>
      <c r="AD125" s="243">
        <f t="shared" si="42"/>
        <v>2658.24</v>
      </c>
      <c r="AE125" s="243">
        <f t="shared" si="42"/>
        <v>2891.2</v>
      </c>
      <c r="AF125" s="243">
        <f t="shared" si="42"/>
        <v>3168.88</v>
      </c>
      <c r="AG125" s="295">
        <f t="shared" si="42"/>
        <v>3432</v>
      </c>
      <c r="AH125" s="243">
        <f t="shared" si="42"/>
        <v>3718</v>
      </c>
      <c r="AI125" s="243">
        <f t="shared" si="42"/>
        <v>4004</v>
      </c>
      <c r="AJ125" s="243">
        <f t="shared" si="42"/>
        <v>4290</v>
      </c>
      <c r="AK125" s="243">
        <f t="shared" si="42"/>
        <v>4576</v>
      </c>
      <c r="AL125" s="243">
        <f t="shared" si="42"/>
        <v>4862</v>
      </c>
      <c r="AM125" s="243">
        <f t="shared" si="42"/>
        <v>5148</v>
      </c>
      <c r="AN125" s="243">
        <f t="shared" si="42"/>
        <v>5434</v>
      </c>
      <c r="AO125" s="243">
        <f t="shared" si="42"/>
        <v>5720</v>
      </c>
      <c r="AP125" s="222">
        <v>2.75</v>
      </c>
    </row>
    <row r="126" spans="1:42" x14ac:dyDescent="0.15">
      <c r="A126" s="251" t="s">
        <v>132</v>
      </c>
      <c r="B126" s="248">
        <f t="shared" si="27"/>
        <v>734</v>
      </c>
      <c r="C126" s="248">
        <f t="shared" si="29"/>
        <v>765</v>
      </c>
      <c r="D126" s="248">
        <f t="shared" si="31"/>
        <v>864</v>
      </c>
      <c r="E126" s="248">
        <f t="shared" si="33"/>
        <v>950</v>
      </c>
      <c r="F126" s="248">
        <f t="shared" si="35"/>
        <v>1069</v>
      </c>
      <c r="G126" s="248">
        <f t="shared" si="5"/>
        <v>1210</v>
      </c>
      <c r="H126" s="248">
        <f t="shared" si="7"/>
        <v>1356</v>
      </c>
      <c r="I126" s="248">
        <f t="shared" si="9"/>
        <v>1526</v>
      </c>
      <c r="J126" s="248">
        <f t="shared" si="11"/>
        <v>1696</v>
      </c>
      <c r="K126" s="248">
        <f t="shared" si="13"/>
        <v>1865</v>
      </c>
      <c r="L126" s="248">
        <f t="shared" si="15"/>
        <v>2035</v>
      </c>
      <c r="M126" s="248">
        <f t="shared" si="17"/>
        <v>2204</v>
      </c>
      <c r="N126" s="248">
        <f t="shared" si="19"/>
        <v>2374</v>
      </c>
      <c r="O126" s="248">
        <f t="shared" si="21"/>
        <v>2543</v>
      </c>
      <c r="P126" s="248">
        <f t="shared" si="23"/>
        <v>2713</v>
      </c>
      <c r="Q126" s="248">
        <f t="shared" si="25"/>
        <v>2883</v>
      </c>
      <c r="R126" s="248">
        <f t="shared" si="25"/>
        <v>3052</v>
      </c>
      <c r="S126" s="248">
        <f t="shared" si="25"/>
        <v>3222</v>
      </c>
      <c r="T126" s="249">
        <f t="shared" si="25"/>
        <v>3391</v>
      </c>
      <c r="V126" s="239">
        <v>54</v>
      </c>
      <c r="W126" s="295">
        <f>$W$74*V126*$W$134</f>
        <v>734.4</v>
      </c>
      <c r="X126" s="243">
        <f t="shared" ref="X126:AO126" si="43">X74*$V$126*X134</f>
        <v>764.64</v>
      </c>
      <c r="Y126" s="243">
        <f t="shared" si="43"/>
        <v>864</v>
      </c>
      <c r="Z126" s="243">
        <f t="shared" si="43"/>
        <v>950.4</v>
      </c>
      <c r="AA126" s="243">
        <f t="shared" si="43"/>
        <v>1069.2</v>
      </c>
      <c r="AB126" s="243">
        <f t="shared" si="43"/>
        <v>1209.6000000000001</v>
      </c>
      <c r="AC126" s="243">
        <f t="shared" si="43"/>
        <v>1356.48</v>
      </c>
      <c r="AD126" s="243">
        <f t="shared" si="43"/>
        <v>1526.04</v>
      </c>
      <c r="AE126" s="243">
        <f t="shared" si="43"/>
        <v>1695.6000000000001</v>
      </c>
      <c r="AF126" s="243">
        <f t="shared" si="43"/>
        <v>1865.16</v>
      </c>
      <c r="AG126" s="295">
        <f t="shared" si="43"/>
        <v>2034.72</v>
      </c>
      <c r="AH126" s="243">
        <f t="shared" si="43"/>
        <v>2204.2800000000002</v>
      </c>
      <c r="AI126" s="243">
        <f t="shared" si="43"/>
        <v>2373.84</v>
      </c>
      <c r="AJ126" s="243">
        <f t="shared" si="43"/>
        <v>2543.4</v>
      </c>
      <c r="AK126" s="243">
        <f t="shared" si="43"/>
        <v>2712.96</v>
      </c>
      <c r="AL126" s="243">
        <f t="shared" si="43"/>
        <v>2882.52</v>
      </c>
      <c r="AM126" s="243">
        <f t="shared" si="43"/>
        <v>3052.08</v>
      </c>
      <c r="AN126" s="243">
        <f t="shared" si="43"/>
        <v>3221.6400000000003</v>
      </c>
      <c r="AO126" s="243">
        <f t="shared" si="43"/>
        <v>3391.2000000000003</v>
      </c>
      <c r="AP126" s="222">
        <v>1.57</v>
      </c>
    </row>
    <row r="127" spans="1:42" x14ac:dyDescent="0.15">
      <c r="A127" s="244">
        <v>1350</v>
      </c>
      <c r="B127" s="245">
        <f t="shared" si="27"/>
        <v>1307</v>
      </c>
      <c r="C127" s="245">
        <f t="shared" si="29"/>
        <v>1361</v>
      </c>
      <c r="D127" s="245">
        <f t="shared" si="31"/>
        <v>1538</v>
      </c>
      <c r="E127" s="245">
        <f t="shared" si="33"/>
        <v>1723</v>
      </c>
      <c r="F127" s="245">
        <f t="shared" si="35"/>
        <v>1938</v>
      </c>
      <c r="G127" s="245">
        <f t="shared" si="5"/>
        <v>2192</v>
      </c>
      <c r="H127" s="245">
        <f t="shared" si="7"/>
        <v>2454</v>
      </c>
      <c r="I127" s="245">
        <f t="shared" si="9"/>
        <v>2760</v>
      </c>
      <c r="J127" s="245">
        <f t="shared" si="11"/>
        <v>3002</v>
      </c>
      <c r="K127" s="245">
        <f t="shared" si="13"/>
        <v>3291</v>
      </c>
      <c r="L127" s="245">
        <f t="shared" si="15"/>
        <v>3564</v>
      </c>
      <c r="M127" s="245">
        <f t="shared" si="17"/>
        <v>3861</v>
      </c>
      <c r="N127" s="245">
        <f t="shared" si="19"/>
        <v>4158</v>
      </c>
      <c r="O127" s="245">
        <f t="shared" si="21"/>
        <v>4455</v>
      </c>
      <c r="P127" s="245">
        <f t="shared" si="23"/>
        <v>4752</v>
      </c>
      <c r="Q127" s="245">
        <f t="shared" si="25"/>
        <v>5049</v>
      </c>
      <c r="R127" s="245">
        <f t="shared" si="25"/>
        <v>5346</v>
      </c>
      <c r="S127" s="245">
        <f t="shared" si="25"/>
        <v>5643</v>
      </c>
      <c r="T127" s="246">
        <f t="shared" si="25"/>
        <v>5940</v>
      </c>
      <c r="V127" s="239">
        <v>1350</v>
      </c>
      <c r="W127" s="295">
        <f t="shared" ref="W127:AO127" si="44">W126+B197</f>
        <v>1306.8</v>
      </c>
      <c r="X127" s="243">
        <f t="shared" si="44"/>
        <v>1360.8000000000002</v>
      </c>
      <c r="Y127" s="243">
        <f t="shared" si="44"/>
        <v>1537.92</v>
      </c>
      <c r="Z127" s="243">
        <f t="shared" si="44"/>
        <v>1722.6</v>
      </c>
      <c r="AA127" s="243">
        <f t="shared" si="44"/>
        <v>1937.52</v>
      </c>
      <c r="AB127" s="243">
        <f t="shared" si="44"/>
        <v>2192.4</v>
      </c>
      <c r="AC127" s="243">
        <f t="shared" si="44"/>
        <v>2453.7600000000002</v>
      </c>
      <c r="AD127" s="243">
        <f t="shared" si="44"/>
        <v>2760.48</v>
      </c>
      <c r="AE127" s="243">
        <f t="shared" si="44"/>
        <v>3002.4</v>
      </c>
      <c r="AF127" s="243">
        <f t="shared" si="44"/>
        <v>3290.76</v>
      </c>
      <c r="AG127" s="295">
        <f t="shared" si="44"/>
        <v>3564</v>
      </c>
      <c r="AH127" s="243">
        <f t="shared" si="44"/>
        <v>3861</v>
      </c>
      <c r="AI127" s="243">
        <f t="shared" si="44"/>
        <v>4158</v>
      </c>
      <c r="AJ127" s="243">
        <f t="shared" si="44"/>
        <v>4455</v>
      </c>
      <c r="AK127" s="243">
        <f t="shared" si="44"/>
        <v>4752</v>
      </c>
      <c r="AL127" s="243">
        <f t="shared" si="44"/>
        <v>5049</v>
      </c>
      <c r="AM127" s="243">
        <f t="shared" si="44"/>
        <v>5346</v>
      </c>
      <c r="AN127" s="243">
        <f t="shared" si="44"/>
        <v>5643</v>
      </c>
      <c r="AO127" s="243">
        <f t="shared" si="44"/>
        <v>5940</v>
      </c>
      <c r="AP127" s="222">
        <v>2.75</v>
      </c>
    </row>
    <row r="128" spans="1:42" x14ac:dyDescent="0.15">
      <c r="A128" s="251" t="s">
        <v>133</v>
      </c>
      <c r="B128" s="248">
        <f t="shared" si="27"/>
        <v>762</v>
      </c>
      <c r="C128" s="248">
        <f t="shared" si="29"/>
        <v>793</v>
      </c>
      <c r="D128" s="248">
        <f t="shared" si="31"/>
        <v>896</v>
      </c>
      <c r="E128" s="248">
        <f t="shared" si="33"/>
        <v>986</v>
      </c>
      <c r="F128" s="248">
        <f t="shared" si="35"/>
        <v>1109</v>
      </c>
      <c r="G128" s="248">
        <f t="shared" si="5"/>
        <v>1254</v>
      </c>
      <c r="H128" s="248">
        <f t="shared" si="7"/>
        <v>1407</v>
      </c>
      <c r="I128" s="248">
        <f t="shared" si="9"/>
        <v>1583</v>
      </c>
      <c r="J128" s="248">
        <f t="shared" si="11"/>
        <v>1758</v>
      </c>
      <c r="K128" s="248">
        <f t="shared" si="13"/>
        <v>1934</v>
      </c>
      <c r="L128" s="248">
        <f t="shared" si="15"/>
        <v>2110</v>
      </c>
      <c r="M128" s="248">
        <f t="shared" si="17"/>
        <v>2286</v>
      </c>
      <c r="N128" s="248">
        <f t="shared" si="19"/>
        <v>2462</v>
      </c>
      <c r="O128" s="248">
        <f t="shared" si="21"/>
        <v>2638</v>
      </c>
      <c r="P128" s="248">
        <f t="shared" si="23"/>
        <v>2813</v>
      </c>
      <c r="Q128" s="248">
        <f t="shared" si="25"/>
        <v>2989</v>
      </c>
      <c r="R128" s="248">
        <f t="shared" si="25"/>
        <v>3165</v>
      </c>
      <c r="S128" s="248">
        <f t="shared" si="25"/>
        <v>3341</v>
      </c>
      <c r="T128" s="249">
        <f t="shared" si="25"/>
        <v>3517</v>
      </c>
      <c r="V128" s="239">
        <v>56</v>
      </c>
      <c r="W128" s="295">
        <f>$W$74*V128*$W$134</f>
        <v>761.6</v>
      </c>
      <c r="X128" s="243">
        <f t="shared" ref="X128:AO128" si="45">X74*$V$128*X134</f>
        <v>792.95999999999992</v>
      </c>
      <c r="Y128" s="243">
        <f t="shared" si="45"/>
        <v>896</v>
      </c>
      <c r="Z128" s="243">
        <f t="shared" si="45"/>
        <v>985.6</v>
      </c>
      <c r="AA128" s="243">
        <f t="shared" si="45"/>
        <v>1108.8</v>
      </c>
      <c r="AB128" s="243">
        <f t="shared" si="45"/>
        <v>1254.4000000000001</v>
      </c>
      <c r="AC128" s="243">
        <f t="shared" si="45"/>
        <v>1406.72</v>
      </c>
      <c r="AD128" s="243">
        <f t="shared" si="45"/>
        <v>1582.5600000000002</v>
      </c>
      <c r="AE128" s="243">
        <f t="shared" si="45"/>
        <v>1758.4</v>
      </c>
      <c r="AF128" s="243">
        <f t="shared" si="45"/>
        <v>1934.24</v>
      </c>
      <c r="AG128" s="295">
        <f t="shared" si="45"/>
        <v>2110.08</v>
      </c>
      <c r="AH128" s="243">
        <f t="shared" si="45"/>
        <v>2285.92</v>
      </c>
      <c r="AI128" s="243">
        <f t="shared" si="45"/>
        <v>2461.7600000000002</v>
      </c>
      <c r="AJ128" s="243">
        <f t="shared" si="45"/>
        <v>2637.6</v>
      </c>
      <c r="AK128" s="243">
        <f t="shared" si="45"/>
        <v>2813.44</v>
      </c>
      <c r="AL128" s="243">
        <f t="shared" si="45"/>
        <v>2989.28</v>
      </c>
      <c r="AM128" s="243">
        <f t="shared" si="45"/>
        <v>3165.1200000000003</v>
      </c>
      <c r="AN128" s="243">
        <f t="shared" si="45"/>
        <v>3340.96</v>
      </c>
      <c r="AO128" s="243">
        <f t="shared" si="45"/>
        <v>3516.8</v>
      </c>
      <c r="AP128" s="222">
        <v>1.57</v>
      </c>
    </row>
    <row r="129" spans="1:42" x14ac:dyDescent="0.15">
      <c r="A129" s="244">
        <v>1400</v>
      </c>
      <c r="B129" s="245">
        <f t="shared" si="27"/>
        <v>1355</v>
      </c>
      <c r="C129" s="245">
        <f t="shared" si="29"/>
        <v>1411</v>
      </c>
      <c r="D129" s="245">
        <f t="shared" si="31"/>
        <v>1595</v>
      </c>
      <c r="E129" s="245">
        <f t="shared" si="33"/>
        <v>1786</v>
      </c>
      <c r="F129" s="245">
        <f t="shared" si="35"/>
        <v>2009</v>
      </c>
      <c r="G129" s="245">
        <f t="shared" si="5"/>
        <v>2274</v>
      </c>
      <c r="H129" s="245">
        <f t="shared" si="7"/>
        <v>2545</v>
      </c>
      <c r="I129" s="245">
        <f t="shared" si="9"/>
        <v>2863</v>
      </c>
      <c r="J129" s="245">
        <f t="shared" si="11"/>
        <v>3114</v>
      </c>
      <c r="K129" s="245">
        <f t="shared" si="13"/>
        <v>3413</v>
      </c>
      <c r="L129" s="245">
        <f t="shared" si="15"/>
        <v>3696</v>
      </c>
      <c r="M129" s="245">
        <f t="shared" si="17"/>
        <v>4004</v>
      </c>
      <c r="N129" s="245">
        <f t="shared" si="19"/>
        <v>4312</v>
      </c>
      <c r="O129" s="245">
        <f t="shared" si="21"/>
        <v>4620</v>
      </c>
      <c r="P129" s="245">
        <f t="shared" si="23"/>
        <v>4928</v>
      </c>
      <c r="Q129" s="245">
        <f t="shared" si="25"/>
        <v>5236</v>
      </c>
      <c r="R129" s="245">
        <f t="shared" si="25"/>
        <v>5544</v>
      </c>
      <c r="S129" s="245">
        <f t="shared" si="25"/>
        <v>5852</v>
      </c>
      <c r="T129" s="246">
        <f t="shared" si="25"/>
        <v>6160</v>
      </c>
      <c r="V129" s="239">
        <v>1400</v>
      </c>
      <c r="W129" s="243">
        <f t="shared" ref="W129:AO129" si="46">W128+B199</f>
        <v>1355.2</v>
      </c>
      <c r="X129" s="243">
        <f t="shared" si="46"/>
        <v>1411.1999999999998</v>
      </c>
      <c r="Y129" s="243">
        <f t="shared" si="46"/>
        <v>1594.88</v>
      </c>
      <c r="Z129" s="243">
        <f t="shared" si="46"/>
        <v>1786.4</v>
      </c>
      <c r="AA129" s="243">
        <f t="shared" si="46"/>
        <v>2009.28</v>
      </c>
      <c r="AB129" s="243">
        <f t="shared" si="46"/>
        <v>2273.6000000000004</v>
      </c>
      <c r="AC129" s="243">
        <f t="shared" si="46"/>
        <v>2544.6400000000003</v>
      </c>
      <c r="AD129" s="243">
        <f t="shared" si="46"/>
        <v>2862.7200000000003</v>
      </c>
      <c r="AE129" s="243">
        <f t="shared" si="46"/>
        <v>3113.6000000000004</v>
      </c>
      <c r="AF129" s="243">
        <f t="shared" si="46"/>
        <v>3412.64</v>
      </c>
      <c r="AG129" s="295">
        <f t="shared" si="46"/>
        <v>3696</v>
      </c>
      <c r="AH129" s="243">
        <f t="shared" si="46"/>
        <v>4004</v>
      </c>
      <c r="AI129" s="243">
        <f t="shared" si="46"/>
        <v>4312</v>
      </c>
      <c r="AJ129" s="243">
        <f t="shared" si="46"/>
        <v>4620</v>
      </c>
      <c r="AK129" s="243">
        <f t="shared" si="46"/>
        <v>4928</v>
      </c>
      <c r="AL129" s="243">
        <f t="shared" si="46"/>
        <v>5236</v>
      </c>
      <c r="AM129" s="243">
        <f t="shared" si="46"/>
        <v>5544</v>
      </c>
      <c r="AN129" s="243">
        <f t="shared" si="46"/>
        <v>5852</v>
      </c>
      <c r="AO129" s="243">
        <f t="shared" si="46"/>
        <v>6160</v>
      </c>
      <c r="AP129" s="222">
        <v>2.75</v>
      </c>
    </row>
    <row r="130" spans="1:42" x14ac:dyDescent="0.15">
      <c r="A130" s="251" t="s">
        <v>134</v>
      </c>
      <c r="B130" s="248">
        <f t="shared" si="27"/>
        <v>789</v>
      </c>
      <c r="C130" s="248">
        <f t="shared" si="29"/>
        <v>821</v>
      </c>
      <c r="D130" s="248">
        <f t="shared" si="31"/>
        <v>928</v>
      </c>
      <c r="E130" s="248">
        <f t="shared" si="33"/>
        <v>1021</v>
      </c>
      <c r="F130" s="248">
        <f t="shared" si="35"/>
        <v>1148</v>
      </c>
      <c r="G130" s="248">
        <f t="shared" si="5"/>
        <v>1299</v>
      </c>
      <c r="H130" s="248">
        <f t="shared" si="7"/>
        <v>1457</v>
      </c>
      <c r="I130" s="248">
        <f t="shared" si="9"/>
        <v>1639</v>
      </c>
      <c r="J130" s="248">
        <f t="shared" si="11"/>
        <v>1821</v>
      </c>
      <c r="K130" s="248">
        <f t="shared" si="13"/>
        <v>2003</v>
      </c>
      <c r="L130" s="248">
        <f t="shared" si="15"/>
        <v>2185</v>
      </c>
      <c r="M130" s="248">
        <f t="shared" si="17"/>
        <v>2368</v>
      </c>
      <c r="N130" s="248">
        <f t="shared" si="19"/>
        <v>2550</v>
      </c>
      <c r="O130" s="248">
        <f t="shared" si="21"/>
        <v>2732</v>
      </c>
      <c r="P130" s="248">
        <f t="shared" si="23"/>
        <v>2914</v>
      </c>
      <c r="Q130" s="248">
        <f t="shared" si="25"/>
        <v>3096</v>
      </c>
      <c r="R130" s="248">
        <f t="shared" si="25"/>
        <v>3278</v>
      </c>
      <c r="S130" s="248">
        <f t="shared" si="25"/>
        <v>3460</v>
      </c>
      <c r="T130" s="249">
        <f t="shared" si="25"/>
        <v>3642</v>
      </c>
      <c r="V130" s="239">
        <v>58</v>
      </c>
      <c r="W130" s="295">
        <f>$W$74*V130*$W$134</f>
        <v>788.8</v>
      </c>
      <c r="X130" s="243">
        <f t="shared" ref="X130:AO130" si="47">X74*$V$130*X134</f>
        <v>821.28</v>
      </c>
      <c r="Y130" s="243">
        <f t="shared" si="47"/>
        <v>928</v>
      </c>
      <c r="Z130" s="243">
        <f t="shared" si="47"/>
        <v>1020.8</v>
      </c>
      <c r="AA130" s="243">
        <f t="shared" si="47"/>
        <v>1148.3999999999999</v>
      </c>
      <c r="AB130" s="243">
        <f t="shared" si="47"/>
        <v>1299.2</v>
      </c>
      <c r="AC130" s="243">
        <f t="shared" si="47"/>
        <v>1456.96</v>
      </c>
      <c r="AD130" s="243">
        <f t="shared" si="47"/>
        <v>1639.0800000000002</v>
      </c>
      <c r="AE130" s="243">
        <f t="shared" si="47"/>
        <v>1821.2</v>
      </c>
      <c r="AF130" s="243">
        <f t="shared" si="47"/>
        <v>2003.3200000000002</v>
      </c>
      <c r="AG130" s="295">
        <f t="shared" si="47"/>
        <v>2185.44</v>
      </c>
      <c r="AH130" s="243">
        <f t="shared" si="47"/>
        <v>2367.56</v>
      </c>
      <c r="AI130" s="243">
        <f t="shared" si="47"/>
        <v>2549.6800000000003</v>
      </c>
      <c r="AJ130" s="243">
        <f t="shared" si="47"/>
        <v>2731.8</v>
      </c>
      <c r="AK130" s="243">
        <f t="shared" si="47"/>
        <v>2913.92</v>
      </c>
      <c r="AL130" s="243">
        <f t="shared" si="47"/>
        <v>3096.04</v>
      </c>
      <c r="AM130" s="243">
        <f t="shared" si="47"/>
        <v>3278.1600000000003</v>
      </c>
      <c r="AN130" s="243">
        <f t="shared" si="47"/>
        <v>3460.28</v>
      </c>
      <c r="AO130" s="243">
        <f t="shared" si="47"/>
        <v>3642.4</v>
      </c>
      <c r="AP130" s="222">
        <v>1.57</v>
      </c>
    </row>
    <row r="131" spans="1:42" x14ac:dyDescent="0.15">
      <c r="A131" s="244">
        <v>1450</v>
      </c>
      <c r="B131" s="245">
        <f t="shared" si="27"/>
        <v>1404</v>
      </c>
      <c r="C131" s="245">
        <f t="shared" si="29"/>
        <v>1462</v>
      </c>
      <c r="D131" s="245">
        <f t="shared" si="31"/>
        <v>1652</v>
      </c>
      <c r="E131" s="245">
        <f t="shared" si="33"/>
        <v>1850</v>
      </c>
      <c r="F131" s="245">
        <f t="shared" si="35"/>
        <v>2081</v>
      </c>
      <c r="G131" s="245">
        <f t="shared" si="5"/>
        <v>2355</v>
      </c>
      <c r="H131" s="245">
        <f t="shared" si="7"/>
        <v>2636</v>
      </c>
      <c r="I131" s="245">
        <f t="shared" si="9"/>
        <v>2965</v>
      </c>
      <c r="J131" s="245">
        <f t="shared" si="11"/>
        <v>3225</v>
      </c>
      <c r="K131" s="245">
        <f t="shared" si="13"/>
        <v>3535</v>
      </c>
      <c r="L131" s="245">
        <f t="shared" si="15"/>
        <v>3828</v>
      </c>
      <c r="M131" s="245">
        <f t="shared" si="17"/>
        <v>4147</v>
      </c>
      <c r="N131" s="245">
        <f t="shared" si="19"/>
        <v>4466</v>
      </c>
      <c r="O131" s="245">
        <f t="shared" si="21"/>
        <v>4785</v>
      </c>
      <c r="P131" s="245">
        <f t="shared" si="23"/>
        <v>5104</v>
      </c>
      <c r="Q131" s="245">
        <f t="shared" si="25"/>
        <v>5423</v>
      </c>
      <c r="R131" s="245">
        <f t="shared" si="25"/>
        <v>5742</v>
      </c>
      <c r="S131" s="245">
        <f t="shared" si="25"/>
        <v>6061</v>
      </c>
      <c r="T131" s="246">
        <f t="shared" si="25"/>
        <v>6380</v>
      </c>
      <c r="V131" s="239">
        <v>1450</v>
      </c>
      <c r="W131" s="243">
        <f t="shared" ref="W131:AO131" si="48">W130+B201</f>
        <v>1403.6</v>
      </c>
      <c r="X131" s="243">
        <f t="shared" si="48"/>
        <v>1461.6</v>
      </c>
      <c r="Y131" s="243">
        <f t="shared" si="48"/>
        <v>1651.8400000000001</v>
      </c>
      <c r="Z131" s="243">
        <f t="shared" si="48"/>
        <v>1850.1999999999998</v>
      </c>
      <c r="AA131" s="243">
        <f t="shared" si="48"/>
        <v>2081.04</v>
      </c>
      <c r="AB131" s="243">
        <f t="shared" si="48"/>
        <v>2354.8000000000002</v>
      </c>
      <c r="AC131" s="243">
        <f t="shared" si="48"/>
        <v>2635.52</v>
      </c>
      <c r="AD131" s="243">
        <f t="shared" si="48"/>
        <v>2964.96</v>
      </c>
      <c r="AE131" s="243">
        <f t="shared" si="48"/>
        <v>3224.8</v>
      </c>
      <c r="AF131" s="243">
        <f t="shared" si="48"/>
        <v>3534.5200000000004</v>
      </c>
      <c r="AG131" s="295">
        <f t="shared" si="48"/>
        <v>3828</v>
      </c>
      <c r="AH131" s="243">
        <f t="shared" si="48"/>
        <v>4147</v>
      </c>
      <c r="AI131" s="243">
        <f t="shared" si="48"/>
        <v>4466</v>
      </c>
      <c r="AJ131" s="243">
        <f t="shared" si="48"/>
        <v>4785</v>
      </c>
      <c r="AK131" s="243">
        <f t="shared" si="48"/>
        <v>5104</v>
      </c>
      <c r="AL131" s="243">
        <f t="shared" si="48"/>
        <v>5423</v>
      </c>
      <c r="AM131" s="243">
        <f t="shared" si="48"/>
        <v>5742</v>
      </c>
      <c r="AN131" s="243">
        <f t="shared" si="48"/>
        <v>6061</v>
      </c>
      <c r="AO131" s="243">
        <f t="shared" si="48"/>
        <v>6380</v>
      </c>
      <c r="AP131" s="222">
        <v>2.75</v>
      </c>
    </row>
    <row r="132" spans="1:42" x14ac:dyDescent="0.15">
      <c r="A132" s="251" t="s">
        <v>135</v>
      </c>
      <c r="B132" s="248">
        <f t="shared" si="27"/>
        <v>816</v>
      </c>
      <c r="C132" s="248">
        <f t="shared" si="29"/>
        <v>850</v>
      </c>
      <c r="D132" s="248">
        <f t="shared" si="31"/>
        <v>960</v>
      </c>
      <c r="E132" s="248">
        <f t="shared" si="33"/>
        <v>1056</v>
      </c>
      <c r="F132" s="248">
        <f t="shared" si="35"/>
        <v>1188</v>
      </c>
      <c r="G132" s="248">
        <f t="shared" si="5"/>
        <v>1344</v>
      </c>
      <c r="H132" s="248">
        <f t="shared" si="7"/>
        <v>1507</v>
      </c>
      <c r="I132" s="248">
        <f t="shared" si="9"/>
        <v>1696</v>
      </c>
      <c r="J132" s="248">
        <f t="shared" si="11"/>
        <v>1884</v>
      </c>
      <c r="K132" s="248">
        <f t="shared" si="13"/>
        <v>2072</v>
      </c>
      <c r="L132" s="248">
        <f t="shared" si="15"/>
        <v>2261</v>
      </c>
      <c r="M132" s="248">
        <f t="shared" si="17"/>
        <v>2449</v>
      </c>
      <c r="N132" s="248">
        <f t="shared" si="19"/>
        <v>2638</v>
      </c>
      <c r="O132" s="248">
        <f t="shared" si="21"/>
        <v>2826</v>
      </c>
      <c r="P132" s="248">
        <f t="shared" si="23"/>
        <v>3014</v>
      </c>
      <c r="Q132" s="248">
        <f t="shared" si="25"/>
        <v>3203</v>
      </c>
      <c r="R132" s="248">
        <f t="shared" si="25"/>
        <v>3391</v>
      </c>
      <c r="S132" s="248">
        <f t="shared" si="25"/>
        <v>3580</v>
      </c>
      <c r="T132" s="249">
        <f t="shared" si="25"/>
        <v>3768</v>
      </c>
      <c r="V132" s="239">
        <v>60</v>
      </c>
      <c r="W132" s="295">
        <f>$W$74*V132*$W$134</f>
        <v>816</v>
      </c>
      <c r="X132" s="243">
        <f t="shared" ref="X132:AO132" si="49">X74*$V$132*X134</f>
        <v>849.59999999999991</v>
      </c>
      <c r="Y132" s="243">
        <f t="shared" si="49"/>
        <v>960</v>
      </c>
      <c r="Z132" s="243">
        <f t="shared" si="49"/>
        <v>1056</v>
      </c>
      <c r="AA132" s="243">
        <f t="shared" si="49"/>
        <v>1188</v>
      </c>
      <c r="AB132" s="243">
        <f t="shared" si="49"/>
        <v>1344</v>
      </c>
      <c r="AC132" s="243">
        <f t="shared" si="49"/>
        <v>1507.2</v>
      </c>
      <c r="AD132" s="243">
        <f t="shared" si="49"/>
        <v>1695.6000000000001</v>
      </c>
      <c r="AE132" s="243">
        <f t="shared" si="49"/>
        <v>1884</v>
      </c>
      <c r="AF132" s="243">
        <f t="shared" si="49"/>
        <v>2072.4</v>
      </c>
      <c r="AG132" s="295">
        <f t="shared" si="49"/>
        <v>2260.8000000000002</v>
      </c>
      <c r="AH132" s="243">
        <f t="shared" si="49"/>
        <v>2449.2000000000003</v>
      </c>
      <c r="AI132" s="243">
        <f t="shared" si="49"/>
        <v>2637.6</v>
      </c>
      <c r="AJ132" s="243">
        <f t="shared" si="49"/>
        <v>2826</v>
      </c>
      <c r="AK132" s="243">
        <f t="shared" si="49"/>
        <v>3014.4</v>
      </c>
      <c r="AL132" s="243">
        <f t="shared" si="49"/>
        <v>3202.8</v>
      </c>
      <c r="AM132" s="243">
        <f t="shared" si="49"/>
        <v>3391.2000000000003</v>
      </c>
      <c r="AN132" s="243">
        <f t="shared" si="49"/>
        <v>3579.6000000000004</v>
      </c>
      <c r="AO132" s="243">
        <f t="shared" si="49"/>
        <v>3768</v>
      </c>
      <c r="AP132" s="222">
        <v>1.57</v>
      </c>
    </row>
    <row r="133" spans="1:42" ht="13" thickBot="1" x14ac:dyDescent="0.2">
      <c r="A133" s="240">
        <v>1500</v>
      </c>
      <c r="B133" s="252">
        <f t="shared" si="27"/>
        <v>1452</v>
      </c>
      <c r="C133" s="252">
        <f t="shared" si="29"/>
        <v>1512</v>
      </c>
      <c r="D133" s="252">
        <f t="shared" si="31"/>
        <v>1709</v>
      </c>
      <c r="E133" s="252">
        <f t="shared" si="33"/>
        <v>1914</v>
      </c>
      <c r="F133" s="252">
        <f t="shared" si="35"/>
        <v>2153</v>
      </c>
      <c r="G133" s="252">
        <f t="shared" si="5"/>
        <v>2436</v>
      </c>
      <c r="H133" s="252">
        <f t="shared" si="7"/>
        <v>2726</v>
      </c>
      <c r="I133" s="252">
        <f t="shared" si="9"/>
        <v>3067</v>
      </c>
      <c r="J133" s="252">
        <f t="shared" si="11"/>
        <v>3336</v>
      </c>
      <c r="K133" s="252">
        <f t="shared" si="13"/>
        <v>3656</v>
      </c>
      <c r="L133" s="252">
        <f t="shared" si="15"/>
        <v>3960</v>
      </c>
      <c r="M133" s="252">
        <f t="shared" si="17"/>
        <v>4290</v>
      </c>
      <c r="N133" s="252">
        <f t="shared" si="19"/>
        <v>4620</v>
      </c>
      <c r="O133" s="252">
        <f t="shared" si="21"/>
        <v>4950</v>
      </c>
      <c r="P133" s="252">
        <f t="shared" si="23"/>
        <v>5280</v>
      </c>
      <c r="Q133" s="252">
        <f t="shared" si="25"/>
        <v>5610</v>
      </c>
      <c r="R133" s="252">
        <f t="shared" si="25"/>
        <v>5940</v>
      </c>
      <c r="S133" s="252">
        <f t="shared" si="25"/>
        <v>6270</v>
      </c>
      <c r="T133" s="253">
        <f t="shared" si="25"/>
        <v>6600</v>
      </c>
      <c r="V133" s="239">
        <v>1500</v>
      </c>
      <c r="W133" s="243">
        <f t="shared" ref="W133:AO133" si="50">W132+B203</f>
        <v>1452</v>
      </c>
      <c r="X133" s="243">
        <f t="shared" si="50"/>
        <v>1512</v>
      </c>
      <c r="Y133" s="243">
        <f t="shared" si="50"/>
        <v>1708.8000000000002</v>
      </c>
      <c r="Z133" s="243">
        <f t="shared" si="50"/>
        <v>1914</v>
      </c>
      <c r="AA133" s="243">
        <f t="shared" si="50"/>
        <v>2152.8000000000002</v>
      </c>
      <c r="AB133" s="243">
        <f t="shared" si="50"/>
        <v>2436</v>
      </c>
      <c r="AC133" s="243">
        <f t="shared" si="50"/>
        <v>2726.4</v>
      </c>
      <c r="AD133" s="243">
        <f t="shared" si="50"/>
        <v>3067.2</v>
      </c>
      <c r="AE133" s="243">
        <f t="shared" si="50"/>
        <v>3336</v>
      </c>
      <c r="AF133" s="243">
        <f t="shared" si="50"/>
        <v>3656.4</v>
      </c>
      <c r="AG133" s="295">
        <f t="shared" si="50"/>
        <v>3960</v>
      </c>
      <c r="AH133" s="243">
        <f t="shared" si="50"/>
        <v>4290</v>
      </c>
      <c r="AI133" s="243">
        <f t="shared" si="50"/>
        <v>4620</v>
      </c>
      <c r="AJ133" s="243">
        <f t="shared" si="50"/>
        <v>4950</v>
      </c>
      <c r="AK133" s="243">
        <f t="shared" si="50"/>
        <v>5280</v>
      </c>
      <c r="AL133" s="243">
        <f t="shared" si="50"/>
        <v>5610</v>
      </c>
      <c r="AM133" s="243">
        <f t="shared" si="50"/>
        <v>5940</v>
      </c>
      <c r="AN133" s="243">
        <f t="shared" si="50"/>
        <v>6270</v>
      </c>
      <c r="AO133" s="243">
        <f t="shared" si="50"/>
        <v>6600</v>
      </c>
      <c r="AP133" s="222">
        <v>2.75</v>
      </c>
    </row>
    <row r="134" spans="1:42" x14ac:dyDescent="0.15">
      <c r="W134" s="332">
        <v>3.4</v>
      </c>
      <c r="X134" s="267">
        <v>2.36</v>
      </c>
      <c r="Y134" s="267">
        <v>2</v>
      </c>
      <c r="Z134" s="267">
        <v>1.76</v>
      </c>
      <c r="AA134" s="267">
        <v>1.65</v>
      </c>
      <c r="AB134" s="267">
        <v>1.6</v>
      </c>
      <c r="AC134" s="267">
        <v>1.57</v>
      </c>
      <c r="AD134" s="267">
        <v>1.57</v>
      </c>
      <c r="AE134" s="267">
        <v>1.57</v>
      </c>
      <c r="AF134" s="267">
        <v>1.57</v>
      </c>
      <c r="AG134" s="267">
        <v>1.57</v>
      </c>
      <c r="AH134" s="267">
        <v>1.57</v>
      </c>
      <c r="AI134" s="267">
        <v>1.57</v>
      </c>
      <c r="AJ134" s="267">
        <v>1.57</v>
      </c>
      <c r="AK134" s="267">
        <v>1.57</v>
      </c>
      <c r="AL134" s="267">
        <v>1.57</v>
      </c>
      <c r="AM134" s="267">
        <v>1.57</v>
      </c>
      <c r="AN134" s="267">
        <v>1.57</v>
      </c>
      <c r="AO134" s="267">
        <v>1.57</v>
      </c>
    </row>
    <row r="135" spans="1:42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33">
        <f>W134+B204</f>
        <v>6.05</v>
      </c>
      <c r="X135" s="302">
        <f>X134+C204</f>
        <v>4.2</v>
      </c>
      <c r="Y135" s="302">
        <f t="shared" ref="Y135:AO135" si="51">Y134+D204</f>
        <v>3.56</v>
      </c>
      <c r="Z135" s="302">
        <f t="shared" si="51"/>
        <v>3.19</v>
      </c>
      <c r="AA135" s="302">
        <f t="shared" si="51"/>
        <v>2.99</v>
      </c>
      <c r="AB135" s="302">
        <f t="shared" si="51"/>
        <v>2.9000000000000004</v>
      </c>
      <c r="AC135" s="302">
        <f t="shared" si="51"/>
        <v>2.84</v>
      </c>
      <c r="AD135" s="302">
        <f t="shared" si="51"/>
        <v>2.84</v>
      </c>
      <c r="AE135" s="302">
        <f t="shared" si="51"/>
        <v>2.7800000000000002</v>
      </c>
      <c r="AF135" s="302">
        <f t="shared" si="51"/>
        <v>2.77</v>
      </c>
      <c r="AG135" s="302">
        <f t="shared" si="51"/>
        <v>2.75</v>
      </c>
      <c r="AH135" s="302">
        <f t="shared" si="51"/>
        <v>2.75</v>
      </c>
      <c r="AI135" s="302">
        <f t="shared" si="51"/>
        <v>2.75</v>
      </c>
      <c r="AJ135" s="302">
        <f t="shared" si="51"/>
        <v>2.75</v>
      </c>
      <c r="AK135" s="302">
        <f t="shared" si="51"/>
        <v>2.75</v>
      </c>
      <c r="AL135" s="302">
        <f t="shared" si="51"/>
        <v>2.75</v>
      </c>
      <c r="AM135" s="302">
        <f t="shared" si="51"/>
        <v>2.75</v>
      </c>
      <c r="AN135" s="302">
        <f t="shared" si="51"/>
        <v>2.75</v>
      </c>
      <c r="AO135" s="302">
        <f t="shared" si="51"/>
        <v>2.75</v>
      </c>
    </row>
    <row r="136" spans="1:42" x14ac:dyDescent="0.15">
      <c r="X136" s="267"/>
      <c r="Y136" s="267"/>
      <c r="Z136" s="267"/>
      <c r="AA136" s="267"/>
      <c r="AB136" s="267"/>
      <c r="AC136" s="267"/>
      <c r="AD136" s="267"/>
      <c r="AE136" s="267"/>
      <c r="AF136" s="267"/>
      <c r="AG136" s="267"/>
    </row>
    <row r="137" spans="1:42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2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2" x14ac:dyDescent="0.15">
      <c r="A142" s="227"/>
    </row>
    <row r="144" spans="1:42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842F-C023-9544-AD16-6F2A81CF196C}">
  <sheetPr>
    <tabColor theme="7" tint="0.79998168889431442"/>
  </sheetPr>
  <dimension ref="A1:AQ205"/>
  <sheetViews>
    <sheetView showGridLines="0" zoomScaleNormal="100" workbookViewId="0">
      <selection activeCell="AJ46" sqref="AJ46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5" width="4.6640625" style="221" customWidth="1"/>
    <col min="46" max="16384" width="9" style="221"/>
  </cols>
  <sheetData>
    <row r="1" spans="1:43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</row>
    <row r="2" spans="1:43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</row>
    <row r="3" spans="1:43" s="222" customFormat="1" x14ac:dyDescent="0.15">
      <c r="A3" s="219"/>
      <c r="B3" s="219"/>
      <c r="C3" s="220"/>
      <c r="D3" s="220"/>
      <c r="E3" s="220"/>
      <c r="F3" s="221"/>
      <c r="G3" s="224" t="s">
        <v>208</v>
      </c>
      <c r="H3" s="225"/>
      <c r="I3" s="225"/>
      <c r="J3" s="225"/>
      <c r="K3" s="225"/>
      <c r="L3" s="225"/>
      <c r="M3" s="225"/>
      <c r="N3" s="226"/>
      <c r="O3" s="294" t="s">
        <v>348</v>
      </c>
      <c r="P3" s="224" t="s">
        <v>210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</row>
    <row r="4" spans="1:43" s="222" customFormat="1" x14ac:dyDescent="0.15">
      <c r="A4" s="219"/>
      <c r="B4" s="219"/>
      <c r="C4" s="220"/>
      <c r="D4" s="220"/>
      <c r="E4" s="220"/>
      <c r="F4" s="228"/>
      <c r="G4" s="224" t="s">
        <v>209</v>
      </c>
      <c r="H4" s="225"/>
      <c r="I4" s="225"/>
      <c r="J4" s="225"/>
      <c r="K4" s="225"/>
      <c r="L4" s="225"/>
      <c r="M4" s="225"/>
      <c r="N4" s="226"/>
      <c r="O4" s="294" t="s">
        <v>348</v>
      </c>
      <c r="P4" s="224" t="s">
        <v>211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</row>
    <row r="5" spans="1:43" x14ac:dyDescent="0.15">
      <c r="G5" s="224" t="s">
        <v>212</v>
      </c>
      <c r="H5" s="225"/>
      <c r="I5" s="225"/>
      <c r="J5" s="225"/>
      <c r="K5" s="225"/>
      <c r="L5" s="225"/>
      <c r="M5" s="225"/>
      <c r="N5" s="226"/>
      <c r="O5" s="294" t="s">
        <v>348</v>
      </c>
      <c r="P5" s="224" t="s">
        <v>212</v>
      </c>
      <c r="Q5" s="224"/>
      <c r="R5" s="225"/>
      <c r="S5" s="225"/>
      <c r="T5" s="225"/>
    </row>
    <row r="6" spans="1:43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</row>
    <row r="7" spans="1:43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</row>
    <row r="8" spans="1:43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</row>
    <row r="9" spans="1:43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</row>
    <row r="10" spans="1:43" s="222" customFormat="1" x14ac:dyDescent="0.15">
      <c r="A10" s="272" t="s">
        <v>28</v>
      </c>
      <c r="B10" s="304">
        <v>265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</row>
    <row r="11" spans="1:43" s="222" customFormat="1" x14ac:dyDescent="0.15">
      <c r="A11" s="272">
        <v>100</v>
      </c>
      <c r="B11" s="308">
        <v>479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</row>
    <row r="12" spans="1:43" s="222" customFormat="1" x14ac:dyDescent="0.15">
      <c r="A12" s="268" t="s">
        <v>1</v>
      </c>
      <c r="B12" s="312">
        <v>265</v>
      </c>
      <c r="C12" s="313">
        <v>265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</row>
    <row r="13" spans="1:43" s="222" customFormat="1" x14ac:dyDescent="0.15">
      <c r="A13" s="270">
        <v>150</v>
      </c>
      <c r="B13" s="316">
        <v>479</v>
      </c>
      <c r="C13" s="317">
        <v>479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</row>
    <row r="14" spans="1:43" s="222" customFormat="1" x14ac:dyDescent="0.15">
      <c r="A14" s="268" t="s">
        <v>2</v>
      </c>
      <c r="B14" s="320">
        <v>305</v>
      </c>
      <c r="C14" s="321">
        <v>305</v>
      </c>
      <c r="D14" s="322">
        <v>324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</row>
    <row r="15" spans="1:43" s="222" customFormat="1" x14ac:dyDescent="0.15">
      <c r="A15" s="270">
        <v>200</v>
      </c>
      <c r="B15" s="308">
        <v>549</v>
      </c>
      <c r="C15" s="309">
        <v>549</v>
      </c>
      <c r="D15" s="310">
        <v>584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</row>
    <row r="16" spans="1:43" s="222" customFormat="1" x14ac:dyDescent="0.15">
      <c r="A16" s="268" t="s">
        <v>3</v>
      </c>
      <c r="B16" s="312">
        <v>335</v>
      </c>
      <c r="C16" s="313">
        <v>335</v>
      </c>
      <c r="D16" s="314">
        <v>381</v>
      </c>
      <c r="E16" s="315">
        <v>395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</row>
    <row r="17" spans="1:43" s="222" customFormat="1" x14ac:dyDescent="0.15">
      <c r="A17" s="270">
        <v>250</v>
      </c>
      <c r="B17" s="308">
        <v>606</v>
      </c>
      <c r="C17" s="309">
        <v>606</v>
      </c>
      <c r="D17" s="310">
        <v>667</v>
      </c>
      <c r="E17" s="311">
        <v>701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</row>
    <row r="18" spans="1:43" s="222" customFormat="1" x14ac:dyDescent="0.15">
      <c r="A18" s="272" t="s">
        <v>4</v>
      </c>
      <c r="B18" s="312">
        <v>372</v>
      </c>
      <c r="C18" s="313">
        <v>372</v>
      </c>
      <c r="D18" s="314">
        <v>420</v>
      </c>
      <c r="E18" s="315">
        <v>446</v>
      </c>
      <c r="F18" s="313">
        <v>479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</row>
    <row r="19" spans="1:43" s="222" customFormat="1" x14ac:dyDescent="0.15">
      <c r="A19" s="270">
        <v>300</v>
      </c>
      <c r="B19" s="316">
        <v>667</v>
      </c>
      <c r="C19" s="317">
        <v>667</v>
      </c>
      <c r="D19" s="318">
        <v>749</v>
      </c>
      <c r="E19" s="319">
        <v>789</v>
      </c>
      <c r="F19" s="317">
        <v>849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</row>
    <row r="20" spans="1:43" s="222" customFormat="1" x14ac:dyDescent="0.15">
      <c r="A20" s="268" t="s">
        <v>5</v>
      </c>
      <c r="B20" s="320">
        <v>417</v>
      </c>
      <c r="C20" s="321">
        <v>417</v>
      </c>
      <c r="D20" s="322">
        <v>471</v>
      </c>
      <c r="E20" s="323">
        <v>501</v>
      </c>
      <c r="F20" s="321">
        <v>536</v>
      </c>
      <c r="G20" s="322">
        <v>615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</row>
    <row r="21" spans="1:43" s="222" customFormat="1" x14ac:dyDescent="0.15">
      <c r="A21" s="270">
        <v>350</v>
      </c>
      <c r="B21" s="308">
        <v>739</v>
      </c>
      <c r="C21" s="309">
        <v>739</v>
      </c>
      <c r="D21" s="310">
        <v>837</v>
      </c>
      <c r="E21" s="311">
        <v>888</v>
      </c>
      <c r="F21" s="309">
        <v>956</v>
      </c>
      <c r="G21" s="310">
        <v>1063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</row>
    <row r="22" spans="1:43" s="222" customFormat="1" x14ac:dyDescent="0.15">
      <c r="A22" s="268" t="s">
        <v>6</v>
      </c>
      <c r="B22" s="312">
        <v>460</v>
      </c>
      <c r="C22" s="313">
        <v>460</v>
      </c>
      <c r="D22" s="314">
        <v>496</v>
      </c>
      <c r="E22" s="315">
        <v>552</v>
      </c>
      <c r="F22" s="313">
        <v>592</v>
      </c>
      <c r="G22" s="314">
        <v>679</v>
      </c>
      <c r="H22" s="315">
        <v>772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</row>
    <row r="23" spans="1:43" s="222" customFormat="1" x14ac:dyDescent="0.15">
      <c r="A23" s="270">
        <v>400</v>
      </c>
      <c r="B23" s="308">
        <v>815</v>
      </c>
      <c r="C23" s="309">
        <v>815</v>
      </c>
      <c r="D23" s="310">
        <v>888</v>
      </c>
      <c r="E23" s="311">
        <v>986</v>
      </c>
      <c r="F23" s="309">
        <v>1062</v>
      </c>
      <c r="G23" s="310">
        <v>1170</v>
      </c>
      <c r="H23" s="311">
        <v>1336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</row>
    <row r="24" spans="1:43" s="222" customFormat="1" x14ac:dyDescent="0.15">
      <c r="A24" s="268" t="s">
        <v>7</v>
      </c>
      <c r="B24" s="312">
        <v>502</v>
      </c>
      <c r="C24" s="313">
        <v>502</v>
      </c>
      <c r="D24" s="314">
        <v>544</v>
      </c>
      <c r="E24" s="315">
        <v>606</v>
      </c>
      <c r="F24" s="313">
        <v>653</v>
      </c>
      <c r="G24" s="314">
        <v>746</v>
      </c>
      <c r="H24" s="315">
        <v>845</v>
      </c>
      <c r="I24" s="313">
        <v>956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</row>
    <row r="25" spans="1:43" s="222" customFormat="1" x14ac:dyDescent="0.15">
      <c r="A25" s="270">
        <v>450</v>
      </c>
      <c r="B25" s="316">
        <v>888</v>
      </c>
      <c r="C25" s="317">
        <v>888</v>
      </c>
      <c r="D25" s="318">
        <v>969</v>
      </c>
      <c r="E25" s="319">
        <v>1065</v>
      </c>
      <c r="F25" s="317">
        <v>1172</v>
      </c>
      <c r="G25" s="318">
        <v>1282</v>
      </c>
      <c r="H25" s="319">
        <v>1473</v>
      </c>
      <c r="I25" s="317">
        <v>1654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</row>
    <row r="26" spans="1:43" s="222" customFormat="1" x14ac:dyDescent="0.15">
      <c r="A26" s="268" t="s">
        <v>8</v>
      </c>
      <c r="B26" s="320">
        <v>547</v>
      </c>
      <c r="C26" s="321">
        <v>547</v>
      </c>
      <c r="D26" s="322">
        <v>591</v>
      </c>
      <c r="E26" s="323">
        <v>657</v>
      </c>
      <c r="F26" s="321">
        <v>693</v>
      </c>
      <c r="G26" s="322">
        <v>812</v>
      </c>
      <c r="H26" s="323">
        <v>918</v>
      </c>
      <c r="I26" s="321">
        <v>1034</v>
      </c>
      <c r="J26" s="322">
        <v>1190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</row>
    <row r="27" spans="1:43" s="222" customFormat="1" x14ac:dyDescent="0.15">
      <c r="A27" s="270">
        <v>500</v>
      </c>
      <c r="B27" s="308">
        <v>953</v>
      </c>
      <c r="C27" s="309">
        <v>953</v>
      </c>
      <c r="D27" s="310">
        <v>1057</v>
      </c>
      <c r="E27" s="311">
        <v>1149</v>
      </c>
      <c r="F27" s="309">
        <v>1260</v>
      </c>
      <c r="G27" s="310">
        <v>1403</v>
      </c>
      <c r="H27" s="311">
        <v>1607</v>
      </c>
      <c r="I27" s="309">
        <v>1796</v>
      </c>
      <c r="J27" s="310">
        <v>2038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</row>
    <row r="28" spans="1:43" s="222" customFormat="1" x14ac:dyDescent="0.15">
      <c r="A28" s="272" t="s">
        <v>9</v>
      </c>
      <c r="B28" s="312">
        <v>563</v>
      </c>
      <c r="C28" s="313">
        <v>563</v>
      </c>
      <c r="D28" s="314">
        <v>665</v>
      </c>
      <c r="E28" s="315">
        <v>691</v>
      </c>
      <c r="F28" s="313">
        <v>749</v>
      </c>
      <c r="G28" s="314">
        <v>856</v>
      </c>
      <c r="H28" s="315">
        <v>973</v>
      </c>
      <c r="I28" s="313">
        <v>1099</v>
      </c>
      <c r="J28" s="314">
        <v>1291</v>
      </c>
      <c r="K28" s="315">
        <v>1398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</row>
    <row r="29" spans="1:43" s="222" customFormat="1" x14ac:dyDescent="0.15">
      <c r="A29" s="270">
        <v>550</v>
      </c>
      <c r="B29" s="308">
        <v>1006</v>
      </c>
      <c r="C29" s="309">
        <v>1006</v>
      </c>
      <c r="D29" s="310">
        <v>1156</v>
      </c>
      <c r="E29" s="311">
        <v>1228</v>
      </c>
      <c r="F29" s="309">
        <v>1369</v>
      </c>
      <c r="G29" s="310">
        <v>1513</v>
      </c>
      <c r="H29" s="311">
        <v>1727</v>
      </c>
      <c r="I29" s="309">
        <v>1934</v>
      </c>
      <c r="J29" s="310">
        <v>2217</v>
      </c>
      <c r="K29" s="311">
        <v>2429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</row>
    <row r="30" spans="1:43" s="222" customFormat="1" x14ac:dyDescent="0.15">
      <c r="A30" s="268" t="s">
        <v>10</v>
      </c>
      <c r="B30" s="312">
        <v>603</v>
      </c>
      <c r="C30" s="313">
        <v>603</v>
      </c>
      <c r="D30" s="314">
        <v>674</v>
      </c>
      <c r="E30" s="315">
        <v>738</v>
      </c>
      <c r="F30" s="313">
        <v>801</v>
      </c>
      <c r="G30" s="314">
        <v>918</v>
      </c>
      <c r="H30" s="315">
        <v>1040</v>
      </c>
      <c r="I30" s="313">
        <v>1178</v>
      </c>
      <c r="J30" s="314">
        <v>1324</v>
      </c>
      <c r="K30" s="315">
        <v>1459</v>
      </c>
      <c r="L30" s="313">
        <v>1558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</row>
    <row r="31" spans="1:43" s="222" customFormat="1" x14ac:dyDescent="0.15">
      <c r="A31" s="270">
        <v>600</v>
      </c>
      <c r="B31" s="316">
        <v>1073</v>
      </c>
      <c r="C31" s="317">
        <v>1073</v>
      </c>
      <c r="D31" s="318">
        <v>1198</v>
      </c>
      <c r="E31" s="319">
        <v>1316</v>
      </c>
      <c r="F31" s="317">
        <v>1455</v>
      </c>
      <c r="G31" s="318">
        <v>1629</v>
      </c>
      <c r="H31" s="319">
        <v>1834</v>
      </c>
      <c r="I31" s="317">
        <v>2058</v>
      </c>
      <c r="J31" s="318">
        <v>2294</v>
      </c>
      <c r="K31" s="319">
        <v>2540</v>
      </c>
      <c r="L31" s="317">
        <v>2748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</row>
    <row r="32" spans="1:43" s="222" customFormat="1" x14ac:dyDescent="0.15">
      <c r="A32" s="268" t="s">
        <v>11</v>
      </c>
      <c r="B32" s="320">
        <v>642</v>
      </c>
      <c r="C32" s="321">
        <v>642</v>
      </c>
      <c r="D32" s="322">
        <v>711</v>
      </c>
      <c r="E32" s="323">
        <v>786</v>
      </c>
      <c r="F32" s="321">
        <v>859</v>
      </c>
      <c r="G32" s="322">
        <v>980</v>
      </c>
      <c r="H32" s="323">
        <v>1110</v>
      </c>
      <c r="I32" s="321">
        <v>1257</v>
      </c>
      <c r="J32" s="322">
        <v>1412</v>
      </c>
      <c r="K32" s="323">
        <v>1536</v>
      </c>
      <c r="L32" s="321">
        <v>1655</v>
      </c>
      <c r="M32" s="322">
        <v>1792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</row>
    <row r="33" spans="1:43" s="222" customFormat="1" x14ac:dyDescent="0.15">
      <c r="A33" s="270">
        <v>650</v>
      </c>
      <c r="B33" s="308">
        <v>1138</v>
      </c>
      <c r="C33" s="309">
        <v>1138</v>
      </c>
      <c r="D33" s="310">
        <v>1276</v>
      </c>
      <c r="E33" s="311">
        <v>1411</v>
      </c>
      <c r="F33" s="309">
        <v>1552</v>
      </c>
      <c r="G33" s="310">
        <v>1747</v>
      </c>
      <c r="H33" s="311">
        <v>1945</v>
      </c>
      <c r="I33" s="309">
        <v>2181</v>
      </c>
      <c r="J33" s="310">
        <v>2432</v>
      </c>
      <c r="K33" s="311">
        <v>2668</v>
      </c>
      <c r="L33" s="309">
        <v>2933</v>
      </c>
      <c r="M33" s="310">
        <v>3175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</row>
    <row r="34" spans="1:43" s="222" customFormat="1" x14ac:dyDescent="0.15">
      <c r="A34" s="268" t="s">
        <v>12</v>
      </c>
      <c r="B34" s="312">
        <v>680</v>
      </c>
      <c r="C34" s="313">
        <v>680</v>
      </c>
      <c r="D34" s="314">
        <v>753</v>
      </c>
      <c r="E34" s="315">
        <v>835</v>
      </c>
      <c r="F34" s="313">
        <v>910</v>
      </c>
      <c r="G34" s="314">
        <v>1039</v>
      </c>
      <c r="H34" s="315">
        <v>1178</v>
      </c>
      <c r="I34" s="313">
        <v>1333</v>
      </c>
      <c r="J34" s="314">
        <v>1499</v>
      </c>
      <c r="K34" s="315">
        <v>1604</v>
      </c>
      <c r="L34" s="313">
        <v>1753</v>
      </c>
      <c r="M34" s="314">
        <v>1896</v>
      </c>
      <c r="N34" s="315">
        <v>2042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</row>
    <row r="35" spans="1:43" s="222" customFormat="1" x14ac:dyDescent="0.15">
      <c r="A35" s="270">
        <v>700</v>
      </c>
      <c r="B35" s="308">
        <v>1201</v>
      </c>
      <c r="C35" s="309">
        <v>1201</v>
      </c>
      <c r="D35" s="310">
        <v>1344</v>
      </c>
      <c r="E35" s="311">
        <v>1507</v>
      </c>
      <c r="F35" s="309">
        <v>1654</v>
      </c>
      <c r="G35" s="310">
        <v>1862</v>
      </c>
      <c r="H35" s="311">
        <v>2099</v>
      </c>
      <c r="I35" s="309">
        <v>2351</v>
      </c>
      <c r="J35" s="310">
        <v>2621</v>
      </c>
      <c r="K35" s="311">
        <v>2790</v>
      </c>
      <c r="L35" s="309">
        <v>3120</v>
      </c>
      <c r="M35" s="310">
        <v>3374</v>
      </c>
      <c r="N35" s="311">
        <v>3633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</row>
    <row r="36" spans="1:43" s="222" customFormat="1" x14ac:dyDescent="0.15">
      <c r="A36" s="268" t="s">
        <v>13</v>
      </c>
      <c r="B36" s="312">
        <v>722</v>
      </c>
      <c r="C36" s="313">
        <v>722</v>
      </c>
      <c r="D36" s="314">
        <v>797</v>
      </c>
      <c r="E36" s="315">
        <v>885</v>
      </c>
      <c r="F36" s="313">
        <v>964</v>
      </c>
      <c r="G36" s="314">
        <v>1099</v>
      </c>
      <c r="H36" s="315">
        <v>1248</v>
      </c>
      <c r="I36" s="313">
        <v>1414</v>
      </c>
      <c r="J36" s="314">
        <v>1586</v>
      </c>
      <c r="K36" s="315">
        <v>1691</v>
      </c>
      <c r="L36" s="313">
        <v>1852</v>
      </c>
      <c r="M36" s="314">
        <v>2007</v>
      </c>
      <c r="N36" s="315">
        <v>2161</v>
      </c>
      <c r="O36" s="313">
        <v>2316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</row>
    <row r="37" spans="1:43" s="222" customFormat="1" x14ac:dyDescent="0.15">
      <c r="A37" s="270">
        <v>750</v>
      </c>
      <c r="B37" s="316">
        <v>1280</v>
      </c>
      <c r="C37" s="317">
        <v>1280</v>
      </c>
      <c r="D37" s="318">
        <v>1429</v>
      </c>
      <c r="E37" s="319">
        <v>1603</v>
      </c>
      <c r="F37" s="317">
        <v>1759</v>
      </c>
      <c r="G37" s="318">
        <v>1979</v>
      </c>
      <c r="H37" s="319">
        <v>2230</v>
      </c>
      <c r="I37" s="317">
        <v>2503</v>
      </c>
      <c r="J37" s="318">
        <v>2784</v>
      </c>
      <c r="K37" s="319">
        <v>2954</v>
      </c>
      <c r="L37" s="317">
        <v>3309</v>
      </c>
      <c r="M37" s="318">
        <v>3591</v>
      </c>
      <c r="N37" s="319">
        <v>3867</v>
      </c>
      <c r="O37" s="317">
        <v>4143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</row>
    <row r="38" spans="1:43" s="222" customFormat="1" x14ac:dyDescent="0.15">
      <c r="A38" s="268" t="s">
        <v>14</v>
      </c>
      <c r="B38" s="320">
        <v>763</v>
      </c>
      <c r="C38" s="321">
        <v>763</v>
      </c>
      <c r="D38" s="322">
        <v>843</v>
      </c>
      <c r="E38" s="323">
        <v>933</v>
      </c>
      <c r="F38" s="321">
        <v>1014</v>
      </c>
      <c r="G38" s="322">
        <v>1159</v>
      </c>
      <c r="H38" s="323">
        <v>1316</v>
      </c>
      <c r="I38" s="321">
        <v>1491</v>
      </c>
      <c r="J38" s="322">
        <v>1672</v>
      </c>
      <c r="K38" s="323">
        <v>1787</v>
      </c>
      <c r="L38" s="321">
        <v>1950</v>
      </c>
      <c r="M38" s="322">
        <v>2115</v>
      </c>
      <c r="N38" s="323">
        <v>2278</v>
      </c>
      <c r="O38" s="321">
        <v>2440</v>
      </c>
      <c r="P38" s="322">
        <v>2603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</row>
    <row r="39" spans="1:43" s="222" customFormat="1" x14ac:dyDescent="0.15">
      <c r="A39" s="270">
        <v>800</v>
      </c>
      <c r="B39" s="308">
        <v>1345</v>
      </c>
      <c r="C39" s="309">
        <v>1345</v>
      </c>
      <c r="D39" s="310">
        <v>1504</v>
      </c>
      <c r="E39" s="311">
        <v>1683</v>
      </c>
      <c r="F39" s="309">
        <v>1840</v>
      </c>
      <c r="G39" s="310">
        <v>2099</v>
      </c>
      <c r="H39" s="311">
        <v>2341</v>
      </c>
      <c r="I39" s="309">
        <v>2624</v>
      </c>
      <c r="J39" s="310">
        <v>2920</v>
      </c>
      <c r="K39" s="311">
        <v>3133</v>
      </c>
      <c r="L39" s="309">
        <v>3461</v>
      </c>
      <c r="M39" s="310">
        <v>3753</v>
      </c>
      <c r="N39" s="311">
        <v>4041</v>
      </c>
      <c r="O39" s="309">
        <v>4330</v>
      </c>
      <c r="P39" s="310">
        <v>4619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</row>
    <row r="40" spans="1:43" s="222" customFormat="1" x14ac:dyDescent="0.15">
      <c r="A40" s="268" t="s">
        <v>15</v>
      </c>
      <c r="B40" s="312">
        <v>804</v>
      </c>
      <c r="C40" s="313">
        <v>804</v>
      </c>
      <c r="D40" s="314">
        <v>877</v>
      </c>
      <c r="E40" s="315">
        <v>983</v>
      </c>
      <c r="F40" s="313">
        <v>1070</v>
      </c>
      <c r="G40" s="314">
        <v>1223</v>
      </c>
      <c r="H40" s="315">
        <v>1389</v>
      </c>
      <c r="I40" s="313">
        <v>1569</v>
      </c>
      <c r="J40" s="314">
        <v>1761</v>
      </c>
      <c r="K40" s="315">
        <v>1877</v>
      </c>
      <c r="L40" s="313">
        <v>2046</v>
      </c>
      <c r="M40" s="314">
        <v>2220</v>
      </c>
      <c r="N40" s="315">
        <v>2390</v>
      </c>
      <c r="O40" s="313">
        <v>2561</v>
      </c>
      <c r="P40" s="314">
        <v>2732</v>
      </c>
      <c r="Q40" s="315">
        <v>2903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</row>
    <row r="41" spans="1:43" s="222" customFormat="1" x14ac:dyDescent="0.15">
      <c r="A41" s="270">
        <v>850</v>
      </c>
      <c r="B41" s="308">
        <v>1407</v>
      </c>
      <c r="C41" s="309">
        <v>1407</v>
      </c>
      <c r="D41" s="310">
        <v>1573</v>
      </c>
      <c r="E41" s="311">
        <v>1775</v>
      </c>
      <c r="F41" s="309">
        <v>1947</v>
      </c>
      <c r="G41" s="310">
        <v>2217</v>
      </c>
      <c r="H41" s="311">
        <v>2475</v>
      </c>
      <c r="I41" s="309">
        <v>2798</v>
      </c>
      <c r="J41" s="310">
        <v>3111</v>
      </c>
      <c r="K41" s="311">
        <v>3298</v>
      </c>
      <c r="L41" s="309">
        <v>3607</v>
      </c>
      <c r="M41" s="310">
        <v>3905</v>
      </c>
      <c r="N41" s="311">
        <v>4205</v>
      </c>
      <c r="O41" s="309">
        <v>4506</v>
      </c>
      <c r="P41" s="310">
        <v>4806</v>
      </c>
      <c r="Q41" s="311">
        <v>5107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</row>
    <row r="42" spans="1:43" s="222" customFormat="1" x14ac:dyDescent="0.15">
      <c r="A42" s="268" t="s">
        <v>16</v>
      </c>
      <c r="B42" s="312">
        <v>843</v>
      </c>
      <c r="C42" s="313">
        <v>843</v>
      </c>
      <c r="D42" s="314">
        <v>922</v>
      </c>
      <c r="E42" s="315">
        <v>1031</v>
      </c>
      <c r="F42" s="313">
        <v>1138</v>
      </c>
      <c r="G42" s="314">
        <v>1283</v>
      </c>
      <c r="H42" s="315">
        <v>1455</v>
      </c>
      <c r="I42" s="313">
        <v>1646</v>
      </c>
      <c r="J42" s="314">
        <v>1845</v>
      </c>
      <c r="K42" s="315">
        <v>1965</v>
      </c>
      <c r="L42" s="313">
        <v>2168</v>
      </c>
      <c r="M42" s="314">
        <v>2350</v>
      </c>
      <c r="N42" s="315">
        <v>2531</v>
      </c>
      <c r="O42" s="313">
        <v>2712</v>
      </c>
      <c r="P42" s="314">
        <v>2893</v>
      </c>
      <c r="Q42" s="315">
        <v>3073</v>
      </c>
      <c r="R42" s="313">
        <v>3254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</row>
    <row r="43" spans="1:43" s="222" customFormat="1" x14ac:dyDescent="0.15">
      <c r="A43" s="270">
        <v>900</v>
      </c>
      <c r="B43" s="316">
        <v>1480</v>
      </c>
      <c r="C43" s="317">
        <v>1480</v>
      </c>
      <c r="D43" s="318">
        <v>1659</v>
      </c>
      <c r="E43" s="319">
        <v>1868</v>
      </c>
      <c r="F43" s="317">
        <v>2066</v>
      </c>
      <c r="G43" s="318">
        <v>2334</v>
      </c>
      <c r="H43" s="319">
        <v>2629</v>
      </c>
      <c r="I43" s="317">
        <v>2942</v>
      </c>
      <c r="J43" s="318">
        <v>3209</v>
      </c>
      <c r="K43" s="319">
        <v>3464</v>
      </c>
      <c r="L43" s="317">
        <v>3813</v>
      </c>
      <c r="M43" s="318">
        <v>4135</v>
      </c>
      <c r="N43" s="319">
        <v>4453</v>
      </c>
      <c r="O43" s="317">
        <v>4771</v>
      </c>
      <c r="P43" s="318">
        <v>5089</v>
      </c>
      <c r="Q43" s="319">
        <v>5407</v>
      </c>
      <c r="R43" s="317">
        <v>5725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</row>
    <row r="44" spans="1:43" s="222" customFormat="1" x14ac:dyDescent="0.15">
      <c r="A44" s="268" t="s">
        <v>17</v>
      </c>
      <c r="B44" s="320">
        <v>882</v>
      </c>
      <c r="C44" s="321">
        <v>882</v>
      </c>
      <c r="D44" s="322">
        <v>964</v>
      </c>
      <c r="E44" s="323">
        <v>1077</v>
      </c>
      <c r="F44" s="321">
        <v>1190</v>
      </c>
      <c r="G44" s="322">
        <v>1342</v>
      </c>
      <c r="H44" s="323">
        <v>1525</v>
      </c>
      <c r="I44" s="321">
        <v>1719</v>
      </c>
      <c r="J44" s="322">
        <v>1924</v>
      </c>
      <c r="K44" s="323">
        <v>2054</v>
      </c>
      <c r="L44" s="321">
        <v>2272</v>
      </c>
      <c r="M44" s="322">
        <v>2466</v>
      </c>
      <c r="N44" s="323">
        <v>2655</v>
      </c>
      <c r="O44" s="321">
        <v>2845</v>
      </c>
      <c r="P44" s="322">
        <v>3035</v>
      </c>
      <c r="Q44" s="323">
        <v>3224</v>
      </c>
      <c r="R44" s="321">
        <v>3414</v>
      </c>
      <c r="S44" s="320">
        <v>3604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</row>
    <row r="45" spans="1:43" s="222" customFormat="1" x14ac:dyDescent="0.15">
      <c r="A45" s="270">
        <v>950</v>
      </c>
      <c r="B45" s="308">
        <v>1552</v>
      </c>
      <c r="C45" s="309">
        <v>1552</v>
      </c>
      <c r="D45" s="310">
        <v>1739</v>
      </c>
      <c r="E45" s="311">
        <v>1956</v>
      </c>
      <c r="F45" s="309">
        <v>2168</v>
      </c>
      <c r="G45" s="310">
        <v>2447</v>
      </c>
      <c r="H45" s="311">
        <v>2762</v>
      </c>
      <c r="I45" s="309">
        <v>3081</v>
      </c>
      <c r="J45" s="310">
        <v>3360</v>
      </c>
      <c r="K45" s="311">
        <v>3629</v>
      </c>
      <c r="L45" s="309">
        <v>4007</v>
      </c>
      <c r="M45" s="310">
        <v>4349</v>
      </c>
      <c r="N45" s="311">
        <v>4684</v>
      </c>
      <c r="O45" s="309">
        <v>5018</v>
      </c>
      <c r="P45" s="310">
        <v>5353</v>
      </c>
      <c r="Q45" s="311">
        <v>5687</v>
      </c>
      <c r="R45" s="309">
        <v>6022</v>
      </c>
      <c r="S45" s="308">
        <v>6356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</row>
    <row r="46" spans="1:43" s="222" customFormat="1" x14ac:dyDescent="0.15">
      <c r="A46" s="268" t="s">
        <v>18</v>
      </c>
      <c r="B46" s="312">
        <v>902</v>
      </c>
      <c r="C46" s="313">
        <v>902</v>
      </c>
      <c r="D46" s="314">
        <v>1015</v>
      </c>
      <c r="E46" s="315">
        <v>1119</v>
      </c>
      <c r="F46" s="313">
        <v>1265</v>
      </c>
      <c r="G46" s="314">
        <v>1415</v>
      </c>
      <c r="H46" s="315">
        <v>1601</v>
      </c>
      <c r="I46" s="313">
        <v>1775</v>
      </c>
      <c r="J46" s="314">
        <v>1973</v>
      </c>
      <c r="K46" s="315">
        <v>2162</v>
      </c>
      <c r="L46" s="313">
        <v>2392</v>
      </c>
      <c r="M46" s="314">
        <v>2595</v>
      </c>
      <c r="N46" s="315">
        <v>2795</v>
      </c>
      <c r="O46" s="313">
        <v>2995</v>
      </c>
      <c r="P46" s="314">
        <v>3194</v>
      </c>
      <c r="Q46" s="315">
        <v>3394</v>
      </c>
      <c r="R46" s="313">
        <v>3594</v>
      </c>
      <c r="S46" s="312">
        <v>3793</v>
      </c>
      <c r="T46" s="313">
        <v>3993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</row>
    <row r="47" spans="1:43" s="222" customFormat="1" x14ac:dyDescent="0.15">
      <c r="A47" s="270">
        <v>1000</v>
      </c>
      <c r="B47" s="308">
        <v>1590</v>
      </c>
      <c r="C47" s="309">
        <v>1590</v>
      </c>
      <c r="D47" s="310">
        <v>1827</v>
      </c>
      <c r="E47" s="311">
        <v>2043</v>
      </c>
      <c r="F47" s="309">
        <v>2292</v>
      </c>
      <c r="G47" s="310">
        <v>2579</v>
      </c>
      <c r="H47" s="311">
        <v>2900</v>
      </c>
      <c r="I47" s="309">
        <v>3210</v>
      </c>
      <c r="J47" s="310">
        <v>3483</v>
      </c>
      <c r="K47" s="311">
        <v>3819</v>
      </c>
      <c r="L47" s="309">
        <v>4173</v>
      </c>
      <c r="M47" s="310">
        <v>4530</v>
      </c>
      <c r="N47" s="311">
        <v>4878</v>
      </c>
      <c r="O47" s="309">
        <v>5227</v>
      </c>
      <c r="P47" s="310">
        <v>5575</v>
      </c>
      <c r="Q47" s="311">
        <v>5923</v>
      </c>
      <c r="R47" s="309">
        <v>6272</v>
      </c>
      <c r="S47" s="308">
        <v>6620</v>
      </c>
      <c r="T47" s="309">
        <v>6969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</row>
    <row r="48" spans="1:43" s="222" customFormat="1" x14ac:dyDescent="0.15">
      <c r="A48" s="272" t="s">
        <v>19</v>
      </c>
      <c r="B48" s="312">
        <v>939</v>
      </c>
      <c r="C48" s="313">
        <v>939</v>
      </c>
      <c r="D48" s="314">
        <v>1060</v>
      </c>
      <c r="E48" s="315">
        <v>1167</v>
      </c>
      <c r="F48" s="313">
        <v>1316</v>
      </c>
      <c r="G48" s="314">
        <v>1473</v>
      </c>
      <c r="H48" s="315">
        <v>1669</v>
      </c>
      <c r="I48" s="313">
        <v>1848</v>
      </c>
      <c r="J48" s="314">
        <v>2055</v>
      </c>
      <c r="K48" s="315">
        <v>2257</v>
      </c>
      <c r="L48" s="313">
        <v>2509</v>
      </c>
      <c r="M48" s="314">
        <v>2725</v>
      </c>
      <c r="N48" s="315">
        <v>2935</v>
      </c>
      <c r="O48" s="313">
        <v>3144</v>
      </c>
      <c r="P48" s="314">
        <v>3354</v>
      </c>
      <c r="Q48" s="315">
        <v>3564</v>
      </c>
      <c r="R48" s="313">
        <v>3773</v>
      </c>
      <c r="S48" s="312">
        <v>3983</v>
      </c>
      <c r="T48" s="313">
        <v>4192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</row>
    <row r="49" spans="1:43" s="222" customFormat="1" x14ac:dyDescent="0.15">
      <c r="A49" s="270">
        <v>1050</v>
      </c>
      <c r="B49" s="316">
        <v>1660</v>
      </c>
      <c r="C49" s="317">
        <v>1660</v>
      </c>
      <c r="D49" s="318">
        <v>1893</v>
      </c>
      <c r="E49" s="319">
        <v>2136</v>
      </c>
      <c r="F49" s="317">
        <v>2378</v>
      </c>
      <c r="G49" s="318">
        <v>2691</v>
      </c>
      <c r="H49" s="319">
        <v>3032</v>
      </c>
      <c r="I49" s="317">
        <v>3351</v>
      </c>
      <c r="J49" s="318">
        <v>3633</v>
      </c>
      <c r="K49" s="319">
        <v>3996</v>
      </c>
      <c r="L49" s="317">
        <v>4377</v>
      </c>
      <c r="M49" s="318">
        <v>4756</v>
      </c>
      <c r="N49" s="319">
        <v>5122</v>
      </c>
      <c r="O49" s="317">
        <v>5488</v>
      </c>
      <c r="P49" s="318">
        <v>5854</v>
      </c>
      <c r="Q49" s="319">
        <v>6220</v>
      </c>
      <c r="R49" s="317">
        <v>6586</v>
      </c>
      <c r="S49" s="316">
        <v>6951</v>
      </c>
      <c r="T49" s="317">
        <v>7317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</row>
    <row r="50" spans="1:43" s="222" customFormat="1" x14ac:dyDescent="0.15">
      <c r="A50" s="268" t="s">
        <v>20</v>
      </c>
      <c r="B50" s="320">
        <v>980</v>
      </c>
      <c r="C50" s="321">
        <v>980</v>
      </c>
      <c r="D50" s="322">
        <v>1104</v>
      </c>
      <c r="E50" s="323">
        <v>1215</v>
      </c>
      <c r="F50" s="321">
        <v>1370</v>
      </c>
      <c r="G50" s="322">
        <v>1535</v>
      </c>
      <c r="H50" s="323">
        <v>1736</v>
      </c>
      <c r="I50" s="321">
        <v>1924</v>
      </c>
      <c r="J50" s="322">
        <v>2136</v>
      </c>
      <c r="K50" s="323">
        <v>2344</v>
      </c>
      <c r="L50" s="321">
        <v>2615</v>
      </c>
      <c r="M50" s="322">
        <v>2837</v>
      </c>
      <c r="N50" s="323">
        <v>3055</v>
      </c>
      <c r="O50" s="321">
        <v>3274</v>
      </c>
      <c r="P50" s="322">
        <v>3492</v>
      </c>
      <c r="Q50" s="323">
        <v>3710</v>
      </c>
      <c r="R50" s="321">
        <v>3928</v>
      </c>
      <c r="S50" s="320">
        <v>4147</v>
      </c>
      <c r="T50" s="321">
        <v>4365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</row>
    <row r="51" spans="1:43" s="222" customFormat="1" x14ac:dyDescent="0.15">
      <c r="A51" s="270">
        <v>1100</v>
      </c>
      <c r="B51" s="308">
        <v>1734</v>
      </c>
      <c r="C51" s="309">
        <v>1734</v>
      </c>
      <c r="D51" s="310">
        <v>1956</v>
      </c>
      <c r="E51" s="311">
        <v>2229</v>
      </c>
      <c r="F51" s="309">
        <v>2496</v>
      </c>
      <c r="G51" s="310">
        <v>2810</v>
      </c>
      <c r="H51" s="311">
        <v>3160</v>
      </c>
      <c r="I51" s="309">
        <v>3497</v>
      </c>
      <c r="J51" s="310">
        <v>3788</v>
      </c>
      <c r="K51" s="311">
        <v>4160</v>
      </c>
      <c r="L51" s="309">
        <v>4562</v>
      </c>
      <c r="M51" s="310">
        <v>4947</v>
      </c>
      <c r="N51" s="311">
        <v>5328</v>
      </c>
      <c r="O51" s="309">
        <v>5708</v>
      </c>
      <c r="P51" s="310">
        <v>6089</v>
      </c>
      <c r="Q51" s="311">
        <v>6469</v>
      </c>
      <c r="R51" s="309">
        <v>6850</v>
      </c>
      <c r="S51" s="308">
        <v>7231</v>
      </c>
      <c r="T51" s="309">
        <v>7611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</row>
    <row r="52" spans="1:43" s="222" customFormat="1" x14ac:dyDescent="0.15">
      <c r="A52" s="268" t="s">
        <v>21</v>
      </c>
      <c r="B52" s="312">
        <v>1014</v>
      </c>
      <c r="C52" s="313">
        <v>1014</v>
      </c>
      <c r="D52" s="314">
        <v>1145</v>
      </c>
      <c r="E52" s="315">
        <v>1263</v>
      </c>
      <c r="F52" s="313">
        <v>1423</v>
      </c>
      <c r="G52" s="314">
        <v>1592</v>
      </c>
      <c r="H52" s="315">
        <v>1803</v>
      </c>
      <c r="I52" s="313">
        <v>1996</v>
      </c>
      <c r="J52" s="314">
        <v>2218</v>
      </c>
      <c r="K52" s="315">
        <v>2429</v>
      </c>
      <c r="L52" s="313">
        <v>2709</v>
      </c>
      <c r="M52" s="314">
        <v>2929</v>
      </c>
      <c r="N52" s="315">
        <v>3154</v>
      </c>
      <c r="O52" s="313">
        <v>3380</v>
      </c>
      <c r="P52" s="314">
        <v>3605</v>
      </c>
      <c r="Q52" s="315">
        <v>3830</v>
      </c>
      <c r="R52" s="313">
        <v>4056</v>
      </c>
      <c r="S52" s="312">
        <v>4281</v>
      </c>
      <c r="T52" s="313">
        <v>4506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</row>
    <row r="53" spans="1:43" s="222" customFormat="1" x14ac:dyDescent="0.15">
      <c r="A53" s="270">
        <v>1150</v>
      </c>
      <c r="B53" s="308">
        <v>1800</v>
      </c>
      <c r="C53" s="309">
        <v>1800</v>
      </c>
      <c r="D53" s="310">
        <v>2037</v>
      </c>
      <c r="E53" s="311">
        <v>2306</v>
      </c>
      <c r="F53" s="309">
        <v>2599</v>
      </c>
      <c r="G53" s="310">
        <v>2922</v>
      </c>
      <c r="H53" s="311">
        <v>3291</v>
      </c>
      <c r="I53" s="309">
        <v>3638</v>
      </c>
      <c r="J53" s="310">
        <v>3943</v>
      </c>
      <c r="K53" s="311">
        <v>4321</v>
      </c>
      <c r="L53" s="309">
        <v>4737</v>
      </c>
      <c r="M53" s="310">
        <v>5116</v>
      </c>
      <c r="N53" s="311">
        <v>5510</v>
      </c>
      <c r="O53" s="309">
        <v>5904</v>
      </c>
      <c r="P53" s="310">
        <v>6297</v>
      </c>
      <c r="Q53" s="311">
        <v>6691</v>
      </c>
      <c r="R53" s="309">
        <v>7084</v>
      </c>
      <c r="S53" s="308">
        <v>7478</v>
      </c>
      <c r="T53" s="309">
        <v>7872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</row>
    <row r="54" spans="1:43" s="222" customFormat="1" x14ac:dyDescent="0.15">
      <c r="A54" s="268" t="s">
        <v>22</v>
      </c>
      <c r="B54" s="312">
        <v>1054</v>
      </c>
      <c r="C54" s="313">
        <v>1054</v>
      </c>
      <c r="D54" s="314">
        <v>1190</v>
      </c>
      <c r="E54" s="315">
        <v>1310</v>
      </c>
      <c r="F54" s="313">
        <v>1476</v>
      </c>
      <c r="G54" s="314">
        <v>1671</v>
      </c>
      <c r="H54" s="315">
        <v>1869</v>
      </c>
      <c r="I54" s="313">
        <v>2102</v>
      </c>
      <c r="J54" s="314">
        <v>2336</v>
      </c>
      <c r="K54" s="315">
        <v>2568</v>
      </c>
      <c r="L54" s="313">
        <v>2809</v>
      </c>
      <c r="M54" s="314">
        <v>3037</v>
      </c>
      <c r="N54" s="315">
        <v>3271</v>
      </c>
      <c r="O54" s="313">
        <v>3504</v>
      </c>
      <c r="P54" s="314">
        <v>3738</v>
      </c>
      <c r="Q54" s="315">
        <v>3971</v>
      </c>
      <c r="R54" s="313">
        <v>4205</v>
      </c>
      <c r="S54" s="312">
        <v>4439</v>
      </c>
      <c r="T54" s="313">
        <v>4672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</row>
    <row r="55" spans="1:43" s="222" customFormat="1" x14ac:dyDescent="0.15">
      <c r="A55" s="270">
        <v>1200</v>
      </c>
      <c r="B55" s="316">
        <v>1874</v>
      </c>
      <c r="C55" s="317">
        <v>1874</v>
      </c>
      <c r="D55" s="318">
        <v>2120</v>
      </c>
      <c r="E55" s="319">
        <v>2370</v>
      </c>
      <c r="F55" s="317">
        <v>2669</v>
      </c>
      <c r="G55" s="318">
        <v>3023</v>
      </c>
      <c r="H55" s="319">
        <v>3382</v>
      </c>
      <c r="I55" s="317">
        <v>3802</v>
      </c>
      <c r="J55" s="318">
        <v>4134</v>
      </c>
      <c r="K55" s="319">
        <v>4538</v>
      </c>
      <c r="L55" s="317">
        <v>4920</v>
      </c>
      <c r="M55" s="318">
        <v>5320</v>
      </c>
      <c r="N55" s="319">
        <v>5729</v>
      </c>
      <c r="O55" s="317">
        <v>6138</v>
      </c>
      <c r="P55" s="318">
        <v>6547</v>
      </c>
      <c r="Q55" s="319">
        <v>6956</v>
      </c>
      <c r="R55" s="317">
        <v>7366</v>
      </c>
      <c r="S55" s="316">
        <v>7775</v>
      </c>
      <c r="T55" s="317">
        <v>8184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</row>
    <row r="56" spans="1:43" s="222" customFormat="1" x14ac:dyDescent="0.15">
      <c r="A56" s="390" t="s">
        <v>130</v>
      </c>
      <c r="B56" s="320">
        <v>1054</v>
      </c>
      <c r="C56" s="321">
        <v>1097</v>
      </c>
      <c r="D56" s="322">
        <v>1240</v>
      </c>
      <c r="E56" s="323">
        <v>1364</v>
      </c>
      <c r="F56" s="321">
        <v>1535</v>
      </c>
      <c r="G56" s="322">
        <v>1736</v>
      </c>
      <c r="H56" s="323">
        <v>1947</v>
      </c>
      <c r="I56" s="321">
        <v>2190</v>
      </c>
      <c r="J56" s="322">
        <v>2434</v>
      </c>
      <c r="K56" s="323">
        <v>2677</v>
      </c>
      <c r="L56" s="321">
        <v>2920</v>
      </c>
      <c r="M56" s="322">
        <v>3164</v>
      </c>
      <c r="N56" s="323">
        <v>3407</v>
      </c>
      <c r="O56" s="321">
        <v>3650</v>
      </c>
      <c r="P56" s="322">
        <v>3894</v>
      </c>
      <c r="Q56" s="323">
        <v>4137</v>
      </c>
      <c r="R56" s="321">
        <v>4380</v>
      </c>
      <c r="S56" s="320">
        <v>4624</v>
      </c>
      <c r="T56" s="321">
        <v>4867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</row>
    <row r="57" spans="1:43" s="222" customFormat="1" x14ac:dyDescent="0.15">
      <c r="A57" s="270">
        <v>1250</v>
      </c>
      <c r="B57" s="308">
        <v>1876</v>
      </c>
      <c r="C57" s="309">
        <v>1953</v>
      </c>
      <c r="D57" s="310">
        <v>2207</v>
      </c>
      <c r="E57" s="311">
        <v>2472</v>
      </c>
      <c r="F57" s="309">
        <v>2781</v>
      </c>
      <c r="G57" s="310">
        <v>3147</v>
      </c>
      <c r="H57" s="311">
        <v>3522</v>
      </c>
      <c r="I57" s="309">
        <v>3962</v>
      </c>
      <c r="J57" s="310">
        <v>4309</v>
      </c>
      <c r="K57" s="311">
        <v>4723</v>
      </c>
      <c r="L57" s="309">
        <v>5115</v>
      </c>
      <c r="M57" s="310">
        <v>5541</v>
      </c>
      <c r="N57" s="311">
        <v>5968</v>
      </c>
      <c r="O57" s="309">
        <v>6394</v>
      </c>
      <c r="P57" s="310">
        <v>6820</v>
      </c>
      <c r="Q57" s="311">
        <v>7246</v>
      </c>
      <c r="R57" s="309">
        <v>7673</v>
      </c>
      <c r="S57" s="308">
        <v>8099</v>
      </c>
      <c r="T57" s="309">
        <v>8525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</row>
    <row r="58" spans="1:43" s="222" customFormat="1" x14ac:dyDescent="0.15">
      <c r="A58" s="390" t="s">
        <v>131</v>
      </c>
      <c r="B58" s="312">
        <v>1096</v>
      </c>
      <c r="C58" s="313">
        <v>1141</v>
      </c>
      <c r="D58" s="314">
        <v>1290</v>
      </c>
      <c r="E58" s="315">
        <v>1419</v>
      </c>
      <c r="F58" s="313">
        <v>1596</v>
      </c>
      <c r="G58" s="314">
        <v>1805</v>
      </c>
      <c r="H58" s="315">
        <v>2025</v>
      </c>
      <c r="I58" s="313">
        <v>2278</v>
      </c>
      <c r="J58" s="314">
        <v>2531</v>
      </c>
      <c r="K58" s="315">
        <v>2784</v>
      </c>
      <c r="L58" s="313">
        <v>3037</v>
      </c>
      <c r="M58" s="314">
        <v>3290</v>
      </c>
      <c r="N58" s="315">
        <v>3543</v>
      </c>
      <c r="O58" s="313">
        <v>3796</v>
      </c>
      <c r="P58" s="314">
        <v>4049</v>
      </c>
      <c r="Q58" s="315">
        <v>4302</v>
      </c>
      <c r="R58" s="313">
        <v>4556</v>
      </c>
      <c r="S58" s="312">
        <v>4809</v>
      </c>
      <c r="T58" s="313">
        <v>5062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</row>
    <row r="59" spans="1:43" s="222" customFormat="1" x14ac:dyDescent="0.15">
      <c r="A59" s="270">
        <v>1300</v>
      </c>
      <c r="B59" s="308">
        <v>1951</v>
      </c>
      <c r="C59" s="309">
        <v>2031</v>
      </c>
      <c r="D59" s="310">
        <v>2295</v>
      </c>
      <c r="E59" s="311">
        <v>2571</v>
      </c>
      <c r="F59" s="309">
        <v>2892</v>
      </c>
      <c r="G59" s="310">
        <v>3272</v>
      </c>
      <c r="H59" s="311">
        <v>3662</v>
      </c>
      <c r="I59" s="309">
        <v>4120</v>
      </c>
      <c r="J59" s="310">
        <v>4481</v>
      </c>
      <c r="K59" s="311">
        <v>4912</v>
      </c>
      <c r="L59" s="309">
        <v>5320</v>
      </c>
      <c r="M59" s="310">
        <v>5763</v>
      </c>
      <c r="N59" s="311">
        <v>6206</v>
      </c>
      <c r="O59" s="309">
        <v>6650</v>
      </c>
      <c r="P59" s="310">
        <v>7093</v>
      </c>
      <c r="Q59" s="311">
        <v>7536</v>
      </c>
      <c r="R59" s="309">
        <v>7979</v>
      </c>
      <c r="S59" s="308">
        <v>8423</v>
      </c>
      <c r="T59" s="309">
        <v>8866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</row>
    <row r="60" spans="1:43" s="222" customFormat="1" x14ac:dyDescent="0.15">
      <c r="A60" s="268" t="s">
        <v>132</v>
      </c>
      <c r="B60" s="312">
        <v>1138</v>
      </c>
      <c r="C60" s="313">
        <v>1185</v>
      </c>
      <c r="D60" s="314">
        <v>1339</v>
      </c>
      <c r="E60" s="315">
        <v>1473</v>
      </c>
      <c r="F60" s="313">
        <v>1657</v>
      </c>
      <c r="G60" s="314">
        <v>1875</v>
      </c>
      <c r="H60" s="315">
        <v>2103</v>
      </c>
      <c r="I60" s="313">
        <v>2365</v>
      </c>
      <c r="J60" s="314">
        <v>2628</v>
      </c>
      <c r="K60" s="315">
        <v>2891</v>
      </c>
      <c r="L60" s="313">
        <v>3154</v>
      </c>
      <c r="M60" s="314">
        <v>3417</v>
      </c>
      <c r="N60" s="315">
        <v>3679</v>
      </c>
      <c r="O60" s="313">
        <v>3942</v>
      </c>
      <c r="P60" s="314">
        <v>4205</v>
      </c>
      <c r="Q60" s="315">
        <v>4468</v>
      </c>
      <c r="R60" s="313">
        <v>4731</v>
      </c>
      <c r="S60" s="312">
        <v>4994</v>
      </c>
      <c r="T60" s="313">
        <v>5256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</row>
    <row r="61" spans="1:43" s="222" customFormat="1" x14ac:dyDescent="0.15">
      <c r="A61" s="270">
        <v>1350</v>
      </c>
      <c r="B61" s="316">
        <v>2026</v>
      </c>
      <c r="C61" s="317">
        <v>2109</v>
      </c>
      <c r="D61" s="318">
        <v>2384</v>
      </c>
      <c r="E61" s="319">
        <v>2670</v>
      </c>
      <c r="F61" s="317">
        <v>3003</v>
      </c>
      <c r="G61" s="318">
        <v>3398</v>
      </c>
      <c r="H61" s="319">
        <v>3803</v>
      </c>
      <c r="I61" s="317">
        <v>4279</v>
      </c>
      <c r="J61" s="318">
        <v>4654</v>
      </c>
      <c r="K61" s="319">
        <v>5101</v>
      </c>
      <c r="L61" s="317">
        <v>5524</v>
      </c>
      <c r="M61" s="318">
        <v>5985</v>
      </c>
      <c r="N61" s="319">
        <v>6445</v>
      </c>
      <c r="O61" s="317">
        <v>6905</v>
      </c>
      <c r="P61" s="318">
        <v>7366</v>
      </c>
      <c r="Q61" s="319">
        <v>7826</v>
      </c>
      <c r="R61" s="317">
        <v>8286</v>
      </c>
      <c r="S61" s="316">
        <v>8747</v>
      </c>
      <c r="T61" s="317">
        <v>9207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</row>
    <row r="62" spans="1:43" s="222" customFormat="1" x14ac:dyDescent="0.15">
      <c r="A62" s="268" t="s">
        <v>133</v>
      </c>
      <c r="B62" s="320">
        <v>1180</v>
      </c>
      <c r="C62" s="321">
        <v>1229</v>
      </c>
      <c r="D62" s="322">
        <v>1389</v>
      </c>
      <c r="E62" s="323">
        <v>1528</v>
      </c>
      <c r="F62" s="321">
        <v>1719</v>
      </c>
      <c r="G62" s="322">
        <v>1944</v>
      </c>
      <c r="H62" s="323">
        <v>2180</v>
      </c>
      <c r="I62" s="321">
        <v>2453</v>
      </c>
      <c r="J62" s="322">
        <v>2726</v>
      </c>
      <c r="K62" s="323">
        <v>2998</v>
      </c>
      <c r="L62" s="321">
        <v>3271</v>
      </c>
      <c r="M62" s="322">
        <v>3543</v>
      </c>
      <c r="N62" s="323">
        <v>3816</v>
      </c>
      <c r="O62" s="321">
        <v>4088</v>
      </c>
      <c r="P62" s="322">
        <v>4361</v>
      </c>
      <c r="Q62" s="323">
        <v>4633</v>
      </c>
      <c r="R62" s="321">
        <v>4906</v>
      </c>
      <c r="S62" s="320">
        <v>5178</v>
      </c>
      <c r="T62" s="321">
        <v>5451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</row>
    <row r="63" spans="1:43" s="222" customFormat="1" x14ac:dyDescent="0.15">
      <c r="A63" s="270">
        <v>1400</v>
      </c>
      <c r="B63" s="308">
        <v>2101</v>
      </c>
      <c r="C63" s="309">
        <v>2187</v>
      </c>
      <c r="D63" s="310">
        <v>2472</v>
      </c>
      <c r="E63" s="311">
        <v>2769</v>
      </c>
      <c r="F63" s="309">
        <v>3114</v>
      </c>
      <c r="G63" s="310">
        <v>3524</v>
      </c>
      <c r="H63" s="311">
        <v>3944</v>
      </c>
      <c r="I63" s="309">
        <v>4437</v>
      </c>
      <c r="J63" s="310">
        <v>4826</v>
      </c>
      <c r="K63" s="311">
        <v>5290</v>
      </c>
      <c r="L63" s="309">
        <v>5729</v>
      </c>
      <c r="M63" s="310">
        <v>6206</v>
      </c>
      <c r="N63" s="311">
        <v>6684</v>
      </c>
      <c r="O63" s="309">
        <v>7161</v>
      </c>
      <c r="P63" s="310">
        <v>7638</v>
      </c>
      <c r="Q63" s="311">
        <v>8116</v>
      </c>
      <c r="R63" s="309">
        <v>8593</v>
      </c>
      <c r="S63" s="308">
        <v>9071</v>
      </c>
      <c r="T63" s="309">
        <v>9548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</row>
    <row r="64" spans="1:43" s="222" customFormat="1" x14ac:dyDescent="0.15">
      <c r="A64" s="268" t="s">
        <v>134</v>
      </c>
      <c r="B64" s="312">
        <v>1223</v>
      </c>
      <c r="C64" s="313">
        <v>1273</v>
      </c>
      <c r="D64" s="314">
        <v>1438</v>
      </c>
      <c r="E64" s="315">
        <v>1582</v>
      </c>
      <c r="F64" s="313">
        <v>1780</v>
      </c>
      <c r="G64" s="314">
        <v>2014</v>
      </c>
      <c r="H64" s="315">
        <v>2258</v>
      </c>
      <c r="I64" s="313">
        <v>2541</v>
      </c>
      <c r="J64" s="314">
        <v>2823</v>
      </c>
      <c r="K64" s="315">
        <v>3105</v>
      </c>
      <c r="L64" s="313">
        <v>3387</v>
      </c>
      <c r="M64" s="314">
        <v>3670</v>
      </c>
      <c r="N64" s="315">
        <v>3952</v>
      </c>
      <c r="O64" s="313">
        <v>4234</v>
      </c>
      <c r="P64" s="314">
        <v>4517</v>
      </c>
      <c r="Q64" s="315">
        <v>4799</v>
      </c>
      <c r="R64" s="313">
        <v>5081</v>
      </c>
      <c r="S64" s="312">
        <v>5363</v>
      </c>
      <c r="T64" s="313">
        <v>5646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</row>
    <row r="65" spans="1:42" x14ac:dyDescent="0.15">
      <c r="A65" s="270">
        <v>1450</v>
      </c>
      <c r="B65" s="308">
        <v>2176</v>
      </c>
      <c r="C65" s="309">
        <v>2265</v>
      </c>
      <c r="D65" s="310">
        <v>2560</v>
      </c>
      <c r="E65" s="311">
        <v>2868</v>
      </c>
      <c r="F65" s="309">
        <v>3226</v>
      </c>
      <c r="G65" s="310">
        <v>3650</v>
      </c>
      <c r="H65" s="311">
        <v>4085</v>
      </c>
      <c r="I65" s="309">
        <v>4596</v>
      </c>
      <c r="J65" s="310">
        <v>4998</v>
      </c>
      <c r="K65" s="311">
        <v>5479</v>
      </c>
      <c r="L65" s="309">
        <v>5933</v>
      </c>
      <c r="M65" s="310">
        <v>6428</v>
      </c>
      <c r="N65" s="311">
        <v>6922</v>
      </c>
      <c r="O65" s="309">
        <v>7417</v>
      </c>
      <c r="P65" s="310">
        <v>7911</v>
      </c>
      <c r="Q65" s="311">
        <v>8406</v>
      </c>
      <c r="R65" s="309">
        <v>8900</v>
      </c>
      <c r="S65" s="308">
        <v>9395</v>
      </c>
      <c r="T65" s="309">
        <v>9889</v>
      </c>
    </row>
    <row r="66" spans="1:42" x14ac:dyDescent="0.15">
      <c r="A66" s="268" t="s">
        <v>135</v>
      </c>
      <c r="B66" s="312">
        <v>1265</v>
      </c>
      <c r="C66" s="313">
        <v>1317</v>
      </c>
      <c r="D66" s="314">
        <v>1488</v>
      </c>
      <c r="E66" s="315">
        <v>1637</v>
      </c>
      <c r="F66" s="313">
        <v>1841</v>
      </c>
      <c r="G66" s="314">
        <v>2083</v>
      </c>
      <c r="H66" s="315">
        <v>2336</v>
      </c>
      <c r="I66" s="313">
        <v>2628</v>
      </c>
      <c r="J66" s="314">
        <v>2920</v>
      </c>
      <c r="K66" s="315">
        <v>3212</v>
      </c>
      <c r="L66" s="313">
        <v>3504</v>
      </c>
      <c r="M66" s="314">
        <v>3796</v>
      </c>
      <c r="N66" s="315">
        <v>4088</v>
      </c>
      <c r="O66" s="313">
        <v>4380</v>
      </c>
      <c r="P66" s="314">
        <v>4672</v>
      </c>
      <c r="Q66" s="315">
        <v>4964</v>
      </c>
      <c r="R66" s="313">
        <v>5256</v>
      </c>
      <c r="S66" s="312">
        <v>5548</v>
      </c>
      <c r="T66" s="313">
        <v>5840</v>
      </c>
      <c r="U66" s="294"/>
    </row>
    <row r="67" spans="1:42" x14ac:dyDescent="0.15">
      <c r="A67" s="270">
        <v>1500</v>
      </c>
      <c r="B67" s="316">
        <v>2251</v>
      </c>
      <c r="C67" s="317">
        <v>2344</v>
      </c>
      <c r="D67" s="318">
        <v>2649</v>
      </c>
      <c r="E67" s="319">
        <v>2967</v>
      </c>
      <c r="F67" s="317">
        <v>3337</v>
      </c>
      <c r="G67" s="318">
        <v>3776</v>
      </c>
      <c r="H67" s="319">
        <v>4226</v>
      </c>
      <c r="I67" s="317">
        <v>4754</v>
      </c>
      <c r="J67" s="318">
        <v>5171</v>
      </c>
      <c r="K67" s="319">
        <v>5667</v>
      </c>
      <c r="L67" s="317">
        <v>6138</v>
      </c>
      <c r="M67" s="318">
        <v>6650</v>
      </c>
      <c r="N67" s="319">
        <v>7161</v>
      </c>
      <c r="O67" s="317">
        <v>7673</v>
      </c>
      <c r="P67" s="318">
        <v>8184</v>
      </c>
      <c r="Q67" s="319">
        <v>8696</v>
      </c>
      <c r="R67" s="317">
        <v>9207</v>
      </c>
      <c r="S67" s="316">
        <v>9719</v>
      </c>
      <c r="T67" s="317">
        <v>10230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265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1.55</v>
      </c>
      <c r="U76" s="221"/>
      <c r="V76" s="239">
        <v>4</v>
      </c>
      <c r="W76" s="243">
        <v>171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479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W76+B147</f>
        <v>309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265</v>
      </c>
      <c r="C78" s="248">
        <f t="shared" ref="C78:C109" si="1">ROUND(X78*$T$76,0)</f>
        <v>265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X78</f>
        <v>171</v>
      </c>
      <c r="X78" s="250">
        <v>171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479</v>
      </c>
      <c r="C79" s="245">
        <f t="shared" si="1"/>
        <v>479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W78+B149</f>
        <v>309</v>
      </c>
      <c r="X79" s="250">
        <f>X78+C149</f>
        <v>309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305</v>
      </c>
      <c r="C80" s="248">
        <f t="shared" si="1"/>
        <v>305</v>
      </c>
      <c r="D80" s="248">
        <f t="shared" ref="D80:D111" si="2">ROUND(Y80*$T$76,0)</f>
        <v>324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X80</f>
        <v>197</v>
      </c>
      <c r="X80" s="250">
        <v>197</v>
      </c>
      <c r="Y80" s="250">
        <v>209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549</v>
      </c>
      <c r="C81" s="245">
        <f t="shared" si="1"/>
        <v>549</v>
      </c>
      <c r="D81" s="245">
        <f t="shared" si="2"/>
        <v>584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W80+B151</f>
        <v>354</v>
      </c>
      <c r="X81" s="250">
        <f>X80+C151</f>
        <v>354</v>
      </c>
      <c r="Y81" s="250">
        <f>Y80+D151</f>
        <v>377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335</v>
      </c>
      <c r="C82" s="248">
        <f t="shared" si="1"/>
        <v>335</v>
      </c>
      <c r="D82" s="248">
        <f t="shared" si="2"/>
        <v>381</v>
      </c>
      <c r="E82" s="248">
        <f t="shared" ref="E82:E113" si="3">ROUND(Z82*$T$76,0)</f>
        <v>395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X82</f>
        <v>216</v>
      </c>
      <c r="X82" s="250">
        <v>216</v>
      </c>
      <c r="Y82" s="250">
        <v>246</v>
      </c>
      <c r="Z82" s="250">
        <v>255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606</v>
      </c>
      <c r="C83" s="245">
        <f t="shared" si="1"/>
        <v>606</v>
      </c>
      <c r="D83" s="245">
        <f t="shared" si="2"/>
        <v>667</v>
      </c>
      <c r="E83" s="245">
        <f t="shared" si="3"/>
        <v>701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W82+B153</f>
        <v>391</v>
      </c>
      <c r="X83" s="250">
        <f>X82+C153</f>
        <v>391</v>
      </c>
      <c r="Y83" s="250">
        <f>Y82+D153</f>
        <v>430</v>
      </c>
      <c r="Z83" s="250">
        <f>Z82+E153</f>
        <v>452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372</v>
      </c>
      <c r="C84" s="248">
        <f t="shared" si="1"/>
        <v>372</v>
      </c>
      <c r="D84" s="248">
        <f t="shared" si="2"/>
        <v>420</v>
      </c>
      <c r="E84" s="248">
        <f t="shared" si="3"/>
        <v>446</v>
      </c>
      <c r="F84" s="248">
        <f t="shared" ref="F84:F115" si="4">ROUND(AA84*$T$76,0)</f>
        <v>479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X84</f>
        <v>240</v>
      </c>
      <c r="X84" s="250">
        <v>240</v>
      </c>
      <c r="Y84" s="250">
        <v>271</v>
      </c>
      <c r="Z84" s="250">
        <v>288</v>
      </c>
      <c r="AA84" s="250">
        <v>309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667</v>
      </c>
      <c r="C85" s="252">
        <f t="shared" si="1"/>
        <v>667</v>
      </c>
      <c r="D85" s="252">
        <f t="shared" si="2"/>
        <v>749</v>
      </c>
      <c r="E85" s="252">
        <f t="shared" si="3"/>
        <v>789</v>
      </c>
      <c r="F85" s="252">
        <f t="shared" si="4"/>
        <v>849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W84+B155</f>
        <v>430</v>
      </c>
      <c r="X85" s="250">
        <f>X84+C155</f>
        <v>430</v>
      </c>
      <c r="Y85" s="250">
        <f>Y84+D155</f>
        <v>483</v>
      </c>
      <c r="Z85" s="250">
        <f>Z84+E155</f>
        <v>509</v>
      </c>
      <c r="AA85" s="250">
        <f>AA84+F155</f>
        <v>548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417</v>
      </c>
      <c r="C86" s="241">
        <f t="shared" si="1"/>
        <v>417</v>
      </c>
      <c r="D86" s="241">
        <f t="shared" si="2"/>
        <v>471</v>
      </c>
      <c r="E86" s="241">
        <f t="shared" si="3"/>
        <v>501</v>
      </c>
      <c r="F86" s="241">
        <f t="shared" si="4"/>
        <v>536</v>
      </c>
      <c r="G86" s="241">
        <f t="shared" ref="G86:G133" si="5">ROUND(AB86*$T$76,0)</f>
        <v>615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X86</f>
        <v>269</v>
      </c>
      <c r="X86" s="250">
        <v>269</v>
      </c>
      <c r="Y86" s="250">
        <v>304</v>
      </c>
      <c r="Z86" s="250">
        <v>323</v>
      </c>
      <c r="AA86" s="250">
        <v>346</v>
      </c>
      <c r="AB86" s="250">
        <v>397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739</v>
      </c>
      <c r="C87" s="245">
        <f t="shared" si="1"/>
        <v>739</v>
      </c>
      <c r="D87" s="245">
        <f t="shared" si="2"/>
        <v>837</v>
      </c>
      <c r="E87" s="245">
        <f t="shared" si="3"/>
        <v>888</v>
      </c>
      <c r="F87" s="245">
        <f t="shared" si="4"/>
        <v>956</v>
      </c>
      <c r="G87" s="245">
        <f t="shared" si="5"/>
        <v>1063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 t="shared" ref="W87:AB87" si="6">W86+B157</f>
        <v>477</v>
      </c>
      <c r="X87" s="250">
        <f t="shared" si="6"/>
        <v>477</v>
      </c>
      <c r="Y87" s="250">
        <f t="shared" si="6"/>
        <v>540</v>
      </c>
      <c r="Z87" s="250">
        <f t="shared" si="6"/>
        <v>573</v>
      </c>
      <c r="AA87" s="250">
        <f t="shared" si="6"/>
        <v>617</v>
      </c>
      <c r="AB87" s="250">
        <f t="shared" si="6"/>
        <v>686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460</v>
      </c>
      <c r="C88" s="248">
        <f t="shared" si="1"/>
        <v>460</v>
      </c>
      <c r="D88" s="248">
        <f t="shared" si="2"/>
        <v>496</v>
      </c>
      <c r="E88" s="248">
        <f t="shared" si="3"/>
        <v>552</v>
      </c>
      <c r="F88" s="248">
        <f t="shared" si="4"/>
        <v>592</v>
      </c>
      <c r="G88" s="248">
        <f t="shared" si="5"/>
        <v>679</v>
      </c>
      <c r="H88" s="248">
        <f t="shared" ref="H88:H133" si="7">ROUND(AC88*$T$76,0)</f>
        <v>772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X88</f>
        <v>297</v>
      </c>
      <c r="X88" s="250">
        <v>297</v>
      </c>
      <c r="Y88" s="250">
        <v>320</v>
      </c>
      <c r="Z88" s="250">
        <v>356</v>
      </c>
      <c r="AA88" s="250">
        <v>382</v>
      </c>
      <c r="AB88" s="250">
        <v>438</v>
      </c>
      <c r="AC88" s="250">
        <v>498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815</v>
      </c>
      <c r="C89" s="245">
        <f t="shared" si="1"/>
        <v>815</v>
      </c>
      <c r="D89" s="245">
        <f t="shared" si="2"/>
        <v>888</v>
      </c>
      <c r="E89" s="245">
        <f t="shared" si="3"/>
        <v>986</v>
      </c>
      <c r="F89" s="245">
        <f t="shared" si="4"/>
        <v>1062</v>
      </c>
      <c r="G89" s="245">
        <f t="shared" si="5"/>
        <v>1170</v>
      </c>
      <c r="H89" s="245">
        <f t="shared" si="7"/>
        <v>1336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 t="shared" ref="W89:AC89" si="8">W88+B159</f>
        <v>526</v>
      </c>
      <c r="X89" s="250">
        <f t="shared" si="8"/>
        <v>526</v>
      </c>
      <c r="Y89" s="250">
        <f t="shared" si="8"/>
        <v>573</v>
      </c>
      <c r="Z89" s="250">
        <f t="shared" si="8"/>
        <v>636</v>
      </c>
      <c r="AA89" s="250">
        <f t="shared" si="8"/>
        <v>685</v>
      </c>
      <c r="AB89" s="250">
        <f t="shared" si="8"/>
        <v>755</v>
      </c>
      <c r="AC89" s="250">
        <f t="shared" si="8"/>
        <v>862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502</v>
      </c>
      <c r="C90" s="248">
        <f t="shared" si="1"/>
        <v>502</v>
      </c>
      <c r="D90" s="248">
        <f t="shared" si="2"/>
        <v>544</v>
      </c>
      <c r="E90" s="248">
        <f t="shared" si="3"/>
        <v>606</v>
      </c>
      <c r="F90" s="248">
        <f t="shared" si="4"/>
        <v>653</v>
      </c>
      <c r="G90" s="248">
        <f t="shared" si="5"/>
        <v>746</v>
      </c>
      <c r="H90" s="248">
        <f t="shared" si="7"/>
        <v>845</v>
      </c>
      <c r="I90" s="248">
        <f t="shared" ref="I90:I133" si="9">ROUND(AD90*$T$76,0)</f>
        <v>956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X90</f>
        <v>324</v>
      </c>
      <c r="X90" s="250">
        <v>324</v>
      </c>
      <c r="Y90" s="250">
        <v>351</v>
      </c>
      <c r="Z90" s="250">
        <v>391</v>
      </c>
      <c r="AA90" s="250">
        <v>421</v>
      </c>
      <c r="AB90" s="250">
        <v>481</v>
      </c>
      <c r="AC90" s="250">
        <v>545</v>
      </c>
      <c r="AD90" s="250">
        <v>617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888</v>
      </c>
      <c r="C91" s="245">
        <f t="shared" si="1"/>
        <v>888</v>
      </c>
      <c r="D91" s="245">
        <f t="shared" si="2"/>
        <v>969</v>
      </c>
      <c r="E91" s="245">
        <f t="shared" si="3"/>
        <v>1065</v>
      </c>
      <c r="F91" s="245">
        <f t="shared" si="4"/>
        <v>1172</v>
      </c>
      <c r="G91" s="245">
        <f t="shared" si="5"/>
        <v>1282</v>
      </c>
      <c r="H91" s="245">
        <f t="shared" si="7"/>
        <v>1473</v>
      </c>
      <c r="I91" s="245">
        <f t="shared" si="9"/>
        <v>1654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 t="shared" ref="W91:AD91" si="10">W90+B161</f>
        <v>573</v>
      </c>
      <c r="X91" s="250">
        <f t="shared" si="10"/>
        <v>573</v>
      </c>
      <c r="Y91" s="250">
        <f t="shared" si="10"/>
        <v>625</v>
      </c>
      <c r="Z91" s="250">
        <f t="shared" si="10"/>
        <v>687</v>
      </c>
      <c r="AA91" s="250">
        <f t="shared" si="10"/>
        <v>756</v>
      </c>
      <c r="AB91" s="250">
        <f t="shared" si="10"/>
        <v>827</v>
      </c>
      <c r="AC91" s="250">
        <f t="shared" si="10"/>
        <v>950</v>
      </c>
      <c r="AD91" s="250">
        <f t="shared" si="10"/>
        <v>1067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547</v>
      </c>
      <c r="C92" s="248">
        <f t="shared" si="1"/>
        <v>547</v>
      </c>
      <c r="D92" s="248">
        <f t="shared" si="2"/>
        <v>591</v>
      </c>
      <c r="E92" s="248">
        <f t="shared" si="3"/>
        <v>657</v>
      </c>
      <c r="F92" s="248">
        <f t="shared" si="4"/>
        <v>693</v>
      </c>
      <c r="G92" s="248">
        <f t="shared" si="5"/>
        <v>812</v>
      </c>
      <c r="H92" s="248">
        <f t="shared" si="7"/>
        <v>918</v>
      </c>
      <c r="I92" s="248">
        <f t="shared" si="9"/>
        <v>1034</v>
      </c>
      <c r="J92" s="248">
        <f t="shared" ref="J92:J133" si="11">ROUND(AE92*$T$76,0)</f>
        <v>1190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X92</f>
        <v>353</v>
      </c>
      <c r="X92" s="250">
        <v>353</v>
      </c>
      <c r="Y92" s="250">
        <v>381</v>
      </c>
      <c r="Z92" s="250">
        <v>424</v>
      </c>
      <c r="AA92" s="250">
        <v>447</v>
      </c>
      <c r="AB92" s="250">
        <v>524</v>
      </c>
      <c r="AC92" s="250">
        <v>592</v>
      </c>
      <c r="AD92" s="250">
        <v>667</v>
      </c>
      <c r="AE92" s="250">
        <v>768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si="0"/>
        <v>953</v>
      </c>
      <c r="C93" s="245">
        <f t="shared" si="1"/>
        <v>953</v>
      </c>
      <c r="D93" s="245">
        <f t="shared" si="2"/>
        <v>1057</v>
      </c>
      <c r="E93" s="245">
        <f t="shared" si="3"/>
        <v>1149</v>
      </c>
      <c r="F93" s="245">
        <f t="shared" si="4"/>
        <v>1260</v>
      </c>
      <c r="G93" s="245">
        <f t="shared" si="5"/>
        <v>1403</v>
      </c>
      <c r="H93" s="245">
        <f t="shared" si="7"/>
        <v>1607</v>
      </c>
      <c r="I93" s="245">
        <f t="shared" si="9"/>
        <v>1796</v>
      </c>
      <c r="J93" s="245">
        <f t="shared" si="11"/>
        <v>2038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 t="shared" ref="W93:AE93" si="12">W92+B163</f>
        <v>615</v>
      </c>
      <c r="X93" s="250">
        <f t="shared" si="12"/>
        <v>615</v>
      </c>
      <c r="Y93" s="250">
        <f t="shared" si="12"/>
        <v>682</v>
      </c>
      <c r="Z93" s="250">
        <f t="shared" si="12"/>
        <v>741</v>
      </c>
      <c r="AA93" s="250">
        <f t="shared" si="12"/>
        <v>813</v>
      </c>
      <c r="AB93" s="250">
        <f t="shared" si="12"/>
        <v>905</v>
      </c>
      <c r="AC93" s="250">
        <f t="shared" si="12"/>
        <v>1037</v>
      </c>
      <c r="AD93" s="250">
        <f t="shared" si="12"/>
        <v>1159</v>
      </c>
      <c r="AE93" s="250">
        <f t="shared" si="12"/>
        <v>1315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563</v>
      </c>
      <c r="C94" s="248">
        <f t="shared" si="1"/>
        <v>563</v>
      </c>
      <c r="D94" s="248">
        <f t="shared" si="2"/>
        <v>665</v>
      </c>
      <c r="E94" s="248">
        <f t="shared" si="3"/>
        <v>691</v>
      </c>
      <c r="F94" s="248">
        <f t="shared" si="4"/>
        <v>749</v>
      </c>
      <c r="G94" s="248">
        <f t="shared" si="5"/>
        <v>856</v>
      </c>
      <c r="H94" s="248">
        <f t="shared" si="7"/>
        <v>973</v>
      </c>
      <c r="I94" s="248">
        <f t="shared" si="9"/>
        <v>1099</v>
      </c>
      <c r="J94" s="248">
        <f t="shared" si="11"/>
        <v>1291</v>
      </c>
      <c r="K94" s="248">
        <f t="shared" ref="K94:K133" si="13">ROUND(AF94*$T$76,0)</f>
        <v>1398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X94</f>
        <v>363</v>
      </c>
      <c r="X94" s="250">
        <v>363</v>
      </c>
      <c r="Y94" s="250">
        <v>429</v>
      </c>
      <c r="Z94" s="250">
        <v>446</v>
      </c>
      <c r="AA94" s="250">
        <v>483</v>
      </c>
      <c r="AB94" s="250">
        <v>552</v>
      </c>
      <c r="AC94" s="250">
        <v>628</v>
      </c>
      <c r="AD94" s="250">
        <v>709</v>
      </c>
      <c r="AE94" s="250">
        <v>833</v>
      </c>
      <c r="AF94" s="250">
        <v>902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si="0"/>
        <v>1006</v>
      </c>
      <c r="C95" s="245">
        <f t="shared" si="1"/>
        <v>1006</v>
      </c>
      <c r="D95" s="245">
        <f t="shared" si="2"/>
        <v>1156</v>
      </c>
      <c r="E95" s="245">
        <f t="shared" si="3"/>
        <v>1228</v>
      </c>
      <c r="F95" s="245">
        <f t="shared" si="4"/>
        <v>1369</v>
      </c>
      <c r="G95" s="245">
        <f t="shared" si="5"/>
        <v>1513</v>
      </c>
      <c r="H95" s="245">
        <f t="shared" si="7"/>
        <v>1727</v>
      </c>
      <c r="I95" s="245">
        <f t="shared" si="9"/>
        <v>1934</v>
      </c>
      <c r="J95" s="245">
        <f t="shared" si="11"/>
        <v>2217</v>
      </c>
      <c r="K95" s="245">
        <f t="shared" si="13"/>
        <v>2429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 t="shared" ref="W95:AF95" si="14">W94+B165</f>
        <v>649</v>
      </c>
      <c r="X95" s="250">
        <f t="shared" si="14"/>
        <v>649</v>
      </c>
      <c r="Y95" s="250">
        <f t="shared" si="14"/>
        <v>746</v>
      </c>
      <c r="Z95" s="250">
        <f t="shared" si="14"/>
        <v>792</v>
      </c>
      <c r="AA95" s="250">
        <f t="shared" si="14"/>
        <v>883</v>
      </c>
      <c r="AB95" s="250">
        <f t="shared" si="14"/>
        <v>976</v>
      </c>
      <c r="AC95" s="250">
        <f t="shared" si="14"/>
        <v>1114</v>
      </c>
      <c r="AD95" s="250">
        <f t="shared" si="14"/>
        <v>1248</v>
      </c>
      <c r="AE95" s="250">
        <f t="shared" si="14"/>
        <v>1430</v>
      </c>
      <c r="AF95" s="250">
        <f t="shared" si="14"/>
        <v>1567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603</v>
      </c>
      <c r="C96" s="248">
        <f t="shared" si="1"/>
        <v>603</v>
      </c>
      <c r="D96" s="248">
        <f t="shared" si="2"/>
        <v>674</v>
      </c>
      <c r="E96" s="248">
        <f t="shared" si="3"/>
        <v>738</v>
      </c>
      <c r="F96" s="248">
        <f t="shared" si="4"/>
        <v>801</v>
      </c>
      <c r="G96" s="248">
        <f t="shared" si="5"/>
        <v>918</v>
      </c>
      <c r="H96" s="248">
        <f t="shared" si="7"/>
        <v>1040</v>
      </c>
      <c r="I96" s="248">
        <f t="shared" si="9"/>
        <v>1178</v>
      </c>
      <c r="J96" s="248">
        <f t="shared" si="11"/>
        <v>1324</v>
      </c>
      <c r="K96" s="248">
        <f t="shared" si="13"/>
        <v>1459</v>
      </c>
      <c r="L96" s="248">
        <f t="shared" ref="L96:L133" si="15">ROUND(AG96*$T$76,0)</f>
        <v>1558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X96</f>
        <v>389</v>
      </c>
      <c r="X96" s="250">
        <v>389</v>
      </c>
      <c r="Y96" s="250">
        <v>435</v>
      </c>
      <c r="Z96" s="250">
        <v>476</v>
      </c>
      <c r="AA96" s="250">
        <v>517</v>
      </c>
      <c r="AB96" s="250">
        <v>592</v>
      </c>
      <c r="AC96" s="250">
        <v>671</v>
      </c>
      <c r="AD96" s="250">
        <v>760</v>
      </c>
      <c r="AE96" s="250">
        <v>854</v>
      </c>
      <c r="AF96" s="250">
        <v>941</v>
      </c>
      <c r="AG96" s="250">
        <v>1005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1.74</v>
      </c>
    </row>
    <row r="97" spans="1:42" ht="13" thickBot="1" x14ac:dyDescent="0.2">
      <c r="A97" s="240">
        <v>600</v>
      </c>
      <c r="B97" s="252">
        <f t="shared" si="0"/>
        <v>1073</v>
      </c>
      <c r="C97" s="252">
        <f t="shared" si="1"/>
        <v>1073</v>
      </c>
      <c r="D97" s="252">
        <f t="shared" si="2"/>
        <v>1198</v>
      </c>
      <c r="E97" s="252">
        <f t="shared" si="3"/>
        <v>1316</v>
      </c>
      <c r="F97" s="252">
        <f t="shared" si="4"/>
        <v>1455</v>
      </c>
      <c r="G97" s="252">
        <f t="shared" si="5"/>
        <v>1629</v>
      </c>
      <c r="H97" s="252">
        <f t="shared" si="7"/>
        <v>1834</v>
      </c>
      <c r="I97" s="252">
        <f t="shared" si="9"/>
        <v>2058</v>
      </c>
      <c r="J97" s="252">
        <f t="shared" si="11"/>
        <v>2294</v>
      </c>
      <c r="K97" s="252">
        <f t="shared" si="13"/>
        <v>2540</v>
      </c>
      <c r="L97" s="252">
        <f t="shared" si="15"/>
        <v>2748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 t="shared" ref="W97:AG97" si="16">W96+B167</f>
        <v>692</v>
      </c>
      <c r="X97" s="250">
        <f t="shared" si="16"/>
        <v>692</v>
      </c>
      <c r="Y97" s="250">
        <f t="shared" si="16"/>
        <v>773</v>
      </c>
      <c r="Z97" s="250">
        <f t="shared" si="16"/>
        <v>849</v>
      </c>
      <c r="AA97" s="250">
        <f t="shared" si="16"/>
        <v>939</v>
      </c>
      <c r="AB97" s="250">
        <f t="shared" si="16"/>
        <v>1051</v>
      </c>
      <c r="AC97" s="250">
        <f t="shared" si="16"/>
        <v>1183</v>
      </c>
      <c r="AD97" s="250">
        <f t="shared" si="16"/>
        <v>1328</v>
      </c>
      <c r="AE97" s="250">
        <f t="shared" si="16"/>
        <v>1480</v>
      </c>
      <c r="AF97" s="250">
        <f t="shared" si="16"/>
        <v>1639</v>
      </c>
      <c r="AG97" s="250">
        <f t="shared" si="16"/>
        <v>1773</v>
      </c>
      <c r="AH97" s="243"/>
      <c r="AI97" s="243"/>
      <c r="AJ97" s="243"/>
      <c r="AK97" s="243"/>
      <c r="AL97" s="243"/>
      <c r="AM97" s="243"/>
      <c r="AN97" s="243"/>
      <c r="AO97" s="243"/>
      <c r="AP97" s="222">
        <v>3.07</v>
      </c>
    </row>
    <row r="98" spans="1:42" x14ac:dyDescent="0.15">
      <c r="A98" s="238" t="s">
        <v>11</v>
      </c>
      <c r="B98" s="241">
        <f t="shared" si="0"/>
        <v>642</v>
      </c>
      <c r="C98" s="241">
        <f t="shared" si="1"/>
        <v>642</v>
      </c>
      <c r="D98" s="241">
        <f t="shared" si="2"/>
        <v>711</v>
      </c>
      <c r="E98" s="241">
        <f t="shared" si="3"/>
        <v>786</v>
      </c>
      <c r="F98" s="241">
        <f t="shared" si="4"/>
        <v>859</v>
      </c>
      <c r="G98" s="241">
        <f t="shared" si="5"/>
        <v>980</v>
      </c>
      <c r="H98" s="241">
        <f t="shared" si="7"/>
        <v>1110</v>
      </c>
      <c r="I98" s="241">
        <f t="shared" si="9"/>
        <v>1257</v>
      </c>
      <c r="J98" s="241">
        <f t="shared" si="11"/>
        <v>1412</v>
      </c>
      <c r="K98" s="241">
        <f t="shared" si="13"/>
        <v>1536</v>
      </c>
      <c r="L98" s="241">
        <f t="shared" si="15"/>
        <v>1655</v>
      </c>
      <c r="M98" s="241">
        <f t="shared" ref="M98:M133" si="17">ROUND(AH98*$T$76,0)</f>
        <v>1792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X98</f>
        <v>414</v>
      </c>
      <c r="X98" s="250">
        <v>414</v>
      </c>
      <c r="Y98" s="250">
        <v>459</v>
      </c>
      <c r="Z98" s="250">
        <v>507</v>
      </c>
      <c r="AA98" s="250">
        <v>554</v>
      </c>
      <c r="AB98" s="250">
        <v>632</v>
      </c>
      <c r="AC98" s="250">
        <v>716</v>
      </c>
      <c r="AD98" s="250">
        <v>811</v>
      </c>
      <c r="AE98" s="250">
        <v>911</v>
      </c>
      <c r="AF98" s="250">
        <v>991</v>
      </c>
      <c r="AG98" s="250">
        <v>1068</v>
      </c>
      <c r="AH98" s="243">
        <f>$AH$74*V98*AP98</f>
        <v>1155.96</v>
      </c>
      <c r="AI98" s="243"/>
      <c r="AJ98" s="243"/>
      <c r="AK98" s="243"/>
      <c r="AL98" s="243"/>
      <c r="AM98" s="243"/>
      <c r="AN98" s="243"/>
      <c r="AO98" s="243"/>
      <c r="AP98" s="222">
        <v>1.71</v>
      </c>
    </row>
    <row r="99" spans="1:42" x14ac:dyDescent="0.15">
      <c r="A99" s="244">
        <v>650</v>
      </c>
      <c r="B99" s="245">
        <f t="shared" si="0"/>
        <v>1138</v>
      </c>
      <c r="C99" s="245">
        <f t="shared" si="1"/>
        <v>1138</v>
      </c>
      <c r="D99" s="245">
        <f t="shared" si="2"/>
        <v>1276</v>
      </c>
      <c r="E99" s="245">
        <f t="shared" si="3"/>
        <v>1411</v>
      </c>
      <c r="F99" s="245">
        <f t="shared" si="4"/>
        <v>1552</v>
      </c>
      <c r="G99" s="245">
        <f t="shared" si="5"/>
        <v>1747</v>
      </c>
      <c r="H99" s="245">
        <f t="shared" si="7"/>
        <v>1945</v>
      </c>
      <c r="I99" s="245">
        <f t="shared" si="9"/>
        <v>2181</v>
      </c>
      <c r="J99" s="245">
        <f t="shared" si="11"/>
        <v>2432</v>
      </c>
      <c r="K99" s="245">
        <f t="shared" si="13"/>
        <v>2668</v>
      </c>
      <c r="L99" s="245">
        <f t="shared" si="15"/>
        <v>2933</v>
      </c>
      <c r="M99" s="245">
        <f t="shared" si="17"/>
        <v>3175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 t="shared" ref="W99:AH99" si="18">W98+B169</f>
        <v>734</v>
      </c>
      <c r="X99" s="250">
        <f t="shared" si="18"/>
        <v>734</v>
      </c>
      <c r="Y99" s="250">
        <f t="shared" si="18"/>
        <v>823</v>
      </c>
      <c r="Z99" s="250">
        <f t="shared" si="18"/>
        <v>910</v>
      </c>
      <c r="AA99" s="250">
        <f t="shared" si="18"/>
        <v>1001</v>
      </c>
      <c r="AB99" s="250">
        <f t="shared" si="18"/>
        <v>1127</v>
      </c>
      <c r="AC99" s="250">
        <f t="shared" si="18"/>
        <v>1255</v>
      </c>
      <c r="AD99" s="250">
        <f t="shared" si="18"/>
        <v>1407</v>
      </c>
      <c r="AE99" s="250">
        <f t="shared" si="18"/>
        <v>1569</v>
      </c>
      <c r="AF99" s="250">
        <f t="shared" si="18"/>
        <v>1721</v>
      </c>
      <c r="AG99" s="250">
        <f t="shared" si="18"/>
        <v>1892</v>
      </c>
      <c r="AH99" s="243">
        <f t="shared" si="18"/>
        <v>2048.2800000000002</v>
      </c>
      <c r="AI99" s="243"/>
      <c r="AJ99" s="243"/>
      <c r="AK99" s="243"/>
      <c r="AL99" s="243"/>
      <c r="AM99" s="243"/>
      <c r="AN99" s="243"/>
      <c r="AO99" s="243"/>
      <c r="AP99" s="222">
        <v>3.03</v>
      </c>
    </row>
    <row r="100" spans="1:42" x14ac:dyDescent="0.15">
      <c r="A100" s="251" t="s">
        <v>12</v>
      </c>
      <c r="B100" s="248">
        <f t="shared" si="0"/>
        <v>680</v>
      </c>
      <c r="C100" s="248">
        <f t="shared" si="1"/>
        <v>680</v>
      </c>
      <c r="D100" s="248">
        <f t="shared" si="2"/>
        <v>753</v>
      </c>
      <c r="E100" s="248">
        <f t="shared" si="3"/>
        <v>835</v>
      </c>
      <c r="F100" s="248">
        <f t="shared" si="4"/>
        <v>910</v>
      </c>
      <c r="G100" s="248">
        <f t="shared" si="5"/>
        <v>1039</v>
      </c>
      <c r="H100" s="248">
        <f t="shared" si="7"/>
        <v>1178</v>
      </c>
      <c r="I100" s="248">
        <f t="shared" si="9"/>
        <v>1333</v>
      </c>
      <c r="J100" s="248">
        <f t="shared" si="11"/>
        <v>1499</v>
      </c>
      <c r="K100" s="248">
        <f t="shared" si="13"/>
        <v>1604</v>
      </c>
      <c r="L100" s="248">
        <f t="shared" si="15"/>
        <v>1753</v>
      </c>
      <c r="M100" s="248">
        <f t="shared" si="17"/>
        <v>1896</v>
      </c>
      <c r="N100" s="248">
        <f t="shared" ref="N100:N133" si="19">ROUND(AI100*$T$76,0)</f>
        <v>2042</v>
      </c>
      <c r="O100" s="248"/>
      <c r="P100" s="248"/>
      <c r="Q100" s="248"/>
      <c r="R100" s="248"/>
      <c r="S100" s="248"/>
      <c r="T100" s="249"/>
      <c r="V100" s="239">
        <v>28</v>
      </c>
      <c r="W100" s="295">
        <f>X100</f>
        <v>439</v>
      </c>
      <c r="X100" s="250">
        <v>439</v>
      </c>
      <c r="Y100" s="250">
        <v>486</v>
      </c>
      <c r="Z100" s="250">
        <v>539</v>
      </c>
      <c r="AA100" s="250">
        <v>587</v>
      </c>
      <c r="AB100" s="250">
        <v>670</v>
      </c>
      <c r="AC100" s="250">
        <v>760</v>
      </c>
      <c r="AD100" s="250">
        <v>860</v>
      </c>
      <c r="AE100" s="250">
        <v>967</v>
      </c>
      <c r="AF100" s="250">
        <v>1035</v>
      </c>
      <c r="AG100" s="250">
        <v>1131</v>
      </c>
      <c r="AH100" s="243">
        <f>$AH$74*V100*AP100</f>
        <v>1223.04</v>
      </c>
      <c r="AI100" s="243">
        <f>$AI$74*V100*AP100</f>
        <v>1317.12</v>
      </c>
      <c r="AJ100" s="243"/>
      <c r="AK100" s="243"/>
      <c r="AL100" s="243"/>
      <c r="AM100" s="243"/>
      <c r="AN100" s="243"/>
      <c r="AO100" s="243"/>
      <c r="AP100" s="222">
        <v>1.68</v>
      </c>
    </row>
    <row r="101" spans="1:42" x14ac:dyDescent="0.15">
      <c r="A101" s="244">
        <v>700</v>
      </c>
      <c r="B101" s="245">
        <f t="shared" si="0"/>
        <v>1201</v>
      </c>
      <c r="C101" s="245">
        <f t="shared" si="1"/>
        <v>1201</v>
      </c>
      <c r="D101" s="245">
        <f t="shared" si="2"/>
        <v>1344</v>
      </c>
      <c r="E101" s="245">
        <f t="shared" si="3"/>
        <v>1507</v>
      </c>
      <c r="F101" s="245">
        <f t="shared" si="4"/>
        <v>1654</v>
      </c>
      <c r="G101" s="245">
        <f t="shared" si="5"/>
        <v>1862</v>
      </c>
      <c r="H101" s="245">
        <f t="shared" si="7"/>
        <v>2099</v>
      </c>
      <c r="I101" s="245">
        <f t="shared" si="9"/>
        <v>2351</v>
      </c>
      <c r="J101" s="245">
        <f t="shared" si="11"/>
        <v>2621</v>
      </c>
      <c r="K101" s="245">
        <f t="shared" si="13"/>
        <v>2790</v>
      </c>
      <c r="L101" s="245">
        <f t="shared" si="15"/>
        <v>3120</v>
      </c>
      <c r="M101" s="245">
        <f t="shared" si="17"/>
        <v>3374</v>
      </c>
      <c r="N101" s="245">
        <f t="shared" si="19"/>
        <v>3633</v>
      </c>
      <c r="O101" s="245"/>
      <c r="P101" s="245"/>
      <c r="Q101" s="245"/>
      <c r="R101" s="245"/>
      <c r="S101" s="245"/>
      <c r="T101" s="246"/>
      <c r="V101" s="239">
        <v>700</v>
      </c>
      <c r="W101" s="295">
        <f t="shared" ref="W101:AI101" si="20">W100+B171</f>
        <v>775</v>
      </c>
      <c r="X101" s="250">
        <f t="shared" si="20"/>
        <v>775</v>
      </c>
      <c r="Y101" s="250">
        <f t="shared" si="20"/>
        <v>867</v>
      </c>
      <c r="Z101" s="250">
        <f t="shared" si="20"/>
        <v>972</v>
      </c>
      <c r="AA101" s="250">
        <f t="shared" si="20"/>
        <v>1067</v>
      </c>
      <c r="AB101" s="250">
        <f t="shared" si="20"/>
        <v>1201</v>
      </c>
      <c r="AC101" s="250">
        <f t="shared" si="20"/>
        <v>1354</v>
      </c>
      <c r="AD101" s="250">
        <f t="shared" si="20"/>
        <v>1517</v>
      </c>
      <c r="AE101" s="250">
        <f t="shared" si="20"/>
        <v>1691</v>
      </c>
      <c r="AF101" s="250">
        <f t="shared" si="20"/>
        <v>1800</v>
      </c>
      <c r="AG101" s="250">
        <f t="shared" si="20"/>
        <v>2013</v>
      </c>
      <c r="AH101" s="243">
        <f t="shared" si="20"/>
        <v>2176.7200000000003</v>
      </c>
      <c r="AI101" s="243">
        <f t="shared" si="20"/>
        <v>2344.16</v>
      </c>
      <c r="AJ101" s="243"/>
      <c r="AK101" s="243"/>
      <c r="AL101" s="243"/>
      <c r="AM101" s="243"/>
      <c r="AN101" s="243"/>
      <c r="AO101" s="243"/>
      <c r="AP101" s="222">
        <v>2.99</v>
      </c>
    </row>
    <row r="102" spans="1:42" x14ac:dyDescent="0.15">
      <c r="A102" s="251" t="s">
        <v>13</v>
      </c>
      <c r="B102" s="248">
        <f t="shared" si="0"/>
        <v>722</v>
      </c>
      <c r="C102" s="248">
        <f t="shared" si="1"/>
        <v>722</v>
      </c>
      <c r="D102" s="248">
        <f t="shared" si="2"/>
        <v>797</v>
      </c>
      <c r="E102" s="248">
        <f t="shared" si="3"/>
        <v>885</v>
      </c>
      <c r="F102" s="248">
        <f t="shared" si="4"/>
        <v>964</v>
      </c>
      <c r="G102" s="248">
        <f t="shared" si="5"/>
        <v>1099</v>
      </c>
      <c r="H102" s="248">
        <f t="shared" si="7"/>
        <v>1248</v>
      </c>
      <c r="I102" s="248">
        <f t="shared" si="9"/>
        <v>1414</v>
      </c>
      <c r="J102" s="248">
        <f t="shared" si="11"/>
        <v>1586</v>
      </c>
      <c r="K102" s="248">
        <f t="shared" si="13"/>
        <v>1691</v>
      </c>
      <c r="L102" s="248">
        <f t="shared" si="15"/>
        <v>1852</v>
      </c>
      <c r="M102" s="248">
        <f t="shared" si="17"/>
        <v>2007</v>
      </c>
      <c r="N102" s="248">
        <f t="shared" si="19"/>
        <v>2161</v>
      </c>
      <c r="O102" s="248">
        <f t="shared" ref="O102:O133" si="21">ROUND(AJ102*$T$76,0)</f>
        <v>2316</v>
      </c>
      <c r="P102" s="248"/>
      <c r="Q102" s="248"/>
      <c r="R102" s="248"/>
      <c r="S102" s="248"/>
      <c r="T102" s="249"/>
      <c r="V102" s="239">
        <v>30</v>
      </c>
      <c r="W102" s="295">
        <f>X102</f>
        <v>466</v>
      </c>
      <c r="X102" s="250">
        <v>466</v>
      </c>
      <c r="Y102" s="250">
        <v>514</v>
      </c>
      <c r="Z102" s="250">
        <v>571</v>
      </c>
      <c r="AA102" s="250">
        <v>622</v>
      </c>
      <c r="AB102" s="250">
        <v>709</v>
      </c>
      <c r="AC102" s="250">
        <v>805</v>
      </c>
      <c r="AD102" s="250">
        <v>912</v>
      </c>
      <c r="AE102" s="250">
        <v>1023</v>
      </c>
      <c r="AF102" s="250">
        <v>1091</v>
      </c>
      <c r="AG102" s="250">
        <v>1195</v>
      </c>
      <c r="AH102" s="243">
        <f>$AH$74*V102*AP102</f>
        <v>1294.8</v>
      </c>
      <c r="AI102" s="243">
        <f>$AI$74*V102*AP102</f>
        <v>1394.3999999999999</v>
      </c>
      <c r="AJ102" s="243">
        <f>$AJ$74*V102*AP102</f>
        <v>1494</v>
      </c>
      <c r="AK102" s="243"/>
      <c r="AL102" s="243"/>
      <c r="AM102" s="243"/>
      <c r="AN102" s="243"/>
      <c r="AO102" s="243"/>
      <c r="AP102" s="222">
        <v>1.66</v>
      </c>
    </row>
    <row r="103" spans="1:42" x14ac:dyDescent="0.15">
      <c r="A103" s="244">
        <v>750</v>
      </c>
      <c r="B103" s="245">
        <f t="shared" si="0"/>
        <v>1280</v>
      </c>
      <c r="C103" s="245">
        <f t="shared" si="1"/>
        <v>1280</v>
      </c>
      <c r="D103" s="245">
        <f t="shared" si="2"/>
        <v>1429</v>
      </c>
      <c r="E103" s="245">
        <f t="shared" si="3"/>
        <v>1603</v>
      </c>
      <c r="F103" s="245">
        <f t="shared" si="4"/>
        <v>1759</v>
      </c>
      <c r="G103" s="245">
        <f t="shared" si="5"/>
        <v>1979</v>
      </c>
      <c r="H103" s="245">
        <f t="shared" si="7"/>
        <v>2230</v>
      </c>
      <c r="I103" s="245">
        <f t="shared" si="9"/>
        <v>2503</v>
      </c>
      <c r="J103" s="245">
        <f t="shared" si="11"/>
        <v>2784</v>
      </c>
      <c r="K103" s="245">
        <f t="shared" si="13"/>
        <v>2954</v>
      </c>
      <c r="L103" s="245">
        <f t="shared" si="15"/>
        <v>3309</v>
      </c>
      <c r="M103" s="245">
        <f t="shared" si="17"/>
        <v>3591</v>
      </c>
      <c r="N103" s="245">
        <f t="shared" si="19"/>
        <v>3867</v>
      </c>
      <c r="O103" s="245">
        <f t="shared" si="21"/>
        <v>4143</v>
      </c>
      <c r="P103" s="245"/>
      <c r="Q103" s="245"/>
      <c r="R103" s="245"/>
      <c r="S103" s="245"/>
      <c r="T103" s="246"/>
      <c r="V103" s="239">
        <v>750</v>
      </c>
      <c r="W103" s="295">
        <f t="shared" ref="W103:AJ103" si="22">W102+B173</f>
        <v>826</v>
      </c>
      <c r="X103" s="250">
        <f t="shared" si="22"/>
        <v>826</v>
      </c>
      <c r="Y103" s="250">
        <f t="shared" si="22"/>
        <v>922</v>
      </c>
      <c r="Z103" s="250">
        <f t="shared" si="22"/>
        <v>1034</v>
      </c>
      <c r="AA103" s="250">
        <f t="shared" si="22"/>
        <v>1135</v>
      </c>
      <c r="AB103" s="250">
        <f t="shared" si="22"/>
        <v>1277</v>
      </c>
      <c r="AC103" s="250">
        <f t="shared" si="22"/>
        <v>1439</v>
      </c>
      <c r="AD103" s="250">
        <f t="shared" si="22"/>
        <v>1615</v>
      </c>
      <c r="AE103" s="250">
        <f t="shared" si="22"/>
        <v>1796</v>
      </c>
      <c r="AF103" s="250">
        <f t="shared" si="22"/>
        <v>1906</v>
      </c>
      <c r="AG103" s="250">
        <f t="shared" si="22"/>
        <v>2135</v>
      </c>
      <c r="AH103" s="243">
        <f t="shared" si="22"/>
        <v>2316.6</v>
      </c>
      <c r="AI103" s="243">
        <f t="shared" si="22"/>
        <v>2494.8000000000002</v>
      </c>
      <c r="AJ103" s="243">
        <f t="shared" si="22"/>
        <v>2673</v>
      </c>
      <c r="AK103" s="243"/>
      <c r="AL103" s="243"/>
      <c r="AM103" s="243"/>
      <c r="AN103" s="243"/>
      <c r="AO103" s="243"/>
      <c r="AP103" s="222">
        <v>2.97</v>
      </c>
    </row>
    <row r="104" spans="1:42" x14ac:dyDescent="0.15">
      <c r="A104" s="251" t="s">
        <v>14</v>
      </c>
      <c r="B104" s="248">
        <f t="shared" si="0"/>
        <v>763</v>
      </c>
      <c r="C104" s="248">
        <f t="shared" si="1"/>
        <v>763</v>
      </c>
      <c r="D104" s="248">
        <f t="shared" si="2"/>
        <v>843</v>
      </c>
      <c r="E104" s="248">
        <f t="shared" si="3"/>
        <v>933</v>
      </c>
      <c r="F104" s="248">
        <f t="shared" si="4"/>
        <v>1014</v>
      </c>
      <c r="G104" s="248">
        <f t="shared" si="5"/>
        <v>1159</v>
      </c>
      <c r="H104" s="248">
        <f t="shared" si="7"/>
        <v>1316</v>
      </c>
      <c r="I104" s="248">
        <f t="shared" si="9"/>
        <v>1491</v>
      </c>
      <c r="J104" s="248">
        <f t="shared" si="11"/>
        <v>1672</v>
      </c>
      <c r="K104" s="248">
        <f t="shared" si="13"/>
        <v>1787</v>
      </c>
      <c r="L104" s="248">
        <f t="shared" si="15"/>
        <v>1950</v>
      </c>
      <c r="M104" s="248">
        <f t="shared" si="17"/>
        <v>2115</v>
      </c>
      <c r="N104" s="248">
        <f t="shared" si="19"/>
        <v>2278</v>
      </c>
      <c r="O104" s="248">
        <f t="shared" si="21"/>
        <v>2440</v>
      </c>
      <c r="P104" s="248">
        <f t="shared" ref="P104:P133" si="23">ROUND(AK104*$T$76,0)</f>
        <v>2603</v>
      </c>
      <c r="Q104" s="248"/>
      <c r="R104" s="248"/>
      <c r="S104" s="248"/>
      <c r="T104" s="249"/>
      <c r="V104" s="239">
        <v>32</v>
      </c>
      <c r="W104" s="295">
        <f>X104</f>
        <v>492</v>
      </c>
      <c r="X104" s="250">
        <v>492</v>
      </c>
      <c r="Y104" s="250">
        <v>544</v>
      </c>
      <c r="Z104" s="250">
        <v>602</v>
      </c>
      <c r="AA104" s="250">
        <v>654</v>
      </c>
      <c r="AB104" s="250">
        <v>748</v>
      </c>
      <c r="AC104" s="250">
        <v>849</v>
      </c>
      <c r="AD104" s="250">
        <v>962</v>
      </c>
      <c r="AE104" s="250">
        <v>1079</v>
      </c>
      <c r="AF104" s="250">
        <v>1153</v>
      </c>
      <c r="AG104" s="250">
        <v>1258</v>
      </c>
      <c r="AH104" s="243">
        <f>$AH$74*V104*AP104</f>
        <v>1364.48</v>
      </c>
      <c r="AI104" s="243">
        <f>$AI$74*V104*AP104</f>
        <v>1469.4399999999998</v>
      </c>
      <c r="AJ104" s="243">
        <f>$AJ$74*V104*AP104</f>
        <v>1574.3999999999999</v>
      </c>
      <c r="AK104" s="243">
        <f>$AK$74*V104*AP104</f>
        <v>1679.36</v>
      </c>
      <c r="AL104" s="243"/>
      <c r="AM104" s="243"/>
      <c r="AN104" s="243"/>
      <c r="AO104" s="243"/>
      <c r="AP104" s="222">
        <v>1.64</v>
      </c>
    </row>
    <row r="105" spans="1:42" x14ac:dyDescent="0.15">
      <c r="A105" s="244">
        <v>800</v>
      </c>
      <c r="B105" s="245">
        <f t="shared" si="0"/>
        <v>1345</v>
      </c>
      <c r="C105" s="245">
        <f t="shared" si="1"/>
        <v>1345</v>
      </c>
      <c r="D105" s="245">
        <f t="shared" si="2"/>
        <v>1504</v>
      </c>
      <c r="E105" s="245">
        <f t="shared" si="3"/>
        <v>1683</v>
      </c>
      <c r="F105" s="245">
        <f t="shared" si="4"/>
        <v>1840</v>
      </c>
      <c r="G105" s="245">
        <f t="shared" si="5"/>
        <v>2099</v>
      </c>
      <c r="H105" s="245">
        <f t="shared" si="7"/>
        <v>2341</v>
      </c>
      <c r="I105" s="245">
        <f t="shared" si="9"/>
        <v>2624</v>
      </c>
      <c r="J105" s="245">
        <f t="shared" si="11"/>
        <v>2920</v>
      </c>
      <c r="K105" s="245">
        <f t="shared" si="13"/>
        <v>3133</v>
      </c>
      <c r="L105" s="245">
        <f t="shared" si="15"/>
        <v>3461</v>
      </c>
      <c r="M105" s="245">
        <f t="shared" si="17"/>
        <v>3753</v>
      </c>
      <c r="N105" s="245">
        <f t="shared" si="19"/>
        <v>4041</v>
      </c>
      <c r="O105" s="245">
        <f t="shared" si="21"/>
        <v>4330</v>
      </c>
      <c r="P105" s="245">
        <f t="shared" si="23"/>
        <v>4619</v>
      </c>
      <c r="Q105" s="245"/>
      <c r="R105" s="245"/>
      <c r="S105" s="245"/>
      <c r="T105" s="246"/>
      <c r="V105" s="239">
        <v>800</v>
      </c>
      <c r="W105" s="295">
        <f t="shared" ref="W105:AK105" si="24">W104+B175</f>
        <v>868</v>
      </c>
      <c r="X105" s="250">
        <f t="shared" si="24"/>
        <v>868</v>
      </c>
      <c r="Y105" s="250">
        <f t="shared" si="24"/>
        <v>970</v>
      </c>
      <c r="Z105" s="250">
        <f t="shared" si="24"/>
        <v>1086</v>
      </c>
      <c r="AA105" s="250">
        <f t="shared" si="24"/>
        <v>1187</v>
      </c>
      <c r="AB105" s="250">
        <f t="shared" si="24"/>
        <v>1354</v>
      </c>
      <c r="AC105" s="250">
        <f t="shared" si="24"/>
        <v>1510</v>
      </c>
      <c r="AD105" s="250">
        <f t="shared" si="24"/>
        <v>1693</v>
      </c>
      <c r="AE105" s="250">
        <f t="shared" si="24"/>
        <v>1884</v>
      </c>
      <c r="AF105" s="250">
        <f t="shared" si="24"/>
        <v>2021</v>
      </c>
      <c r="AG105" s="250">
        <f t="shared" si="24"/>
        <v>2233</v>
      </c>
      <c r="AH105" s="243">
        <f t="shared" si="24"/>
        <v>2421.12</v>
      </c>
      <c r="AI105" s="243">
        <f t="shared" si="24"/>
        <v>2607.3599999999997</v>
      </c>
      <c r="AJ105" s="243">
        <f t="shared" si="24"/>
        <v>2793.6</v>
      </c>
      <c r="AK105" s="243">
        <f t="shared" si="24"/>
        <v>2979.84</v>
      </c>
      <c r="AL105" s="243"/>
      <c r="AM105" s="243"/>
      <c r="AN105" s="243"/>
      <c r="AO105" s="243"/>
      <c r="AP105" s="222">
        <v>2.91</v>
      </c>
    </row>
    <row r="106" spans="1:42" x14ac:dyDescent="0.15">
      <c r="A106" s="251" t="s">
        <v>15</v>
      </c>
      <c r="B106" s="248">
        <f t="shared" si="0"/>
        <v>804</v>
      </c>
      <c r="C106" s="248">
        <f t="shared" si="1"/>
        <v>804</v>
      </c>
      <c r="D106" s="248">
        <f t="shared" si="2"/>
        <v>877</v>
      </c>
      <c r="E106" s="248">
        <f t="shared" si="3"/>
        <v>983</v>
      </c>
      <c r="F106" s="248">
        <f t="shared" si="4"/>
        <v>1070</v>
      </c>
      <c r="G106" s="248">
        <f t="shared" si="5"/>
        <v>1223</v>
      </c>
      <c r="H106" s="248">
        <f t="shared" si="7"/>
        <v>1389</v>
      </c>
      <c r="I106" s="248">
        <f t="shared" si="9"/>
        <v>1569</v>
      </c>
      <c r="J106" s="248">
        <f t="shared" si="11"/>
        <v>1761</v>
      </c>
      <c r="K106" s="248">
        <f t="shared" si="13"/>
        <v>1877</v>
      </c>
      <c r="L106" s="248">
        <f t="shared" si="15"/>
        <v>2046</v>
      </c>
      <c r="M106" s="248">
        <f t="shared" si="17"/>
        <v>2220</v>
      </c>
      <c r="N106" s="248">
        <f t="shared" si="19"/>
        <v>2390</v>
      </c>
      <c r="O106" s="248">
        <f t="shared" si="21"/>
        <v>2561</v>
      </c>
      <c r="P106" s="248">
        <f t="shared" si="23"/>
        <v>2732</v>
      </c>
      <c r="Q106" s="248">
        <f>ROUND(AL106*$T$76,0)</f>
        <v>2903</v>
      </c>
      <c r="R106" s="248"/>
      <c r="S106" s="248"/>
      <c r="T106" s="249"/>
      <c r="V106" s="239">
        <v>34</v>
      </c>
      <c r="W106" s="295">
        <f>X106</f>
        <v>519</v>
      </c>
      <c r="X106" s="250">
        <v>519</v>
      </c>
      <c r="Y106" s="250">
        <v>566</v>
      </c>
      <c r="Z106" s="250">
        <v>634</v>
      </c>
      <c r="AA106" s="250">
        <v>690</v>
      </c>
      <c r="AB106" s="250">
        <v>789</v>
      </c>
      <c r="AC106" s="250">
        <v>896</v>
      </c>
      <c r="AD106" s="250">
        <v>1012</v>
      </c>
      <c r="AE106" s="250">
        <v>1136</v>
      </c>
      <c r="AF106" s="250">
        <v>1211</v>
      </c>
      <c r="AG106" s="250">
        <v>1320</v>
      </c>
      <c r="AH106" s="243">
        <f>$AH$74*V106*AP106</f>
        <v>1432.0800000000002</v>
      </c>
      <c r="AI106" s="243">
        <f>$AI$74*V106*AP106</f>
        <v>1542.24</v>
      </c>
      <c r="AJ106" s="243">
        <f>$AJ$74*V106*AP106</f>
        <v>1652.4</v>
      </c>
      <c r="AK106" s="243">
        <f>$AK$74*V106*AP106</f>
        <v>1762.5600000000002</v>
      </c>
      <c r="AL106" s="243">
        <f>$AL$74*V106*AP106</f>
        <v>1872.72</v>
      </c>
      <c r="AM106" s="243"/>
      <c r="AN106" s="243"/>
      <c r="AO106" s="243"/>
      <c r="AP106" s="222">
        <v>1.62</v>
      </c>
    </row>
    <row r="107" spans="1:42" x14ac:dyDescent="0.15">
      <c r="A107" s="244">
        <v>850</v>
      </c>
      <c r="B107" s="245">
        <f t="shared" si="0"/>
        <v>1407</v>
      </c>
      <c r="C107" s="245">
        <f t="shared" si="1"/>
        <v>1407</v>
      </c>
      <c r="D107" s="245">
        <f t="shared" si="2"/>
        <v>1573</v>
      </c>
      <c r="E107" s="245">
        <f t="shared" si="3"/>
        <v>1775</v>
      </c>
      <c r="F107" s="245">
        <f t="shared" si="4"/>
        <v>1947</v>
      </c>
      <c r="G107" s="245">
        <f t="shared" si="5"/>
        <v>2217</v>
      </c>
      <c r="H107" s="245">
        <f t="shared" si="7"/>
        <v>2475</v>
      </c>
      <c r="I107" s="245">
        <f t="shared" si="9"/>
        <v>2798</v>
      </c>
      <c r="J107" s="245">
        <f t="shared" si="11"/>
        <v>3111</v>
      </c>
      <c r="K107" s="245">
        <f t="shared" si="13"/>
        <v>3298</v>
      </c>
      <c r="L107" s="245">
        <f t="shared" si="15"/>
        <v>3607</v>
      </c>
      <c r="M107" s="245">
        <f t="shared" si="17"/>
        <v>3905</v>
      </c>
      <c r="N107" s="245">
        <f t="shared" si="19"/>
        <v>4205</v>
      </c>
      <c r="O107" s="245">
        <f t="shared" si="21"/>
        <v>4506</v>
      </c>
      <c r="P107" s="245">
        <f t="shared" si="23"/>
        <v>4806</v>
      </c>
      <c r="Q107" s="245">
        <f t="shared" ref="Q107:T133" si="25">ROUND(AL107*$T$76,0)</f>
        <v>5107</v>
      </c>
      <c r="R107" s="245"/>
      <c r="S107" s="245"/>
      <c r="T107" s="246"/>
      <c r="V107" s="239">
        <v>850</v>
      </c>
      <c r="W107" s="295">
        <f t="shared" ref="W107:AL107" si="26">W106+B177</f>
        <v>908</v>
      </c>
      <c r="X107" s="250">
        <f t="shared" si="26"/>
        <v>908</v>
      </c>
      <c r="Y107" s="250">
        <f t="shared" si="26"/>
        <v>1015</v>
      </c>
      <c r="Z107" s="250">
        <f t="shared" si="26"/>
        <v>1145</v>
      </c>
      <c r="AA107" s="250">
        <f t="shared" si="26"/>
        <v>1256</v>
      </c>
      <c r="AB107" s="250">
        <f t="shared" si="26"/>
        <v>1430</v>
      </c>
      <c r="AC107" s="250">
        <f t="shared" si="26"/>
        <v>1597</v>
      </c>
      <c r="AD107" s="250">
        <f t="shared" si="26"/>
        <v>1805</v>
      </c>
      <c r="AE107" s="250">
        <f t="shared" si="26"/>
        <v>2007</v>
      </c>
      <c r="AF107" s="250">
        <f t="shared" si="26"/>
        <v>2128</v>
      </c>
      <c r="AG107" s="250">
        <f t="shared" si="26"/>
        <v>2327</v>
      </c>
      <c r="AH107" s="243">
        <f t="shared" si="26"/>
        <v>2519.4</v>
      </c>
      <c r="AI107" s="243">
        <f t="shared" si="26"/>
        <v>2713.2</v>
      </c>
      <c r="AJ107" s="243">
        <f t="shared" si="26"/>
        <v>2907</v>
      </c>
      <c r="AK107" s="243">
        <f t="shared" si="26"/>
        <v>3100.8</v>
      </c>
      <c r="AL107" s="243">
        <f t="shared" si="26"/>
        <v>3294.6</v>
      </c>
      <c r="AM107" s="243"/>
      <c r="AN107" s="243"/>
      <c r="AO107" s="243"/>
      <c r="AP107" s="222">
        <v>2.85</v>
      </c>
    </row>
    <row r="108" spans="1:42" x14ac:dyDescent="0.15">
      <c r="A108" s="251" t="s">
        <v>16</v>
      </c>
      <c r="B108" s="248">
        <f t="shared" ref="B108:B133" si="27">ROUND(W108*$T$76,0)</f>
        <v>843</v>
      </c>
      <c r="C108" s="248">
        <f t="shared" si="1"/>
        <v>843</v>
      </c>
      <c r="D108" s="248">
        <f t="shared" si="2"/>
        <v>922</v>
      </c>
      <c r="E108" s="248">
        <f t="shared" si="3"/>
        <v>1031</v>
      </c>
      <c r="F108" s="248">
        <f t="shared" si="4"/>
        <v>1138</v>
      </c>
      <c r="G108" s="248">
        <f t="shared" si="5"/>
        <v>1283</v>
      </c>
      <c r="H108" s="248">
        <f t="shared" si="7"/>
        <v>1455</v>
      </c>
      <c r="I108" s="248">
        <f t="shared" si="9"/>
        <v>1646</v>
      </c>
      <c r="J108" s="248">
        <f t="shared" si="11"/>
        <v>1845</v>
      </c>
      <c r="K108" s="248">
        <f t="shared" si="13"/>
        <v>1965</v>
      </c>
      <c r="L108" s="248">
        <f t="shared" si="15"/>
        <v>2168</v>
      </c>
      <c r="M108" s="248">
        <f t="shared" si="17"/>
        <v>2350</v>
      </c>
      <c r="N108" s="248">
        <f t="shared" si="19"/>
        <v>2531</v>
      </c>
      <c r="O108" s="248">
        <f t="shared" si="21"/>
        <v>2712</v>
      </c>
      <c r="P108" s="248">
        <f t="shared" si="23"/>
        <v>2893</v>
      </c>
      <c r="Q108" s="248">
        <f t="shared" si="25"/>
        <v>3073</v>
      </c>
      <c r="R108" s="248">
        <f>ROUND(AM108*$T$76,0)</f>
        <v>3254</v>
      </c>
      <c r="S108" s="248"/>
      <c r="T108" s="249"/>
      <c r="V108" s="239">
        <v>36</v>
      </c>
      <c r="W108" s="295">
        <f>X108</f>
        <v>544</v>
      </c>
      <c r="X108" s="250">
        <v>544</v>
      </c>
      <c r="Y108" s="250">
        <v>595</v>
      </c>
      <c r="Z108" s="250">
        <v>665</v>
      </c>
      <c r="AA108" s="250">
        <v>734</v>
      </c>
      <c r="AB108" s="250">
        <v>828</v>
      </c>
      <c r="AC108" s="250">
        <v>939</v>
      </c>
      <c r="AD108" s="250">
        <v>1062</v>
      </c>
      <c r="AE108" s="250">
        <v>1190</v>
      </c>
      <c r="AF108" s="250">
        <v>1268</v>
      </c>
      <c r="AG108" s="250">
        <v>1399</v>
      </c>
      <c r="AH108" s="243">
        <f>$AH$74*V108*AP108</f>
        <v>1516.3200000000002</v>
      </c>
      <c r="AI108" s="243">
        <f>$AI$74*V108*AP108</f>
        <v>1632.96</v>
      </c>
      <c r="AJ108" s="243">
        <f>$AJ$74*V108*AP108</f>
        <v>1749.6000000000001</v>
      </c>
      <c r="AK108" s="243">
        <f>$AK$74*V108*AP108</f>
        <v>1866.2400000000002</v>
      </c>
      <c r="AL108" s="243">
        <f>$AL$74*V108*AP108</f>
        <v>1982.88</v>
      </c>
      <c r="AM108" s="243">
        <f>$AM$74*V108*AP108</f>
        <v>2099.52</v>
      </c>
      <c r="AN108" s="243"/>
      <c r="AO108" s="243"/>
      <c r="AP108" s="222">
        <v>1.62</v>
      </c>
    </row>
    <row r="109" spans="1:42" ht="13" thickBot="1" x14ac:dyDescent="0.2">
      <c r="A109" s="240">
        <v>900</v>
      </c>
      <c r="B109" s="252">
        <f t="shared" si="27"/>
        <v>1480</v>
      </c>
      <c r="C109" s="252">
        <f t="shared" si="1"/>
        <v>1480</v>
      </c>
      <c r="D109" s="252">
        <f t="shared" si="2"/>
        <v>1659</v>
      </c>
      <c r="E109" s="252">
        <f t="shared" si="3"/>
        <v>1868</v>
      </c>
      <c r="F109" s="252">
        <f t="shared" si="4"/>
        <v>2066</v>
      </c>
      <c r="G109" s="252">
        <f t="shared" si="5"/>
        <v>2334</v>
      </c>
      <c r="H109" s="252">
        <f t="shared" si="7"/>
        <v>2629</v>
      </c>
      <c r="I109" s="252">
        <f t="shared" si="9"/>
        <v>2942</v>
      </c>
      <c r="J109" s="252">
        <f t="shared" si="11"/>
        <v>3209</v>
      </c>
      <c r="K109" s="252">
        <f t="shared" si="13"/>
        <v>3464</v>
      </c>
      <c r="L109" s="252">
        <f t="shared" si="15"/>
        <v>3813</v>
      </c>
      <c r="M109" s="252">
        <f t="shared" si="17"/>
        <v>4135</v>
      </c>
      <c r="N109" s="252">
        <f t="shared" si="19"/>
        <v>4453</v>
      </c>
      <c r="O109" s="252">
        <f t="shared" si="21"/>
        <v>4771</v>
      </c>
      <c r="P109" s="252">
        <f t="shared" si="23"/>
        <v>5089</v>
      </c>
      <c r="Q109" s="252">
        <f t="shared" si="25"/>
        <v>5407</v>
      </c>
      <c r="R109" s="252">
        <f t="shared" si="25"/>
        <v>5725</v>
      </c>
      <c r="S109" s="252"/>
      <c r="T109" s="253"/>
      <c r="V109" s="239">
        <v>900</v>
      </c>
      <c r="W109" s="295">
        <f t="shared" ref="W109:AM109" si="28">W108+B179</f>
        <v>955</v>
      </c>
      <c r="X109" s="250">
        <f t="shared" si="28"/>
        <v>955</v>
      </c>
      <c r="Y109" s="250">
        <f t="shared" si="28"/>
        <v>1070</v>
      </c>
      <c r="Z109" s="250">
        <f t="shared" si="28"/>
        <v>1205</v>
      </c>
      <c r="AA109" s="250">
        <f t="shared" si="28"/>
        <v>1333</v>
      </c>
      <c r="AB109" s="250">
        <f t="shared" si="28"/>
        <v>1506</v>
      </c>
      <c r="AC109" s="250">
        <f t="shared" si="28"/>
        <v>1696</v>
      </c>
      <c r="AD109" s="250">
        <f t="shared" si="28"/>
        <v>1898</v>
      </c>
      <c r="AE109" s="250">
        <f t="shared" si="28"/>
        <v>2070</v>
      </c>
      <c r="AF109" s="250">
        <f t="shared" si="28"/>
        <v>2235</v>
      </c>
      <c r="AG109" s="250">
        <f t="shared" si="28"/>
        <v>2460</v>
      </c>
      <c r="AH109" s="243">
        <f t="shared" si="28"/>
        <v>2667.6000000000004</v>
      </c>
      <c r="AI109" s="243">
        <f t="shared" si="28"/>
        <v>2872.8</v>
      </c>
      <c r="AJ109" s="243">
        <f t="shared" si="28"/>
        <v>3078</v>
      </c>
      <c r="AK109" s="243">
        <f t="shared" si="28"/>
        <v>3283.2000000000003</v>
      </c>
      <c r="AL109" s="243">
        <f t="shared" si="28"/>
        <v>3488.4</v>
      </c>
      <c r="AM109" s="243">
        <f t="shared" si="28"/>
        <v>3693.6</v>
      </c>
      <c r="AN109" s="243"/>
      <c r="AO109" s="243"/>
      <c r="AP109" s="222">
        <v>2.85</v>
      </c>
    </row>
    <row r="110" spans="1:42" x14ac:dyDescent="0.15">
      <c r="A110" s="238" t="s">
        <v>17</v>
      </c>
      <c r="B110" s="241">
        <f t="shared" si="27"/>
        <v>882</v>
      </c>
      <c r="C110" s="241">
        <f t="shared" ref="C110:C133" si="29">ROUND(X110*$T$76,0)</f>
        <v>882</v>
      </c>
      <c r="D110" s="241">
        <f t="shared" si="2"/>
        <v>964</v>
      </c>
      <c r="E110" s="241">
        <f t="shared" si="3"/>
        <v>1077</v>
      </c>
      <c r="F110" s="241">
        <f t="shared" si="4"/>
        <v>1190</v>
      </c>
      <c r="G110" s="241">
        <f t="shared" si="5"/>
        <v>1342</v>
      </c>
      <c r="H110" s="241">
        <f t="shared" si="7"/>
        <v>1525</v>
      </c>
      <c r="I110" s="241">
        <f t="shared" si="9"/>
        <v>1719</v>
      </c>
      <c r="J110" s="241">
        <f t="shared" si="11"/>
        <v>1924</v>
      </c>
      <c r="K110" s="241">
        <f t="shared" si="13"/>
        <v>2054</v>
      </c>
      <c r="L110" s="241">
        <f t="shared" si="15"/>
        <v>2272</v>
      </c>
      <c r="M110" s="241">
        <f t="shared" si="17"/>
        <v>2466</v>
      </c>
      <c r="N110" s="241">
        <f t="shared" si="19"/>
        <v>2655</v>
      </c>
      <c r="O110" s="241">
        <f t="shared" si="21"/>
        <v>2845</v>
      </c>
      <c r="P110" s="241">
        <f t="shared" si="23"/>
        <v>3035</v>
      </c>
      <c r="Q110" s="241">
        <f t="shared" si="25"/>
        <v>3224</v>
      </c>
      <c r="R110" s="241">
        <f t="shared" si="25"/>
        <v>3414</v>
      </c>
      <c r="S110" s="241">
        <f>ROUND(AN110*$T$76,0)</f>
        <v>3604</v>
      </c>
      <c r="T110" s="242"/>
      <c r="V110" s="239">
        <v>38</v>
      </c>
      <c r="W110" s="295">
        <f>X110</f>
        <v>569</v>
      </c>
      <c r="X110" s="250">
        <v>569</v>
      </c>
      <c r="Y110" s="250">
        <v>622</v>
      </c>
      <c r="Z110" s="250">
        <v>695</v>
      </c>
      <c r="AA110" s="250">
        <v>768</v>
      </c>
      <c r="AB110" s="250">
        <v>866</v>
      </c>
      <c r="AC110" s="250">
        <v>984</v>
      </c>
      <c r="AD110" s="250">
        <v>1109</v>
      </c>
      <c r="AE110" s="250">
        <v>1241</v>
      </c>
      <c r="AF110" s="250">
        <v>1325</v>
      </c>
      <c r="AG110" s="250">
        <v>1466</v>
      </c>
      <c r="AH110" s="243">
        <f>$AH$74*V110*AP110</f>
        <v>1590.68</v>
      </c>
      <c r="AI110" s="243">
        <f>$AI$74*V110*AP110</f>
        <v>1713.0400000000002</v>
      </c>
      <c r="AJ110" s="243">
        <f>$AJ$74*V110*AP110</f>
        <v>1835.4</v>
      </c>
      <c r="AK110" s="243">
        <f>$AK$74*V110*AP110</f>
        <v>1957.7600000000002</v>
      </c>
      <c r="AL110" s="243">
        <f>$AL$74*V110*AP110</f>
        <v>2080.1200000000003</v>
      </c>
      <c r="AM110" s="243">
        <f>$AM$74*V110*AP110</f>
        <v>2202.48</v>
      </c>
      <c r="AN110" s="243">
        <f>$AN$74*V110*AP110</f>
        <v>2324.84</v>
      </c>
      <c r="AO110" s="243"/>
      <c r="AP110" s="222">
        <v>1.61</v>
      </c>
    </row>
    <row r="111" spans="1:42" x14ac:dyDescent="0.15">
      <c r="A111" s="244">
        <v>950</v>
      </c>
      <c r="B111" s="245">
        <f t="shared" si="27"/>
        <v>1552</v>
      </c>
      <c r="C111" s="245">
        <f t="shared" si="29"/>
        <v>1552</v>
      </c>
      <c r="D111" s="245">
        <f t="shared" si="2"/>
        <v>1739</v>
      </c>
      <c r="E111" s="245">
        <f t="shared" si="3"/>
        <v>1956</v>
      </c>
      <c r="F111" s="245">
        <f t="shared" si="4"/>
        <v>2168</v>
      </c>
      <c r="G111" s="245">
        <f t="shared" si="5"/>
        <v>2447</v>
      </c>
      <c r="H111" s="245">
        <f t="shared" si="7"/>
        <v>2762</v>
      </c>
      <c r="I111" s="245">
        <f t="shared" si="9"/>
        <v>3081</v>
      </c>
      <c r="J111" s="245">
        <f t="shared" si="11"/>
        <v>3360</v>
      </c>
      <c r="K111" s="245">
        <f t="shared" si="13"/>
        <v>3629</v>
      </c>
      <c r="L111" s="245">
        <f t="shared" si="15"/>
        <v>4007</v>
      </c>
      <c r="M111" s="245">
        <f t="shared" si="17"/>
        <v>4349</v>
      </c>
      <c r="N111" s="245">
        <f t="shared" si="19"/>
        <v>4684</v>
      </c>
      <c r="O111" s="245">
        <f t="shared" si="21"/>
        <v>5018</v>
      </c>
      <c r="P111" s="245">
        <f t="shared" si="23"/>
        <v>5353</v>
      </c>
      <c r="Q111" s="245">
        <f t="shared" si="25"/>
        <v>5687</v>
      </c>
      <c r="R111" s="245">
        <f t="shared" si="25"/>
        <v>6022</v>
      </c>
      <c r="S111" s="245">
        <f t="shared" si="25"/>
        <v>6356</v>
      </c>
      <c r="T111" s="246"/>
      <c r="V111" s="239">
        <v>950</v>
      </c>
      <c r="W111" s="295">
        <f t="shared" ref="W111:AN111" si="30">W110+B181</f>
        <v>1001</v>
      </c>
      <c r="X111" s="250">
        <f t="shared" si="30"/>
        <v>1001</v>
      </c>
      <c r="Y111" s="250">
        <f t="shared" si="30"/>
        <v>1122</v>
      </c>
      <c r="Z111" s="250">
        <f t="shared" si="30"/>
        <v>1262</v>
      </c>
      <c r="AA111" s="250">
        <f t="shared" si="30"/>
        <v>1399</v>
      </c>
      <c r="AB111" s="250">
        <f t="shared" si="30"/>
        <v>1579</v>
      </c>
      <c r="AC111" s="250">
        <f t="shared" si="30"/>
        <v>1782</v>
      </c>
      <c r="AD111" s="250">
        <f t="shared" si="30"/>
        <v>1988</v>
      </c>
      <c r="AE111" s="250">
        <f t="shared" si="30"/>
        <v>2168</v>
      </c>
      <c r="AF111" s="250">
        <f t="shared" si="30"/>
        <v>2341</v>
      </c>
      <c r="AG111" s="250">
        <f t="shared" si="30"/>
        <v>2585</v>
      </c>
      <c r="AH111" s="243">
        <f t="shared" si="30"/>
        <v>2805.92</v>
      </c>
      <c r="AI111" s="243">
        <f t="shared" si="30"/>
        <v>3021.76</v>
      </c>
      <c r="AJ111" s="243">
        <f t="shared" si="30"/>
        <v>3237.6000000000004</v>
      </c>
      <c r="AK111" s="243">
        <f t="shared" si="30"/>
        <v>3453.4400000000005</v>
      </c>
      <c r="AL111" s="243">
        <f t="shared" si="30"/>
        <v>3669.2800000000007</v>
      </c>
      <c r="AM111" s="243">
        <f t="shared" si="30"/>
        <v>3885.12</v>
      </c>
      <c r="AN111" s="243">
        <f t="shared" si="30"/>
        <v>4100.96</v>
      </c>
      <c r="AO111" s="243"/>
      <c r="AP111" s="222">
        <v>2.84</v>
      </c>
    </row>
    <row r="112" spans="1:42" x14ac:dyDescent="0.15">
      <c r="A112" s="251" t="s">
        <v>18</v>
      </c>
      <c r="B112" s="248">
        <f t="shared" si="27"/>
        <v>902</v>
      </c>
      <c r="C112" s="248">
        <f t="shared" si="29"/>
        <v>902</v>
      </c>
      <c r="D112" s="248">
        <f t="shared" ref="D112:D133" si="31">ROUND(Y112*$T$76,0)</f>
        <v>1015</v>
      </c>
      <c r="E112" s="248">
        <f t="shared" si="3"/>
        <v>1119</v>
      </c>
      <c r="F112" s="248">
        <f t="shared" si="4"/>
        <v>1265</v>
      </c>
      <c r="G112" s="248">
        <f t="shared" si="5"/>
        <v>1415</v>
      </c>
      <c r="H112" s="248">
        <f t="shared" si="7"/>
        <v>1601</v>
      </c>
      <c r="I112" s="248">
        <f t="shared" si="9"/>
        <v>1775</v>
      </c>
      <c r="J112" s="248">
        <f t="shared" si="11"/>
        <v>1973</v>
      </c>
      <c r="K112" s="248">
        <f t="shared" si="13"/>
        <v>2162</v>
      </c>
      <c r="L112" s="248">
        <f t="shared" si="15"/>
        <v>2392</v>
      </c>
      <c r="M112" s="248">
        <f t="shared" si="17"/>
        <v>2595</v>
      </c>
      <c r="N112" s="248">
        <f t="shared" si="19"/>
        <v>2795</v>
      </c>
      <c r="O112" s="248">
        <f t="shared" si="21"/>
        <v>2995</v>
      </c>
      <c r="P112" s="248">
        <f t="shared" si="23"/>
        <v>3194</v>
      </c>
      <c r="Q112" s="248">
        <f t="shared" si="25"/>
        <v>3394</v>
      </c>
      <c r="R112" s="248">
        <f t="shared" si="25"/>
        <v>3594</v>
      </c>
      <c r="S112" s="248">
        <f t="shared" si="25"/>
        <v>3793</v>
      </c>
      <c r="T112" s="249">
        <f>ROUND(AO112*$T$76,0)</f>
        <v>3993</v>
      </c>
      <c r="V112" s="239">
        <v>40</v>
      </c>
      <c r="W112" s="295">
        <f>X112</f>
        <v>582</v>
      </c>
      <c r="X112" s="250">
        <v>582</v>
      </c>
      <c r="Y112" s="250">
        <v>655</v>
      </c>
      <c r="Z112" s="250">
        <v>722</v>
      </c>
      <c r="AA112" s="250">
        <v>816</v>
      </c>
      <c r="AB112" s="250">
        <v>913</v>
      </c>
      <c r="AC112" s="250">
        <v>1033</v>
      </c>
      <c r="AD112" s="250">
        <v>1145</v>
      </c>
      <c r="AE112" s="250">
        <v>1273</v>
      </c>
      <c r="AF112" s="250">
        <v>1395</v>
      </c>
      <c r="AG112" s="250">
        <v>1543</v>
      </c>
      <c r="AH112" s="243">
        <f>$AH$74*V112*AP112</f>
        <v>1674.4</v>
      </c>
      <c r="AI112" s="243">
        <f>$AI$74*V112*AP112</f>
        <v>1803.2</v>
      </c>
      <c r="AJ112" s="243">
        <f>$AJ$74*V112*AP112</f>
        <v>1932.0000000000002</v>
      </c>
      <c r="AK112" s="243">
        <f>$AK$74*V112*AP112</f>
        <v>2060.8000000000002</v>
      </c>
      <c r="AL112" s="243">
        <f>$AL$74*V112*AP112</f>
        <v>2189.6</v>
      </c>
      <c r="AM112" s="243">
        <f>$AM$74*V112*AP112</f>
        <v>2318.4</v>
      </c>
      <c r="AN112" s="243">
        <f>$AN$74*V112*AP112</f>
        <v>2447.2000000000003</v>
      </c>
      <c r="AO112" s="243">
        <f>$AO$74*V112*AP112</f>
        <v>2576</v>
      </c>
      <c r="AP112" s="222">
        <v>1.61</v>
      </c>
    </row>
    <row r="113" spans="1:42" x14ac:dyDescent="0.15">
      <c r="A113" s="244">
        <v>1000</v>
      </c>
      <c r="B113" s="245">
        <f t="shared" si="27"/>
        <v>1590</v>
      </c>
      <c r="C113" s="245">
        <f t="shared" si="29"/>
        <v>1590</v>
      </c>
      <c r="D113" s="245">
        <f t="shared" si="31"/>
        <v>1827</v>
      </c>
      <c r="E113" s="245">
        <f t="shared" si="3"/>
        <v>2043</v>
      </c>
      <c r="F113" s="245">
        <f t="shared" si="4"/>
        <v>2292</v>
      </c>
      <c r="G113" s="245">
        <f t="shared" si="5"/>
        <v>2579</v>
      </c>
      <c r="H113" s="245">
        <f t="shared" si="7"/>
        <v>2900</v>
      </c>
      <c r="I113" s="245">
        <f t="shared" si="9"/>
        <v>3210</v>
      </c>
      <c r="J113" s="245">
        <f t="shared" si="11"/>
        <v>3483</v>
      </c>
      <c r="K113" s="245">
        <f t="shared" si="13"/>
        <v>3819</v>
      </c>
      <c r="L113" s="245">
        <f t="shared" si="15"/>
        <v>4173</v>
      </c>
      <c r="M113" s="245">
        <f t="shared" si="17"/>
        <v>4530</v>
      </c>
      <c r="N113" s="245">
        <f t="shared" si="19"/>
        <v>4878</v>
      </c>
      <c r="O113" s="245">
        <f t="shared" si="21"/>
        <v>5227</v>
      </c>
      <c r="P113" s="245">
        <f t="shared" si="23"/>
        <v>5575</v>
      </c>
      <c r="Q113" s="245">
        <f t="shared" si="25"/>
        <v>5923</v>
      </c>
      <c r="R113" s="245">
        <f t="shared" si="25"/>
        <v>6272</v>
      </c>
      <c r="S113" s="245">
        <f t="shared" si="25"/>
        <v>6620</v>
      </c>
      <c r="T113" s="246">
        <f t="shared" si="25"/>
        <v>6969</v>
      </c>
      <c r="V113" s="239">
        <v>1000</v>
      </c>
      <c r="W113" s="295">
        <f t="shared" ref="W113:AO113" si="32">W112+B183</f>
        <v>1026</v>
      </c>
      <c r="X113" s="250">
        <f t="shared" si="32"/>
        <v>1026</v>
      </c>
      <c r="Y113" s="250">
        <f t="shared" si="32"/>
        <v>1179</v>
      </c>
      <c r="Z113" s="250">
        <f t="shared" si="32"/>
        <v>1318</v>
      </c>
      <c r="AA113" s="250">
        <f t="shared" si="32"/>
        <v>1479</v>
      </c>
      <c r="AB113" s="250">
        <f t="shared" si="32"/>
        <v>1664</v>
      </c>
      <c r="AC113" s="250">
        <f t="shared" si="32"/>
        <v>1871</v>
      </c>
      <c r="AD113" s="250">
        <f t="shared" si="32"/>
        <v>2071</v>
      </c>
      <c r="AE113" s="250">
        <f t="shared" si="32"/>
        <v>2247</v>
      </c>
      <c r="AF113" s="250">
        <f t="shared" si="32"/>
        <v>2464</v>
      </c>
      <c r="AG113" s="250">
        <f t="shared" si="32"/>
        <v>2692</v>
      </c>
      <c r="AH113" s="243">
        <f t="shared" si="32"/>
        <v>2922.4</v>
      </c>
      <c r="AI113" s="243">
        <f t="shared" si="32"/>
        <v>3147.2</v>
      </c>
      <c r="AJ113" s="243">
        <f t="shared" si="32"/>
        <v>3372</v>
      </c>
      <c r="AK113" s="243">
        <f t="shared" si="32"/>
        <v>3596.8</v>
      </c>
      <c r="AL113" s="243">
        <f t="shared" si="32"/>
        <v>3821.6</v>
      </c>
      <c r="AM113" s="243">
        <f t="shared" si="32"/>
        <v>4046.4</v>
      </c>
      <c r="AN113" s="243">
        <f t="shared" si="32"/>
        <v>4271.2000000000007</v>
      </c>
      <c r="AO113" s="243">
        <f t="shared" si="32"/>
        <v>4496</v>
      </c>
      <c r="AP113" s="222">
        <v>2.81</v>
      </c>
    </row>
    <row r="114" spans="1:42" x14ac:dyDescent="0.15">
      <c r="A114" s="251" t="s">
        <v>19</v>
      </c>
      <c r="B114" s="248">
        <f t="shared" si="27"/>
        <v>939</v>
      </c>
      <c r="C114" s="248">
        <f t="shared" si="29"/>
        <v>939</v>
      </c>
      <c r="D114" s="248">
        <f t="shared" si="31"/>
        <v>1060</v>
      </c>
      <c r="E114" s="248">
        <f t="shared" ref="E114:E133" si="33">ROUND(Z114*$T$76,0)</f>
        <v>1167</v>
      </c>
      <c r="F114" s="248">
        <f t="shared" si="4"/>
        <v>1316</v>
      </c>
      <c r="G114" s="248">
        <f t="shared" si="5"/>
        <v>1473</v>
      </c>
      <c r="H114" s="248">
        <f t="shared" si="7"/>
        <v>1669</v>
      </c>
      <c r="I114" s="248">
        <f t="shared" si="9"/>
        <v>1848</v>
      </c>
      <c r="J114" s="248">
        <f t="shared" si="11"/>
        <v>2055</v>
      </c>
      <c r="K114" s="248">
        <f t="shared" si="13"/>
        <v>2257</v>
      </c>
      <c r="L114" s="248">
        <f t="shared" si="15"/>
        <v>2509</v>
      </c>
      <c r="M114" s="248">
        <f t="shared" si="17"/>
        <v>2725</v>
      </c>
      <c r="N114" s="248">
        <f t="shared" si="19"/>
        <v>2935</v>
      </c>
      <c r="O114" s="248">
        <f t="shared" si="21"/>
        <v>3144</v>
      </c>
      <c r="P114" s="248">
        <f t="shared" si="23"/>
        <v>3354</v>
      </c>
      <c r="Q114" s="248">
        <f t="shared" si="25"/>
        <v>3564</v>
      </c>
      <c r="R114" s="248">
        <f t="shared" si="25"/>
        <v>3773</v>
      </c>
      <c r="S114" s="248">
        <f t="shared" si="25"/>
        <v>3983</v>
      </c>
      <c r="T114" s="249">
        <f t="shared" si="25"/>
        <v>4192</v>
      </c>
      <c r="V114" s="239">
        <v>42</v>
      </c>
      <c r="W114" s="295">
        <f>X114</f>
        <v>606</v>
      </c>
      <c r="X114" s="250">
        <v>606</v>
      </c>
      <c r="Y114" s="250">
        <v>684</v>
      </c>
      <c r="Z114" s="250">
        <v>753</v>
      </c>
      <c r="AA114" s="250">
        <v>849</v>
      </c>
      <c r="AB114" s="250">
        <v>950</v>
      </c>
      <c r="AC114" s="250">
        <v>1077</v>
      </c>
      <c r="AD114" s="250">
        <v>1192</v>
      </c>
      <c r="AE114" s="250">
        <v>1326</v>
      </c>
      <c r="AF114" s="250">
        <v>1456</v>
      </c>
      <c r="AG114" s="250">
        <v>1619</v>
      </c>
      <c r="AH114" s="243">
        <f>$AH$74*V114*AP114</f>
        <v>1758.1200000000001</v>
      </c>
      <c r="AI114" s="243">
        <f>$AI$74*V114*AP114</f>
        <v>1893.3600000000001</v>
      </c>
      <c r="AJ114" s="243">
        <f>$AJ$74*V114*AP114</f>
        <v>2028.6000000000001</v>
      </c>
      <c r="AK114" s="243">
        <f>$AK$74*V114*AP114</f>
        <v>2163.84</v>
      </c>
      <c r="AL114" s="243">
        <f>$AL$74*V114*AP114</f>
        <v>2299.08</v>
      </c>
      <c r="AM114" s="243">
        <f>$AM$74*V114*AP114</f>
        <v>2434.3200000000002</v>
      </c>
      <c r="AN114" s="243">
        <f>$AN$74*V114*AP114</f>
        <v>2569.56</v>
      </c>
      <c r="AO114" s="243">
        <f>$AO$74*V114*AP114</f>
        <v>2704.8</v>
      </c>
      <c r="AP114" s="222">
        <v>1.61</v>
      </c>
    </row>
    <row r="115" spans="1:42" x14ac:dyDescent="0.15">
      <c r="A115" s="244">
        <v>1050</v>
      </c>
      <c r="B115" s="245">
        <f t="shared" si="27"/>
        <v>1660</v>
      </c>
      <c r="C115" s="245">
        <f t="shared" si="29"/>
        <v>1660</v>
      </c>
      <c r="D115" s="245">
        <f t="shared" si="31"/>
        <v>1893</v>
      </c>
      <c r="E115" s="245">
        <f t="shared" si="33"/>
        <v>2136</v>
      </c>
      <c r="F115" s="245">
        <f t="shared" si="4"/>
        <v>2378</v>
      </c>
      <c r="G115" s="245">
        <f t="shared" si="5"/>
        <v>2691</v>
      </c>
      <c r="H115" s="245">
        <f t="shared" si="7"/>
        <v>3032</v>
      </c>
      <c r="I115" s="245">
        <f t="shared" si="9"/>
        <v>3351</v>
      </c>
      <c r="J115" s="245">
        <f t="shared" si="11"/>
        <v>3633</v>
      </c>
      <c r="K115" s="245">
        <f t="shared" si="13"/>
        <v>3996</v>
      </c>
      <c r="L115" s="245">
        <f t="shared" si="15"/>
        <v>4377</v>
      </c>
      <c r="M115" s="245">
        <f t="shared" si="17"/>
        <v>4756</v>
      </c>
      <c r="N115" s="245">
        <f t="shared" si="19"/>
        <v>5122</v>
      </c>
      <c r="O115" s="245">
        <f t="shared" si="21"/>
        <v>5488</v>
      </c>
      <c r="P115" s="245">
        <f t="shared" si="23"/>
        <v>5854</v>
      </c>
      <c r="Q115" s="245">
        <f t="shared" si="25"/>
        <v>6220</v>
      </c>
      <c r="R115" s="245">
        <f t="shared" si="25"/>
        <v>6586</v>
      </c>
      <c r="S115" s="245">
        <f t="shared" si="25"/>
        <v>6951</v>
      </c>
      <c r="T115" s="246">
        <f t="shared" si="25"/>
        <v>7317</v>
      </c>
      <c r="V115" s="239">
        <v>1050</v>
      </c>
      <c r="W115" s="295">
        <f t="shared" ref="W115:AO115" si="34">W114+B185</f>
        <v>1071</v>
      </c>
      <c r="X115" s="250">
        <f t="shared" si="34"/>
        <v>1071</v>
      </c>
      <c r="Y115" s="250">
        <f t="shared" si="34"/>
        <v>1221</v>
      </c>
      <c r="Z115" s="250">
        <f t="shared" si="34"/>
        <v>1378</v>
      </c>
      <c r="AA115" s="250">
        <f t="shared" si="34"/>
        <v>1534</v>
      </c>
      <c r="AB115" s="250">
        <f t="shared" si="34"/>
        <v>1736</v>
      </c>
      <c r="AC115" s="250">
        <f t="shared" si="34"/>
        <v>1956</v>
      </c>
      <c r="AD115" s="250">
        <f t="shared" si="34"/>
        <v>2162</v>
      </c>
      <c r="AE115" s="250">
        <f t="shared" si="34"/>
        <v>2344</v>
      </c>
      <c r="AF115" s="250">
        <f t="shared" si="34"/>
        <v>2578</v>
      </c>
      <c r="AG115" s="250">
        <f t="shared" si="34"/>
        <v>2824</v>
      </c>
      <c r="AH115" s="243">
        <f t="shared" si="34"/>
        <v>3068.52</v>
      </c>
      <c r="AI115" s="243">
        <f t="shared" si="34"/>
        <v>3304.5600000000004</v>
      </c>
      <c r="AJ115" s="243">
        <f t="shared" si="34"/>
        <v>3540.6000000000004</v>
      </c>
      <c r="AK115" s="243">
        <f t="shared" si="34"/>
        <v>3776.6400000000003</v>
      </c>
      <c r="AL115" s="243">
        <f t="shared" si="34"/>
        <v>4012.68</v>
      </c>
      <c r="AM115" s="243">
        <f t="shared" si="34"/>
        <v>4248.72</v>
      </c>
      <c r="AN115" s="243">
        <f t="shared" si="34"/>
        <v>4484.76</v>
      </c>
      <c r="AO115" s="243">
        <f t="shared" si="34"/>
        <v>4720.8</v>
      </c>
      <c r="AP115" s="222">
        <v>2.81</v>
      </c>
    </row>
    <row r="116" spans="1:42" x14ac:dyDescent="0.15">
      <c r="A116" s="251" t="s">
        <v>20</v>
      </c>
      <c r="B116" s="248">
        <f t="shared" si="27"/>
        <v>980</v>
      </c>
      <c r="C116" s="248">
        <f t="shared" si="29"/>
        <v>980</v>
      </c>
      <c r="D116" s="248">
        <f t="shared" si="31"/>
        <v>1104</v>
      </c>
      <c r="E116" s="248">
        <f t="shared" si="33"/>
        <v>1215</v>
      </c>
      <c r="F116" s="248">
        <f t="shared" ref="F116:F133" si="35">ROUND(AA116*$T$76,0)</f>
        <v>1370</v>
      </c>
      <c r="G116" s="248">
        <f t="shared" si="5"/>
        <v>1535</v>
      </c>
      <c r="H116" s="248">
        <f t="shared" si="7"/>
        <v>1736</v>
      </c>
      <c r="I116" s="248">
        <f t="shared" si="9"/>
        <v>1924</v>
      </c>
      <c r="J116" s="248">
        <f t="shared" si="11"/>
        <v>2136</v>
      </c>
      <c r="K116" s="248">
        <f t="shared" si="13"/>
        <v>2344</v>
      </c>
      <c r="L116" s="248">
        <f t="shared" si="15"/>
        <v>2615</v>
      </c>
      <c r="M116" s="248">
        <f t="shared" si="17"/>
        <v>2837</v>
      </c>
      <c r="N116" s="248">
        <f t="shared" si="19"/>
        <v>3055</v>
      </c>
      <c r="O116" s="248">
        <f t="shared" si="21"/>
        <v>3274</v>
      </c>
      <c r="P116" s="248">
        <f t="shared" si="23"/>
        <v>3492</v>
      </c>
      <c r="Q116" s="248">
        <f t="shared" si="25"/>
        <v>3710</v>
      </c>
      <c r="R116" s="248">
        <f t="shared" si="25"/>
        <v>3928</v>
      </c>
      <c r="S116" s="248">
        <f t="shared" si="25"/>
        <v>4147</v>
      </c>
      <c r="T116" s="249">
        <f t="shared" si="25"/>
        <v>4365</v>
      </c>
      <c r="V116" s="239">
        <v>44</v>
      </c>
      <c r="W116" s="295">
        <f>X116</f>
        <v>632</v>
      </c>
      <c r="X116" s="250">
        <v>632</v>
      </c>
      <c r="Y116" s="250">
        <v>712</v>
      </c>
      <c r="Z116" s="250">
        <v>784</v>
      </c>
      <c r="AA116" s="250">
        <v>884</v>
      </c>
      <c r="AB116" s="250">
        <v>990</v>
      </c>
      <c r="AC116" s="250">
        <v>1120</v>
      </c>
      <c r="AD116" s="250">
        <v>1241</v>
      </c>
      <c r="AE116" s="250">
        <v>1378</v>
      </c>
      <c r="AF116" s="250">
        <v>1512</v>
      </c>
      <c r="AG116" s="250">
        <v>1687</v>
      </c>
      <c r="AH116" s="243">
        <f>$AH$74*V116*AP116</f>
        <v>1830.4</v>
      </c>
      <c r="AI116" s="243">
        <f>$AI$74*V116*AP116</f>
        <v>1971.2</v>
      </c>
      <c r="AJ116" s="243">
        <f>$AJ$74*V116*AP116</f>
        <v>2112</v>
      </c>
      <c r="AK116" s="243">
        <f>$AK$74*V116*AP116</f>
        <v>2252.8000000000002</v>
      </c>
      <c r="AL116" s="243">
        <f>$AL$74*V116*AP116</f>
        <v>2393.6</v>
      </c>
      <c r="AM116" s="243">
        <f>$AM$74*V116*AP116</f>
        <v>2534.4</v>
      </c>
      <c r="AN116" s="243">
        <f>$AN$74*V116*AP116</f>
        <v>2675.2000000000003</v>
      </c>
      <c r="AO116" s="243">
        <f>$AO$74*V116*AP116</f>
        <v>2816</v>
      </c>
      <c r="AP116" s="222">
        <v>1.6</v>
      </c>
    </row>
    <row r="117" spans="1:42" x14ac:dyDescent="0.15">
      <c r="A117" s="244">
        <v>1100</v>
      </c>
      <c r="B117" s="245">
        <f t="shared" si="27"/>
        <v>1734</v>
      </c>
      <c r="C117" s="245">
        <f t="shared" si="29"/>
        <v>1734</v>
      </c>
      <c r="D117" s="245">
        <f t="shared" si="31"/>
        <v>1956</v>
      </c>
      <c r="E117" s="245">
        <f t="shared" si="33"/>
        <v>2229</v>
      </c>
      <c r="F117" s="245">
        <f t="shared" si="35"/>
        <v>2496</v>
      </c>
      <c r="G117" s="245">
        <f t="shared" si="5"/>
        <v>2810</v>
      </c>
      <c r="H117" s="245">
        <f t="shared" si="7"/>
        <v>3160</v>
      </c>
      <c r="I117" s="245">
        <f t="shared" si="9"/>
        <v>3497</v>
      </c>
      <c r="J117" s="245">
        <f t="shared" si="11"/>
        <v>3788</v>
      </c>
      <c r="K117" s="245">
        <f t="shared" si="13"/>
        <v>4160</v>
      </c>
      <c r="L117" s="245">
        <f t="shared" si="15"/>
        <v>4562</v>
      </c>
      <c r="M117" s="245">
        <f t="shared" si="17"/>
        <v>4947</v>
      </c>
      <c r="N117" s="245">
        <f t="shared" si="19"/>
        <v>5328</v>
      </c>
      <c r="O117" s="245">
        <f t="shared" si="21"/>
        <v>5708</v>
      </c>
      <c r="P117" s="245">
        <f t="shared" si="23"/>
        <v>6089</v>
      </c>
      <c r="Q117" s="245">
        <f t="shared" si="25"/>
        <v>6469</v>
      </c>
      <c r="R117" s="245">
        <f t="shared" si="25"/>
        <v>6850</v>
      </c>
      <c r="S117" s="245">
        <f t="shared" si="25"/>
        <v>7231</v>
      </c>
      <c r="T117" s="246">
        <f t="shared" si="25"/>
        <v>7611</v>
      </c>
      <c r="V117" s="239">
        <v>1100</v>
      </c>
      <c r="W117" s="295">
        <f t="shared" ref="W117:AO117" si="36">W116+B187</f>
        <v>1119</v>
      </c>
      <c r="X117" s="250">
        <f t="shared" si="36"/>
        <v>1119</v>
      </c>
      <c r="Y117" s="250">
        <f t="shared" si="36"/>
        <v>1262</v>
      </c>
      <c r="Z117" s="250">
        <f t="shared" si="36"/>
        <v>1438</v>
      </c>
      <c r="AA117" s="250">
        <f t="shared" si="36"/>
        <v>1610</v>
      </c>
      <c r="AB117" s="250">
        <f t="shared" si="36"/>
        <v>1813</v>
      </c>
      <c r="AC117" s="250">
        <f t="shared" si="36"/>
        <v>2039</v>
      </c>
      <c r="AD117" s="250">
        <f t="shared" si="36"/>
        <v>2256</v>
      </c>
      <c r="AE117" s="250">
        <f t="shared" si="36"/>
        <v>2444</v>
      </c>
      <c r="AF117" s="250">
        <f t="shared" si="36"/>
        <v>2684</v>
      </c>
      <c r="AG117" s="250">
        <f t="shared" si="36"/>
        <v>2943</v>
      </c>
      <c r="AH117" s="243">
        <f t="shared" si="36"/>
        <v>3191.76</v>
      </c>
      <c r="AI117" s="243">
        <f t="shared" si="36"/>
        <v>3437.2799999999997</v>
      </c>
      <c r="AJ117" s="243">
        <f t="shared" si="36"/>
        <v>3682.8</v>
      </c>
      <c r="AK117" s="243">
        <f t="shared" si="36"/>
        <v>3928.32</v>
      </c>
      <c r="AL117" s="243">
        <f t="shared" si="36"/>
        <v>4173.84</v>
      </c>
      <c r="AM117" s="243">
        <f t="shared" si="36"/>
        <v>4419.3599999999997</v>
      </c>
      <c r="AN117" s="243">
        <f t="shared" si="36"/>
        <v>4664.88</v>
      </c>
      <c r="AO117" s="243">
        <f t="shared" si="36"/>
        <v>4910.3999999999996</v>
      </c>
      <c r="AP117" s="222">
        <v>2.79</v>
      </c>
    </row>
    <row r="118" spans="1:42" x14ac:dyDescent="0.15">
      <c r="A118" s="251" t="s">
        <v>21</v>
      </c>
      <c r="B118" s="248">
        <f t="shared" si="27"/>
        <v>1014</v>
      </c>
      <c r="C118" s="248">
        <f t="shared" si="29"/>
        <v>1014</v>
      </c>
      <c r="D118" s="248">
        <f t="shared" si="31"/>
        <v>1145</v>
      </c>
      <c r="E118" s="248">
        <f t="shared" si="33"/>
        <v>1263</v>
      </c>
      <c r="F118" s="248">
        <f t="shared" si="35"/>
        <v>1423</v>
      </c>
      <c r="G118" s="248">
        <f t="shared" si="5"/>
        <v>1592</v>
      </c>
      <c r="H118" s="248">
        <f t="shared" si="7"/>
        <v>1803</v>
      </c>
      <c r="I118" s="248">
        <f t="shared" si="9"/>
        <v>1996</v>
      </c>
      <c r="J118" s="248">
        <f t="shared" si="11"/>
        <v>2218</v>
      </c>
      <c r="K118" s="248">
        <f t="shared" si="13"/>
        <v>2429</v>
      </c>
      <c r="L118" s="248">
        <f t="shared" si="15"/>
        <v>2709</v>
      </c>
      <c r="M118" s="248">
        <f t="shared" si="17"/>
        <v>2929</v>
      </c>
      <c r="N118" s="248">
        <f t="shared" si="19"/>
        <v>3154</v>
      </c>
      <c r="O118" s="248">
        <f t="shared" si="21"/>
        <v>3380</v>
      </c>
      <c r="P118" s="248">
        <f t="shared" si="23"/>
        <v>3605</v>
      </c>
      <c r="Q118" s="248">
        <f t="shared" si="25"/>
        <v>3830</v>
      </c>
      <c r="R118" s="248">
        <f t="shared" si="25"/>
        <v>4056</v>
      </c>
      <c r="S118" s="248">
        <f t="shared" si="25"/>
        <v>4281</v>
      </c>
      <c r="T118" s="249">
        <f t="shared" si="25"/>
        <v>4506</v>
      </c>
      <c r="V118" s="239">
        <v>46</v>
      </c>
      <c r="W118" s="295">
        <f>X118</f>
        <v>654</v>
      </c>
      <c r="X118" s="250">
        <v>654</v>
      </c>
      <c r="Y118" s="250">
        <v>739</v>
      </c>
      <c r="Z118" s="250">
        <v>815</v>
      </c>
      <c r="AA118" s="250">
        <v>918</v>
      </c>
      <c r="AB118" s="250">
        <v>1027</v>
      </c>
      <c r="AC118" s="250">
        <v>1163</v>
      </c>
      <c r="AD118" s="250">
        <v>1288</v>
      </c>
      <c r="AE118" s="250">
        <v>1431</v>
      </c>
      <c r="AF118" s="250">
        <v>1567</v>
      </c>
      <c r="AG118" s="250">
        <v>1748</v>
      </c>
      <c r="AH118" s="243">
        <f>$AH$74*V118*AP118</f>
        <v>1889.68</v>
      </c>
      <c r="AI118" s="243">
        <f>$AI$74*V118*AP118</f>
        <v>2035.0400000000002</v>
      </c>
      <c r="AJ118" s="243">
        <f>$AJ$74*V118*AP118</f>
        <v>2180.4</v>
      </c>
      <c r="AK118" s="243">
        <f>$AK$74*V118*AP118</f>
        <v>2325.7600000000002</v>
      </c>
      <c r="AL118" s="243">
        <f>$AL$74*V118*AP118</f>
        <v>2471.12</v>
      </c>
      <c r="AM118" s="243">
        <f>$AM$74*V118*AP118</f>
        <v>2616.48</v>
      </c>
      <c r="AN118" s="243">
        <f>$AN$74*V118*AP118</f>
        <v>2761.84</v>
      </c>
      <c r="AO118" s="243">
        <f>$AO$74*V118*AP118</f>
        <v>2907.2000000000003</v>
      </c>
      <c r="AP118" s="222">
        <v>1.58</v>
      </c>
    </row>
    <row r="119" spans="1:42" x14ac:dyDescent="0.15">
      <c r="A119" s="244">
        <v>1150</v>
      </c>
      <c r="B119" s="245">
        <f t="shared" si="27"/>
        <v>1800</v>
      </c>
      <c r="C119" s="245">
        <f t="shared" si="29"/>
        <v>1800</v>
      </c>
      <c r="D119" s="245">
        <f t="shared" si="31"/>
        <v>2037</v>
      </c>
      <c r="E119" s="245">
        <f t="shared" si="33"/>
        <v>2306</v>
      </c>
      <c r="F119" s="245">
        <f t="shared" si="35"/>
        <v>2599</v>
      </c>
      <c r="G119" s="245">
        <f t="shared" si="5"/>
        <v>2922</v>
      </c>
      <c r="H119" s="245">
        <f t="shared" si="7"/>
        <v>3291</v>
      </c>
      <c r="I119" s="245">
        <f t="shared" si="9"/>
        <v>3638</v>
      </c>
      <c r="J119" s="245">
        <f t="shared" si="11"/>
        <v>3943</v>
      </c>
      <c r="K119" s="245">
        <f t="shared" si="13"/>
        <v>4321</v>
      </c>
      <c r="L119" s="245">
        <f t="shared" si="15"/>
        <v>4737</v>
      </c>
      <c r="M119" s="245">
        <f t="shared" si="17"/>
        <v>5116</v>
      </c>
      <c r="N119" s="245">
        <f t="shared" si="19"/>
        <v>5510</v>
      </c>
      <c r="O119" s="245">
        <f t="shared" si="21"/>
        <v>5904</v>
      </c>
      <c r="P119" s="245">
        <f t="shared" si="23"/>
        <v>6297</v>
      </c>
      <c r="Q119" s="245">
        <f t="shared" si="25"/>
        <v>6691</v>
      </c>
      <c r="R119" s="245">
        <f t="shared" si="25"/>
        <v>7084</v>
      </c>
      <c r="S119" s="245">
        <f t="shared" si="25"/>
        <v>7478</v>
      </c>
      <c r="T119" s="246">
        <f t="shared" si="25"/>
        <v>7872</v>
      </c>
      <c r="V119" s="239">
        <v>1150</v>
      </c>
      <c r="W119" s="295">
        <f t="shared" ref="W119:AO119" si="37">W118+B189</f>
        <v>1161</v>
      </c>
      <c r="X119" s="250">
        <f t="shared" si="37"/>
        <v>1161</v>
      </c>
      <c r="Y119" s="250">
        <f t="shared" si="37"/>
        <v>1314</v>
      </c>
      <c r="Z119" s="250">
        <f t="shared" si="37"/>
        <v>1488</v>
      </c>
      <c r="AA119" s="250">
        <f t="shared" si="37"/>
        <v>1677</v>
      </c>
      <c r="AB119" s="250">
        <f t="shared" si="37"/>
        <v>1885</v>
      </c>
      <c r="AC119" s="250">
        <f t="shared" si="37"/>
        <v>2123</v>
      </c>
      <c r="AD119" s="250">
        <f t="shared" si="37"/>
        <v>2347</v>
      </c>
      <c r="AE119" s="250">
        <f t="shared" si="37"/>
        <v>2544</v>
      </c>
      <c r="AF119" s="250">
        <f t="shared" si="37"/>
        <v>2788</v>
      </c>
      <c r="AG119" s="250">
        <f t="shared" si="37"/>
        <v>3056</v>
      </c>
      <c r="AH119" s="243">
        <f t="shared" si="37"/>
        <v>3300.96</v>
      </c>
      <c r="AI119" s="243">
        <f t="shared" si="37"/>
        <v>3554.88</v>
      </c>
      <c r="AJ119" s="243">
        <f t="shared" si="37"/>
        <v>3808.8</v>
      </c>
      <c r="AK119" s="243">
        <f t="shared" si="37"/>
        <v>4062.7200000000003</v>
      </c>
      <c r="AL119" s="243">
        <f t="shared" si="37"/>
        <v>4316.6399999999994</v>
      </c>
      <c r="AM119" s="243">
        <f t="shared" si="37"/>
        <v>4570.5599999999995</v>
      </c>
      <c r="AN119" s="243">
        <f t="shared" si="37"/>
        <v>4824.4799999999996</v>
      </c>
      <c r="AO119" s="243">
        <f t="shared" si="37"/>
        <v>5078.3999999999996</v>
      </c>
      <c r="AP119" s="222">
        <v>2.76</v>
      </c>
    </row>
    <row r="120" spans="1:42" x14ac:dyDescent="0.15">
      <c r="A120" s="251" t="s">
        <v>22</v>
      </c>
      <c r="B120" s="248">
        <f t="shared" si="27"/>
        <v>1054</v>
      </c>
      <c r="C120" s="248">
        <f t="shared" si="29"/>
        <v>1054</v>
      </c>
      <c r="D120" s="248">
        <f t="shared" si="31"/>
        <v>1190</v>
      </c>
      <c r="E120" s="248">
        <f t="shared" si="33"/>
        <v>1310</v>
      </c>
      <c r="F120" s="248">
        <f t="shared" si="35"/>
        <v>1476</v>
      </c>
      <c r="G120" s="248">
        <f t="shared" si="5"/>
        <v>1671</v>
      </c>
      <c r="H120" s="248">
        <f t="shared" si="7"/>
        <v>1869</v>
      </c>
      <c r="I120" s="248">
        <f t="shared" si="9"/>
        <v>2102</v>
      </c>
      <c r="J120" s="248">
        <f t="shared" si="11"/>
        <v>2336</v>
      </c>
      <c r="K120" s="248">
        <f t="shared" si="13"/>
        <v>2568</v>
      </c>
      <c r="L120" s="248">
        <f t="shared" si="15"/>
        <v>2809</v>
      </c>
      <c r="M120" s="248">
        <f t="shared" si="17"/>
        <v>3037</v>
      </c>
      <c r="N120" s="248">
        <f t="shared" si="19"/>
        <v>3271</v>
      </c>
      <c r="O120" s="248">
        <f t="shared" si="21"/>
        <v>3504</v>
      </c>
      <c r="P120" s="248">
        <f t="shared" si="23"/>
        <v>3738</v>
      </c>
      <c r="Q120" s="248">
        <f t="shared" si="25"/>
        <v>3971</v>
      </c>
      <c r="R120" s="248">
        <f t="shared" si="25"/>
        <v>4205</v>
      </c>
      <c r="S120" s="248">
        <f t="shared" si="25"/>
        <v>4439</v>
      </c>
      <c r="T120" s="249">
        <f t="shared" si="25"/>
        <v>4672</v>
      </c>
      <c r="V120" s="239">
        <v>48</v>
      </c>
      <c r="W120" s="295">
        <f>X120</f>
        <v>680</v>
      </c>
      <c r="X120" s="250">
        <v>680</v>
      </c>
      <c r="Y120" s="250">
        <v>768</v>
      </c>
      <c r="Z120" s="250">
        <v>845</v>
      </c>
      <c r="AA120" s="250">
        <v>952</v>
      </c>
      <c r="AB120" s="250">
        <v>1078</v>
      </c>
      <c r="AC120" s="250">
        <v>1206</v>
      </c>
      <c r="AD120" s="250">
        <v>1356</v>
      </c>
      <c r="AE120" s="250">
        <v>1507</v>
      </c>
      <c r="AF120" s="250">
        <v>1657</v>
      </c>
      <c r="AG120" s="250">
        <v>1812</v>
      </c>
      <c r="AH120" s="243">
        <f>$AH$74*V120*AP120</f>
        <v>1959.3600000000001</v>
      </c>
      <c r="AI120" s="243">
        <f>$AI$74*V120*AP120</f>
        <v>2110.08</v>
      </c>
      <c r="AJ120" s="243">
        <f>$AJ$74*V120*AP120</f>
        <v>2260.8000000000002</v>
      </c>
      <c r="AK120" s="243">
        <f>$AK$74*V120*AP120</f>
        <v>2411.52</v>
      </c>
      <c r="AL120" s="243">
        <f>$AL$74*V120*AP120</f>
        <v>2562.2400000000002</v>
      </c>
      <c r="AM120" s="243">
        <f>$AM$74*V120*AP120</f>
        <v>2712.96</v>
      </c>
      <c r="AN120" s="243">
        <f>$AN$74*V120*AP120</f>
        <v>2863.6800000000003</v>
      </c>
      <c r="AO120" s="243">
        <f>$AO$74*V120*AP120</f>
        <v>3014.4</v>
      </c>
      <c r="AP120" s="222">
        <v>1.57</v>
      </c>
    </row>
    <row r="121" spans="1:42" ht="13" thickBot="1" x14ac:dyDescent="0.2">
      <c r="A121" s="240">
        <v>1200</v>
      </c>
      <c r="B121" s="252">
        <f t="shared" si="27"/>
        <v>1874</v>
      </c>
      <c r="C121" s="252">
        <f t="shared" si="29"/>
        <v>1874</v>
      </c>
      <c r="D121" s="252">
        <f t="shared" si="31"/>
        <v>2120</v>
      </c>
      <c r="E121" s="252">
        <f t="shared" si="33"/>
        <v>2370</v>
      </c>
      <c r="F121" s="252">
        <f t="shared" si="35"/>
        <v>2669</v>
      </c>
      <c r="G121" s="252">
        <f t="shared" si="5"/>
        <v>3023</v>
      </c>
      <c r="H121" s="252">
        <f t="shared" si="7"/>
        <v>3382</v>
      </c>
      <c r="I121" s="252">
        <f t="shared" si="9"/>
        <v>3802</v>
      </c>
      <c r="J121" s="252">
        <f t="shared" si="11"/>
        <v>4134</v>
      </c>
      <c r="K121" s="252">
        <f t="shared" si="13"/>
        <v>4538</v>
      </c>
      <c r="L121" s="252">
        <f t="shared" si="15"/>
        <v>4920</v>
      </c>
      <c r="M121" s="252">
        <f t="shared" si="17"/>
        <v>5320</v>
      </c>
      <c r="N121" s="252">
        <f t="shared" si="19"/>
        <v>5729</v>
      </c>
      <c r="O121" s="252">
        <f t="shared" si="21"/>
        <v>6138</v>
      </c>
      <c r="P121" s="252">
        <f t="shared" si="23"/>
        <v>6547</v>
      </c>
      <c r="Q121" s="252">
        <f t="shared" si="25"/>
        <v>6956</v>
      </c>
      <c r="R121" s="252">
        <f t="shared" si="25"/>
        <v>7366</v>
      </c>
      <c r="S121" s="252">
        <f t="shared" si="25"/>
        <v>7775</v>
      </c>
      <c r="T121" s="253">
        <f t="shared" si="25"/>
        <v>8184</v>
      </c>
      <c r="V121" s="239">
        <v>1200</v>
      </c>
      <c r="W121" s="295">
        <f t="shared" ref="W121:AO121" si="38">W120+B191</f>
        <v>1209</v>
      </c>
      <c r="X121" s="250">
        <f t="shared" si="38"/>
        <v>1209</v>
      </c>
      <c r="Y121" s="250">
        <f t="shared" si="38"/>
        <v>1368</v>
      </c>
      <c r="Z121" s="250">
        <f t="shared" si="38"/>
        <v>1529</v>
      </c>
      <c r="AA121" s="250">
        <f t="shared" si="38"/>
        <v>1722</v>
      </c>
      <c r="AB121" s="250">
        <f t="shared" si="38"/>
        <v>1950</v>
      </c>
      <c r="AC121" s="250">
        <f t="shared" si="38"/>
        <v>2182</v>
      </c>
      <c r="AD121" s="250">
        <f t="shared" si="38"/>
        <v>2453</v>
      </c>
      <c r="AE121" s="250">
        <f t="shared" si="38"/>
        <v>2667</v>
      </c>
      <c r="AF121" s="250">
        <f t="shared" si="38"/>
        <v>2928</v>
      </c>
      <c r="AG121" s="250">
        <f t="shared" si="38"/>
        <v>3174</v>
      </c>
      <c r="AH121" s="243">
        <f t="shared" si="38"/>
        <v>3432</v>
      </c>
      <c r="AI121" s="243">
        <f t="shared" si="38"/>
        <v>3696</v>
      </c>
      <c r="AJ121" s="243">
        <f t="shared" si="38"/>
        <v>3960</v>
      </c>
      <c r="AK121" s="243">
        <f t="shared" si="38"/>
        <v>4224</v>
      </c>
      <c r="AL121" s="243">
        <f t="shared" si="38"/>
        <v>4488</v>
      </c>
      <c r="AM121" s="243">
        <f t="shared" si="38"/>
        <v>4752</v>
      </c>
      <c r="AN121" s="243">
        <f t="shared" si="38"/>
        <v>5016</v>
      </c>
      <c r="AO121" s="243">
        <f t="shared" si="38"/>
        <v>5280</v>
      </c>
      <c r="AP121" s="222">
        <v>2.75</v>
      </c>
    </row>
    <row r="122" spans="1:42" x14ac:dyDescent="0.15">
      <c r="A122" s="238" t="s">
        <v>130</v>
      </c>
      <c r="B122" s="241">
        <f t="shared" si="27"/>
        <v>1054</v>
      </c>
      <c r="C122" s="241">
        <f t="shared" si="29"/>
        <v>1097</v>
      </c>
      <c r="D122" s="241">
        <f t="shared" si="31"/>
        <v>1240</v>
      </c>
      <c r="E122" s="241">
        <f t="shared" si="33"/>
        <v>1364</v>
      </c>
      <c r="F122" s="241">
        <f t="shared" si="35"/>
        <v>1535</v>
      </c>
      <c r="G122" s="241">
        <f t="shared" si="5"/>
        <v>1736</v>
      </c>
      <c r="H122" s="241">
        <f t="shared" si="7"/>
        <v>1947</v>
      </c>
      <c r="I122" s="241">
        <f t="shared" si="9"/>
        <v>2190</v>
      </c>
      <c r="J122" s="241">
        <f t="shared" si="11"/>
        <v>2434</v>
      </c>
      <c r="K122" s="241">
        <f t="shared" si="13"/>
        <v>2677</v>
      </c>
      <c r="L122" s="241">
        <f t="shared" si="15"/>
        <v>2920</v>
      </c>
      <c r="M122" s="241">
        <f t="shared" si="17"/>
        <v>3164</v>
      </c>
      <c r="N122" s="241">
        <f t="shared" si="19"/>
        <v>3407</v>
      </c>
      <c r="O122" s="241">
        <f t="shared" si="21"/>
        <v>3650</v>
      </c>
      <c r="P122" s="241">
        <f t="shared" si="23"/>
        <v>3894</v>
      </c>
      <c r="Q122" s="241">
        <f t="shared" si="25"/>
        <v>4137</v>
      </c>
      <c r="R122" s="241">
        <f t="shared" si="25"/>
        <v>4380</v>
      </c>
      <c r="S122" s="241">
        <f t="shared" si="25"/>
        <v>4624</v>
      </c>
      <c r="T122" s="242">
        <f t="shared" si="25"/>
        <v>4867</v>
      </c>
      <c r="V122" s="239">
        <v>50</v>
      </c>
      <c r="W122" s="295">
        <f>$W$74*V122*$W$134</f>
        <v>680</v>
      </c>
      <c r="X122" s="243">
        <f t="shared" ref="X122:AO122" si="39">X74*$V$122*X134</f>
        <v>708</v>
      </c>
      <c r="Y122" s="243">
        <f t="shared" si="39"/>
        <v>800</v>
      </c>
      <c r="Z122" s="243">
        <f t="shared" si="39"/>
        <v>880</v>
      </c>
      <c r="AA122" s="243">
        <f t="shared" si="39"/>
        <v>990</v>
      </c>
      <c r="AB122" s="243">
        <f t="shared" si="39"/>
        <v>1120</v>
      </c>
      <c r="AC122" s="243">
        <f t="shared" si="39"/>
        <v>1256</v>
      </c>
      <c r="AD122" s="243">
        <f t="shared" si="39"/>
        <v>1413</v>
      </c>
      <c r="AE122" s="243">
        <f t="shared" si="39"/>
        <v>1570</v>
      </c>
      <c r="AF122" s="243">
        <f t="shared" si="39"/>
        <v>1727</v>
      </c>
      <c r="AG122" s="295">
        <f t="shared" si="39"/>
        <v>1884</v>
      </c>
      <c r="AH122" s="243">
        <f t="shared" si="39"/>
        <v>2041</v>
      </c>
      <c r="AI122" s="243">
        <f t="shared" si="39"/>
        <v>2198</v>
      </c>
      <c r="AJ122" s="243">
        <f t="shared" si="39"/>
        <v>2355</v>
      </c>
      <c r="AK122" s="243">
        <f t="shared" si="39"/>
        <v>2512</v>
      </c>
      <c r="AL122" s="243">
        <f t="shared" si="39"/>
        <v>2669</v>
      </c>
      <c r="AM122" s="243">
        <f t="shared" si="39"/>
        <v>2826</v>
      </c>
      <c r="AN122" s="243">
        <f t="shared" si="39"/>
        <v>2983</v>
      </c>
      <c r="AO122" s="243">
        <f t="shared" si="39"/>
        <v>3140</v>
      </c>
      <c r="AP122" s="222">
        <v>1.57</v>
      </c>
    </row>
    <row r="123" spans="1:42" x14ac:dyDescent="0.15">
      <c r="A123" s="244">
        <v>1250</v>
      </c>
      <c r="B123" s="245">
        <f t="shared" si="27"/>
        <v>1876</v>
      </c>
      <c r="C123" s="245">
        <f t="shared" si="29"/>
        <v>1953</v>
      </c>
      <c r="D123" s="245">
        <f t="shared" si="31"/>
        <v>2207</v>
      </c>
      <c r="E123" s="245">
        <f t="shared" si="33"/>
        <v>2472</v>
      </c>
      <c r="F123" s="245">
        <f t="shared" si="35"/>
        <v>2781</v>
      </c>
      <c r="G123" s="245">
        <f t="shared" si="5"/>
        <v>3147</v>
      </c>
      <c r="H123" s="245">
        <f t="shared" si="7"/>
        <v>3522</v>
      </c>
      <c r="I123" s="245">
        <f t="shared" si="9"/>
        <v>3962</v>
      </c>
      <c r="J123" s="245">
        <f t="shared" si="11"/>
        <v>4309</v>
      </c>
      <c r="K123" s="245">
        <f t="shared" si="13"/>
        <v>4723</v>
      </c>
      <c r="L123" s="245">
        <f t="shared" si="15"/>
        <v>5115</v>
      </c>
      <c r="M123" s="245">
        <f t="shared" si="17"/>
        <v>5541</v>
      </c>
      <c r="N123" s="245">
        <f t="shared" si="19"/>
        <v>5968</v>
      </c>
      <c r="O123" s="245">
        <f t="shared" si="21"/>
        <v>6394</v>
      </c>
      <c r="P123" s="245">
        <f t="shared" si="23"/>
        <v>6820</v>
      </c>
      <c r="Q123" s="245">
        <f t="shared" si="25"/>
        <v>7246</v>
      </c>
      <c r="R123" s="245">
        <f t="shared" si="25"/>
        <v>7673</v>
      </c>
      <c r="S123" s="245">
        <f t="shared" si="25"/>
        <v>8099</v>
      </c>
      <c r="T123" s="246">
        <f t="shared" si="25"/>
        <v>8525</v>
      </c>
      <c r="V123" s="239">
        <v>1250</v>
      </c>
      <c r="W123" s="295">
        <f t="shared" ref="W123:AO123" si="40">W122+B193</f>
        <v>1210</v>
      </c>
      <c r="X123" s="243">
        <f t="shared" si="40"/>
        <v>1260</v>
      </c>
      <c r="Y123" s="243">
        <f t="shared" si="40"/>
        <v>1424</v>
      </c>
      <c r="Z123" s="243">
        <f t="shared" si="40"/>
        <v>1595</v>
      </c>
      <c r="AA123" s="243">
        <f t="shared" si="40"/>
        <v>1794</v>
      </c>
      <c r="AB123" s="243">
        <f t="shared" si="40"/>
        <v>2030</v>
      </c>
      <c r="AC123" s="243">
        <f t="shared" si="40"/>
        <v>2272</v>
      </c>
      <c r="AD123" s="243">
        <f t="shared" si="40"/>
        <v>2556</v>
      </c>
      <c r="AE123" s="243">
        <f t="shared" si="40"/>
        <v>2780</v>
      </c>
      <c r="AF123" s="243">
        <f t="shared" si="40"/>
        <v>3047</v>
      </c>
      <c r="AG123" s="295">
        <f t="shared" si="40"/>
        <v>3300</v>
      </c>
      <c r="AH123" s="243">
        <f t="shared" si="40"/>
        <v>3575</v>
      </c>
      <c r="AI123" s="243">
        <f t="shared" si="40"/>
        <v>3850</v>
      </c>
      <c r="AJ123" s="243">
        <f t="shared" si="40"/>
        <v>4125</v>
      </c>
      <c r="AK123" s="243">
        <f t="shared" si="40"/>
        <v>4400</v>
      </c>
      <c r="AL123" s="243">
        <f t="shared" si="40"/>
        <v>4675</v>
      </c>
      <c r="AM123" s="243">
        <f t="shared" si="40"/>
        <v>4950</v>
      </c>
      <c r="AN123" s="243">
        <f t="shared" si="40"/>
        <v>5225</v>
      </c>
      <c r="AO123" s="243">
        <f t="shared" si="40"/>
        <v>5500</v>
      </c>
      <c r="AP123" s="222">
        <v>2.75</v>
      </c>
    </row>
    <row r="124" spans="1:42" x14ac:dyDescent="0.15">
      <c r="A124" s="251" t="s">
        <v>131</v>
      </c>
      <c r="B124" s="248">
        <f t="shared" si="27"/>
        <v>1096</v>
      </c>
      <c r="C124" s="248">
        <f t="shared" si="29"/>
        <v>1141</v>
      </c>
      <c r="D124" s="248">
        <f t="shared" si="31"/>
        <v>1290</v>
      </c>
      <c r="E124" s="248">
        <f t="shared" si="33"/>
        <v>1419</v>
      </c>
      <c r="F124" s="248">
        <f t="shared" si="35"/>
        <v>1596</v>
      </c>
      <c r="G124" s="248">
        <f t="shared" si="5"/>
        <v>1805</v>
      </c>
      <c r="H124" s="248">
        <f t="shared" si="7"/>
        <v>2025</v>
      </c>
      <c r="I124" s="248">
        <f t="shared" si="9"/>
        <v>2278</v>
      </c>
      <c r="J124" s="248">
        <f t="shared" si="11"/>
        <v>2531</v>
      </c>
      <c r="K124" s="248">
        <f t="shared" si="13"/>
        <v>2784</v>
      </c>
      <c r="L124" s="248">
        <f t="shared" si="15"/>
        <v>3037</v>
      </c>
      <c r="M124" s="248">
        <f t="shared" si="17"/>
        <v>3290</v>
      </c>
      <c r="N124" s="248">
        <f t="shared" si="19"/>
        <v>3543</v>
      </c>
      <c r="O124" s="248">
        <f t="shared" si="21"/>
        <v>3796</v>
      </c>
      <c r="P124" s="248">
        <f t="shared" si="23"/>
        <v>4049</v>
      </c>
      <c r="Q124" s="248">
        <f t="shared" si="25"/>
        <v>4302</v>
      </c>
      <c r="R124" s="248">
        <f t="shared" si="25"/>
        <v>4556</v>
      </c>
      <c r="S124" s="248">
        <f t="shared" si="25"/>
        <v>4809</v>
      </c>
      <c r="T124" s="249">
        <f t="shared" si="25"/>
        <v>5062</v>
      </c>
      <c r="V124" s="239">
        <v>52</v>
      </c>
      <c r="W124" s="295">
        <f>$W$74*V124*$W$134</f>
        <v>707.19999999999993</v>
      </c>
      <c r="X124" s="243">
        <f t="shared" ref="X124:AO124" si="41">X74*$V$124*X134</f>
        <v>736.31999999999994</v>
      </c>
      <c r="Y124" s="243">
        <f t="shared" si="41"/>
        <v>832</v>
      </c>
      <c r="Z124" s="243">
        <f t="shared" si="41"/>
        <v>915.2</v>
      </c>
      <c r="AA124" s="243">
        <f t="shared" si="41"/>
        <v>1029.5999999999999</v>
      </c>
      <c r="AB124" s="243">
        <f t="shared" si="41"/>
        <v>1164.8</v>
      </c>
      <c r="AC124" s="243">
        <f t="shared" si="41"/>
        <v>1306.24</v>
      </c>
      <c r="AD124" s="243">
        <f t="shared" si="41"/>
        <v>1469.52</v>
      </c>
      <c r="AE124" s="243">
        <f t="shared" si="41"/>
        <v>1632.8</v>
      </c>
      <c r="AF124" s="243">
        <f t="shared" si="41"/>
        <v>1796.0800000000002</v>
      </c>
      <c r="AG124" s="295">
        <f t="shared" si="41"/>
        <v>1959.3600000000001</v>
      </c>
      <c r="AH124" s="243">
        <f t="shared" si="41"/>
        <v>2122.64</v>
      </c>
      <c r="AI124" s="243">
        <f t="shared" si="41"/>
        <v>2285.92</v>
      </c>
      <c r="AJ124" s="243">
        <f t="shared" si="41"/>
        <v>2449.2000000000003</v>
      </c>
      <c r="AK124" s="243">
        <f t="shared" si="41"/>
        <v>2612.48</v>
      </c>
      <c r="AL124" s="243">
        <f t="shared" si="41"/>
        <v>2775.76</v>
      </c>
      <c r="AM124" s="243">
        <f t="shared" si="41"/>
        <v>2939.04</v>
      </c>
      <c r="AN124" s="243">
        <f t="shared" si="41"/>
        <v>3102.32</v>
      </c>
      <c r="AO124" s="243">
        <f t="shared" si="41"/>
        <v>3265.6</v>
      </c>
      <c r="AP124" s="222">
        <v>1.57</v>
      </c>
    </row>
    <row r="125" spans="1:42" x14ac:dyDescent="0.15">
      <c r="A125" s="244">
        <v>1300</v>
      </c>
      <c r="B125" s="245">
        <f t="shared" si="27"/>
        <v>1951</v>
      </c>
      <c r="C125" s="245">
        <f t="shared" si="29"/>
        <v>2031</v>
      </c>
      <c r="D125" s="245">
        <f t="shared" si="31"/>
        <v>2295</v>
      </c>
      <c r="E125" s="245">
        <f t="shared" si="33"/>
        <v>2571</v>
      </c>
      <c r="F125" s="245">
        <f t="shared" si="35"/>
        <v>2892</v>
      </c>
      <c r="G125" s="245">
        <f t="shared" si="5"/>
        <v>3272</v>
      </c>
      <c r="H125" s="245">
        <f t="shared" si="7"/>
        <v>3662</v>
      </c>
      <c r="I125" s="245">
        <f t="shared" si="9"/>
        <v>4120</v>
      </c>
      <c r="J125" s="245">
        <f t="shared" si="11"/>
        <v>4481</v>
      </c>
      <c r="K125" s="245">
        <f t="shared" si="13"/>
        <v>4912</v>
      </c>
      <c r="L125" s="245">
        <f t="shared" si="15"/>
        <v>5320</v>
      </c>
      <c r="M125" s="245">
        <f t="shared" si="17"/>
        <v>5763</v>
      </c>
      <c r="N125" s="245">
        <f t="shared" si="19"/>
        <v>6206</v>
      </c>
      <c r="O125" s="245">
        <f t="shared" si="21"/>
        <v>6650</v>
      </c>
      <c r="P125" s="245">
        <f t="shared" si="23"/>
        <v>7093</v>
      </c>
      <c r="Q125" s="245">
        <f t="shared" si="25"/>
        <v>7536</v>
      </c>
      <c r="R125" s="245">
        <f t="shared" si="25"/>
        <v>7979</v>
      </c>
      <c r="S125" s="245">
        <f t="shared" si="25"/>
        <v>8423</v>
      </c>
      <c r="T125" s="246">
        <f t="shared" si="25"/>
        <v>8866</v>
      </c>
      <c r="V125" s="239">
        <v>1300</v>
      </c>
      <c r="W125" s="295">
        <f t="shared" ref="W125:AO125" si="42">W124+B195</f>
        <v>1258.3999999999999</v>
      </c>
      <c r="X125" s="243">
        <f t="shared" si="42"/>
        <v>1310.4000000000001</v>
      </c>
      <c r="Y125" s="243">
        <f t="shared" si="42"/>
        <v>1480.96</v>
      </c>
      <c r="Z125" s="243">
        <f t="shared" si="42"/>
        <v>1658.8000000000002</v>
      </c>
      <c r="AA125" s="243">
        <f t="shared" si="42"/>
        <v>1865.76</v>
      </c>
      <c r="AB125" s="243">
        <f t="shared" si="42"/>
        <v>2111.1999999999998</v>
      </c>
      <c r="AC125" s="243">
        <f t="shared" si="42"/>
        <v>2362.88</v>
      </c>
      <c r="AD125" s="243">
        <f t="shared" si="42"/>
        <v>2658.24</v>
      </c>
      <c r="AE125" s="243">
        <f t="shared" si="42"/>
        <v>2891.2</v>
      </c>
      <c r="AF125" s="243">
        <f t="shared" si="42"/>
        <v>3168.88</v>
      </c>
      <c r="AG125" s="295">
        <f t="shared" si="42"/>
        <v>3432</v>
      </c>
      <c r="AH125" s="243">
        <f t="shared" si="42"/>
        <v>3718</v>
      </c>
      <c r="AI125" s="243">
        <f t="shared" si="42"/>
        <v>4004</v>
      </c>
      <c r="AJ125" s="243">
        <f t="shared" si="42"/>
        <v>4290</v>
      </c>
      <c r="AK125" s="243">
        <f t="shared" si="42"/>
        <v>4576</v>
      </c>
      <c r="AL125" s="243">
        <f t="shared" si="42"/>
        <v>4862</v>
      </c>
      <c r="AM125" s="243">
        <f t="shared" si="42"/>
        <v>5148</v>
      </c>
      <c r="AN125" s="243">
        <f t="shared" si="42"/>
        <v>5434</v>
      </c>
      <c r="AO125" s="243">
        <f t="shared" si="42"/>
        <v>5720</v>
      </c>
      <c r="AP125" s="222">
        <v>2.75</v>
      </c>
    </row>
    <row r="126" spans="1:42" x14ac:dyDescent="0.15">
      <c r="A126" s="251" t="s">
        <v>132</v>
      </c>
      <c r="B126" s="248">
        <f t="shared" si="27"/>
        <v>1138</v>
      </c>
      <c r="C126" s="248">
        <f t="shared" si="29"/>
        <v>1185</v>
      </c>
      <c r="D126" s="248">
        <f t="shared" si="31"/>
        <v>1339</v>
      </c>
      <c r="E126" s="248">
        <f t="shared" si="33"/>
        <v>1473</v>
      </c>
      <c r="F126" s="248">
        <f t="shared" si="35"/>
        <v>1657</v>
      </c>
      <c r="G126" s="248">
        <f t="shared" si="5"/>
        <v>1875</v>
      </c>
      <c r="H126" s="248">
        <f t="shared" si="7"/>
        <v>2103</v>
      </c>
      <c r="I126" s="248">
        <f t="shared" si="9"/>
        <v>2365</v>
      </c>
      <c r="J126" s="248">
        <f t="shared" si="11"/>
        <v>2628</v>
      </c>
      <c r="K126" s="248">
        <f t="shared" si="13"/>
        <v>2891</v>
      </c>
      <c r="L126" s="248">
        <f t="shared" si="15"/>
        <v>3154</v>
      </c>
      <c r="M126" s="248">
        <f t="shared" si="17"/>
        <v>3417</v>
      </c>
      <c r="N126" s="248">
        <f t="shared" si="19"/>
        <v>3679</v>
      </c>
      <c r="O126" s="248">
        <f t="shared" si="21"/>
        <v>3942</v>
      </c>
      <c r="P126" s="248">
        <f t="shared" si="23"/>
        <v>4205</v>
      </c>
      <c r="Q126" s="248">
        <f t="shared" si="25"/>
        <v>4468</v>
      </c>
      <c r="R126" s="248">
        <f t="shared" si="25"/>
        <v>4731</v>
      </c>
      <c r="S126" s="248">
        <f t="shared" si="25"/>
        <v>4994</v>
      </c>
      <c r="T126" s="249">
        <f t="shared" si="25"/>
        <v>5256</v>
      </c>
      <c r="V126" s="239">
        <v>54</v>
      </c>
      <c r="W126" s="295">
        <f>$W$74*V126*$W$134</f>
        <v>734.4</v>
      </c>
      <c r="X126" s="243">
        <f t="shared" ref="X126:AO126" si="43">X74*$V$126*X134</f>
        <v>764.64</v>
      </c>
      <c r="Y126" s="243">
        <f t="shared" si="43"/>
        <v>864</v>
      </c>
      <c r="Z126" s="243">
        <f t="shared" si="43"/>
        <v>950.4</v>
      </c>
      <c r="AA126" s="243">
        <f t="shared" si="43"/>
        <v>1069.2</v>
      </c>
      <c r="AB126" s="243">
        <f t="shared" si="43"/>
        <v>1209.6000000000001</v>
      </c>
      <c r="AC126" s="243">
        <f t="shared" si="43"/>
        <v>1356.48</v>
      </c>
      <c r="AD126" s="243">
        <f t="shared" si="43"/>
        <v>1526.04</v>
      </c>
      <c r="AE126" s="243">
        <f t="shared" si="43"/>
        <v>1695.6000000000001</v>
      </c>
      <c r="AF126" s="243">
        <f t="shared" si="43"/>
        <v>1865.16</v>
      </c>
      <c r="AG126" s="295">
        <f t="shared" si="43"/>
        <v>2034.72</v>
      </c>
      <c r="AH126" s="243">
        <f t="shared" si="43"/>
        <v>2204.2800000000002</v>
      </c>
      <c r="AI126" s="243">
        <f t="shared" si="43"/>
        <v>2373.84</v>
      </c>
      <c r="AJ126" s="243">
        <f t="shared" si="43"/>
        <v>2543.4</v>
      </c>
      <c r="AK126" s="243">
        <f t="shared" si="43"/>
        <v>2712.96</v>
      </c>
      <c r="AL126" s="243">
        <f t="shared" si="43"/>
        <v>2882.52</v>
      </c>
      <c r="AM126" s="243">
        <f t="shared" si="43"/>
        <v>3052.08</v>
      </c>
      <c r="AN126" s="243">
        <f t="shared" si="43"/>
        <v>3221.6400000000003</v>
      </c>
      <c r="AO126" s="243">
        <f t="shared" si="43"/>
        <v>3391.2000000000003</v>
      </c>
      <c r="AP126" s="222">
        <v>1.57</v>
      </c>
    </row>
    <row r="127" spans="1:42" x14ac:dyDescent="0.15">
      <c r="A127" s="244">
        <v>1350</v>
      </c>
      <c r="B127" s="245">
        <f t="shared" si="27"/>
        <v>2026</v>
      </c>
      <c r="C127" s="245">
        <f t="shared" si="29"/>
        <v>2109</v>
      </c>
      <c r="D127" s="245">
        <f t="shared" si="31"/>
        <v>2384</v>
      </c>
      <c r="E127" s="245">
        <f t="shared" si="33"/>
        <v>2670</v>
      </c>
      <c r="F127" s="245">
        <f t="shared" si="35"/>
        <v>3003</v>
      </c>
      <c r="G127" s="245">
        <f t="shared" si="5"/>
        <v>3398</v>
      </c>
      <c r="H127" s="245">
        <f t="shared" si="7"/>
        <v>3803</v>
      </c>
      <c r="I127" s="245">
        <f t="shared" si="9"/>
        <v>4279</v>
      </c>
      <c r="J127" s="245">
        <f t="shared" si="11"/>
        <v>4654</v>
      </c>
      <c r="K127" s="245">
        <f t="shared" si="13"/>
        <v>5101</v>
      </c>
      <c r="L127" s="245">
        <f t="shared" si="15"/>
        <v>5524</v>
      </c>
      <c r="M127" s="245">
        <f t="shared" si="17"/>
        <v>5985</v>
      </c>
      <c r="N127" s="245">
        <f t="shared" si="19"/>
        <v>6445</v>
      </c>
      <c r="O127" s="245">
        <f t="shared" si="21"/>
        <v>6905</v>
      </c>
      <c r="P127" s="245">
        <f t="shared" si="23"/>
        <v>7366</v>
      </c>
      <c r="Q127" s="245">
        <f t="shared" si="25"/>
        <v>7826</v>
      </c>
      <c r="R127" s="245">
        <f t="shared" si="25"/>
        <v>8286</v>
      </c>
      <c r="S127" s="245">
        <f t="shared" si="25"/>
        <v>8747</v>
      </c>
      <c r="T127" s="246">
        <f t="shared" si="25"/>
        <v>9207</v>
      </c>
      <c r="V127" s="239">
        <v>1350</v>
      </c>
      <c r="W127" s="295">
        <f t="shared" ref="W127:AO127" si="44">W126+B197</f>
        <v>1306.8</v>
      </c>
      <c r="X127" s="243">
        <f t="shared" si="44"/>
        <v>1360.8000000000002</v>
      </c>
      <c r="Y127" s="243">
        <f t="shared" si="44"/>
        <v>1537.92</v>
      </c>
      <c r="Z127" s="243">
        <f t="shared" si="44"/>
        <v>1722.6</v>
      </c>
      <c r="AA127" s="243">
        <f t="shared" si="44"/>
        <v>1937.52</v>
      </c>
      <c r="AB127" s="243">
        <f t="shared" si="44"/>
        <v>2192.4</v>
      </c>
      <c r="AC127" s="243">
        <f t="shared" si="44"/>
        <v>2453.7600000000002</v>
      </c>
      <c r="AD127" s="243">
        <f t="shared" si="44"/>
        <v>2760.48</v>
      </c>
      <c r="AE127" s="243">
        <f t="shared" si="44"/>
        <v>3002.4</v>
      </c>
      <c r="AF127" s="243">
        <f t="shared" si="44"/>
        <v>3290.76</v>
      </c>
      <c r="AG127" s="295">
        <f t="shared" si="44"/>
        <v>3564</v>
      </c>
      <c r="AH127" s="243">
        <f t="shared" si="44"/>
        <v>3861</v>
      </c>
      <c r="AI127" s="243">
        <f t="shared" si="44"/>
        <v>4158</v>
      </c>
      <c r="AJ127" s="243">
        <f t="shared" si="44"/>
        <v>4455</v>
      </c>
      <c r="AK127" s="243">
        <f t="shared" si="44"/>
        <v>4752</v>
      </c>
      <c r="AL127" s="243">
        <f t="shared" si="44"/>
        <v>5049</v>
      </c>
      <c r="AM127" s="243">
        <f t="shared" si="44"/>
        <v>5346</v>
      </c>
      <c r="AN127" s="243">
        <f t="shared" si="44"/>
        <v>5643</v>
      </c>
      <c r="AO127" s="243">
        <f t="shared" si="44"/>
        <v>5940</v>
      </c>
      <c r="AP127" s="222">
        <v>2.75</v>
      </c>
    </row>
    <row r="128" spans="1:42" x14ac:dyDescent="0.15">
      <c r="A128" s="251" t="s">
        <v>133</v>
      </c>
      <c r="B128" s="248">
        <f t="shared" si="27"/>
        <v>1180</v>
      </c>
      <c r="C128" s="248">
        <f t="shared" si="29"/>
        <v>1229</v>
      </c>
      <c r="D128" s="248">
        <f t="shared" si="31"/>
        <v>1389</v>
      </c>
      <c r="E128" s="248">
        <f t="shared" si="33"/>
        <v>1528</v>
      </c>
      <c r="F128" s="248">
        <f t="shared" si="35"/>
        <v>1719</v>
      </c>
      <c r="G128" s="248">
        <f t="shared" si="5"/>
        <v>1944</v>
      </c>
      <c r="H128" s="248">
        <f t="shared" si="7"/>
        <v>2180</v>
      </c>
      <c r="I128" s="248">
        <f t="shared" si="9"/>
        <v>2453</v>
      </c>
      <c r="J128" s="248">
        <f t="shared" si="11"/>
        <v>2726</v>
      </c>
      <c r="K128" s="248">
        <f t="shared" si="13"/>
        <v>2998</v>
      </c>
      <c r="L128" s="248">
        <f t="shared" si="15"/>
        <v>3271</v>
      </c>
      <c r="M128" s="248">
        <f t="shared" si="17"/>
        <v>3543</v>
      </c>
      <c r="N128" s="248">
        <f t="shared" si="19"/>
        <v>3816</v>
      </c>
      <c r="O128" s="248">
        <f t="shared" si="21"/>
        <v>4088</v>
      </c>
      <c r="P128" s="248">
        <f t="shared" si="23"/>
        <v>4361</v>
      </c>
      <c r="Q128" s="248">
        <f t="shared" si="25"/>
        <v>4633</v>
      </c>
      <c r="R128" s="248">
        <f t="shared" si="25"/>
        <v>4906</v>
      </c>
      <c r="S128" s="248">
        <f t="shared" si="25"/>
        <v>5178</v>
      </c>
      <c r="T128" s="249">
        <f t="shared" si="25"/>
        <v>5451</v>
      </c>
      <c r="V128" s="239">
        <v>56</v>
      </c>
      <c r="W128" s="295">
        <f>$W$74*V128*$W$134</f>
        <v>761.6</v>
      </c>
      <c r="X128" s="243">
        <f t="shared" ref="X128:AO128" si="45">X74*$V$128*X134</f>
        <v>792.95999999999992</v>
      </c>
      <c r="Y128" s="243">
        <f t="shared" si="45"/>
        <v>896</v>
      </c>
      <c r="Z128" s="243">
        <f t="shared" si="45"/>
        <v>985.6</v>
      </c>
      <c r="AA128" s="243">
        <f t="shared" si="45"/>
        <v>1108.8</v>
      </c>
      <c r="AB128" s="243">
        <f t="shared" si="45"/>
        <v>1254.4000000000001</v>
      </c>
      <c r="AC128" s="243">
        <f t="shared" si="45"/>
        <v>1406.72</v>
      </c>
      <c r="AD128" s="243">
        <f t="shared" si="45"/>
        <v>1582.5600000000002</v>
      </c>
      <c r="AE128" s="243">
        <f t="shared" si="45"/>
        <v>1758.4</v>
      </c>
      <c r="AF128" s="243">
        <f t="shared" si="45"/>
        <v>1934.24</v>
      </c>
      <c r="AG128" s="295">
        <f t="shared" si="45"/>
        <v>2110.08</v>
      </c>
      <c r="AH128" s="243">
        <f t="shared" si="45"/>
        <v>2285.92</v>
      </c>
      <c r="AI128" s="243">
        <f t="shared" si="45"/>
        <v>2461.7600000000002</v>
      </c>
      <c r="AJ128" s="243">
        <f t="shared" si="45"/>
        <v>2637.6</v>
      </c>
      <c r="AK128" s="243">
        <f t="shared" si="45"/>
        <v>2813.44</v>
      </c>
      <c r="AL128" s="243">
        <f t="shared" si="45"/>
        <v>2989.28</v>
      </c>
      <c r="AM128" s="243">
        <f t="shared" si="45"/>
        <v>3165.1200000000003</v>
      </c>
      <c r="AN128" s="243">
        <f t="shared" si="45"/>
        <v>3340.96</v>
      </c>
      <c r="AO128" s="243">
        <f t="shared" si="45"/>
        <v>3516.8</v>
      </c>
      <c r="AP128" s="222">
        <v>1.57</v>
      </c>
    </row>
    <row r="129" spans="1:42" x14ac:dyDescent="0.15">
      <c r="A129" s="244">
        <v>1400</v>
      </c>
      <c r="B129" s="245">
        <f t="shared" si="27"/>
        <v>2101</v>
      </c>
      <c r="C129" s="245">
        <f t="shared" si="29"/>
        <v>2187</v>
      </c>
      <c r="D129" s="245">
        <f t="shared" si="31"/>
        <v>2472</v>
      </c>
      <c r="E129" s="245">
        <f t="shared" si="33"/>
        <v>2769</v>
      </c>
      <c r="F129" s="245">
        <f t="shared" si="35"/>
        <v>3114</v>
      </c>
      <c r="G129" s="245">
        <f t="shared" si="5"/>
        <v>3524</v>
      </c>
      <c r="H129" s="245">
        <f t="shared" si="7"/>
        <v>3944</v>
      </c>
      <c r="I129" s="245">
        <f t="shared" si="9"/>
        <v>4437</v>
      </c>
      <c r="J129" s="245">
        <f t="shared" si="11"/>
        <v>4826</v>
      </c>
      <c r="K129" s="245">
        <f t="shared" si="13"/>
        <v>5290</v>
      </c>
      <c r="L129" s="245">
        <f t="shared" si="15"/>
        <v>5729</v>
      </c>
      <c r="M129" s="245">
        <f t="shared" si="17"/>
        <v>6206</v>
      </c>
      <c r="N129" s="245">
        <f t="shared" si="19"/>
        <v>6684</v>
      </c>
      <c r="O129" s="245">
        <f t="shared" si="21"/>
        <v>7161</v>
      </c>
      <c r="P129" s="245">
        <f t="shared" si="23"/>
        <v>7638</v>
      </c>
      <c r="Q129" s="245">
        <f t="shared" si="25"/>
        <v>8116</v>
      </c>
      <c r="R129" s="245">
        <f t="shared" si="25"/>
        <v>8593</v>
      </c>
      <c r="S129" s="245">
        <f t="shared" si="25"/>
        <v>9071</v>
      </c>
      <c r="T129" s="246">
        <f t="shared" si="25"/>
        <v>9548</v>
      </c>
      <c r="V129" s="239">
        <v>1400</v>
      </c>
      <c r="W129" s="243">
        <f t="shared" ref="W129:AO129" si="46">W128+B199</f>
        <v>1355.2</v>
      </c>
      <c r="X129" s="243">
        <f t="shared" si="46"/>
        <v>1411.1999999999998</v>
      </c>
      <c r="Y129" s="243">
        <f t="shared" si="46"/>
        <v>1594.88</v>
      </c>
      <c r="Z129" s="243">
        <f t="shared" si="46"/>
        <v>1786.4</v>
      </c>
      <c r="AA129" s="243">
        <f t="shared" si="46"/>
        <v>2009.28</v>
      </c>
      <c r="AB129" s="243">
        <f t="shared" si="46"/>
        <v>2273.6000000000004</v>
      </c>
      <c r="AC129" s="243">
        <f t="shared" si="46"/>
        <v>2544.6400000000003</v>
      </c>
      <c r="AD129" s="243">
        <f t="shared" si="46"/>
        <v>2862.7200000000003</v>
      </c>
      <c r="AE129" s="243">
        <f t="shared" si="46"/>
        <v>3113.6000000000004</v>
      </c>
      <c r="AF129" s="243">
        <f t="shared" si="46"/>
        <v>3412.64</v>
      </c>
      <c r="AG129" s="295">
        <f t="shared" si="46"/>
        <v>3696</v>
      </c>
      <c r="AH129" s="243">
        <f t="shared" si="46"/>
        <v>4004</v>
      </c>
      <c r="AI129" s="243">
        <f t="shared" si="46"/>
        <v>4312</v>
      </c>
      <c r="AJ129" s="243">
        <f t="shared" si="46"/>
        <v>4620</v>
      </c>
      <c r="AK129" s="243">
        <f t="shared" si="46"/>
        <v>4928</v>
      </c>
      <c r="AL129" s="243">
        <f t="shared" si="46"/>
        <v>5236</v>
      </c>
      <c r="AM129" s="243">
        <f t="shared" si="46"/>
        <v>5544</v>
      </c>
      <c r="AN129" s="243">
        <f t="shared" si="46"/>
        <v>5852</v>
      </c>
      <c r="AO129" s="243">
        <f t="shared" si="46"/>
        <v>6160</v>
      </c>
      <c r="AP129" s="222">
        <v>2.75</v>
      </c>
    </row>
    <row r="130" spans="1:42" x14ac:dyDescent="0.15">
      <c r="A130" s="251" t="s">
        <v>134</v>
      </c>
      <c r="B130" s="248">
        <f t="shared" si="27"/>
        <v>1223</v>
      </c>
      <c r="C130" s="248">
        <f t="shared" si="29"/>
        <v>1273</v>
      </c>
      <c r="D130" s="248">
        <f t="shared" si="31"/>
        <v>1438</v>
      </c>
      <c r="E130" s="248">
        <f t="shared" si="33"/>
        <v>1582</v>
      </c>
      <c r="F130" s="248">
        <f t="shared" si="35"/>
        <v>1780</v>
      </c>
      <c r="G130" s="248">
        <f t="shared" si="5"/>
        <v>2014</v>
      </c>
      <c r="H130" s="248">
        <f t="shared" si="7"/>
        <v>2258</v>
      </c>
      <c r="I130" s="248">
        <f t="shared" si="9"/>
        <v>2541</v>
      </c>
      <c r="J130" s="248">
        <f t="shared" si="11"/>
        <v>2823</v>
      </c>
      <c r="K130" s="248">
        <f t="shared" si="13"/>
        <v>3105</v>
      </c>
      <c r="L130" s="248">
        <f t="shared" si="15"/>
        <v>3387</v>
      </c>
      <c r="M130" s="248">
        <f t="shared" si="17"/>
        <v>3670</v>
      </c>
      <c r="N130" s="248">
        <f t="shared" si="19"/>
        <v>3952</v>
      </c>
      <c r="O130" s="248">
        <f t="shared" si="21"/>
        <v>4234</v>
      </c>
      <c r="P130" s="248">
        <f t="shared" si="23"/>
        <v>4517</v>
      </c>
      <c r="Q130" s="248">
        <f t="shared" si="25"/>
        <v>4799</v>
      </c>
      <c r="R130" s="248">
        <f t="shared" si="25"/>
        <v>5081</v>
      </c>
      <c r="S130" s="248">
        <f t="shared" si="25"/>
        <v>5363</v>
      </c>
      <c r="T130" s="249">
        <f t="shared" si="25"/>
        <v>5646</v>
      </c>
      <c r="V130" s="239">
        <v>58</v>
      </c>
      <c r="W130" s="295">
        <f>$W$74*V130*$W$134</f>
        <v>788.8</v>
      </c>
      <c r="X130" s="243">
        <f t="shared" ref="X130:AO130" si="47">X74*$V$130*X134</f>
        <v>821.28</v>
      </c>
      <c r="Y130" s="243">
        <f t="shared" si="47"/>
        <v>928</v>
      </c>
      <c r="Z130" s="243">
        <f t="shared" si="47"/>
        <v>1020.8</v>
      </c>
      <c r="AA130" s="243">
        <f t="shared" si="47"/>
        <v>1148.3999999999999</v>
      </c>
      <c r="AB130" s="243">
        <f t="shared" si="47"/>
        <v>1299.2</v>
      </c>
      <c r="AC130" s="243">
        <f t="shared" si="47"/>
        <v>1456.96</v>
      </c>
      <c r="AD130" s="243">
        <f t="shared" si="47"/>
        <v>1639.0800000000002</v>
      </c>
      <c r="AE130" s="243">
        <f t="shared" si="47"/>
        <v>1821.2</v>
      </c>
      <c r="AF130" s="243">
        <f t="shared" si="47"/>
        <v>2003.3200000000002</v>
      </c>
      <c r="AG130" s="295">
        <f t="shared" si="47"/>
        <v>2185.44</v>
      </c>
      <c r="AH130" s="243">
        <f t="shared" si="47"/>
        <v>2367.56</v>
      </c>
      <c r="AI130" s="243">
        <f t="shared" si="47"/>
        <v>2549.6800000000003</v>
      </c>
      <c r="AJ130" s="243">
        <f t="shared" si="47"/>
        <v>2731.8</v>
      </c>
      <c r="AK130" s="243">
        <f t="shared" si="47"/>
        <v>2913.92</v>
      </c>
      <c r="AL130" s="243">
        <f t="shared" si="47"/>
        <v>3096.04</v>
      </c>
      <c r="AM130" s="243">
        <f t="shared" si="47"/>
        <v>3278.1600000000003</v>
      </c>
      <c r="AN130" s="243">
        <f t="shared" si="47"/>
        <v>3460.28</v>
      </c>
      <c r="AO130" s="243">
        <f t="shared" si="47"/>
        <v>3642.4</v>
      </c>
      <c r="AP130" s="222">
        <v>1.57</v>
      </c>
    </row>
    <row r="131" spans="1:42" x14ac:dyDescent="0.15">
      <c r="A131" s="244">
        <v>1450</v>
      </c>
      <c r="B131" s="245">
        <f t="shared" si="27"/>
        <v>2176</v>
      </c>
      <c r="C131" s="245">
        <f t="shared" si="29"/>
        <v>2265</v>
      </c>
      <c r="D131" s="245">
        <f t="shared" si="31"/>
        <v>2560</v>
      </c>
      <c r="E131" s="245">
        <f t="shared" si="33"/>
        <v>2868</v>
      </c>
      <c r="F131" s="245">
        <f t="shared" si="35"/>
        <v>3226</v>
      </c>
      <c r="G131" s="245">
        <f t="shared" si="5"/>
        <v>3650</v>
      </c>
      <c r="H131" s="245">
        <f t="shared" si="7"/>
        <v>4085</v>
      </c>
      <c r="I131" s="245">
        <f t="shared" si="9"/>
        <v>4596</v>
      </c>
      <c r="J131" s="245">
        <f t="shared" si="11"/>
        <v>4998</v>
      </c>
      <c r="K131" s="245">
        <f t="shared" si="13"/>
        <v>5479</v>
      </c>
      <c r="L131" s="245">
        <f t="shared" si="15"/>
        <v>5933</v>
      </c>
      <c r="M131" s="245">
        <f t="shared" si="17"/>
        <v>6428</v>
      </c>
      <c r="N131" s="245">
        <f t="shared" si="19"/>
        <v>6922</v>
      </c>
      <c r="O131" s="245">
        <f t="shared" si="21"/>
        <v>7417</v>
      </c>
      <c r="P131" s="245">
        <f t="shared" si="23"/>
        <v>7911</v>
      </c>
      <c r="Q131" s="245">
        <f t="shared" si="25"/>
        <v>8406</v>
      </c>
      <c r="R131" s="245">
        <f t="shared" si="25"/>
        <v>8900</v>
      </c>
      <c r="S131" s="245">
        <f t="shared" si="25"/>
        <v>9395</v>
      </c>
      <c r="T131" s="246">
        <f t="shared" si="25"/>
        <v>9889</v>
      </c>
      <c r="V131" s="239">
        <v>1450</v>
      </c>
      <c r="W131" s="243">
        <f t="shared" ref="W131:AO131" si="48">W130+B201</f>
        <v>1403.6</v>
      </c>
      <c r="X131" s="243">
        <f t="shared" si="48"/>
        <v>1461.6</v>
      </c>
      <c r="Y131" s="243">
        <f t="shared" si="48"/>
        <v>1651.8400000000001</v>
      </c>
      <c r="Z131" s="243">
        <f t="shared" si="48"/>
        <v>1850.1999999999998</v>
      </c>
      <c r="AA131" s="243">
        <f t="shared" si="48"/>
        <v>2081.04</v>
      </c>
      <c r="AB131" s="243">
        <f t="shared" si="48"/>
        <v>2354.8000000000002</v>
      </c>
      <c r="AC131" s="243">
        <f t="shared" si="48"/>
        <v>2635.52</v>
      </c>
      <c r="AD131" s="243">
        <f t="shared" si="48"/>
        <v>2964.96</v>
      </c>
      <c r="AE131" s="243">
        <f t="shared" si="48"/>
        <v>3224.8</v>
      </c>
      <c r="AF131" s="243">
        <f t="shared" si="48"/>
        <v>3534.5200000000004</v>
      </c>
      <c r="AG131" s="295">
        <f t="shared" si="48"/>
        <v>3828</v>
      </c>
      <c r="AH131" s="243">
        <f t="shared" si="48"/>
        <v>4147</v>
      </c>
      <c r="AI131" s="243">
        <f t="shared" si="48"/>
        <v>4466</v>
      </c>
      <c r="AJ131" s="243">
        <f t="shared" si="48"/>
        <v>4785</v>
      </c>
      <c r="AK131" s="243">
        <f t="shared" si="48"/>
        <v>5104</v>
      </c>
      <c r="AL131" s="243">
        <f t="shared" si="48"/>
        <v>5423</v>
      </c>
      <c r="AM131" s="243">
        <f t="shared" si="48"/>
        <v>5742</v>
      </c>
      <c r="AN131" s="243">
        <f t="shared" si="48"/>
        <v>6061</v>
      </c>
      <c r="AO131" s="243">
        <f t="shared" si="48"/>
        <v>6380</v>
      </c>
      <c r="AP131" s="222">
        <v>2.75</v>
      </c>
    </row>
    <row r="132" spans="1:42" x14ac:dyDescent="0.15">
      <c r="A132" s="251" t="s">
        <v>135</v>
      </c>
      <c r="B132" s="248">
        <f t="shared" si="27"/>
        <v>1265</v>
      </c>
      <c r="C132" s="248">
        <f t="shared" si="29"/>
        <v>1317</v>
      </c>
      <c r="D132" s="248">
        <f t="shared" si="31"/>
        <v>1488</v>
      </c>
      <c r="E132" s="248">
        <f t="shared" si="33"/>
        <v>1637</v>
      </c>
      <c r="F132" s="248">
        <f t="shared" si="35"/>
        <v>1841</v>
      </c>
      <c r="G132" s="248">
        <f t="shared" si="5"/>
        <v>2083</v>
      </c>
      <c r="H132" s="248">
        <f t="shared" si="7"/>
        <v>2336</v>
      </c>
      <c r="I132" s="248">
        <f t="shared" si="9"/>
        <v>2628</v>
      </c>
      <c r="J132" s="248">
        <f t="shared" si="11"/>
        <v>2920</v>
      </c>
      <c r="K132" s="248">
        <f t="shared" si="13"/>
        <v>3212</v>
      </c>
      <c r="L132" s="248">
        <f t="shared" si="15"/>
        <v>3504</v>
      </c>
      <c r="M132" s="248">
        <f t="shared" si="17"/>
        <v>3796</v>
      </c>
      <c r="N132" s="248">
        <f t="shared" si="19"/>
        <v>4088</v>
      </c>
      <c r="O132" s="248">
        <f t="shared" si="21"/>
        <v>4380</v>
      </c>
      <c r="P132" s="248">
        <f t="shared" si="23"/>
        <v>4672</v>
      </c>
      <c r="Q132" s="248">
        <f t="shared" si="25"/>
        <v>4964</v>
      </c>
      <c r="R132" s="248">
        <f t="shared" si="25"/>
        <v>5256</v>
      </c>
      <c r="S132" s="248">
        <f t="shared" si="25"/>
        <v>5548</v>
      </c>
      <c r="T132" s="249">
        <f t="shared" si="25"/>
        <v>5840</v>
      </c>
      <c r="V132" s="239">
        <v>60</v>
      </c>
      <c r="W132" s="295">
        <f>$W$74*V132*$W$134</f>
        <v>816</v>
      </c>
      <c r="X132" s="243">
        <f t="shared" ref="X132:AO132" si="49">X74*$V$132*X134</f>
        <v>849.59999999999991</v>
      </c>
      <c r="Y132" s="243">
        <f t="shared" si="49"/>
        <v>960</v>
      </c>
      <c r="Z132" s="243">
        <f t="shared" si="49"/>
        <v>1056</v>
      </c>
      <c r="AA132" s="243">
        <f t="shared" si="49"/>
        <v>1188</v>
      </c>
      <c r="AB132" s="243">
        <f t="shared" si="49"/>
        <v>1344</v>
      </c>
      <c r="AC132" s="243">
        <f t="shared" si="49"/>
        <v>1507.2</v>
      </c>
      <c r="AD132" s="243">
        <f t="shared" si="49"/>
        <v>1695.6000000000001</v>
      </c>
      <c r="AE132" s="243">
        <f t="shared" si="49"/>
        <v>1884</v>
      </c>
      <c r="AF132" s="243">
        <f t="shared" si="49"/>
        <v>2072.4</v>
      </c>
      <c r="AG132" s="295">
        <f t="shared" si="49"/>
        <v>2260.8000000000002</v>
      </c>
      <c r="AH132" s="243">
        <f t="shared" si="49"/>
        <v>2449.2000000000003</v>
      </c>
      <c r="AI132" s="243">
        <f t="shared" si="49"/>
        <v>2637.6</v>
      </c>
      <c r="AJ132" s="243">
        <f t="shared" si="49"/>
        <v>2826</v>
      </c>
      <c r="AK132" s="243">
        <f t="shared" si="49"/>
        <v>3014.4</v>
      </c>
      <c r="AL132" s="243">
        <f t="shared" si="49"/>
        <v>3202.8</v>
      </c>
      <c r="AM132" s="243">
        <f t="shared" si="49"/>
        <v>3391.2000000000003</v>
      </c>
      <c r="AN132" s="243">
        <f t="shared" si="49"/>
        <v>3579.6000000000004</v>
      </c>
      <c r="AO132" s="243">
        <f t="shared" si="49"/>
        <v>3768</v>
      </c>
      <c r="AP132" s="222">
        <v>1.57</v>
      </c>
    </row>
    <row r="133" spans="1:42" ht="13" thickBot="1" x14ac:dyDescent="0.2">
      <c r="A133" s="240">
        <v>1500</v>
      </c>
      <c r="B133" s="252">
        <f t="shared" si="27"/>
        <v>2251</v>
      </c>
      <c r="C133" s="252">
        <f t="shared" si="29"/>
        <v>2344</v>
      </c>
      <c r="D133" s="252">
        <f t="shared" si="31"/>
        <v>2649</v>
      </c>
      <c r="E133" s="252">
        <f t="shared" si="33"/>
        <v>2967</v>
      </c>
      <c r="F133" s="252">
        <f t="shared" si="35"/>
        <v>3337</v>
      </c>
      <c r="G133" s="252">
        <f t="shared" si="5"/>
        <v>3776</v>
      </c>
      <c r="H133" s="252">
        <f t="shared" si="7"/>
        <v>4226</v>
      </c>
      <c r="I133" s="252">
        <f t="shared" si="9"/>
        <v>4754</v>
      </c>
      <c r="J133" s="252">
        <f t="shared" si="11"/>
        <v>5171</v>
      </c>
      <c r="K133" s="252">
        <f t="shared" si="13"/>
        <v>5667</v>
      </c>
      <c r="L133" s="252">
        <f t="shared" si="15"/>
        <v>6138</v>
      </c>
      <c r="M133" s="252">
        <f t="shared" si="17"/>
        <v>6650</v>
      </c>
      <c r="N133" s="252">
        <f t="shared" si="19"/>
        <v>7161</v>
      </c>
      <c r="O133" s="252">
        <f t="shared" si="21"/>
        <v>7673</v>
      </c>
      <c r="P133" s="252">
        <f t="shared" si="23"/>
        <v>8184</v>
      </c>
      <c r="Q133" s="252">
        <f t="shared" si="25"/>
        <v>8696</v>
      </c>
      <c r="R133" s="252">
        <f t="shared" si="25"/>
        <v>9207</v>
      </c>
      <c r="S133" s="252">
        <f t="shared" si="25"/>
        <v>9719</v>
      </c>
      <c r="T133" s="253">
        <f t="shared" si="25"/>
        <v>10230</v>
      </c>
      <c r="V133" s="239">
        <v>1500</v>
      </c>
      <c r="W133" s="243">
        <f t="shared" ref="W133:AO133" si="50">W132+B203</f>
        <v>1452</v>
      </c>
      <c r="X133" s="243">
        <f t="shared" si="50"/>
        <v>1512</v>
      </c>
      <c r="Y133" s="243">
        <f t="shared" si="50"/>
        <v>1708.8000000000002</v>
      </c>
      <c r="Z133" s="243">
        <f t="shared" si="50"/>
        <v>1914</v>
      </c>
      <c r="AA133" s="243">
        <f t="shared" si="50"/>
        <v>2152.8000000000002</v>
      </c>
      <c r="AB133" s="243">
        <f t="shared" si="50"/>
        <v>2436</v>
      </c>
      <c r="AC133" s="243">
        <f t="shared" si="50"/>
        <v>2726.4</v>
      </c>
      <c r="AD133" s="243">
        <f t="shared" si="50"/>
        <v>3067.2</v>
      </c>
      <c r="AE133" s="243">
        <f t="shared" si="50"/>
        <v>3336</v>
      </c>
      <c r="AF133" s="243">
        <f t="shared" si="50"/>
        <v>3656.4</v>
      </c>
      <c r="AG133" s="295">
        <f t="shared" si="50"/>
        <v>3960</v>
      </c>
      <c r="AH133" s="243">
        <f t="shared" si="50"/>
        <v>4290</v>
      </c>
      <c r="AI133" s="243">
        <f t="shared" si="50"/>
        <v>4620</v>
      </c>
      <c r="AJ133" s="243">
        <f t="shared" si="50"/>
        <v>4950</v>
      </c>
      <c r="AK133" s="243">
        <f t="shared" si="50"/>
        <v>5280</v>
      </c>
      <c r="AL133" s="243">
        <f t="shared" si="50"/>
        <v>5610</v>
      </c>
      <c r="AM133" s="243">
        <f t="shared" si="50"/>
        <v>5940</v>
      </c>
      <c r="AN133" s="243">
        <f t="shared" si="50"/>
        <v>6270</v>
      </c>
      <c r="AO133" s="243">
        <f t="shared" si="50"/>
        <v>6600</v>
      </c>
      <c r="AP133" s="222">
        <v>2.75</v>
      </c>
    </row>
    <row r="134" spans="1:42" x14ac:dyDescent="0.15">
      <c r="W134" s="332">
        <v>3.4</v>
      </c>
      <c r="X134" s="267">
        <v>2.36</v>
      </c>
      <c r="Y134" s="267">
        <v>2</v>
      </c>
      <c r="Z134" s="267">
        <v>1.76</v>
      </c>
      <c r="AA134" s="267">
        <v>1.65</v>
      </c>
      <c r="AB134" s="267">
        <v>1.6</v>
      </c>
      <c r="AC134" s="267">
        <v>1.57</v>
      </c>
      <c r="AD134" s="267">
        <v>1.57</v>
      </c>
      <c r="AE134" s="267">
        <v>1.57</v>
      </c>
      <c r="AF134" s="267">
        <v>1.57</v>
      </c>
      <c r="AG134" s="267">
        <v>1.57</v>
      </c>
      <c r="AH134" s="267">
        <v>1.57</v>
      </c>
      <c r="AI134" s="267">
        <v>1.57</v>
      </c>
      <c r="AJ134" s="267">
        <v>1.57</v>
      </c>
      <c r="AK134" s="267">
        <v>1.57</v>
      </c>
      <c r="AL134" s="267">
        <v>1.57</v>
      </c>
      <c r="AM134" s="267">
        <v>1.57</v>
      </c>
      <c r="AN134" s="267">
        <v>1.57</v>
      </c>
      <c r="AO134" s="267">
        <v>1.57</v>
      </c>
    </row>
    <row r="135" spans="1:42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33">
        <f>W134+B204</f>
        <v>6.05</v>
      </c>
      <c r="X135" s="302">
        <f>X134+C204</f>
        <v>4.2</v>
      </c>
      <c r="Y135" s="302">
        <f t="shared" ref="Y135:AO135" si="51">Y134+D204</f>
        <v>3.56</v>
      </c>
      <c r="Z135" s="302">
        <f t="shared" si="51"/>
        <v>3.19</v>
      </c>
      <c r="AA135" s="302">
        <f t="shared" si="51"/>
        <v>2.99</v>
      </c>
      <c r="AB135" s="302">
        <f t="shared" si="51"/>
        <v>2.9000000000000004</v>
      </c>
      <c r="AC135" s="302">
        <f t="shared" si="51"/>
        <v>2.84</v>
      </c>
      <c r="AD135" s="302">
        <f t="shared" si="51"/>
        <v>2.84</v>
      </c>
      <c r="AE135" s="302">
        <f t="shared" si="51"/>
        <v>2.7800000000000002</v>
      </c>
      <c r="AF135" s="302">
        <f t="shared" si="51"/>
        <v>2.77</v>
      </c>
      <c r="AG135" s="302">
        <f t="shared" si="51"/>
        <v>2.75</v>
      </c>
      <c r="AH135" s="302">
        <f t="shared" si="51"/>
        <v>2.75</v>
      </c>
      <c r="AI135" s="302">
        <f t="shared" si="51"/>
        <v>2.75</v>
      </c>
      <c r="AJ135" s="302">
        <f t="shared" si="51"/>
        <v>2.75</v>
      </c>
      <c r="AK135" s="302">
        <f t="shared" si="51"/>
        <v>2.75</v>
      </c>
      <c r="AL135" s="302">
        <f t="shared" si="51"/>
        <v>2.75</v>
      </c>
      <c r="AM135" s="302">
        <f t="shared" si="51"/>
        <v>2.75</v>
      </c>
      <c r="AN135" s="302">
        <f t="shared" si="51"/>
        <v>2.75</v>
      </c>
      <c r="AO135" s="302">
        <f t="shared" si="51"/>
        <v>2.75</v>
      </c>
    </row>
    <row r="136" spans="1:42" x14ac:dyDescent="0.15">
      <c r="X136" s="267"/>
      <c r="Y136" s="267"/>
      <c r="Z136" s="267"/>
      <c r="AA136" s="267"/>
      <c r="AB136" s="267"/>
      <c r="AC136" s="267"/>
      <c r="AD136" s="267"/>
      <c r="AE136" s="267"/>
      <c r="AF136" s="267"/>
      <c r="AG136" s="267"/>
    </row>
    <row r="137" spans="1:42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2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2" x14ac:dyDescent="0.15">
      <c r="A142" s="227"/>
    </row>
    <row r="144" spans="1:42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499B-A8DB-5144-8D65-242F941C1B93}">
  <sheetPr>
    <tabColor theme="9" tint="0.79998168889431442"/>
  </sheetPr>
  <dimension ref="A1:AQ205"/>
  <sheetViews>
    <sheetView showGridLines="0" zoomScaleNormal="100" workbookViewId="0">
      <selection activeCell="V30" sqref="V30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5" width="4.6640625" style="221" customWidth="1"/>
    <col min="46" max="16384" width="9" style="221"/>
  </cols>
  <sheetData>
    <row r="1" spans="1:43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</row>
    <row r="2" spans="1:43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</row>
    <row r="3" spans="1:43" s="222" customFormat="1" x14ac:dyDescent="0.15">
      <c r="A3" s="219"/>
      <c r="B3" s="219"/>
      <c r="C3" s="220"/>
      <c r="D3" s="220"/>
      <c r="E3" s="220"/>
      <c r="F3" s="221"/>
      <c r="G3" s="224" t="s">
        <v>337</v>
      </c>
      <c r="H3" s="225"/>
      <c r="I3" s="225"/>
      <c r="J3" s="225"/>
      <c r="K3" s="225"/>
      <c r="L3" s="225"/>
      <c r="M3" s="225"/>
      <c r="N3" s="226"/>
      <c r="O3" s="294" t="s">
        <v>348</v>
      </c>
      <c r="P3" s="224" t="s">
        <v>326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</row>
    <row r="4" spans="1:43" s="222" customFormat="1" x14ac:dyDescent="0.15">
      <c r="A4" s="219"/>
      <c r="B4" s="219"/>
      <c r="C4" s="220"/>
      <c r="D4" s="220"/>
      <c r="E4" s="220"/>
      <c r="F4" s="228"/>
      <c r="G4" s="224" t="s">
        <v>336</v>
      </c>
      <c r="H4" s="225"/>
      <c r="I4" s="225"/>
      <c r="J4" s="225"/>
      <c r="K4" s="225"/>
      <c r="L4" s="225"/>
      <c r="M4" s="225"/>
      <c r="N4" s="226"/>
      <c r="O4" s="294" t="s">
        <v>348</v>
      </c>
      <c r="P4" s="224" t="s">
        <v>327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</row>
    <row r="5" spans="1:43" x14ac:dyDescent="0.15">
      <c r="G5" s="224"/>
      <c r="H5" s="225"/>
      <c r="I5" s="225"/>
      <c r="J5" s="225"/>
      <c r="K5" s="225"/>
      <c r="L5" s="225"/>
      <c r="M5" s="225"/>
      <c r="N5" s="226"/>
      <c r="O5" s="222"/>
      <c r="P5" s="224"/>
      <c r="Q5" s="224"/>
      <c r="R5" s="225"/>
      <c r="S5" s="225"/>
      <c r="T5" s="225"/>
    </row>
    <row r="6" spans="1:43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</row>
    <row r="7" spans="1:43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</row>
    <row r="8" spans="1:43" s="222" customFormat="1" x14ac:dyDescent="0.15">
      <c r="A8" s="460" t="s">
        <v>0</v>
      </c>
      <c r="B8" s="269" t="s">
        <v>28</v>
      </c>
      <c r="C8" s="460" t="s">
        <v>1</v>
      </c>
      <c r="D8" s="460" t="s">
        <v>2</v>
      </c>
      <c r="E8" s="460" t="s">
        <v>3</v>
      </c>
      <c r="F8" s="269" t="s">
        <v>4</v>
      </c>
      <c r="G8" s="460" t="s">
        <v>5</v>
      </c>
      <c r="H8" s="460" t="s">
        <v>6</v>
      </c>
      <c r="I8" s="460" t="s">
        <v>7</v>
      </c>
      <c r="J8" s="460" t="s">
        <v>8</v>
      </c>
      <c r="K8" s="269" t="s">
        <v>9</v>
      </c>
      <c r="L8" s="460" t="s">
        <v>10</v>
      </c>
      <c r="M8" s="460" t="s">
        <v>11</v>
      </c>
      <c r="N8" s="460" t="s">
        <v>12</v>
      </c>
      <c r="O8" s="460" t="s">
        <v>13</v>
      </c>
      <c r="P8" s="460" t="s">
        <v>14</v>
      </c>
      <c r="Q8" s="460" t="s">
        <v>15</v>
      </c>
      <c r="R8" s="460" t="s">
        <v>16</v>
      </c>
      <c r="S8" s="269" t="s">
        <v>17</v>
      </c>
      <c r="T8" s="460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</row>
    <row r="9" spans="1:43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</row>
    <row r="10" spans="1:43" s="222" customFormat="1" x14ac:dyDescent="0.15">
      <c r="A10" s="272" t="s">
        <v>28</v>
      </c>
      <c r="B10" s="304">
        <v>337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</row>
    <row r="11" spans="1:43" s="222" customFormat="1" x14ac:dyDescent="0.15">
      <c r="A11" s="272">
        <v>100</v>
      </c>
      <c r="B11" s="308">
        <v>551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</row>
    <row r="12" spans="1:43" s="222" customFormat="1" x14ac:dyDescent="0.15">
      <c r="A12" s="460" t="s">
        <v>1</v>
      </c>
      <c r="B12" s="312">
        <v>373</v>
      </c>
      <c r="C12" s="313">
        <v>427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</row>
    <row r="13" spans="1:43" s="222" customFormat="1" x14ac:dyDescent="0.15">
      <c r="A13" s="270">
        <v>150</v>
      </c>
      <c r="B13" s="316">
        <v>587</v>
      </c>
      <c r="C13" s="317">
        <v>641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</row>
    <row r="14" spans="1:43" s="222" customFormat="1" x14ac:dyDescent="0.15">
      <c r="A14" s="460" t="s">
        <v>2</v>
      </c>
      <c r="B14" s="320">
        <v>449</v>
      </c>
      <c r="C14" s="321">
        <v>521</v>
      </c>
      <c r="D14" s="322">
        <v>612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</row>
    <row r="15" spans="1:43" s="222" customFormat="1" x14ac:dyDescent="0.15">
      <c r="A15" s="270">
        <v>200</v>
      </c>
      <c r="B15" s="308">
        <v>693</v>
      </c>
      <c r="C15" s="309">
        <v>765</v>
      </c>
      <c r="D15" s="310">
        <v>872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</row>
    <row r="16" spans="1:43" s="222" customFormat="1" x14ac:dyDescent="0.15">
      <c r="A16" s="460" t="s">
        <v>3</v>
      </c>
      <c r="B16" s="312">
        <v>515</v>
      </c>
      <c r="C16" s="313">
        <v>605</v>
      </c>
      <c r="D16" s="314">
        <v>741</v>
      </c>
      <c r="E16" s="315">
        <v>845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</row>
    <row r="17" spans="1:43" s="222" customFormat="1" x14ac:dyDescent="0.15">
      <c r="A17" s="270">
        <v>250</v>
      </c>
      <c r="B17" s="308">
        <v>786</v>
      </c>
      <c r="C17" s="309">
        <v>876</v>
      </c>
      <c r="D17" s="310">
        <v>1027</v>
      </c>
      <c r="E17" s="311">
        <v>1151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</row>
    <row r="18" spans="1:43" s="222" customFormat="1" x14ac:dyDescent="0.15">
      <c r="A18" s="272" t="s">
        <v>4</v>
      </c>
      <c r="B18" s="312">
        <v>588</v>
      </c>
      <c r="C18" s="313">
        <v>696</v>
      </c>
      <c r="D18" s="314">
        <v>852</v>
      </c>
      <c r="E18" s="315">
        <v>986</v>
      </c>
      <c r="F18" s="313">
        <v>1127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</row>
    <row r="19" spans="1:43" s="222" customFormat="1" x14ac:dyDescent="0.15">
      <c r="A19" s="270">
        <v>300</v>
      </c>
      <c r="B19" s="316">
        <v>883</v>
      </c>
      <c r="C19" s="317">
        <v>991</v>
      </c>
      <c r="D19" s="318">
        <v>1181</v>
      </c>
      <c r="E19" s="319">
        <v>1329</v>
      </c>
      <c r="F19" s="317">
        <v>1497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</row>
    <row r="20" spans="1:43" s="222" customFormat="1" x14ac:dyDescent="0.15">
      <c r="A20" s="460" t="s">
        <v>5</v>
      </c>
      <c r="B20" s="320">
        <v>669</v>
      </c>
      <c r="C20" s="321">
        <v>795</v>
      </c>
      <c r="D20" s="322">
        <v>975</v>
      </c>
      <c r="E20" s="323">
        <v>1131</v>
      </c>
      <c r="F20" s="321">
        <v>1292</v>
      </c>
      <c r="G20" s="322">
        <v>1497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</row>
    <row r="21" spans="1:43" s="222" customFormat="1" x14ac:dyDescent="0.15">
      <c r="A21" s="270">
        <v>350</v>
      </c>
      <c r="B21" s="308">
        <v>991</v>
      </c>
      <c r="C21" s="309">
        <v>1117</v>
      </c>
      <c r="D21" s="310">
        <v>1341</v>
      </c>
      <c r="E21" s="311">
        <v>1518</v>
      </c>
      <c r="F21" s="309">
        <v>1712</v>
      </c>
      <c r="G21" s="310">
        <v>1945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</row>
    <row r="22" spans="1:43" s="222" customFormat="1" x14ac:dyDescent="0.15">
      <c r="A22" s="460" t="s">
        <v>6</v>
      </c>
      <c r="B22" s="312">
        <v>760</v>
      </c>
      <c r="C22" s="313">
        <v>910</v>
      </c>
      <c r="D22" s="314">
        <v>1096</v>
      </c>
      <c r="E22" s="315">
        <v>1302</v>
      </c>
      <c r="F22" s="313">
        <v>1492</v>
      </c>
      <c r="G22" s="314">
        <v>1729</v>
      </c>
      <c r="H22" s="315">
        <v>2022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</row>
    <row r="23" spans="1:43" s="222" customFormat="1" x14ac:dyDescent="0.15">
      <c r="A23" s="270">
        <v>400</v>
      </c>
      <c r="B23" s="308">
        <v>1115</v>
      </c>
      <c r="C23" s="309">
        <v>1265</v>
      </c>
      <c r="D23" s="310">
        <v>1488</v>
      </c>
      <c r="E23" s="311">
        <v>1736</v>
      </c>
      <c r="F23" s="309">
        <v>1962</v>
      </c>
      <c r="G23" s="310">
        <v>2220</v>
      </c>
      <c r="H23" s="311">
        <v>2586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</row>
    <row r="24" spans="1:43" s="222" customFormat="1" x14ac:dyDescent="0.15">
      <c r="A24" s="460" t="s">
        <v>7</v>
      </c>
      <c r="B24" s="312">
        <v>838</v>
      </c>
      <c r="C24" s="313">
        <v>1006</v>
      </c>
      <c r="D24" s="314">
        <v>1216</v>
      </c>
      <c r="E24" s="315">
        <v>1446</v>
      </c>
      <c r="F24" s="313">
        <v>1661</v>
      </c>
      <c r="G24" s="314">
        <v>1922</v>
      </c>
      <c r="H24" s="315">
        <v>2245</v>
      </c>
      <c r="I24" s="313">
        <v>2524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</row>
    <row r="25" spans="1:43" s="222" customFormat="1" x14ac:dyDescent="0.15">
      <c r="A25" s="270">
        <v>450</v>
      </c>
      <c r="B25" s="316">
        <v>1224</v>
      </c>
      <c r="C25" s="317">
        <v>1392</v>
      </c>
      <c r="D25" s="318">
        <v>1641</v>
      </c>
      <c r="E25" s="319">
        <v>1905</v>
      </c>
      <c r="F25" s="317">
        <v>2180</v>
      </c>
      <c r="G25" s="318">
        <v>2458</v>
      </c>
      <c r="H25" s="319">
        <v>2873</v>
      </c>
      <c r="I25" s="317">
        <v>3222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</row>
    <row r="26" spans="1:43" s="222" customFormat="1" x14ac:dyDescent="0.15">
      <c r="A26" s="460" t="s">
        <v>8</v>
      </c>
      <c r="B26" s="320">
        <v>919</v>
      </c>
      <c r="C26" s="321">
        <v>1105</v>
      </c>
      <c r="D26" s="322">
        <v>1335</v>
      </c>
      <c r="E26" s="323">
        <v>1587</v>
      </c>
      <c r="F26" s="321">
        <v>1809</v>
      </c>
      <c r="G26" s="322">
        <v>2114</v>
      </c>
      <c r="H26" s="323">
        <v>2468</v>
      </c>
      <c r="I26" s="321">
        <v>2770</v>
      </c>
      <c r="J26" s="322">
        <v>3112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</row>
    <row r="27" spans="1:43" s="222" customFormat="1" x14ac:dyDescent="0.15">
      <c r="A27" s="270">
        <v>500</v>
      </c>
      <c r="B27" s="308">
        <v>1325</v>
      </c>
      <c r="C27" s="309">
        <v>1511</v>
      </c>
      <c r="D27" s="310">
        <v>1801</v>
      </c>
      <c r="E27" s="311">
        <v>2079</v>
      </c>
      <c r="F27" s="309">
        <v>2376</v>
      </c>
      <c r="G27" s="310">
        <v>2705</v>
      </c>
      <c r="H27" s="311">
        <v>3157</v>
      </c>
      <c r="I27" s="309">
        <v>3532</v>
      </c>
      <c r="J27" s="310">
        <v>3960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</row>
    <row r="28" spans="1:43" s="222" customFormat="1" x14ac:dyDescent="0.15">
      <c r="A28" s="272" t="s">
        <v>9</v>
      </c>
      <c r="B28" s="312">
        <v>971</v>
      </c>
      <c r="C28" s="313">
        <v>1175</v>
      </c>
      <c r="D28" s="314">
        <v>1481</v>
      </c>
      <c r="E28" s="315">
        <v>1711</v>
      </c>
      <c r="F28" s="313">
        <v>1973</v>
      </c>
      <c r="G28" s="314">
        <v>2284</v>
      </c>
      <c r="H28" s="315">
        <v>2673</v>
      </c>
      <c r="I28" s="313">
        <v>3003</v>
      </c>
      <c r="J28" s="314">
        <v>3399</v>
      </c>
      <c r="K28" s="315">
        <v>3710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</row>
    <row r="29" spans="1:43" s="222" customFormat="1" x14ac:dyDescent="0.15">
      <c r="A29" s="270">
        <v>550</v>
      </c>
      <c r="B29" s="308">
        <v>1414</v>
      </c>
      <c r="C29" s="309">
        <v>1618</v>
      </c>
      <c r="D29" s="310">
        <v>1972</v>
      </c>
      <c r="E29" s="311">
        <v>2248</v>
      </c>
      <c r="F29" s="309">
        <v>2593</v>
      </c>
      <c r="G29" s="310">
        <v>2941</v>
      </c>
      <c r="H29" s="311">
        <v>3427</v>
      </c>
      <c r="I29" s="309">
        <v>3838</v>
      </c>
      <c r="J29" s="310">
        <v>4325</v>
      </c>
      <c r="K29" s="311">
        <v>4741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</row>
    <row r="30" spans="1:43" s="222" customFormat="1" x14ac:dyDescent="0.15">
      <c r="A30" s="460" t="s">
        <v>10</v>
      </c>
      <c r="B30" s="312">
        <v>1047</v>
      </c>
      <c r="C30" s="313">
        <v>1269</v>
      </c>
      <c r="D30" s="314">
        <v>1562</v>
      </c>
      <c r="E30" s="315">
        <v>1848</v>
      </c>
      <c r="F30" s="313">
        <v>2133</v>
      </c>
      <c r="G30" s="314">
        <v>2472</v>
      </c>
      <c r="H30" s="315">
        <v>2890</v>
      </c>
      <c r="I30" s="313">
        <v>3250</v>
      </c>
      <c r="J30" s="314">
        <v>3618</v>
      </c>
      <c r="K30" s="315">
        <v>3975</v>
      </c>
      <c r="L30" s="313">
        <v>4296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</row>
    <row r="31" spans="1:43" s="222" customFormat="1" x14ac:dyDescent="0.15">
      <c r="A31" s="270">
        <v>600</v>
      </c>
      <c r="B31" s="316">
        <v>1517</v>
      </c>
      <c r="C31" s="317">
        <v>1739</v>
      </c>
      <c r="D31" s="318">
        <v>2086</v>
      </c>
      <c r="E31" s="319">
        <v>2426</v>
      </c>
      <c r="F31" s="317">
        <v>2787</v>
      </c>
      <c r="G31" s="318">
        <v>3183</v>
      </c>
      <c r="H31" s="319">
        <v>3684</v>
      </c>
      <c r="I31" s="317">
        <v>4130</v>
      </c>
      <c r="J31" s="318">
        <v>4588</v>
      </c>
      <c r="K31" s="319">
        <v>5056</v>
      </c>
      <c r="L31" s="317">
        <v>5486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</row>
    <row r="32" spans="1:43" s="222" customFormat="1" x14ac:dyDescent="0.15">
      <c r="A32" s="460" t="s">
        <v>11</v>
      </c>
      <c r="B32" s="320">
        <v>1122</v>
      </c>
      <c r="C32" s="321">
        <v>1362</v>
      </c>
      <c r="D32" s="322">
        <v>1671</v>
      </c>
      <c r="E32" s="323">
        <v>1986</v>
      </c>
      <c r="F32" s="321">
        <v>2299</v>
      </c>
      <c r="G32" s="322">
        <v>2660</v>
      </c>
      <c r="H32" s="323">
        <v>3110</v>
      </c>
      <c r="I32" s="321">
        <v>3497</v>
      </c>
      <c r="J32" s="322">
        <v>3892</v>
      </c>
      <c r="K32" s="323">
        <v>4256</v>
      </c>
      <c r="L32" s="321">
        <v>4615</v>
      </c>
      <c r="M32" s="322">
        <v>4992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</row>
    <row r="33" spans="1:43" s="222" customFormat="1" x14ac:dyDescent="0.15">
      <c r="A33" s="270">
        <v>650</v>
      </c>
      <c r="B33" s="308">
        <v>1618</v>
      </c>
      <c r="C33" s="309">
        <v>1858</v>
      </c>
      <c r="D33" s="310">
        <v>2236</v>
      </c>
      <c r="E33" s="311">
        <v>2611</v>
      </c>
      <c r="F33" s="309">
        <v>2992</v>
      </c>
      <c r="G33" s="310">
        <v>3427</v>
      </c>
      <c r="H33" s="311">
        <v>3945</v>
      </c>
      <c r="I33" s="309">
        <v>4421</v>
      </c>
      <c r="J33" s="310">
        <v>4912</v>
      </c>
      <c r="K33" s="311">
        <v>5388</v>
      </c>
      <c r="L33" s="309">
        <v>5893</v>
      </c>
      <c r="M33" s="310">
        <v>6375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</row>
    <row r="34" spans="1:43" s="222" customFormat="1" x14ac:dyDescent="0.15">
      <c r="A34" s="460" t="s">
        <v>12</v>
      </c>
      <c r="B34" s="312">
        <v>1196</v>
      </c>
      <c r="C34" s="313">
        <v>1454</v>
      </c>
      <c r="D34" s="314">
        <v>1785</v>
      </c>
      <c r="E34" s="315">
        <v>2125</v>
      </c>
      <c r="F34" s="313">
        <v>2458</v>
      </c>
      <c r="G34" s="314">
        <v>2845</v>
      </c>
      <c r="H34" s="315">
        <v>3328</v>
      </c>
      <c r="I34" s="313">
        <v>3741</v>
      </c>
      <c r="J34" s="314">
        <v>4165</v>
      </c>
      <c r="K34" s="315">
        <v>4528</v>
      </c>
      <c r="L34" s="313">
        <v>4935</v>
      </c>
      <c r="M34" s="314">
        <v>5336</v>
      </c>
      <c r="N34" s="315">
        <v>5740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</row>
    <row r="35" spans="1:43" s="222" customFormat="1" x14ac:dyDescent="0.15">
      <c r="A35" s="270">
        <v>700</v>
      </c>
      <c r="B35" s="308">
        <v>1717</v>
      </c>
      <c r="C35" s="309">
        <v>1975</v>
      </c>
      <c r="D35" s="310">
        <v>2376</v>
      </c>
      <c r="E35" s="311">
        <v>2797</v>
      </c>
      <c r="F35" s="309">
        <v>3202</v>
      </c>
      <c r="G35" s="310">
        <v>3668</v>
      </c>
      <c r="H35" s="311">
        <v>4249</v>
      </c>
      <c r="I35" s="309">
        <v>4759</v>
      </c>
      <c r="J35" s="310">
        <v>5287</v>
      </c>
      <c r="K35" s="311">
        <v>5714</v>
      </c>
      <c r="L35" s="309">
        <v>6302</v>
      </c>
      <c r="M35" s="310">
        <v>6814</v>
      </c>
      <c r="N35" s="311">
        <v>7331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</row>
    <row r="36" spans="1:43" s="222" customFormat="1" x14ac:dyDescent="0.15">
      <c r="A36" s="460" t="s">
        <v>13</v>
      </c>
      <c r="B36" s="312">
        <v>1274</v>
      </c>
      <c r="C36" s="313">
        <v>1550</v>
      </c>
      <c r="D36" s="314">
        <v>1901</v>
      </c>
      <c r="E36" s="315">
        <v>2265</v>
      </c>
      <c r="F36" s="313">
        <v>2620</v>
      </c>
      <c r="G36" s="314">
        <v>3031</v>
      </c>
      <c r="H36" s="315">
        <v>3548</v>
      </c>
      <c r="I36" s="313">
        <v>3990</v>
      </c>
      <c r="J36" s="314">
        <v>4438</v>
      </c>
      <c r="K36" s="315">
        <v>4819</v>
      </c>
      <c r="L36" s="313">
        <v>5256</v>
      </c>
      <c r="M36" s="314">
        <v>5687</v>
      </c>
      <c r="N36" s="315">
        <v>6117</v>
      </c>
      <c r="O36" s="313">
        <v>6548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</row>
    <row r="37" spans="1:43" s="222" customFormat="1" x14ac:dyDescent="0.15">
      <c r="A37" s="270">
        <v>750</v>
      </c>
      <c r="B37" s="316">
        <v>1832</v>
      </c>
      <c r="C37" s="317">
        <v>2108</v>
      </c>
      <c r="D37" s="318">
        <v>2533</v>
      </c>
      <c r="E37" s="319">
        <v>2983</v>
      </c>
      <c r="F37" s="317">
        <v>3415</v>
      </c>
      <c r="G37" s="318">
        <v>3911</v>
      </c>
      <c r="H37" s="319">
        <v>4530</v>
      </c>
      <c r="I37" s="317">
        <v>5079</v>
      </c>
      <c r="J37" s="318">
        <v>5636</v>
      </c>
      <c r="K37" s="319">
        <v>6082</v>
      </c>
      <c r="L37" s="317">
        <v>6713</v>
      </c>
      <c r="M37" s="318">
        <v>7271</v>
      </c>
      <c r="N37" s="319">
        <v>7823</v>
      </c>
      <c r="O37" s="317">
        <v>8375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</row>
    <row r="38" spans="1:43" s="222" customFormat="1" x14ac:dyDescent="0.15">
      <c r="A38" s="460" t="s">
        <v>14</v>
      </c>
      <c r="B38" s="320">
        <v>1363</v>
      </c>
      <c r="C38" s="321">
        <v>1663</v>
      </c>
      <c r="D38" s="322">
        <v>2043</v>
      </c>
      <c r="E38" s="323">
        <v>2433</v>
      </c>
      <c r="F38" s="321">
        <v>2814</v>
      </c>
      <c r="G38" s="322">
        <v>3259</v>
      </c>
      <c r="H38" s="323">
        <v>3816</v>
      </c>
      <c r="I38" s="321">
        <v>4291</v>
      </c>
      <c r="J38" s="322">
        <v>4772</v>
      </c>
      <c r="K38" s="323">
        <v>5187</v>
      </c>
      <c r="L38" s="321">
        <v>5650</v>
      </c>
      <c r="M38" s="322">
        <v>6115</v>
      </c>
      <c r="N38" s="323">
        <v>6578</v>
      </c>
      <c r="O38" s="321">
        <v>7040</v>
      </c>
      <c r="P38" s="322">
        <v>7603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</row>
    <row r="39" spans="1:43" s="222" customFormat="1" x14ac:dyDescent="0.15">
      <c r="A39" s="270">
        <v>800</v>
      </c>
      <c r="B39" s="308">
        <v>1945</v>
      </c>
      <c r="C39" s="309">
        <v>2245</v>
      </c>
      <c r="D39" s="310">
        <v>2704</v>
      </c>
      <c r="E39" s="311">
        <v>3183</v>
      </c>
      <c r="F39" s="309">
        <v>3640</v>
      </c>
      <c r="G39" s="310">
        <v>4199</v>
      </c>
      <c r="H39" s="311">
        <v>4841</v>
      </c>
      <c r="I39" s="309">
        <v>5424</v>
      </c>
      <c r="J39" s="310">
        <v>6020</v>
      </c>
      <c r="K39" s="311">
        <v>6533</v>
      </c>
      <c r="L39" s="309">
        <v>7161</v>
      </c>
      <c r="M39" s="310">
        <v>7753</v>
      </c>
      <c r="N39" s="311">
        <v>8341</v>
      </c>
      <c r="O39" s="309">
        <v>8930</v>
      </c>
      <c r="P39" s="310">
        <v>9619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</row>
    <row r="40" spans="1:43" s="222" customFormat="1" x14ac:dyDescent="0.15">
      <c r="A40" s="460" t="s">
        <v>15</v>
      </c>
      <c r="B40" s="312">
        <v>1440</v>
      </c>
      <c r="C40" s="313">
        <v>1758</v>
      </c>
      <c r="D40" s="314">
        <v>2149</v>
      </c>
      <c r="E40" s="315">
        <v>2573</v>
      </c>
      <c r="F40" s="313">
        <v>2978</v>
      </c>
      <c r="G40" s="314">
        <v>3449</v>
      </c>
      <c r="H40" s="315">
        <v>4039</v>
      </c>
      <c r="I40" s="313">
        <v>4537</v>
      </c>
      <c r="J40" s="314">
        <v>5047</v>
      </c>
      <c r="K40" s="315">
        <v>5481</v>
      </c>
      <c r="L40" s="313">
        <v>5968</v>
      </c>
      <c r="M40" s="314">
        <v>6460</v>
      </c>
      <c r="N40" s="315">
        <v>6948</v>
      </c>
      <c r="O40" s="313">
        <v>7437</v>
      </c>
      <c r="P40" s="314">
        <v>8032</v>
      </c>
      <c r="Q40" s="315">
        <v>8521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</row>
    <row r="41" spans="1:43" s="222" customFormat="1" x14ac:dyDescent="0.15">
      <c r="A41" s="270">
        <v>850</v>
      </c>
      <c r="B41" s="308">
        <v>2043</v>
      </c>
      <c r="C41" s="309">
        <v>2361</v>
      </c>
      <c r="D41" s="310">
        <v>2845</v>
      </c>
      <c r="E41" s="311">
        <v>3365</v>
      </c>
      <c r="F41" s="309">
        <v>3855</v>
      </c>
      <c r="G41" s="310">
        <v>4443</v>
      </c>
      <c r="H41" s="311">
        <v>5125</v>
      </c>
      <c r="I41" s="309">
        <v>5766</v>
      </c>
      <c r="J41" s="310">
        <v>6397</v>
      </c>
      <c r="K41" s="311">
        <v>6902</v>
      </c>
      <c r="L41" s="309">
        <v>7529</v>
      </c>
      <c r="M41" s="310">
        <v>8145</v>
      </c>
      <c r="N41" s="311">
        <v>8763</v>
      </c>
      <c r="O41" s="309">
        <v>9382</v>
      </c>
      <c r="P41" s="310">
        <v>10106</v>
      </c>
      <c r="Q41" s="311">
        <v>10725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</row>
    <row r="42" spans="1:43" s="222" customFormat="1" x14ac:dyDescent="0.15">
      <c r="A42" s="460" t="s">
        <v>16</v>
      </c>
      <c r="B42" s="312">
        <v>1515</v>
      </c>
      <c r="C42" s="313">
        <v>1851</v>
      </c>
      <c r="D42" s="314">
        <v>2266</v>
      </c>
      <c r="E42" s="315">
        <v>2711</v>
      </c>
      <c r="F42" s="313">
        <v>3154</v>
      </c>
      <c r="G42" s="314">
        <v>3635</v>
      </c>
      <c r="H42" s="315">
        <v>4255</v>
      </c>
      <c r="I42" s="313">
        <v>4782</v>
      </c>
      <c r="J42" s="314">
        <v>5317</v>
      </c>
      <c r="K42" s="315">
        <v>5773</v>
      </c>
      <c r="L42" s="313">
        <v>6312</v>
      </c>
      <c r="M42" s="314">
        <v>6830</v>
      </c>
      <c r="N42" s="315">
        <v>7347</v>
      </c>
      <c r="O42" s="313">
        <v>7864</v>
      </c>
      <c r="P42" s="314">
        <v>8493</v>
      </c>
      <c r="Q42" s="315">
        <v>9009</v>
      </c>
      <c r="R42" s="313">
        <v>9526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</row>
    <row r="43" spans="1:43" s="222" customFormat="1" x14ac:dyDescent="0.15">
      <c r="A43" s="270">
        <v>900</v>
      </c>
      <c r="B43" s="316">
        <v>2152</v>
      </c>
      <c r="C43" s="317">
        <v>2488</v>
      </c>
      <c r="D43" s="318">
        <v>3003</v>
      </c>
      <c r="E43" s="319">
        <v>3548</v>
      </c>
      <c r="F43" s="317">
        <v>4082</v>
      </c>
      <c r="G43" s="318">
        <v>4686</v>
      </c>
      <c r="H43" s="319">
        <v>5429</v>
      </c>
      <c r="I43" s="317">
        <v>6078</v>
      </c>
      <c r="J43" s="318">
        <v>6681</v>
      </c>
      <c r="K43" s="319">
        <v>7272</v>
      </c>
      <c r="L43" s="317">
        <v>7957</v>
      </c>
      <c r="M43" s="318">
        <v>8615</v>
      </c>
      <c r="N43" s="319">
        <v>9269</v>
      </c>
      <c r="O43" s="317">
        <v>9923</v>
      </c>
      <c r="P43" s="318">
        <v>10689</v>
      </c>
      <c r="Q43" s="319">
        <v>11343</v>
      </c>
      <c r="R43" s="317">
        <v>11997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</row>
    <row r="44" spans="1:43" s="222" customFormat="1" x14ac:dyDescent="0.15">
      <c r="A44" s="460" t="s">
        <v>17</v>
      </c>
      <c r="B44" s="320">
        <v>1590</v>
      </c>
      <c r="C44" s="321">
        <v>1944</v>
      </c>
      <c r="D44" s="322">
        <v>2380</v>
      </c>
      <c r="E44" s="323">
        <v>2847</v>
      </c>
      <c r="F44" s="321">
        <v>3314</v>
      </c>
      <c r="G44" s="322">
        <v>3820</v>
      </c>
      <c r="H44" s="323">
        <v>4475</v>
      </c>
      <c r="I44" s="321">
        <v>5023</v>
      </c>
      <c r="J44" s="322">
        <v>5582</v>
      </c>
      <c r="K44" s="323">
        <v>6066</v>
      </c>
      <c r="L44" s="321">
        <v>6638</v>
      </c>
      <c r="M44" s="322">
        <v>7186</v>
      </c>
      <c r="N44" s="323">
        <v>7729</v>
      </c>
      <c r="O44" s="321">
        <v>8273</v>
      </c>
      <c r="P44" s="322">
        <v>8935</v>
      </c>
      <c r="Q44" s="323">
        <v>9478</v>
      </c>
      <c r="R44" s="321">
        <v>10022</v>
      </c>
      <c r="S44" s="320">
        <v>10566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</row>
    <row r="45" spans="1:43" s="222" customFormat="1" x14ac:dyDescent="0.15">
      <c r="A45" s="270">
        <v>950</v>
      </c>
      <c r="B45" s="308">
        <v>2260</v>
      </c>
      <c r="C45" s="309">
        <v>2614</v>
      </c>
      <c r="D45" s="310">
        <v>3155</v>
      </c>
      <c r="E45" s="311">
        <v>3726</v>
      </c>
      <c r="F45" s="309">
        <v>4292</v>
      </c>
      <c r="G45" s="310">
        <v>4925</v>
      </c>
      <c r="H45" s="311">
        <v>5712</v>
      </c>
      <c r="I45" s="309">
        <v>6385</v>
      </c>
      <c r="J45" s="310">
        <v>7018</v>
      </c>
      <c r="K45" s="311">
        <v>7641</v>
      </c>
      <c r="L45" s="309">
        <v>8373</v>
      </c>
      <c r="M45" s="310">
        <v>9069</v>
      </c>
      <c r="N45" s="311">
        <v>9758</v>
      </c>
      <c r="O45" s="309">
        <v>10446</v>
      </c>
      <c r="P45" s="310">
        <v>11253</v>
      </c>
      <c r="Q45" s="311">
        <v>11941</v>
      </c>
      <c r="R45" s="309">
        <v>12630</v>
      </c>
      <c r="S45" s="308">
        <v>13318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</row>
    <row r="46" spans="1:43" s="222" customFormat="1" x14ac:dyDescent="0.15">
      <c r="A46" s="460" t="s">
        <v>18</v>
      </c>
      <c r="B46" s="312">
        <v>1646</v>
      </c>
      <c r="C46" s="313">
        <v>2018</v>
      </c>
      <c r="D46" s="314">
        <v>2503</v>
      </c>
      <c r="E46" s="315">
        <v>2979</v>
      </c>
      <c r="F46" s="313">
        <v>3497</v>
      </c>
      <c r="G46" s="314">
        <v>4019</v>
      </c>
      <c r="H46" s="315">
        <v>4701</v>
      </c>
      <c r="I46" s="313">
        <v>5247</v>
      </c>
      <c r="J46" s="314">
        <v>5817</v>
      </c>
      <c r="K46" s="315">
        <v>6378</v>
      </c>
      <c r="L46" s="313">
        <v>6980</v>
      </c>
      <c r="M46" s="314">
        <v>7555</v>
      </c>
      <c r="N46" s="315">
        <v>8127</v>
      </c>
      <c r="O46" s="313">
        <v>8699</v>
      </c>
      <c r="P46" s="314">
        <v>9394</v>
      </c>
      <c r="Q46" s="315">
        <v>9966</v>
      </c>
      <c r="R46" s="313">
        <v>10538</v>
      </c>
      <c r="S46" s="312">
        <v>11109</v>
      </c>
      <c r="T46" s="313">
        <v>11681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</row>
    <row r="47" spans="1:43" s="222" customFormat="1" x14ac:dyDescent="0.15">
      <c r="A47" s="270">
        <v>1000</v>
      </c>
      <c r="B47" s="308">
        <v>2334</v>
      </c>
      <c r="C47" s="309">
        <v>2706</v>
      </c>
      <c r="D47" s="310">
        <v>3315</v>
      </c>
      <c r="E47" s="311">
        <v>3903</v>
      </c>
      <c r="F47" s="309">
        <v>4524</v>
      </c>
      <c r="G47" s="310">
        <v>5183</v>
      </c>
      <c r="H47" s="311">
        <v>6000</v>
      </c>
      <c r="I47" s="309">
        <v>6682</v>
      </c>
      <c r="J47" s="310">
        <v>7327</v>
      </c>
      <c r="K47" s="311">
        <v>8035</v>
      </c>
      <c r="L47" s="309">
        <v>8761</v>
      </c>
      <c r="M47" s="310">
        <v>9490</v>
      </c>
      <c r="N47" s="311">
        <v>10210</v>
      </c>
      <c r="O47" s="309">
        <v>10931</v>
      </c>
      <c r="P47" s="310">
        <v>11775</v>
      </c>
      <c r="Q47" s="311">
        <v>12495</v>
      </c>
      <c r="R47" s="309">
        <v>13216</v>
      </c>
      <c r="S47" s="308">
        <v>13936</v>
      </c>
      <c r="T47" s="309">
        <v>14657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</row>
    <row r="48" spans="1:43" s="222" customFormat="1" x14ac:dyDescent="0.15">
      <c r="A48" s="272" t="s">
        <v>19</v>
      </c>
      <c r="B48" s="312">
        <v>1719</v>
      </c>
      <c r="C48" s="313">
        <v>2109</v>
      </c>
      <c r="D48" s="314">
        <v>2620</v>
      </c>
      <c r="E48" s="315">
        <v>3117</v>
      </c>
      <c r="F48" s="313">
        <v>3656</v>
      </c>
      <c r="G48" s="314">
        <v>4203</v>
      </c>
      <c r="H48" s="315">
        <v>4919</v>
      </c>
      <c r="I48" s="313">
        <v>5488</v>
      </c>
      <c r="J48" s="314">
        <v>6085</v>
      </c>
      <c r="K48" s="315">
        <v>6677</v>
      </c>
      <c r="L48" s="313">
        <v>7319</v>
      </c>
      <c r="M48" s="314">
        <v>7925</v>
      </c>
      <c r="N48" s="315">
        <v>8525</v>
      </c>
      <c r="O48" s="313">
        <v>9124</v>
      </c>
      <c r="P48" s="314">
        <v>9854</v>
      </c>
      <c r="Q48" s="315">
        <v>10454</v>
      </c>
      <c r="R48" s="313">
        <v>11053</v>
      </c>
      <c r="S48" s="312">
        <v>11653</v>
      </c>
      <c r="T48" s="313">
        <v>12252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</row>
    <row r="49" spans="1:43" s="222" customFormat="1" x14ac:dyDescent="0.15">
      <c r="A49" s="270">
        <v>1050</v>
      </c>
      <c r="B49" s="316">
        <v>2440</v>
      </c>
      <c r="C49" s="317">
        <v>2830</v>
      </c>
      <c r="D49" s="318">
        <v>3453</v>
      </c>
      <c r="E49" s="319">
        <v>4086</v>
      </c>
      <c r="F49" s="317">
        <v>4718</v>
      </c>
      <c r="G49" s="318">
        <v>5421</v>
      </c>
      <c r="H49" s="319">
        <v>6282</v>
      </c>
      <c r="I49" s="317">
        <v>6991</v>
      </c>
      <c r="J49" s="318">
        <v>7663</v>
      </c>
      <c r="K49" s="319">
        <v>8416</v>
      </c>
      <c r="L49" s="317">
        <v>9187</v>
      </c>
      <c r="M49" s="318">
        <v>9956</v>
      </c>
      <c r="N49" s="319">
        <v>10712</v>
      </c>
      <c r="O49" s="317">
        <v>11468</v>
      </c>
      <c r="P49" s="318">
        <v>12354</v>
      </c>
      <c r="Q49" s="319">
        <v>13110</v>
      </c>
      <c r="R49" s="317">
        <v>13866</v>
      </c>
      <c r="S49" s="316">
        <v>14621</v>
      </c>
      <c r="T49" s="317">
        <v>15377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</row>
    <row r="50" spans="1:43" s="222" customFormat="1" x14ac:dyDescent="0.15">
      <c r="A50" s="460" t="s">
        <v>20</v>
      </c>
      <c r="B50" s="320">
        <v>1796</v>
      </c>
      <c r="C50" s="321">
        <v>2204</v>
      </c>
      <c r="D50" s="322">
        <v>2736</v>
      </c>
      <c r="E50" s="323">
        <v>3255</v>
      </c>
      <c r="F50" s="321">
        <v>3818</v>
      </c>
      <c r="G50" s="322">
        <v>4391</v>
      </c>
      <c r="H50" s="323">
        <v>5136</v>
      </c>
      <c r="I50" s="321">
        <v>5732</v>
      </c>
      <c r="J50" s="322">
        <v>6352</v>
      </c>
      <c r="K50" s="323">
        <v>6968</v>
      </c>
      <c r="L50" s="321">
        <v>7647</v>
      </c>
      <c r="M50" s="322">
        <v>8277</v>
      </c>
      <c r="N50" s="323">
        <v>8903</v>
      </c>
      <c r="O50" s="321">
        <v>9530</v>
      </c>
      <c r="P50" s="322">
        <v>10292</v>
      </c>
      <c r="Q50" s="323">
        <v>10918</v>
      </c>
      <c r="R50" s="321">
        <v>11544</v>
      </c>
      <c r="S50" s="320">
        <v>12171</v>
      </c>
      <c r="T50" s="321">
        <v>12797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</row>
    <row r="51" spans="1:43" s="222" customFormat="1" x14ac:dyDescent="0.15">
      <c r="A51" s="270">
        <v>1100</v>
      </c>
      <c r="B51" s="308">
        <v>2550</v>
      </c>
      <c r="C51" s="309">
        <v>2958</v>
      </c>
      <c r="D51" s="310">
        <v>3588</v>
      </c>
      <c r="E51" s="311">
        <v>4269</v>
      </c>
      <c r="F51" s="309">
        <v>4944</v>
      </c>
      <c r="G51" s="310">
        <v>5666</v>
      </c>
      <c r="H51" s="311">
        <v>6560</v>
      </c>
      <c r="I51" s="309">
        <v>7305</v>
      </c>
      <c r="J51" s="310">
        <v>8004</v>
      </c>
      <c r="K51" s="311">
        <v>8784</v>
      </c>
      <c r="L51" s="309">
        <v>9594</v>
      </c>
      <c r="M51" s="310">
        <v>10387</v>
      </c>
      <c r="N51" s="311">
        <v>11176</v>
      </c>
      <c r="O51" s="309">
        <v>11964</v>
      </c>
      <c r="P51" s="310">
        <v>12889</v>
      </c>
      <c r="Q51" s="311">
        <v>13677</v>
      </c>
      <c r="R51" s="309">
        <v>14466</v>
      </c>
      <c r="S51" s="308">
        <v>15255</v>
      </c>
      <c r="T51" s="309">
        <v>16043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</row>
    <row r="52" spans="1:43" s="222" customFormat="1" x14ac:dyDescent="0.15">
      <c r="A52" s="460" t="s">
        <v>21</v>
      </c>
      <c r="B52" s="312">
        <v>1866</v>
      </c>
      <c r="C52" s="313">
        <v>2292</v>
      </c>
      <c r="D52" s="314">
        <v>2849</v>
      </c>
      <c r="E52" s="315">
        <v>3393</v>
      </c>
      <c r="F52" s="313">
        <v>3979</v>
      </c>
      <c r="G52" s="314">
        <v>4574</v>
      </c>
      <c r="H52" s="315">
        <v>5353</v>
      </c>
      <c r="I52" s="313">
        <v>5972</v>
      </c>
      <c r="J52" s="314">
        <v>6620</v>
      </c>
      <c r="K52" s="315">
        <v>7257</v>
      </c>
      <c r="L52" s="313">
        <v>7963</v>
      </c>
      <c r="M52" s="314">
        <v>8609</v>
      </c>
      <c r="N52" s="315">
        <v>9260</v>
      </c>
      <c r="O52" s="313">
        <v>9912</v>
      </c>
      <c r="P52" s="314">
        <v>10705</v>
      </c>
      <c r="Q52" s="315">
        <v>11356</v>
      </c>
      <c r="R52" s="313">
        <v>12008</v>
      </c>
      <c r="S52" s="312">
        <v>12659</v>
      </c>
      <c r="T52" s="313">
        <v>13310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</row>
    <row r="53" spans="1:43" s="222" customFormat="1" x14ac:dyDescent="0.15">
      <c r="A53" s="270">
        <v>1150</v>
      </c>
      <c r="B53" s="308">
        <v>2652</v>
      </c>
      <c r="C53" s="309">
        <v>3078</v>
      </c>
      <c r="D53" s="310">
        <v>3741</v>
      </c>
      <c r="E53" s="311">
        <v>4436</v>
      </c>
      <c r="F53" s="309">
        <v>5155</v>
      </c>
      <c r="G53" s="310">
        <v>5904</v>
      </c>
      <c r="H53" s="311">
        <v>6841</v>
      </c>
      <c r="I53" s="309">
        <v>7614</v>
      </c>
      <c r="J53" s="310">
        <v>8345</v>
      </c>
      <c r="K53" s="311">
        <v>9149</v>
      </c>
      <c r="L53" s="309">
        <v>9991</v>
      </c>
      <c r="M53" s="310">
        <v>10796</v>
      </c>
      <c r="N53" s="311">
        <v>11616</v>
      </c>
      <c r="O53" s="309">
        <v>12436</v>
      </c>
      <c r="P53" s="310">
        <v>13397</v>
      </c>
      <c r="Q53" s="311">
        <v>14217</v>
      </c>
      <c r="R53" s="309">
        <v>15036</v>
      </c>
      <c r="S53" s="308">
        <v>15856</v>
      </c>
      <c r="T53" s="309">
        <v>16676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</row>
    <row r="54" spans="1:43" s="222" customFormat="1" x14ac:dyDescent="0.15">
      <c r="A54" s="460" t="s">
        <v>22</v>
      </c>
      <c r="B54" s="312">
        <v>1954</v>
      </c>
      <c r="C54" s="313">
        <v>2404</v>
      </c>
      <c r="D54" s="314">
        <v>2990</v>
      </c>
      <c r="E54" s="315">
        <v>3560</v>
      </c>
      <c r="F54" s="313">
        <v>4176</v>
      </c>
      <c r="G54" s="314">
        <v>4821</v>
      </c>
      <c r="H54" s="315">
        <v>5619</v>
      </c>
      <c r="I54" s="313">
        <v>6302</v>
      </c>
      <c r="J54" s="314">
        <v>6986</v>
      </c>
      <c r="K54" s="315">
        <v>7668</v>
      </c>
      <c r="L54" s="313">
        <v>8359</v>
      </c>
      <c r="M54" s="314">
        <v>9037</v>
      </c>
      <c r="N54" s="315">
        <v>9721</v>
      </c>
      <c r="O54" s="313">
        <v>10404</v>
      </c>
      <c r="P54" s="314">
        <v>11238</v>
      </c>
      <c r="Q54" s="315">
        <v>11921</v>
      </c>
      <c r="R54" s="313">
        <v>12605</v>
      </c>
      <c r="S54" s="312">
        <v>13289</v>
      </c>
      <c r="T54" s="313">
        <v>13972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</row>
    <row r="55" spans="1:43" s="222" customFormat="1" x14ac:dyDescent="0.15">
      <c r="A55" s="270">
        <v>1200</v>
      </c>
      <c r="B55" s="316">
        <v>2774</v>
      </c>
      <c r="C55" s="317">
        <v>3224</v>
      </c>
      <c r="D55" s="318">
        <v>3920</v>
      </c>
      <c r="E55" s="319">
        <v>4620</v>
      </c>
      <c r="F55" s="317">
        <v>5369</v>
      </c>
      <c r="G55" s="318">
        <v>6173</v>
      </c>
      <c r="H55" s="319">
        <v>7132</v>
      </c>
      <c r="I55" s="317">
        <v>8002</v>
      </c>
      <c r="J55" s="318">
        <v>8784</v>
      </c>
      <c r="K55" s="319">
        <v>9638</v>
      </c>
      <c r="L55" s="317">
        <v>10470</v>
      </c>
      <c r="M55" s="318">
        <v>11320</v>
      </c>
      <c r="N55" s="319">
        <v>12179</v>
      </c>
      <c r="O55" s="317">
        <v>13038</v>
      </c>
      <c r="P55" s="318">
        <v>14047</v>
      </c>
      <c r="Q55" s="319">
        <v>14906</v>
      </c>
      <c r="R55" s="317">
        <v>15766</v>
      </c>
      <c r="S55" s="316">
        <v>16625</v>
      </c>
      <c r="T55" s="317">
        <v>17484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</row>
    <row r="56" spans="1:43" s="222" customFormat="1" x14ac:dyDescent="0.15">
      <c r="A56" s="460" t="s">
        <v>130</v>
      </c>
      <c r="B56" s="320">
        <v>1990</v>
      </c>
      <c r="C56" s="321">
        <v>2501</v>
      </c>
      <c r="D56" s="322">
        <v>3112</v>
      </c>
      <c r="E56" s="323">
        <v>3704</v>
      </c>
      <c r="F56" s="321">
        <v>4343</v>
      </c>
      <c r="G56" s="322">
        <v>5012</v>
      </c>
      <c r="H56" s="323">
        <v>5847</v>
      </c>
      <c r="I56" s="321">
        <v>6558</v>
      </c>
      <c r="J56" s="322">
        <v>7270</v>
      </c>
      <c r="K56" s="323">
        <v>7981</v>
      </c>
      <c r="L56" s="321">
        <v>8692</v>
      </c>
      <c r="M56" s="322">
        <v>9404</v>
      </c>
      <c r="N56" s="323">
        <v>10115</v>
      </c>
      <c r="O56" s="321">
        <v>10826</v>
      </c>
      <c r="P56" s="322">
        <v>11694</v>
      </c>
      <c r="Q56" s="323">
        <v>12405</v>
      </c>
      <c r="R56" s="321">
        <v>13116</v>
      </c>
      <c r="S56" s="320">
        <v>13828</v>
      </c>
      <c r="T56" s="321">
        <v>14539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</row>
    <row r="57" spans="1:43" s="222" customFormat="1" x14ac:dyDescent="0.15">
      <c r="A57" s="270">
        <v>1250</v>
      </c>
      <c r="B57" s="308">
        <v>2812</v>
      </c>
      <c r="C57" s="309">
        <v>3357</v>
      </c>
      <c r="D57" s="310">
        <v>4079</v>
      </c>
      <c r="E57" s="311">
        <v>4812</v>
      </c>
      <c r="F57" s="309">
        <v>5589</v>
      </c>
      <c r="G57" s="310">
        <v>6423</v>
      </c>
      <c r="H57" s="311">
        <v>7422</v>
      </c>
      <c r="I57" s="309">
        <v>8330</v>
      </c>
      <c r="J57" s="310">
        <v>9145</v>
      </c>
      <c r="K57" s="311">
        <v>10027</v>
      </c>
      <c r="L57" s="309">
        <v>10887</v>
      </c>
      <c r="M57" s="310">
        <v>11781</v>
      </c>
      <c r="N57" s="311">
        <v>12676</v>
      </c>
      <c r="O57" s="309">
        <v>13570</v>
      </c>
      <c r="P57" s="310">
        <v>14620</v>
      </c>
      <c r="Q57" s="311">
        <v>15514</v>
      </c>
      <c r="R57" s="309">
        <v>16409</v>
      </c>
      <c r="S57" s="308">
        <v>17303</v>
      </c>
      <c r="T57" s="309">
        <v>18197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</row>
    <row r="58" spans="1:43" s="222" customFormat="1" x14ac:dyDescent="0.15">
      <c r="A58" s="460" t="s">
        <v>131</v>
      </c>
      <c r="B58" s="312">
        <v>2068</v>
      </c>
      <c r="C58" s="313">
        <v>2599</v>
      </c>
      <c r="D58" s="314">
        <v>3234</v>
      </c>
      <c r="E58" s="315">
        <v>3849</v>
      </c>
      <c r="F58" s="313">
        <v>4512</v>
      </c>
      <c r="G58" s="314">
        <v>5207</v>
      </c>
      <c r="H58" s="315">
        <v>6075</v>
      </c>
      <c r="I58" s="313">
        <v>6814</v>
      </c>
      <c r="J58" s="314">
        <v>7553</v>
      </c>
      <c r="K58" s="315">
        <v>8292</v>
      </c>
      <c r="L58" s="313">
        <v>9031</v>
      </c>
      <c r="M58" s="314">
        <v>9770</v>
      </c>
      <c r="N58" s="315">
        <v>10509</v>
      </c>
      <c r="O58" s="313">
        <v>11248</v>
      </c>
      <c r="P58" s="314">
        <v>12149</v>
      </c>
      <c r="Q58" s="315">
        <v>12888</v>
      </c>
      <c r="R58" s="313">
        <v>13628</v>
      </c>
      <c r="S58" s="312">
        <v>14367</v>
      </c>
      <c r="T58" s="313">
        <v>15106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</row>
    <row r="59" spans="1:43" s="222" customFormat="1" x14ac:dyDescent="0.15">
      <c r="A59" s="270">
        <v>1300</v>
      </c>
      <c r="B59" s="308">
        <v>2923</v>
      </c>
      <c r="C59" s="309">
        <v>3489</v>
      </c>
      <c r="D59" s="310">
        <v>4239</v>
      </c>
      <c r="E59" s="311">
        <v>5001</v>
      </c>
      <c r="F59" s="309">
        <v>5808</v>
      </c>
      <c r="G59" s="310">
        <v>6674</v>
      </c>
      <c r="H59" s="311">
        <v>7712</v>
      </c>
      <c r="I59" s="309">
        <v>8656</v>
      </c>
      <c r="J59" s="310">
        <v>9503</v>
      </c>
      <c r="K59" s="311">
        <v>10420</v>
      </c>
      <c r="L59" s="309">
        <v>11314</v>
      </c>
      <c r="M59" s="310">
        <v>12243</v>
      </c>
      <c r="N59" s="311">
        <v>13172</v>
      </c>
      <c r="O59" s="309">
        <v>14102</v>
      </c>
      <c r="P59" s="310">
        <v>15193</v>
      </c>
      <c r="Q59" s="311">
        <v>16122</v>
      </c>
      <c r="R59" s="309">
        <v>17051</v>
      </c>
      <c r="S59" s="308">
        <v>17981</v>
      </c>
      <c r="T59" s="309">
        <v>18910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</row>
    <row r="60" spans="1:43" s="222" customFormat="1" x14ac:dyDescent="0.15">
      <c r="A60" s="460" t="s">
        <v>132</v>
      </c>
      <c r="B60" s="312">
        <v>2146</v>
      </c>
      <c r="C60" s="313">
        <v>2697</v>
      </c>
      <c r="D60" s="314">
        <v>3355</v>
      </c>
      <c r="E60" s="315">
        <v>3993</v>
      </c>
      <c r="F60" s="313">
        <v>4681</v>
      </c>
      <c r="G60" s="314">
        <v>5403</v>
      </c>
      <c r="H60" s="315">
        <v>6303</v>
      </c>
      <c r="I60" s="313">
        <v>7069</v>
      </c>
      <c r="J60" s="314">
        <v>7836</v>
      </c>
      <c r="K60" s="315">
        <v>8603</v>
      </c>
      <c r="L60" s="313">
        <v>9370</v>
      </c>
      <c r="M60" s="314">
        <v>10137</v>
      </c>
      <c r="N60" s="315">
        <v>10903</v>
      </c>
      <c r="O60" s="313">
        <v>11670</v>
      </c>
      <c r="P60" s="314">
        <v>12605</v>
      </c>
      <c r="Q60" s="315">
        <v>13372</v>
      </c>
      <c r="R60" s="313">
        <v>14139</v>
      </c>
      <c r="S60" s="312">
        <v>14906</v>
      </c>
      <c r="T60" s="313">
        <v>15672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</row>
    <row r="61" spans="1:43" s="222" customFormat="1" x14ac:dyDescent="0.15">
      <c r="A61" s="270">
        <v>1350</v>
      </c>
      <c r="B61" s="316">
        <v>3034</v>
      </c>
      <c r="C61" s="317">
        <v>3621</v>
      </c>
      <c r="D61" s="318">
        <v>4400</v>
      </c>
      <c r="E61" s="319">
        <v>5190</v>
      </c>
      <c r="F61" s="317">
        <v>6027</v>
      </c>
      <c r="G61" s="318">
        <v>6926</v>
      </c>
      <c r="H61" s="319">
        <v>8003</v>
      </c>
      <c r="I61" s="317">
        <v>8983</v>
      </c>
      <c r="J61" s="318">
        <v>9862</v>
      </c>
      <c r="K61" s="319">
        <v>10813</v>
      </c>
      <c r="L61" s="317">
        <v>11740</v>
      </c>
      <c r="M61" s="318">
        <v>12705</v>
      </c>
      <c r="N61" s="319">
        <v>13669</v>
      </c>
      <c r="O61" s="317">
        <v>14633</v>
      </c>
      <c r="P61" s="318">
        <v>15766</v>
      </c>
      <c r="Q61" s="319">
        <v>16730</v>
      </c>
      <c r="R61" s="317">
        <v>17694</v>
      </c>
      <c r="S61" s="316">
        <v>18659</v>
      </c>
      <c r="T61" s="317">
        <v>19623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</row>
    <row r="62" spans="1:43" s="222" customFormat="1" x14ac:dyDescent="0.15">
      <c r="A62" s="460" t="s">
        <v>133</v>
      </c>
      <c r="B62" s="320">
        <v>2224</v>
      </c>
      <c r="C62" s="321">
        <v>2795</v>
      </c>
      <c r="D62" s="322">
        <v>3477</v>
      </c>
      <c r="E62" s="323">
        <v>4138</v>
      </c>
      <c r="F62" s="321">
        <v>4851</v>
      </c>
      <c r="G62" s="322">
        <v>5598</v>
      </c>
      <c r="H62" s="323">
        <v>6530</v>
      </c>
      <c r="I62" s="321">
        <v>7325</v>
      </c>
      <c r="J62" s="322">
        <v>8120</v>
      </c>
      <c r="K62" s="323">
        <v>8914</v>
      </c>
      <c r="L62" s="321">
        <v>9709</v>
      </c>
      <c r="M62" s="322">
        <v>10503</v>
      </c>
      <c r="N62" s="323">
        <v>11298</v>
      </c>
      <c r="O62" s="321">
        <v>12092</v>
      </c>
      <c r="P62" s="322">
        <v>13061</v>
      </c>
      <c r="Q62" s="323">
        <v>13855</v>
      </c>
      <c r="R62" s="321">
        <v>14650</v>
      </c>
      <c r="S62" s="320">
        <v>15444</v>
      </c>
      <c r="T62" s="321">
        <v>16239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</row>
    <row r="63" spans="1:43" s="222" customFormat="1" x14ac:dyDescent="0.15">
      <c r="A63" s="270">
        <v>1400</v>
      </c>
      <c r="B63" s="308">
        <v>3145</v>
      </c>
      <c r="C63" s="309">
        <v>3753</v>
      </c>
      <c r="D63" s="310">
        <v>4560</v>
      </c>
      <c r="E63" s="311">
        <v>5379</v>
      </c>
      <c r="F63" s="309">
        <v>6246</v>
      </c>
      <c r="G63" s="310">
        <v>7178</v>
      </c>
      <c r="H63" s="311">
        <v>8294</v>
      </c>
      <c r="I63" s="309">
        <v>9309</v>
      </c>
      <c r="J63" s="310">
        <v>10220</v>
      </c>
      <c r="K63" s="311">
        <v>11206</v>
      </c>
      <c r="L63" s="309">
        <v>12167</v>
      </c>
      <c r="M63" s="310">
        <v>13166</v>
      </c>
      <c r="N63" s="311">
        <v>14166</v>
      </c>
      <c r="O63" s="309">
        <v>15165</v>
      </c>
      <c r="P63" s="310">
        <v>16338</v>
      </c>
      <c r="Q63" s="311">
        <v>17338</v>
      </c>
      <c r="R63" s="309">
        <v>18337</v>
      </c>
      <c r="S63" s="308">
        <v>19337</v>
      </c>
      <c r="T63" s="309">
        <v>20336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</row>
    <row r="64" spans="1:43" s="222" customFormat="1" x14ac:dyDescent="0.15">
      <c r="A64" s="460" t="s">
        <v>134</v>
      </c>
      <c r="B64" s="312">
        <v>2303</v>
      </c>
      <c r="C64" s="313">
        <v>2893</v>
      </c>
      <c r="D64" s="314">
        <v>3598</v>
      </c>
      <c r="E64" s="315">
        <v>4282</v>
      </c>
      <c r="F64" s="313">
        <v>5020</v>
      </c>
      <c r="G64" s="314">
        <v>5794</v>
      </c>
      <c r="H64" s="315">
        <v>6758</v>
      </c>
      <c r="I64" s="313">
        <v>7581</v>
      </c>
      <c r="J64" s="314">
        <v>8403</v>
      </c>
      <c r="K64" s="315">
        <v>9225</v>
      </c>
      <c r="L64" s="313">
        <v>10047</v>
      </c>
      <c r="M64" s="314">
        <v>10870</v>
      </c>
      <c r="N64" s="315">
        <v>11692</v>
      </c>
      <c r="O64" s="313">
        <v>12514</v>
      </c>
      <c r="P64" s="314">
        <v>13517</v>
      </c>
      <c r="Q64" s="315">
        <v>14339</v>
      </c>
      <c r="R64" s="313">
        <v>15161</v>
      </c>
      <c r="S64" s="312">
        <v>15983</v>
      </c>
      <c r="T64" s="313">
        <v>16806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</row>
    <row r="65" spans="1:42" x14ac:dyDescent="0.15">
      <c r="A65" s="270">
        <v>1450</v>
      </c>
      <c r="B65" s="308">
        <v>3256</v>
      </c>
      <c r="C65" s="309">
        <v>3885</v>
      </c>
      <c r="D65" s="310">
        <v>4720</v>
      </c>
      <c r="E65" s="311">
        <v>5568</v>
      </c>
      <c r="F65" s="309">
        <v>6466</v>
      </c>
      <c r="G65" s="310">
        <v>7430</v>
      </c>
      <c r="H65" s="311">
        <v>8585</v>
      </c>
      <c r="I65" s="309">
        <v>9636</v>
      </c>
      <c r="J65" s="310">
        <v>10578</v>
      </c>
      <c r="K65" s="311">
        <v>11599</v>
      </c>
      <c r="L65" s="309">
        <v>12593</v>
      </c>
      <c r="M65" s="310">
        <v>13628</v>
      </c>
      <c r="N65" s="311">
        <v>14662</v>
      </c>
      <c r="O65" s="309">
        <v>15697</v>
      </c>
      <c r="P65" s="310">
        <v>16911</v>
      </c>
      <c r="Q65" s="311">
        <v>17946</v>
      </c>
      <c r="R65" s="309">
        <v>18980</v>
      </c>
      <c r="S65" s="308">
        <v>20015</v>
      </c>
      <c r="T65" s="309">
        <v>21049</v>
      </c>
    </row>
    <row r="66" spans="1:42" x14ac:dyDescent="0.15">
      <c r="A66" s="460" t="s">
        <v>135</v>
      </c>
      <c r="B66" s="312">
        <v>2381</v>
      </c>
      <c r="C66" s="313">
        <v>2991</v>
      </c>
      <c r="D66" s="314">
        <v>3720</v>
      </c>
      <c r="E66" s="315">
        <v>4427</v>
      </c>
      <c r="F66" s="313">
        <v>5189</v>
      </c>
      <c r="G66" s="314">
        <v>5989</v>
      </c>
      <c r="H66" s="315">
        <v>6986</v>
      </c>
      <c r="I66" s="313">
        <v>7836</v>
      </c>
      <c r="J66" s="314">
        <v>8686</v>
      </c>
      <c r="K66" s="315">
        <v>9536</v>
      </c>
      <c r="L66" s="313">
        <v>10386</v>
      </c>
      <c r="M66" s="314">
        <v>11236</v>
      </c>
      <c r="N66" s="315">
        <v>12086</v>
      </c>
      <c r="O66" s="313">
        <v>12936</v>
      </c>
      <c r="P66" s="314">
        <v>13972</v>
      </c>
      <c r="Q66" s="315">
        <v>14822</v>
      </c>
      <c r="R66" s="313">
        <v>15672</v>
      </c>
      <c r="S66" s="312">
        <v>16522</v>
      </c>
      <c r="T66" s="313">
        <v>17372</v>
      </c>
      <c r="U66" s="294"/>
    </row>
    <row r="67" spans="1:42" x14ac:dyDescent="0.15">
      <c r="A67" s="270">
        <v>1500</v>
      </c>
      <c r="B67" s="316">
        <v>3367</v>
      </c>
      <c r="C67" s="317">
        <v>4018</v>
      </c>
      <c r="D67" s="318">
        <v>4881</v>
      </c>
      <c r="E67" s="319">
        <v>5757</v>
      </c>
      <c r="F67" s="317">
        <v>6685</v>
      </c>
      <c r="G67" s="318">
        <v>7682</v>
      </c>
      <c r="H67" s="319">
        <v>8876</v>
      </c>
      <c r="I67" s="317">
        <v>9962</v>
      </c>
      <c r="J67" s="318">
        <v>10937</v>
      </c>
      <c r="K67" s="319">
        <v>11991</v>
      </c>
      <c r="L67" s="317">
        <v>13020</v>
      </c>
      <c r="M67" s="318">
        <v>14090</v>
      </c>
      <c r="N67" s="319">
        <v>15159</v>
      </c>
      <c r="O67" s="317">
        <v>16229</v>
      </c>
      <c r="P67" s="318">
        <v>17484</v>
      </c>
      <c r="Q67" s="319">
        <v>18554</v>
      </c>
      <c r="R67" s="317">
        <v>19623</v>
      </c>
      <c r="S67" s="316">
        <v>20693</v>
      </c>
      <c r="T67" s="317">
        <v>21762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>ROUND(W76*$T$76,0)+W146</f>
        <v>337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1.55</v>
      </c>
      <c r="U76" s="221"/>
      <c r="V76" s="239">
        <v>4</v>
      </c>
      <c r="W76" s="243">
        <v>171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>ROUND(W77*$T$76,0)+W146</f>
        <v>551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W76+B147</f>
        <v>309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>ROUND(W78*$T$76,0)+W148</f>
        <v>373</v>
      </c>
      <c r="C78" s="248">
        <f>ROUND(X78*$T$76,0)+X148</f>
        <v>427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X78</f>
        <v>171</v>
      </c>
      <c r="X78" s="250">
        <v>171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>ROUND(W79*$T$76,0)+W148</f>
        <v>587</v>
      </c>
      <c r="C79" s="245">
        <f>ROUND(X79*$T$76,0)+X148</f>
        <v>641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W78+B149</f>
        <v>309</v>
      </c>
      <c r="X79" s="250">
        <f>X78+C149</f>
        <v>309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>ROUND(W80*$T$76,0)+W150</f>
        <v>449</v>
      </c>
      <c r="C80" s="248">
        <f>ROUND(X80*$T$76,0)+X150</f>
        <v>521</v>
      </c>
      <c r="D80" s="248">
        <f>ROUND(Y80*$T$76,0)+Y150</f>
        <v>612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X80</f>
        <v>197</v>
      </c>
      <c r="X80" s="250">
        <v>197</v>
      </c>
      <c r="Y80" s="250">
        <v>209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>ROUND(W81*$T$76,0)+W150</f>
        <v>693</v>
      </c>
      <c r="C81" s="245">
        <f>ROUND(X81*$T$76,0)+X150</f>
        <v>765</v>
      </c>
      <c r="D81" s="245">
        <f>ROUND(Y81*$T$76,0)+Y150</f>
        <v>872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W80+B151</f>
        <v>354</v>
      </c>
      <c r="X81" s="250">
        <f>X80+C151</f>
        <v>354</v>
      </c>
      <c r="Y81" s="250">
        <f>Y80+D151</f>
        <v>377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>ROUND(W82*$T$76,0)+W152</f>
        <v>515</v>
      </c>
      <c r="C82" s="248">
        <f>ROUND(X82*$T$76,0)+X152</f>
        <v>605</v>
      </c>
      <c r="D82" s="248">
        <f>ROUND(Y82*$T$76,0)+Y152</f>
        <v>741</v>
      </c>
      <c r="E82" s="248">
        <f>ROUND(Z82*$T$76,0)+Z152</f>
        <v>845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X82</f>
        <v>216</v>
      </c>
      <c r="X82" s="250">
        <v>216</v>
      </c>
      <c r="Y82" s="250">
        <v>246</v>
      </c>
      <c r="Z82" s="250">
        <v>255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>ROUND(W83*$T$76,0)+W152</f>
        <v>786</v>
      </c>
      <c r="C83" s="245">
        <f>ROUND(X83*$T$76,0)+X152</f>
        <v>876</v>
      </c>
      <c r="D83" s="245">
        <f>ROUND(Y83*$T$76,0)+Y152</f>
        <v>1027</v>
      </c>
      <c r="E83" s="245">
        <f>ROUND(Z83*$T$76,0)+Z152</f>
        <v>1151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W82+B153</f>
        <v>391</v>
      </c>
      <c r="X83" s="250">
        <f>X82+C153</f>
        <v>391</v>
      </c>
      <c r="Y83" s="250">
        <f>Y82+D153</f>
        <v>430</v>
      </c>
      <c r="Z83" s="250">
        <f>Z82+E153</f>
        <v>452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>ROUND(W84*$T$76,0)+W154</f>
        <v>588</v>
      </c>
      <c r="C84" s="248">
        <f>ROUND(X84*$T$76,0)+X154</f>
        <v>696</v>
      </c>
      <c r="D84" s="248">
        <f>ROUND(Y84*$T$76,0)+Y154</f>
        <v>852</v>
      </c>
      <c r="E84" s="248">
        <f>ROUND(Z84*$T$76,0)+Z154</f>
        <v>986</v>
      </c>
      <c r="F84" s="248">
        <f>ROUND(AA84*$T$76,0)+AA154</f>
        <v>1127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X84</f>
        <v>240</v>
      </c>
      <c r="X84" s="250">
        <v>240</v>
      </c>
      <c r="Y84" s="250">
        <v>271</v>
      </c>
      <c r="Z84" s="250">
        <v>288</v>
      </c>
      <c r="AA84" s="250">
        <v>309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>ROUND(W85*$T$76,0)+W154</f>
        <v>883</v>
      </c>
      <c r="C85" s="252">
        <f>ROUND(X85*$T$76,0)+X154</f>
        <v>991</v>
      </c>
      <c r="D85" s="252">
        <f>ROUND(Y85*$T$76,0)+Y154</f>
        <v>1181</v>
      </c>
      <c r="E85" s="252">
        <f>ROUND(Z85*$T$76,0)+Z154</f>
        <v>1329</v>
      </c>
      <c r="F85" s="252">
        <f>ROUND(AA85*$T$76,0)+AA154</f>
        <v>1497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W84+B155</f>
        <v>430</v>
      </c>
      <c r="X85" s="250">
        <f>X84+C155</f>
        <v>430</v>
      </c>
      <c r="Y85" s="250">
        <f>Y84+D155</f>
        <v>483</v>
      </c>
      <c r="Z85" s="250">
        <f>Z84+E155</f>
        <v>509</v>
      </c>
      <c r="AA85" s="250">
        <f>AA84+F155</f>
        <v>548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ref="B86:G86" si="0">ROUND(W86*$T$76,0)+W156</f>
        <v>669</v>
      </c>
      <c r="C86" s="241">
        <f t="shared" si="0"/>
        <v>795</v>
      </c>
      <c r="D86" s="241">
        <f t="shared" si="0"/>
        <v>975</v>
      </c>
      <c r="E86" s="241">
        <f t="shared" si="0"/>
        <v>1131</v>
      </c>
      <c r="F86" s="241">
        <f t="shared" si="0"/>
        <v>1292</v>
      </c>
      <c r="G86" s="241">
        <f t="shared" si="0"/>
        <v>1497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X86</f>
        <v>269</v>
      </c>
      <c r="X86" s="250">
        <v>269</v>
      </c>
      <c r="Y86" s="250">
        <v>304</v>
      </c>
      <c r="Z86" s="250">
        <v>323</v>
      </c>
      <c r="AA86" s="250">
        <v>346</v>
      </c>
      <c r="AB86" s="250">
        <v>397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ref="B87:G87" si="1">ROUND(W87*$T$76,0)+W156</f>
        <v>991</v>
      </c>
      <c r="C87" s="245">
        <f t="shared" si="1"/>
        <v>1117</v>
      </c>
      <c r="D87" s="245">
        <f t="shared" si="1"/>
        <v>1341</v>
      </c>
      <c r="E87" s="245">
        <f t="shared" si="1"/>
        <v>1518</v>
      </c>
      <c r="F87" s="245">
        <f t="shared" si="1"/>
        <v>1712</v>
      </c>
      <c r="G87" s="245">
        <f t="shared" si="1"/>
        <v>1945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 t="shared" ref="W87:AB87" si="2">W86+B157</f>
        <v>477</v>
      </c>
      <c r="X87" s="250">
        <f t="shared" si="2"/>
        <v>477</v>
      </c>
      <c r="Y87" s="250">
        <f t="shared" si="2"/>
        <v>540</v>
      </c>
      <c r="Z87" s="250">
        <f t="shared" si="2"/>
        <v>573</v>
      </c>
      <c r="AA87" s="250">
        <f t="shared" si="2"/>
        <v>617</v>
      </c>
      <c r="AB87" s="250">
        <f t="shared" si="2"/>
        <v>686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ref="B88:H88" si="3">ROUND(W88*$T$76,0)+W158</f>
        <v>760</v>
      </c>
      <c r="C88" s="248">
        <f t="shared" si="3"/>
        <v>910</v>
      </c>
      <c r="D88" s="248">
        <f t="shared" si="3"/>
        <v>1096</v>
      </c>
      <c r="E88" s="248">
        <f t="shared" si="3"/>
        <v>1302</v>
      </c>
      <c r="F88" s="248">
        <f t="shared" si="3"/>
        <v>1492</v>
      </c>
      <c r="G88" s="248">
        <f t="shared" si="3"/>
        <v>1729</v>
      </c>
      <c r="H88" s="248">
        <f t="shared" si="3"/>
        <v>2022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X88</f>
        <v>297</v>
      </c>
      <c r="X88" s="250">
        <v>297</v>
      </c>
      <c r="Y88" s="250">
        <v>320</v>
      </c>
      <c r="Z88" s="250">
        <v>356</v>
      </c>
      <c r="AA88" s="250">
        <v>382</v>
      </c>
      <c r="AB88" s="250">
        <v>438</v>
      </c>
      <c r="AC88" s="250">
        <v>498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ref="B89:H89" si="4">ROUND(W89*$T$76,0)+W158</f>
        <v>1115</v>
      </c>
      <c r="C89" s="245">
        <f t="shared" si="4"/>
        <v>1265</v>
      </c>
      <c r="D89" s="245">
        <f t="shared" si="4"/>
        <v>1488</v>
      </c>
      <c r="E89" s="245">
        <f t="shared" si="4"/>
        <v>1736</v>
      </c>
      <c r="F89" s="245">
        <f t="shared" si="4"/>
        <v>1962</v>
      </c>
      <c r="G89" s="245">
        <f t="shared" si="4"/>
        <v>2220</v>
      </c>
      <c r="H89" s="245">
        <f t="shared" si="4"/>
        <v>2586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 t="shared" ref="W89:AC89" si="5">W88+B159</f>
        <v>526</v>
      </c>
      <c r="X89" s="250">
        <f t="shared" si="5"/>
        <v>526</v>
      </c>
      <c r="Y89" s="250">
        <f t="shared" si="5"/>
        <v>573</v>
      </c>
      <c r="Z89" s="250">
        <f t="shared" si="5"/>
        <v>636</v>
      </c>
      <c r="AA89" s="250">
        <f t="shared" si="5"/>
        <v>685</v>
      </c>
      <c r="AB89" s="250">
        <f t="shared" si="5"/>
        <v>755</v>
      </c>
      <c r="AC89" s="250">
        <f t="shared" si="5"/>
        <v>862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ref="B90:I90" si="6">ROUND(W90*$T$76,0)+W160</f>
        <v>838</v>
      </c>
      <c r="C90" s="248">
        <f t="shared" si="6"/>
        <v>1006</v>
      </c>
      <c r="D90" s="248">
        <f t="shared" si="6"/>
        <v>1216</v>
      </c>
      <c r="E90" s="248">
        <f t="shared" si="6"/>
        <v>1446</v>
      </c>
      <c r="F90" s="248">
        <f t="shared" si="6"/>
        <v>1661</v>
      </c>
      <c r="G90" s="248">
        <f t="shared" si="6"/>
        <v>1922</v>
      </c>
      <c r="H90" s="248">
        <f t="shared" si="6"/>
        <v>2245</v>
      </c>
      <c r="I90" s="248">
        <f t="shared" si="6"/>
        <v>2524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X90</f>
        <v>324</v>
      </c>
      <c r="X90" s="250">
        <v>324</v>
      </c>
      <c r="Y90" s="250">
        <v>351</v>
      </c>
      <c r="Z90" s="250">
        <v>391</v>
      </c>
      <c r="AA90" s="250">
        <v>421</v>
      </c>
      <c r="AB90" s="250">
        <v>481</v>
      </c>
      <c r="AC90" s="250">
        <v>545</v>
      </c>
      <c r="AD90" s="250">
        <v>617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ref="B91:I91" si="7">ROUND(W91*$T$76,0)+W160</f>
        <v>1224</v>
      </c>
      <c r="C91" s="245">
        <f t="shared" si="7"/>
        <v>1392</v>
      </c>
      <c r="D91" s="245">
        <f t="shared" si="7"/>
        <v>1641</v>
      </c>
      <c r="E91" s="245">
        <f t="shared" si="7"/>
        <v>1905</v>
      </c>
      <c r="F91" s="245">
        <f t="shared" si="7"/>
        <v>2180</v>
      </c>
      <c r="G91" s="245">
        <f t="shared" si="7"/>
        <v>2458</v>
      </c>
      <c r="H91" s="245">
        <f t="shared" si="7"/>
        <v>2873</v>
      </c>
      <c r="I91" s="245">
        <f t="shared" si="7"/>
        <v>3222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 t="shared" ref="W91:AD91" si="8">W90+B161</f>
        <v>573</v>
      </c>
      <c r="X91" s="250">
        <f t="shared" si="8"/>
        <v>573</v>
      </c>
      <c r="Y91" s="250">
        <f t="shared" si="8"/>
        <v>625</v>
      </c>
      <c r="Z91" s="250">
        <f t="shared" si="8"/>
        <v>687</v>
      </c>
      <c r="AA91" s="250">
        <f t="shared" si="8"/>
        <v>756</v>
      </c>
      <c r="AB91" s="250">
        <f t="shared" si="8"/>
        <v>827</v>
      </c>
      <c r="AC91" s="250">
        <f t="shared" si="8"/>
        <v>950</v>
      </c>
      <c r="AD91" s="250">
        <f t="shared" si="8"/>
        <v>1067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ref="B92:J92" si="9">ROUND(W92*$T$76,0)+W162</f>
        <v>919</v>
      </c>
      <c r="C92" s="248">
        <f t="shared" si="9"/>
        <v>1105</v>
      </c>
      <c r="D92" s="248">
        <f t="shared" si="9"/>
        <v>1335</v>
      </c>
      <c r="E92" s="248">
        <f t="shared" si="9"/>
        <v>1587</v>
      </c>
      <c r="F92" s="248">
        <f t="shared" si="9"/>
        <v>1809</v>
      </c>
      <c r="G92" s="248">
        <f t="shared" si="9"/>
        <v>2114</v>
      </c>
      <c r="H92" s="248">
        <f t="shared" si="9"/>
        <v>2468</v>
      </c>
      <c r="I92" s="248">
        <f t="shared" si="9"/>
        <v>2770</v>
      </c>
      <c r="J92" s="248">
        <f t="shared" si="9"/>
        <v>3112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X92</f>
        <v>353</v>
      </c>
      <c r="X92" s="250">
        <v>353</v>
      </c>
      <c r="Y92" s="250">
        <v>381</v>
      </c>
      <c r="Z92" s="250">
        <v>424</v>
      </c>
      <c r="AA92" s="250">
        <v>447</v>
      </c>
      <c r="AB92" s="250">
        <v>524</v>
      </c>
      <c r="AC92" s="250">
        <v>592</v>
      </c>
      <c r="AD92" s="250">
        <v>667</v>
      </c>
      <c r="AE92" s="250">
        <v>768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ref="B93:J93" si="10">ROUND(W93*$T$76,0)+W162</f>
        <v>1325</v>
      </c>
      <c r="C93" s="245">
        <f t="shared" si="10"/>
        <v>1511</v>
      </c>
      <c r="D93" s="245">
        <f t="shared" si="10"/>
        <v>1801</v>
      </c>
      <c r="E93" s="245">
        <f t="shared" si="10"/>
        <v>2079</v>
      </c>
      <c r="F93" s="245">
        <f t="shared" si="10"/>
        <v>2376</v>
      </c>
      <c r="G93" s="245">
        <f t="shared" si="10"/>
        <v>2705</v>
      </c>
      <c r="H93" s="245">
        <f t="shared" si="10"/>
        <v>3157</v>
      </c>
      <c r="I93" s="245">
        <f t="shared" si="10"/>
        <v>3532</v>
      </c>
      <c r="J93" s="245">
        <f t="shared" si="10"/>
        <v>3960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 t="shared" ref="W93:AE93" si="11">W92+B163</f>
        <v>615</v>
      </c>
      <c r="X93" s="250">
        <f t="shared" si="11"/>
        <v>615</v>
      </c>
      <c r="Y93" s="250">
        <f t="shared" si="11"/>
        <v>682</v>
      </c>
      <c r="Z93" s="250">
        <f t="shared" si="11"/>
        <v>741</v>
      </c>
      <c r="AA93" s="250">
        <f t="shared" si="11"/>
        <v>813</v>
      </c>
      <c r="AB93" s="250">
        <f t="shared" si="11"/>
        <v>905</v>
      </c>
      <c r="AC93" s="250">
        <f t="shared" si="11"/>
        <v>1037</v>
      </c>
      <c r="AD93" s="250">
        <f t="shared" si="11"/>
        <v>1159</v>
      </c>
      <c r="AE93" s="250">
        <f t="shared" si="11"/>
        <v>1315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ref="B94:K94" si="12">ROUND(W94*$T$76,0)+W164</f>
        <v>971</v>
      </c>
      <c r="C94" s="248">
        <f t="shared" si="12"/>
        <v>1175</v>
      </c>
      <c r="D94" s="248">
        <f t="shared" si="12"/>
        <v>1481</v>
      </c>
      <c r="E94" s="248">
        <f t="shared" si="12"/>
        <v>1711</v>
      </c>
      <c r="F94" s="248">
        <f t="shared" si="12"/>
        <v>1973</v>
      </c>
      <c r="G94" s="248">
        <f t="shared" si="12"/>
        <v>2284</v>
      </c>
      <c r="H94" s="248">
        <f t="shared" si="12"/>
        <v>2673</v>
      </c>
      <c r="I94" s="248">
        <f t="shared" si="12"/>
        <v>3003</v>
      </c>
      <c r="J94" s="248">
        <f t="shared" si="12"/>
        <v>3399</v>
      </c>
      <c r="K94" s="248">
        <f t="shared" si="12"/>
        <v>3710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X94</f>
        <v>363</v>
      </c>
      <c r="X94" s="250">
        <v>363</v>
      </c>
      <c r="Y94" s="250">
        <v>429</v>
      </c>
      <c r="Z94" s="250">
        <v>446</v>
      </c>
      <c r="AA94" s="250">
        <v>483</v>
      </c>
      <c r="AB94" s="250">
        <v>552</v>
      </c>
      <c r="AC94" s="250">
        <v>628</v>
      </c>
      <c r="AD94" s="250">
        <v>709</v>
      </c>
      <c r="AE94" s="250">
        <v>833</v>
      </c>
      <c r="AF94" s="250">
        <v>902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ref="B95:K95" si="13">ROUND(W95*$T$76,0)+W164</f>
        <v>1414</v>
      </c>
      <c r="C95" s="245">
        <f t="shared" si="13"/>
        <v>1618</v>
      </c>
      <c r="D95" s="245">
        <f t="shared" si="13"/>
        <v>1972</v>
      </c>
      <c r="E95" s="245">
        <f t="shared" si="13"/>
        <v>2248</v>
      </c>
      <c r="F95" s="245">
        <f t="shared" si="13"/>
        <v>2593</v>
      </c>
      <c r="G95" s="245">
        <f t="shared" si="13"/>
        <v>2941</v>
      </c>
      <c r="H95" s="245">
        <f t="shared" si="13"/>
        <v>3427</v>
      </c>
      <c r="I95" s="245">
        <f t="shared" si="13"/>
        <v>3838</v>
      </c>
      <c r="J95" s="245">
        <f t="shared" si="13"/>
        <v>4325</v>
      </c>
      <c r="K95" s="245">
        <f t="shared" si="13"/>
        <v>4741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 t="shared" ref="W95:AF95" si="14">W94+B165</f>
        <v>649</v>
      </c>
      <c r="X95" s="250">
        <f t="shared" si="14"/>
        <v>649</v>
      </c>
      <c r="Y95" s="250">
        <f t="shared" si="14"/>
        <v>746</v>
      </c>
      <c r="Z95" s="250">
        <f t="shared" si="14"/>
        <v>792</v>
      </c>
      <c r="AA95" s="250">
        <f t="shared" si="14"/>
        <v>883</v>
      </c>
      <c r="AB95" s="250">
        <f t="shared" si="14"/>
        <v>976</v>
      </c>
      <c r="AC95" s="250">
        <f t="shared" si="14"/>
        <v>1114</v>
      </c>
      <c r="AD95" s="250">
        <f t="shared" si="14"/>
        <v>1248</v>
      </c>
      <c r="AE95" s="250">
        <f t="shared" si="14"/>
        <v>1430</v>
      </c>
      <c r="AF95" s="250">
        <f t="shared" si="14"/>
        <v>1567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ref="B96:L96" si="15">ROUND(W96*$T$76,0)+W166</f>
        <v>1047</v>
      </c>
      <c r="C96" s="248">
        <f t="shared" si="15"/>
        <v>1269</v>
      </c>
      <c r="D96" s="248">
        <f t="shared" si="15"/>
        <v>1562</v>
      </c>
      <c r="E96" s="248">
        <f t="shared" si="15"/>
        <v>1848</v>
      </c>
      <c r="F96" s="248">
        <f t="shared" si="15"/>
        <v>2133</v>
      </c>
      <c r="G96" s="248">
        <f t="shared" si="15"/>
        <v>2472</v>
      </c>
      <c r="H96" s="248">
        <f t="shared" si="15"/>
        <v>2890</v>
      </c>
      <c r="I96" s="248">
        <f t="shared" si="15"/>
        <v>3250</v>
      </c>
      <c r="J96" s="248">
        <f t="shared" si="15"/>
        <v>3618</v>
      </c>
      <c r="K96" s="248">
        <f t="shared" si="15"/>
        <v>3975</v>
      </c>
      <c r="L96" s="248">
        <f t="shared" si="15"/>
        <v>4296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X96</f>
        <v>389</v>
      </c>
      <c r="X96" s="250">
        <v>389</v>
      </c>
      <c r="Y96" s="250">
        <v>435</v>
      </c>
      <c r="Z96" s="250">
        <v>476</v>
      </c>
      <c r="AA96" s="250">
        <v>517</v>
      </c>
      <c r="AB96" s="250">
        <v>592</v>
      </c>
      <c r="AC96" s="250">
        <v>671</v>
      </c>
      <c r="AD96" s="250">
        <v>760</v>
      </c>
      <c r="AE96" s="250">
        <v>854</v>
      </c>
      <c r="AF96" s="250">
        <v>941</v>
      </c>
      <c r="AG96" s="250">
        <v>1005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1.74</v>
      </c>
    </row>
    <row r="97" spans="1:42" ht="13" thickBot="1" x14ac:dyDescent="0.2">
      <c r="A97" s="240">
        <v>600</v>
      </c>
      <c r="B97" s="252">
        <f t="shared" ref="B97:L97" si="16">ROUND(W97*$T$76,0)+W166</f>
        <v>1517</v>
      </c>
      <c r="C97" s="252">
        <f t="shared" si="16"/>
        <v>1739</v>
      </c>
      <c r="D97" s="252">
        <f t="shared" si="16"/>
        <v>2086</v>
      </c>
      <c r="E97" s="252">
        <f t="shared" si="16"/>
        <v>2426</v>
      </c>
      <c r="F97" s="252">
        <f t="shared" si="16"/>
        <v>2787</v>
      </c>
      <c r="G97" s="252">
        <f t="shared" si="16"/>
        <v>3183</v>
      </c>
      <c r="H97" s="252">
        <f t="shared" si="16"/>
        <v>3684</v>
      </c>
      <c r="I97" s="252">
        <f t="shared" si="16"/>
        <v>4130</v>
      </c>
      <c r="J97" s="252">
        <f t="shared" si="16"/>
        <v>4588</v>
      </c>
      <c r="K97" s="252">
        <f t="shared" si="16"/>
        <v>5056</v>
      </c>
      <c r="L97" s="252">
        <f t="shared" si="16"/>
        <v>5486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 t="shared" ref="W97:AG97" si="17">W96+B167</f>
        <v>692</v>
      </c>
      <c r="X97" s="250">
        <f t="shared" si="17"/>
        <v>692</v>
      </c>
      <c r="Y97" s="250">
        <f t="shared" si="17"/>
        <v>773</v>
      </c>
      <c r="Z97" s="250">
        <f t="shared" si="17"/>
        <v>849</v>
      </c>
      <c r="AA97" s="250">
        <f t="shared" si="17"/>
        <v>939</v>
      </c>
      <c r="AB97" s="250">
        <f t="shared" si="17"/>
        <v>1051</v>
      </c>
      <c r="AC97" s="250">
        <f t="shared" si="17"/>
        <v>1183</v>
      </c>
      <c r="AD97" s="250">
        <f t="shared" si="17"/>
        <v>1328</v>
      </c>
      <c r="AE97" s="250">
        <f t="shared" si="17"/>
        <v>1480</v>
      </c>
      <c r="AF97" s="250">
        <f t="shared" si="17"/>
        <v>1639</v>
      </c>
      <c r="AG97" s="250">
        <f t="shared" si="17"/>
        <v>1773</v>
      </c>
      <c r="AH97" s="243"/>
      <c r="AI97" s="243"/>
      <c r="AJ97" s="243"/>
      <c r="AK97" s="243"/>
      <c r="AL97" s="243"/>
      <c r="AM97" s="243"/>
      <c r="AN97" s="243"/>
      <c r="AO97" s="243"/>
      <c r="AP97" s="222">
        <v>3.07</v>
      </c>
    </row>
    <row r="98" spans="1:42" x14ac:dyDescent="0.15">
      <c r="A98" s="238" t="s">
        <v>11</v>
      </c>
      <c r="B98" s="241">
        <f t="shared" ref="B98:M98" si="18">ROUND(W98*$T$76,0)+W168</f>
        <v>1122</v>
      </c>
      <c r="C98" s="241">
        <f t="shared" si="18"/>
        <v>1362</v>
      </c>
      <c r="D98" s="241">
        <f t="shared" si="18"/>
        <v>1671</v>
      </c>
      <c r="E98" s="241">
        <f t="shared" si="18"/>
        <v>1986</v>
      </c>
      <c r="F98" s="241">
        <f t="shared" si="18"/>
        <v>2299</v>
      </c>
      <c r="G98" s="241">
        <f t="shared" si="18"/>
        <v>2660</v>
      </c>
      <c r="H98" s="241">
        <f t="shared" si="18"/>
        <v>3110</v>
      </c>
      <c r="I98" s="241">
        <f t="shared" si="18"/>
        <v>3497</v>
      </c>
      <c r="J98" s="241">
        <f t="shared" si="18"/>
        <v>3892</v>
      </c>
      <c r="K98" s="241">
        <f t="shared" si="18"/>
        <v>4256</v>
      </c>
      <c r="L98" s="241">
        <f t="shared" si="18"/>
        <v>4615</v>
      </c>
      <c r="M98" s="241">
        <f t="shared" si="18"/>
        <v>4992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X98</f>
        <v>414</v>
      </c>
      <c r="X98" s="250">
        <v>414</v>
      </c>
      <c r="Y98" s="250">
        <v>459</v>
      </c>
      <c r="Z98" s="250">
        <v>507</v>
      </c>
      <c r="AA98" s="250">
        <v>554</v>
      </c>
      <c r="AB98" s="250">
        <v>632</v>
      </c>
      <c r="AC98" s="250">
        <v>716</v>
      </c>
      <c r="AD98" s="250">
        <v>811</v>
      </c>
      <c r="AE98" s="250">
        <v>911</v>
      </c>
      <c r="AF98" s="250">
        <v>991</v>
      </c>
      <c r="AG98" s="250">
        <v>1068</v>
      </c>
      <c r="AH98" s="243">
        <f>$AH$74*V98*AP98</f>
        <v>1155.96</v>
      </c>
      <c r="AI98" s="243"/>
      <c r="AJ98" s="243"/>
      <c r="AK98" s="243"/>
      <c r="AL98" s="243"/>
      <c r="AM98" s="243"/>
      <c r="AN98" s="243"/>
      <c r="AO98" s="243"/>
      <c r="AP98" s="222">
        <v>1.71</v>
      </c>
    </row>
    <row r="99" spans="1:42" x14ac:dyDescent="0.15">
      <c r="A99" s="244">
        <v>650</v>
      </c>
      <c r="B99" s="245">
        <f t="shared" ref="B99:M99" si="19">ROUND(W99*$T$76,0)+W168</f>
        <v>1618</v>
      </c>
      <c r="C99" s="245">
        <f t="shared" si="19"/>
        <v>1858</v>
      </c>
      <c r="D99" s="245">
        <f t="shared" si="19"/>
        <v>2236</v>
      </c>
      <c r="E99" s="245">
        <f t="shared" si="19"/>
        <v>2611</v>
      </c>
      <c r="F99" s="245">
        <f t="shared" si="19"/>
        <v>2992</v>
      </c>
      <c r="G99" s="245">
        <f t="shared" si="19"/>
        <v>3427</v>
      </c>
      <c r="H99" s="245">
        <f t="shared" si="19"/>
        <v>3945</v>
      </c>
      <c r="I99" s="245">
        <f t="shared" si="19"/>
        <v>4421</v>
      </c>
      <c r="J99" s="245">
        <f t="shared" si="19"/>
        <v>4912</v>
      </c>
      <c r="K99" s="245">
        <f t="shared" si="19"/>
        <v>5388</v>
      </c>
      <c r="L99" s="245">
        <f t="shared" si="19"/>
        <v>5893</v>
      </c>
      <c r="M99" s="245">
        <f t="shared" si="19"/>
        <v>6375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 t="shared" ref="W99:AH99" si="20">W98+B169</f>
        <v>734</v>
      </c>
      <c r="X99" s="250">
        <f t="shared" si="20"/>
        <v>734</v>
      </c>
      <c r="Y99" s="250">
        <f t="shared" si="20"/>
        <v>823</v>
      </c>
      <c r="Z99" s="250">
        <f t="shared" si="20"/>
        <v>910</v>
      </c>
      <c r="AA99" s="250">
        <f t="shared" si="20"/>
        <v>1001</v>
      </c>
      <c r="AB99" s="250">
        <f t="shared" si="20"/>
        <v>1127</v>
      </c>
      <c r="AC99" s="250">
        <f t="shared" si="20"/>
        <v>1255</v>
      </c>
      <c r="AD99" s="250">
        <f t="shared" si="20"/>
        <v>1407</v>
      </c>
      <c r="AE99" s="250">
        <f t="shared" si="20"/>
        <v>1569</v>
      </c>
      <c r="AF99" s="250">
        <f t="shared" si="20"/>
        <v>1721</v>
      </c>
      <c r="AG99" s="250">
        <f t="shared" si="20"/>
        <v>1892</v>
      </c>
      <c r="AH99" s="243">
        <f t="shared" si="20"/>
        <v>2048.2800000000002</v>
      </c>
      <c r="AI99" s="243"/>
      <c r="AJ99" s="243"/>
      <c r="AK99" s="243"/>
      <c r="AL99" s="243"/>
      <c r="AM99" s="243"/>
      <c r="AN99" s="243"/>
      <c r="AO99" s="243"/>
      <c r="AP99" s="222">
        <v>3.03</v>
      </c>
    </row>
    <row r="100" spans="1:42" x14ac:dyDescent="0.15">
      <c r="A100" s="251" t="s">
        <v>12</v>
      </c>
      <c r="B100" s="248">
        <f t="shared" ref="B100:N100" si="21">ROUND(W100*$T$76,0)+W170</f>
        <v>1196</v>
      </c>
      <c r="C100" s="248">
        <f t="shared" si="21"/>
        <v>1454</v>
      </c>
      <c r="D100" s="248">
        <f t="shared" si="21"/>
        <v>1785</v>
      </c>
      <c r="E100" s="248">
        <f t="shared" si="21"/>
        <v>2125</v>
      </c>
      <c r="F100" s="248">
        <f t="shared" si="21"/>
        <v>2458</v>
      </c>
      <c r="G100" s="248">
        <f t="shared" si="21"/>
        <v>2845</v>
      </c>
      <c r="H100" s="248">
        <f t="shared" si="21"/>
        <v>3328</v>
      </c>
      <c r="I100" s="248">
        <f t="shared" si="21"/>
        <v>3741</v>
      </c>
      <c r="J100" s="248">
        <f t="shared" si="21"/>
        <v>4165</v>
      </c>
      <c r="K100" s="248">
        <f t="shared" si="21"/>
        <v>4528</v>
      </c>
      <c r="L100" s="248">
        <f t="shared" si="21"/>
        <v>4935</v>
      </c>
      <c r="M100" s="248">
        <f t="shared" si="21"/>
        <v>5336</v>
      </c>
      <c r="N100" s="248">
        <f t="shared" si="21"/>
        <v>5740</v>
      </c>
      <c r="O100" s="248"/>
      <c r="P100" s="248"/>
      <c r="Q100" s="248"/>
      <c r="R100" s="248"/>
      <c r="S100" s="248"/>
      <c r="T100" s="249"/>
      <c r="V100" s="239">
        <v>28</v>
      </c>
      <c r="W100" s="295">
        <f>X100</f>
        <v>439</v>
      </c>
      <c r="X100" s="250">
        <v>439</v>
      </c>
      <c r="Y100" s="250">
        <v>486</v>
      </c>
      <c r="Z100" s="250">
        <v>539</v>
      </c>
      <c r="AA100" s="250">
        <v>587</v>
      </c>
      <c r="AB100" s="250">
        <v>670</v>
      </c>
      <c r="AC100" s="250">
        <v>760</v>
      </c>
      <c r="AD100" s="250">
        <v>860</v>
      </c>
      <c r="AE100" s="250">
        <v>967</v>
      </c>
      <c r="AF100" s="250">
        <v>1035</v>
      </c>
      <c r="AG100" s="250">
        <v>1131</v>
      </c>
      <c r="AH100" s="243">
        <f>$AH$74*V100*AP100</f>
        <v>1223.04</v>
      </c>
      <c r="AI100" s="243">
        <f>$AI$74*V100*AP100</f>
        <v>1317.12</v>
      </c>
      <c r="AJ100" s="243"/>
      <c r="AK100" s="243"/>
      <c r="AL100" s="243"/>
      <c r="AM100" s="243"/>
      <c r="AN100" s="243"/>
      <c r="AO100" s="243"/>
      <c r="AP100" s="222">
        <v>1.68</v>
      </c>
    </row>
    <row r="101" spans="1:42" x14ac:dyDescent="0.15">
      <c r="A101" s="244">
        <v>700</v>
      </c>
      <c r="B101" s="245">
        <f t="shared" ref="B101:N101" si="22">ROUND(W101*$T$76,0)+W170</f>
        <v>1717</v>
      </c>
      <c r="C101" s="245">
        <f t="shared" si="22"/>
        <v>1975</v>
      </c>
      <c r="D101" s="245">
        <f t="shared" si="22"/>
        <v>2376</v>
      </c>
      <c r="E101" s="245">
        <f t="shared" si="22"/>
        <v>2797</v>
      </c>
      <c r="F101" s="245">
        <f t="shared" si="22"/>
        <v>3202</v>
      </c>
      <c r="G101" s="245">
        <f t="shared" si="22"/>
        <v>3668</v>
      </c>
      <c r="H101" s="245">
        <f t="shared" si="22"/>
        <v>4249</v>
      </c>
      <c r="I101" s="245">
        <f t="shared" si="22"/>
        <v>4759</v>
      </c>
      <c r="J101" s="245">
        <f t="shared" si="22"/>
        <v>5287</v>
      </c>
      <c r="K101" s="245">
        <f t="shared" si="22"/>
        <v>5714</v>
      </c>
      <c r="L101" s="245">
        <f t="shared" si="22"/>
        <v>6302</v>
      </c>
      <c r="M101" s="245">
        <f t="shared" si="22"/>
        <v>6814</v>
      </c>
      <c r="N101" s="245">
        <f t="shared" si="22"/>
        <v>7331</v>
      </c>
      <c r="O101" s="245"/>
      <c r="P101" s="245"/>
      <c r="Q101" s="245"/>
      <c r="R101" s="245"/>
      <c r="S101" s="245"/>
      <c r="T101" s="246"/>
      <c r="V101" s="239">
        <v>700</v>
      </c>
      <c r="W101" s="295">
        <f t="shared" ref="W101:AI101" si="23">W100+B171</f>
        <v>775</v>
      </c>
      <c r="X101" s="250">
        <f t="shared" si="23"/>
        <v>775</v>
      </c>
      <c r="Y101" s="250">
        <f t="shared" si="23"/>
        <v>867</v>
      </c>
      <c r="Z101" s="250">
        <f t="shared" si="23"/>
        <v>972</v>
      </c>
      <c r="AA101" s="250">
        <f t="shared" si="23"/>
        <v>1067</v>
      </c>
      <c r="AB101" s="250">
        <f t="shared" si="23"/>
        <v>1201</v>
      </c>
      <c r="AC101" s="250">
        <f t="shared" si="23"/>
        <v>1354</v>
      </c>
      <c r="AD101" s="250">
        <f t="shared" si="23"/>
        <v>1517</v>
      </c>
      <c r="AE101" s="250">
        <f t="shared" si="23"/>
        <v>1691</v>
      </c>
      <c r="AF101" s="250">
        <f t="shared" si="23"/>
        <v>1800</v>
      </c>
      <c r="AG101" s="250">
        <f t="shared" si="23"/>
        <v>2013</v>
      </c>
      <c r="AH101" s="243">
        <f t="shared" si="23"/>
        <v>2176.7200000000003</v>
      </c>
      <c r="AI101" s="243">
        <f t="shared" si="23"/>
        <v>2344.16</v>
      </c>
      <c r="AJ101" s="243"/>
      <c r="AK101" s="243"/>
      <c r="AL101" s="243"/>
      <c r="AM101" s="243"/>
      <c r="AN101" s="243"/>
      <c r="AO101" s="243"/>
      <c r="AP101" s="222">
        <v>2.99</v>
      </c>
    </row>
    <row r="102" spans="1:42" x14ac:dyDescent="0.15">
      <c r="A102" s="251" t="s">
        <v>13</v>
      </c>
      <c r="B102" s="248">
        <f t="shared" ref="B102:O102" si="24">ROUND(W102*$T$76,0)+W172</f>
        <v>1274</v>
      </c>
      <c r="C102" s="248">
        <f t="shared" si="24"/>
        <v>1550</v>
      </c>
      <c r="D102" s="248">
        <f t="shared" si="24"/>
        <v>1901</v>
      </c>
      <c r="E102" s="248">
        <f t="shared" si="24"/>
        <v>2265</v>
      </c>
      <c r="F102" s="248">
        <f t="shared" si="24"/>
        <v>2620</v>
      </c>
      <c r="G102" s="248">
        <f t="shared" si="24"/>
        <v>3031</v>
      </c>
      <c r="H102" s="248">
        <f t="shared" si="24"/>
        <v>3548</v>
      </c>
      <c r="I102" s="248">
        <f t="shared" si="24"/>
        <v>3990</v>
      </c>
      <c r="J102" s="248">
        <f t="shared" si="24"/>
        <v>4438</v>
      </c>
      <c r="K102" s="248">
        <f t="shared" si="24"/>
        <v>4819</v>
      </c>
      <c r="L102" s="248">
        <f t="shared" si="24"/>
        <v>5256</v>
      </c>
      <c r="M102" s="248">
        <f t="shared" si="24"/>
        <v>5687</v>
      </c>
      <c r="N102" s="248">
        <f t="shared" si="24"/>
        <v>6117</v>
      </c>
      <c r="O102" s="248">
        <f t="shared" si="24"/>
        <v>6548</v>
      </c>
      <c r="P102" s="248"/>
      <c r="Q102" s="248"/>
      <c r="R102" s="248"/>
      <c r="S102" s="248"/>
      <c r="T102" s="249"/>
      <c r="V102" s="239">
        <v>30</v>
      </c>
      <c r="W102" s="295">
        <f>X102</f>
        <v>466</v>
      </c>
      <c r="X102" s="250">
        <v>466</v>
      </c>
      <c r="Y102" s="250">
        <v>514</v>
      </c>
      <c r="Z102" s="250">
        <v>571</v>
      </c>
      <c r="AA102" s="250">
        <v>622</v>
      </c>
      <c r="AB102" s="250">
        <v>709</v>
      </c>
      <c r="AC102" s="250">
        <v>805</v>
      </c>
      <c r="AD102" s="250">
        <v>912</v>
      </c>
      <c r="AE102" s="250">
        <v>1023</v>
      </c>
      <c r="AF102" s="250">
        <v>1091</v>
      </c>
      <c r="AG102" s="250">
        <v>1195</v>
      </c>
      <c r="AH102" s="243">
        <f>$AH$74*V102*AP102</f>
        <v>1294.8</v>
      </c>
      <c r="AI102" s="243">
        <f>$AI$74*V102*AP102</f>
        <v>1394.3999999999999</v>
      </c>
      <c r="AJ102" s="243">
        <f>$AJ$74*V102*AP102</f>
        <v>1494</v>
      </c>
      <c r="AK102" s="243"/>
      <c r="AL102" s="243"/>
      <c r="AM102" s="243"/>
      <c r="AN102" s="243"/>
      <c r="AO102" s="243"/>
      <c r="AP102" s="222">
        <v>1.66</v>
      </c>
    </row>
    <row r="103" spans="1:42" x14ac:dyDescent="0.15">
      <c r="A103" s="244">
        <v>750</v>
      </c>
      <c r="B103" s="245">
        <f t="shared" ref="B103:O103" si="25">ROUND(W103*$T$76,0)+W172</f>
        <v>1832</v>
      </c>
      <c r="C103" s="245">
        <f t="shared" si="25"/>
        <v>2108</v>
      </c>
      <c r="D103" s="245">
        <f t="shared" si="25"/>
        <v>2533</v>
      </c>
      <c r="E103" s="245">
        <f t="shared" si="25"/>
        <v>2983</v>
      </c>
      <c r="F103" s="245">
        <f t="shared" si="25"/>
        <v>3415</v>
      </c>
      <c r="G103" s="245">
        <f t="shared" si="25"/>
        <v>3911</v>
      </c>
      <c r="H103" s="245">
        <f t="shared" si="25"/>
        <v>4530</v>
      </c>
      <c r="I103" s="245">
        <f t="shared" si="25"/>
        <v>5079</v>
      </c>
      <c r="J103" s="245">
        <f t="shared" si="25"/>
        <v>5636</v>
      </c>
      <c r="K103" s="245">
        <f t="shared" si="25"/>
        <v>6082</v>
      </c>
      <c r="L103" s="245">
        <f t="shared" si="25"/>
        <v>6713</v>
      </c>
      <c r="M103" s="245">
        <f t="shared" si="25"/>
        <v>7271</v>
      </c>
      <c r="N103" s="245">
        <f t="shared" si="25"/>
        <v>7823</v>
      </c>
      <c r="O103" s="245">
        <f t="shared" si="25"/>
        <v>8375</v>
      </c>
      <c r="P103" s="245"/>
      <c r="Q103" s="245"/>
      <c r="R103" s="245"/>
      <c r="S103" s="245"/>
      <c r="T103" s="246"/>
      <c r="V103" s="239">
        <v>750</v>
      </c>
      <c r="W103" s="295">
        <f t="shared" ref="W103:AJ103" si="26">W102+B173</f>
        <v>826</v>
      </c>
      <c r="X103" s="250">
        <f t="shared" si="26"/>
        <v>826</v>
      </c>
      <c r="Y103" s="250">
        <f t="shared" si="26"/>
        <v>922</v>
      </c>
      <c r="Z103" s="250">
        <f t="shared" si="26"/>
        <v>1034</v>
      </c>
      <c r="AA103" s="250">
        <f t="shared" si="26"/>
        <v>1135</v>
      </c>
      <c r="AB103" s="250">
        <f t="shared" si="26"/>
        <v>1277</v>
      </c>
      <c r="AC103" s="250">
        <f t="shared" si="26"/>
        <v>1439</v>
      </c>
      <c r="AD103" s="250">
        <f t="shared" si="26"/>
        <v>1615</v>
      </c>
      <c r="AE103" s="250">
        <f t="shared" si="26"/>
        <v>1796</v>
      </c>
      <c r="AF103" s="250">
        <f t="shared" si="26"/>
        <v>1906</v>
      </c>
      <c r="AG103" s="250">
        <f t="shared" si="26"/>
        <v>2135</v>
      </c>
      <c r="AH103" s="243">
        <f t="shared" si="26"/>
        <v>2316.6</v>
      </c>
      <c r="AI103" s="243">
        <f t="shared" si="26"/>
        <v>2494.8000000000002</v>
      </c>
      <c r="AJ103" s="243">
        <f t="shared" si="26"/>
        <v>2673</v>
      </c>
      <c r="AK103" s="243"/>
      <c r="AL103" s="243"/>
      <c r="AM103" s="243"/>
      <c r="AN103" s="243"/>
      <c r="AO103" s="243"/>
      <c r="AP103" s="222">
        <v>2.97</v>
      </c>
    </row>
    <row r="104" spans="1:42" x14ac:dyDescent="0.15">
      <c r="A104" s="251" t="s">
        <v>14</v>
      </c>
      <c r="B104" s="248">
        <f t="shared" ref="B104:P104" si="27">ROUND(W104*$T$76,0)+W174</f>
        <v>1363</v>
      </c>
      <c r="C104" s="248">
        <f t="shared" si="27"/>
        <v>1663</v>
      </c>
      <c r="D104" s="248">
        <f t="shared" si="27"/>
        <v>2043</v>
      </c>
      <c r="E104" s="248">
        <f t="shared" si="27"/>
        <v>2433</v>
      </c>
      <c r="F104" s="248">
        <f t="shared" si="27"/>
        <v>2814</v>
      </c>
      <c r="G104" s="248">
        <f t="shared" si="27"/>
        <v>3259</v>
      </c>
      <c r="H104" s="248">
        <f t="shared" si="27"/>
        <v>3816</v>
      </c>
      <c r="I104" s="248">
        <f t="shared" si="27"/>
        <v>4291</v>
      </c>
      <c r="J104" s="248">
        <f t="shared" si="27"/>
        <v>4772</v>
      </c>
      <c r="K104" s="248">
        <f t="shared" si="27"/>
        <v>5187</v>
      </c>
      <c r="L104" s="248">
        <f t="shared" si="27"/>
        <v>5650</v>
      </c>
      <c r="M104" s="248">
        <f t="shared" si="27"/>
        <v>6115</v>
      </c>
      <c r="N104" s="248">
        <f t="shared" si="27"/>
        <v>6578</v>
      </c>
      <c r="O104" s="248">
        <f t="shared" si="27"/>
        <v>7040</v>
      </c>
      <c r="P104" s="248">
        <f t="shared" si="27"/>
        <v>7603</v>
      </c>
      <c r="Q104" s="248"/>
      <c r="R104" s="248"/>
      <c r="S104" s="248"/>
      <c r="T104" s="249"/>
      <c r="V104" s="239">
        <v>32</v>
      </c>
      <c r="W104" s="295">
        <f>X104</f>
        <v>492</v>
      </c>
      <c r="X104" s="250">
        <v>492</v>
      </c>
      <c r="Y104" s="250">
        <v>544</v>
      </c>
      <c r="Z104" s="250">
        <v>602</v>
      </c>
      <c r="AA104" s="250">
        <v>654</v>
      </c>
      <c r="AB104" s="250">
        <v>748</v>
      </c>
      <c r="AC104" s="250">
        <v>849</v>
      </c>
      <c r="AD104" s="250">
        <v>962</v>
      </c>
      <c r="AE104" s="250">
        <v>1079</v>
      </c>
      <c r="AF104" s="250">
        <v>1153</v>
      </c>
      <c r="AG104" s="250">
        <v>1258</v>
      </c>
      <c r="AH104" s="243">
        <f>$AH$74*V104*AP104</f>
        <v>1364.48</v>
      </c>
      <c r="AI104" s="243">
        <f>$AI$74*V104*AP104</f>
        <v>1469.4399999999998</v>
      </c>
      <c r="AJ104" s="243">
        <f>$AJ$74*V104*AP104</f>
        <v>1574.3999999999999</v>
      </c>
      <c r="AK104" s="243">
        <f>$AK$74*V104*AP104</f>
        <v>1679.36</v>
      </c>
      <c r="AL104" s="243"/>
      <c r="AM104" s="243"/>
      <c r="AN104" s="243"/>
      <c r="AO104" s="243"/>
      <c r="AP104" s="222">
        <v>1.64</v>
      </c>
    </row>
    <row r="105" spans="1:42" x14ac:dyDescent="0.15">
      <c r="A105" s="244">
        <v>800</v>
      </c>
      <c r="B105" s="245">
        <f t="shared" ref="B105:P105" si="28">ROUND(W105*$T$76,0)+W174</f>
        <v>1945</v>
      </c>
      <c r="C105" s="245">
        <f t="shared" si="28"/>
        <v>2245</v>
      </c>
      <c r="D105" s="245">
        <f t="shared" si="28"/>
        <v>2704</v>
      </c>
      <c r="E105" s="245">
        <f t="shared" si="28"/>
        <v>3183</v>
      </c>
      <c r="F105" s="245">
        <f t="shared" si="28"/>
        <v>3640</v>
      </c>
      <c r="G105" s="245">
        <f t="shared" si="28"/>
        <v>4199</v>
      </c>
      <c r="H105" s="245">
        <f t="shared" si="28"/>
        <v>4841</v>
      </c>
      <c r="I105" s="245">
        <f t="shared" si="28"/>
        <v>5424</v>
      </c>
      <c r="J105" s="245">
        <f t="shared" si="28"/>
        <v>6020</v>
      </c>
      <c r="K105" s="245">
        <f t="shared" si="28"/>
        <v>6533</v>
      </c>
      <c r="L105" s="245">
        <f t="shared" si="28"/>
        <v>7161</v>
      </c>
      <c r="M105" s="245">
        <f t="shared" si="28"/>
        <v>7753</v>
      </c>
      <c r="N105" s="245">
        <f t="shared" si="28"/>
        <v>8341</v>
      </c>
      <c r="O105" s="245">
        <f t="shared" si="28"/>
        <v>8930</v>
      </c>
      <c r="P105" s="245">
        <f t="shared" si="28"/>
        <v>9619</v>
      </c>
      <c r="Q105" s="245"/>
      <c r="R105" s="245"/>
      <c r="S105" s="245"/>
      <c r="T105" s="246"/>
      <c r="V105" s="239">
        <v>800</v>
      </c>
      <c r="W105" s="295">
        <f t="shared" ref="W105:AK105" si="29">W104+B175</f>
        <v>868</v>
      </c>
      <c r="X105" s="250">
        <f t="shared" si="29"/>
        <v>868</v>
      </c>
      <c r="Y105" s="250">
        <f t="shared" si="29"/>
        <v>970</v>
      </c>
      <c r="Z105" s="250">
        <f t="shared" si="29"/>
        <v>1086</v>
      </c>
      <c r="AA105" s="250">
        <f t="shared" si="29"/>
        <v>1187</v>
      </c>
      <c r="AB105" s="250">
        <f t="shared" si="29"/>
        <v>1354</v>
      </c>
      <c r="AC105" s="250">
        <f t="shared" si="29"/>
        <v>1510</v>
      </c>
      <c r="AD105" s="250">
        <f t="shared" si="29"/>
        <v>1693</v>
      </c>
      <c r="AE105" s="250">
        <f t="shared" si="29"/>
        <v>1884</v>
      </c>
      <c r="AF105" s="250">
        <f t="shared" si="29"/>
        <v>2021</v>
      </c>
      <c r="AG105" s="250">
        <f t="shared" si="29"/>
        <v>2233</v>
      </c>
      <c r="AH105" s="243">
        <f t="shared" si="29"/>
        <v>2421.12</v>
      </c>
      <c r="AI105" s="243">
        <f t="shared" si="29"/>
        <v>2607.3599999999997</v>
      </c>
      <c r="AJ105" s="243">
        <f t="shared" si="29"/>
        <v>2793.6</v>
      </c>
      <c r="AK105" s="243">
        <f t="shared" si="29"/>
        <v>2979.84</v>
      </c>
      <c r="AL105" s="243"/>
      <c r="AM105" s="243"/>
      <c r="AN105" s="243"/>
      <c r="AO105" s="243"/>
      <c r="AP105" s="222">
        <v>2.91</v>
      </c>
    </row>
    <row r="106" spans="1:42" x14ac:dyDescent="0.15">
      <c r="A106" s="251" t="s">
        <v>15</v>
      </c>
      <c r="B106" s="248">
        <f t="shared" ref="B106:Q106" si="30">ROUND(W106*$T$76,0)+W176</f>
        <v>1440</v>
      </c>
      <c r="C106" s="248">
        <f t="shared" si="30"/>
        <v>1758</v>
      </c>
      <c r="D106" s="248">
        <f t="shared" si="30"/>
        <v>2149</v>
      </c>
      <c r="E106" s="248">
        <f t="shared" si="30"/>
        <v>2573</v>
      </c>
      <c r="F106" s="248">
        <f t="shared" si="30"/>
        <v>2978</v>
      </c>
      <c r="G106" s="248">
        <f t="shared" si="30"/>
        <v>3449</v>
      </c>
      <c r="H106" s="248">
        <f t="shared" si="30"/>
        <v>4039</v>
      </c>
      <c r="I106" s="248">
        <f t="shared" si="30"/>
        <v>4537</v>
      </c>
      <c r="J106" s="248">
        <f t="shared" si="30"/>
        <v>5047</v>
      </c>
      <c r="K106" s="248">
        <f t="shared" si="30"/>
        <v>5481</v>
      </c>
      <c r="L106" s="248">
        <f t="shared" si="30"/>
        <v>5968</v>
      </c>
      <c r="M106" s="248">
        <f t="shared" si="30"/>
        <v>6460</v>
      </c>
      <c r="N106" s="248">
        <f t="shared" si="30"/>
        <v>6948</v>
      </c>
      <c r="O106" s="248">
        <f t="shared" si="30"/>
        <v>7437</v>
      </c>
      <c r="P106" s="248">
        <f t="shared" si="30"/>
        <v>8032</v>
      </c>
      <c r="Q106" s="248">
        <f t="shared" si="30"/>
        <v>8521</v>
      </c>
      <c r="R106" s="248"/>
      <c r="S106" s="248"/>
      <c r="T106" s="249"/>
      <c r="V106" s="239">
        <v>34</v>
      </c>
      <c r="W106" s="295">
        <f>X106</f>
        <v>519</v>
      </c>
      <c r="X106" s="250">
        <v>519</v>
      </c>
      <c r="Y106" s="250">
        <v>566</v>
      </c>
      <c r="Z106" s="250">
        <v>634</v>
      </c>
      <c r="AA106" s="250">
        <v>690</v>
      </c>
      <c r="AB106" s="250">
        <v>789</v>
      </c>
      <c r="AC106" s="250">
        <v>896</v>
      </c>
      <c r="AD106" s="250">
        <v>1012</v>
      </c>
      <c r="AE106" s="250">
        <v>1136</v>
      </c>
      <c r="AF106" s="250">
        <v>1211</v>
      </c>
      <c r="AG106" s="250">
        <v>1320</v>
      </c>
      <c r="AH106" s="243">
        <f>$AH$74*V106*AP106</f>
        <v>1432.0800000000002</v>
      </c>
      <c r="AI106" s="243">
        <f>$AI$74*V106*AP106</f>
        <v>1542.24</v>
      </c>
      <c r="AJ106" s="243">
        <f>$AJ$74*V106*AP106</f>
        <v>1652.4</v>
      </c>
      <c r="AK106" s="243">
        <f>$AK$74*V106*AP106</f>
        <v>1762.5600000000002</v>
      </c>
      <c r="AL106" s="243">
        <f>$AL$74*V106*AP106</f>
        <v>1872.72</v>
      </c>
      <c r="AM106" s="243"/>
      <c r="AN106" s="243"/>
      <c r="AO106" s="243"/>
      <c r="AP106" s="222">
        <v>1.62</v>
      </c>
    </row>
    <row r="107" spans="1:42" x14ac:dyDescent="0.15">
      <c r="A107" s="244">
        <v>850</v>
      </c>
      <c r="B107" s="245">
        <f t="shared" ref="B107:Q107" si="31">ROUND(W107*$T$76,0)+W176</f>
        <v>2043</v>
      </c>
      <c r="C107" s="245">
        <f t="shared" si="31"/>
        <v>2361</v>
      </c>
      <c r="D107" s="245">
        <f t="shared" si="31"/>
        <v>2845</v>
      </c>
      <c r="E107" s="245">
        <f t="shared" si="31"/>
        <v>3365</v>
      </c>
      <c r="F107" s="245">
        <f t="shared" si="31"/>
        <v>3855</v>
      </c>
      <c r="G107" s="245">
        <f t="shared" si="31"/>
        <v>4443</v>
      </c>
      <c r="H107" s="245">
        <f t="shared" si="31"/>
        <v>5125</v>
      </c>
      <c r="I107" s="245">
        <f t="shared" si="31"/>
        <v>5766</v>
      </c>
      <c r="J107" s="245">
        <f t="shared" si="31"/>
        <v>6397</v>
      </c>
      <c r="K107" s="245">
        <f t="shared" si="31"/>
        <v>6902</v>
      </c>
      <c r="L107" s="245">
        <f t="shared" si="31"/>
        <v>7529</v>
      </c>
      <c r="M107" s="245">
        <f t="shared" si="31"/>
        <v>8145</v>
      </c>
      <c r="N107" s="245">
        <f t="shared" si="31"/>
        <v>8763</v>
      </c>
      <c r="O107" s="245">
        <f t="shared" si="31"/>
        <v>9382</v>
      </c>
      <c r="P107" s="245">
        <f t="shared" si="31"/>
        <v>10106</v>
      </c>
      <c r="Q107" s="245">
        <f t="shared" si="31"/>
        <v>10725</v>
      </c>
      <c r="R107" s="245"/>
      <c r="S107" s="245"/>
      <c r="T107" s="246"/>
      <c r="V107" s="239">
        <v>850</v>
      </c>
      <c r="W107" s="295">
        <f t="shared" ref="W107:AL107" si="32">W106+B177</f>
        <v>908</v>
      </c>
      <c r="X107" s="250">
        <f t="shared" si="32"/>
        <v>908</v>
      </c>
      <c r="Y107" s="250">
        <f t="shared" si="32"/>
        <v>1015</v>
      </c>
      <c r="Z107" s="250">
        <f t="shared" si="32"/>
        <v>1145</v>
      </c>
      <c r="AA107" s="250">
        <f t="shared" si="32"/>
        <v>1256</v>
      </c>
      <c r="AB107" s="250">
        <f t="shared" si="32"/>
        <v>1430</v>
      </c>
      <c r="AC107" s="250">
        <f t="shared" si="32"/>
        <v>1597</v>
      </c>
      <c r="AD107" s="250">
        <f t="shared" si="32"/>
        <v>1805</v>
      </c>
      <c r="AE107" s="250">
        <f t="shared" si="32"/>
        <v>2007</v>
      </c>
      <c r="AF107" s="250">
        <f t="shared" si="32"/>
        <v>2128</v>
      </c>
      <c r="AG107" s="250">
        <f t="shared" si="32"/>
        <v>2327</v>
      </c>
      <c r="AH107" s="243">
        <f t="shared" si="32"/>
        <v>2519.4</v>
      </c>
      <c r="AI107" s="243">
        <f t="shared" si="32"/>
        <v>2713.2</v>
      </c>
      <c r="AJ107" s="243">
        <f t="shared" si="32"/>
        <v>2907</v>
      </c>
      <c r="AK107" s="243">
        <f t="shared" si="32"/>
        <v>3100.8</v>
      </c>
      <c r="AL107" s="243">
        <f t="shared" si="32"/>
        <v>3294.6</v>
      </c>
      <c r="AM107" s="243"/>
      <c r="AN107" s="243"/>
      <c r="AO107" s="243"/>
      <c r="AP107" s="222">
        <v>2.85</v>
      </c>
    </row>
    <row r="108" spans="1:42" x14ac:dyDescent="0.15">
      <c r="A108" s="251" t="s">
        <v>16</v>
      </c>
      <c r="B108" s="248">
        <f t="shared" ref="B108:R108" si="33">ROUND(W108*$T$76,0)+W178</f>
        <v>1515</v>
      </c>
      <c r="C108" s="248">
        <f t="shared" si="33"/>
        <v>1851</v>
      </c>
      <c r="D108" s="248">
        <f t="shared" si="33"/>
        <v>2266</v>
      </c>
      <c r="E108" s="248">
        <f t="shared" si="33"/>
        <v>2711</v>
      </c>
      <c r="F108" s="248">
        <f t="shared" si="33"/>
        <v>3154</v>
      </c>
      <c r="G108" s="248">
        <f t="shared" si="33"/>
        <v>3635</v>
      </c>
      <c r="H108" s="248">
        <f t="shared" si="33"/>
        <v>4255</v>
      </c>
      <c r="I108" s="248">
        <f t="shared" si="33"/>
        <v>4782</v>
      </c>
      <c r="J108" s="248">
        <f t="shared" si="33"/>
        <v>5317</v>
      </c>
      <c r="K108" s="248">
        <f t="shared" si="33"/>
        <v>5773</v>
      </c>
      <c r="L108" s="248">
        <f t="shared" si="33"/>
        <v>6312</v>
      </c>
      <c r="M108" s="248">
        <f t="shared" si="33"/>
        <v>6830</v>
      </c>
      <c r="N108" s="248">
        <f t="shared" si="33"/>
        <v>7347</v>
      </c>
      <c r="O108" s="248">
        <f t="shared" si="33"/>
        <v>7864</v>
      </c>
      <c r="P108" s="248">
        <f t="shared" si="33"/>
        <v>8493</v>
      </c>
      <c r="Q108" s="248">
        <f t="shared" si="33"/>
        <v>9009</v>
      </c>
      <c r="R108" s="248">
        <f t="shared" si="33"/>
        <v>9526</v>
      </c>
      <c r="S108" s="248"/>
      <c r="T108" s="249"/>
      <c r="V108" s="239">
        <v>36</v>
      </c>
      <c r="W108" s="295">
        <f>X108</f>
        <v>544</v>
      </c>
      <c r="X108" s="250">
        <v>544</v>
      </c>
      <c r="Y108" s="250">
        <v>595</v>
      </c>
      <c r="Z108" s="250">
        <v>665</v>
      </c>
      <c r="AA108" s="250">
        <v>734</v>
      </c>
      <c r="AB108" s="250">
        <v>828</v>
      </c>
      <c r="AC108" s="250">
        <v>939</v>
      </c>
      <c r="AD108" s="250">
        <v>1062</v>
      </c>
      <c r="AE108" s="250">
        <v>1190</v>
      </c>
      <c r="AF108" s="250">
        <v>1268</v>
      </c>
      <c r="AG108" s="250">
        <v>1399</v>
      </c>
      <c r="AH108" s="243">
        <f>$AH$74*V108*AP108</f>
        <v>1516.3200000000002</v>
      </c>
      <c r="AI108" s="243">
        <f>$AI$74*V108*AP108</f>
        <v>1632.96</v>
      </c>
      <c r="AJ108" s="243">
        <f>$AJ$74*V108*AP108</f>
        <v>1749.6000000000001</v>
      </c>
      <c r="AK108" s="243">
        <f>$AK$74*V108*AP108</f>
        <v>1866.2400000000002</v>
      </c>
      <c r="AL108" s="243">
        <f>$AL$74*V108*AP108</f>
        <v>1982.88</v>
      </c>
      <c r="AM108" s="243">
        <f>$AM$74*V108*AP108</f>
        <v>2099.52</v>
      </c>
      <c r="AN108" s="243"/>
      <c r="AO108" s="243"/>
      <c r="AP108" s="222">
        <v>1.62</v>
      </c>
    </row>
    <row r="109" spans="1:42" ht="13" thickBot="1" x14ac:dyDescent="0.2">
      <c r="A109" s="240">
        <v>900</v>
      </c>
      <c r="B109" s="252">
        <f t="shared" ref="B109:R109" si="34">ROUND(W109*$T$76,0)+W178</f>
        <v>2152</v>
      </c>
      <c r="C109" s="252">
        <f t="shared" si="34"/>
        <v>2488</v>
      </c>
      <c r="D109" s="252">
        <f t="shared" si="34"/>
        <v>3003</v>
      </c>
      <c r="E109" s="252">
        <f t="shared" si="34"/>
        <v>3548</v>
      </c>
      <c r="F109" s="252">
        <f t="shared" si="34"/>
        <v>4082</v>
      </c>
      <c r="G109" s="252">
        <f t="shared" si="34"/>
        <v>4686</v>
      </c>
      <c r="H109" s="252">
        <f t="shared" si="34"/>
        <v>5429</v>
      </c>
      <c r="I109" s="252">
        <f t="shared" si="34"/>
        <v>6078</v>
      </c>
      <c r="J109" s="252">
        <f t="shared" si="34"/>
        <v>6681</v>
      </c>
      <c r="K109" s="252">
        <f t="shared" si="34"/>
        <v>7272</v>
      </c>
      <c r="L109" s="252">
        <f t="shared" si="34"/>
        <v>7957</v>
      </c>
      <c r="M109" s="252">
        <f t="shared" si="34"/>
        <v>8615</v>
      </c>
      <c r="N109" s="252">
        <f t="shared" si="34"/>
        <v>9269</v>
      </c>
      <c r="O109" s="252">
        <f t="shared" si="34"/>
        <v>9923</v>
      </c>
      <c r="P109" s="252">
        <f t="shared" si="34"/>
        <v>10689</v>
      </c>
      <c r="Q109" s="252">
        <f t="shared" si="34"/>
        <v>11343</v>
      </c>
      <c r="R109" s="252">
        <f t="shared" si="34"/>
        <v>11997</v>
      </c>
      <c r="S109" s="252"/>
      <c r="T109" s="253"/>
      <c r="V109" s="239">
        <v>900</v>
      </c>
      <c r="W109" s="295">
        <f t="shared" ref="W109:AM109" si="35">W108+B179</f>
        <v>955</v>
      </c>
      <c r="X109" s="250">
        <f t="shared" si="35"/>
        <v>955</v>
      </c>
      <c r="Y109" s="250">
        <f t="shared" si="35"/>
        <v>1070</v>
      </c>
      <c r="Z109" s="250">
        <f t="shared" si="35"/>
        <v>1205</v>
      </c>
      <c r="AA109" s="250">
        <f t="shared" si="35"/>
        <v>1333</v>
      </c>
      <c r="AB109" s="250">
        <f t="shared" si="35"/>
        <v>1506</v>
      </c>
      <c r="AC109" s="250">
        <f t="shared" si="35"/>
        <v>1696</v>
      </c>
      <c r="AD109" s="250">
        <f t="shared" si="35"/>
        <v>1898</v>
      </c>
      <c r="AE109" s="250">
        <f t="shared" si="35"/>
        <v>2070</v>
      </c>
      <c r="AF109" s="250">
        <f t="shared" si="35"/>
        <v>2235</v>
      </c>
      <c r="AG109" s="250">
        <f t="shared" si="35"/>
        <v>2460</v>
      </c>
      <c r="AH109" s="243">
        <f t="shared" si="35"/>
        <v>2667.6000000000004</v>
      </c>
      <c r="AI109" s="243">
        <f t="shared" si="35"/>
        <v>2872.8</v>
      </c>
      <c r="AJ109" s="243">
        <f t="shared" si="35"/>
        <v>3078</v>
      </c>
      <c r="AK109" s="243">
        <f t="shared" si="35"/>
        <v>3283.2000000000003</v>
      </c>
      <c r="AL109" s="243">
        <f t="shared" si="35"/>
        <v>3488.4</v>
      </c>
      <c r="AM109" s="243">
        <f t="shared" si="35"/>
        <v>3693.6</v>
      </c>
      <c r="AN109" s="243"/>
      <c r="AO109" s="243"/>
      <c r="AP109" s="222">
        <v>2.85</v>
      </c>
    </row>
    <row r="110" spans="1:42" x14ac:dyDescent="0.15">
      <c r="A110" s="238" t="s">
        <v>17</v>
      </c>
      <c r="B110" s="241">
        <f t="shared" ref="B110:S110" si="36">ROUND(W110*$T$76,0)+W180</f>
        <v>1590</v>
      </c>
      <c r="C110" s="241">
        <f t="shared" si="36"/>
        <v>1944</v>
      </c>
      <c r="D110" s="241">
        <f t="shared" si="36"/>
        <v>2380</v>
      </c>
      <c r="E110" s="241">
        <f t="shared" si="36"/>
        <v>2847</v>
      </c>
      <c r="F110" s="241">
        <f t="shared" si="36"/>
        <v>3314</v>
      </c>
      <c r="G110" s="241">
        <f t="shared" si="36"/>
        <v>3820</v>
      </c>
      <c r="H110" s="241">
        <f t="shared" si="36"/>
        <v>4475</v>
      </c>
      <c r="I110" s="241">
        <f t="shared" si="36"/>
        <v>5023</v>
      </c>
      <c r="J110" s="241">
        <f t="shared" si="36"/>
        <v>5582</v>
      </c>
      <c r="K110" s="241">
        <f t="shared" si="36"/>
        <v>6066</v>
      </c>
      <c r="L110" s="241">
        <f t="shared" si="36"/>
        <v>6638</v>
      </c>
      <c r="M110" s="241">
        <f t="shared" si="36"/>
        <v>7186</v>
      </c>
      <c r="N110" s="241">
        <f t="shared" si="36"/>
        <v>7729</v>
      </c>
      <c r="O110" s="241">
        <f t="shared" si="36"/>
        <v>8273</v>
      </c>
      <c r="P110" s="241">
        <f t="shared" si="36"/>
        <v>8935</v>
      </c>
      <c r="Q110" s="241">
        <f t="shared" si="36"/>
        <v>9478</v>
      </c>
      <c r="R110" s="241">
        <f t="shared" si="36"/>
        <v>10022</v>
      </c>
      <c r="S110" s="241">
        <f t="shared" si="36"/>
        <v>10566</v>
      </c>
      <c r="T110" s="242"/>
      <c r="V110" s="239">
        <v>38</v>
      </c>
      <c r="W110" s="295">
        <f>X110</f>
        <v>569</v>
      </c>
      <c r="X110" s="250">
        <v>569</v>
      </c>
      <c r="Y110" s="250">
        <v>622</v>
      </c>
      <c r="Z110" s="250">
        <v>695</v>
      </c>
      <c r="AA110" s="250">
        <v>768</v>
      </c>
      <c r="AB110" s="250">
        <v>866</v>
      </c>
      <c r="AC110" s="250">
        <v>984</v>
      </c>
      <c r="AD110" s="250">
        <v>1109</v>
      </c>
      <c r="AE110" s="250">
        <v>1241</v>
      </c>
      <c r="AF110" s="250">
        <v>1325</v>
      </c>
      <c r="AG110" s="250">
        <v>1466</v>
      </c>
      <c r="AH110" s="243">
        <f>$AH$74*V110*AP110</f>
        <v>1590.68</v>
      </c>
      <c r="AI110" s="243">
        <f>$AI$74*V110*AP110</f>
        <v>1713.0400000000002</v>
      </c>
      <c r="AJ110" s="243">
        <f>$AJ$74*V110*AP110</f>
        <v>1835.4</v>
      </c>
      <c r="AK110" s="243">
        <f>$AK$74*V110*AP110</f>
        <v>1957.7600000000002</v>
      </c>
      <c r="AL110" s="243">
        <f>$AL$74*V110*AP110</f>
        <v>2080.1200000000003</v>
      </c>
      <c r="AM110" s="243">
        <f>$AM$74*V110*AP110</f>
        <v>2202.48</v>
      </c>
      <c r="AN110" s="243">
        <f>$AN$74*V110*AP110</f>
        <v>2324.84</v>
      </c>
      <c r="AO110" s="243"/>
      <c r="AP110" s="222">
        <v>1.61</v>
      </c>
    </row>
    <row r="111" spans="1:42" x14ac:dyDescent="0.15">
      <c r="A111" s="244">
        <v>950</v>
      </c>
      <c r="B111" s="245">
        <f t="shared" ref="B111:S111" si="37">ROUND(W111*$T$76,0)+W180</f>
        <v>2260</v>
      </c>
      <c r="C111" s="245">
        <f t="shared" si="37"/>
        <v>2614</v>
      </c>
      <c r="D111" s="245">
        <f t="shared" si="37"/>
        <v>3155</v>
      </c>
      <c r="E111" s="245">
        <f t="shared" si="37"/>
        <v>3726</v>
      </c>
      <c r="F111" s="245">
        <f t="shared" si="37"/>
        <v>4292</v>
      </c>
      <c r="G111" s="245">
        <f t="shared" si="37"/>
        <v>4925</v>
      </c>
      <c r="H111" s="245">
        <f t="shared" si="37"/>
        <v>5712</v>
      </c>
      <c r="I111" s="245">
        <f t="shared" si="37"/>
        <v>6385</v>
      </c>
      <c r="J111" s="245">
        <f t="shared" si="37"/>
        <v>7018</v>
      </c>
      <c r="K111" s="245">
        <f t="shared" si="37"/>
        <v>7641</v>
      </c>
      <c r="L111" s="245">
        <f t="shared" si="37"/>
        <v>8373</v>
      </c>
      <c r="M111" s="245">
        <f t="shared" si="37"/>
        <v>9069</v>
      </c>
      <c r="N111" s="245">
        <f t="shared" si="37"/>
        <v>9758</v>
      </c>
      <c r="O111" s="245">
        <f t="shared" si="37"/>
        <v>10446</v>
      </c>
      <c r="P111" s="245">
        <f t="shared" si="37"/>
        <v>11253</v>
      </c>
      <c r="Q111" s="245">
        <f t="shared" si="37"/>
        <v>11941</v>
      </c>
      <c r="R111" s="245">
        <f t="shared" si="37"/>
        <v>12630</v>
      </c>
      <c r="S111" s="245">
        <f t="shared" si="37"/>
        <v>13318</v>
      </c>
      <c r="T111" s="246"/>
      <c r="V111" s="239">
        <v>950</v>
      </c>
      <c r="W111" s="295">
        <f t="shared" ref="W111:AN111" si="38">W110+B181</f>
        <v>1001</v>
      </c>
      <c r="X111" s="250">
        <f t="shared" si="38"/>
        <v>1001</v>
      </c>
      <c r="Y111" s="250">
        <f t="shared" si="38"/>
        <v>1122</v>
      </c>
      <c r="Z111" s="250">
        <f t="shared" si="38"/>
        <v>1262</v>
      </c>
      <c r="AA111" s="250">
        <f t="shared" si="38"/>
        <v>1399</v>
      </c>
      <c r="AB111" s="250">
        <f t="shared" si="38"/>
        <v>1579</v>
      </c>
      <c r="AC111" s="250">
        <f t="shared" si="38"/>
        <v>1782</v>
      </c>
      <c r="AD111" s="250">
        <f t="shared" si="38"/>
        <v>1988</v>
      </c>
      <c r="AE111" s="250">
        <f t="shared" si="38"/>
        <v>2168</v>
      </c>
      <c r="AF111" s="250">
        <f t="shared" si="38"/>
        <v>2341</v>
      </c>
      <c r="AG111" s="250">
        <f t="shared" si="38"/>
        <v>2585</v>
      </c>
      <c r="AH111" s="243">
        <f t="shared" si="38"/>
        <v>2805.92</v>
      </c>
      <c r="AI111" s="243">
        <f t="shared" si="38"/>
        <v>3021.76</v>
      </c>
      <c r="AJ111" s="243">
        <f t="shared" si="38"/>
        <v>3237.6000000000004</v>
      </c>
      <c r="AK111" s="243">
        <f t="shared" si="38"/>
        <v>3453.4400000000005</v>
      </c>
      <c r="AL111" s="243">
        <f t="shared" si="38"/>
        <v>3669.2800000000007</v>
      </c>
      <c r="AM111" s="243">
        <f t="shared" si="38"/>
        <v>3885.12</v>
      </c>
      <c r="AN111" s="243">
        <f t="shared" si="38"/>
        <v>4100.96</v>
      </c>
      <c r="AO111" s="243"/>
      <c r="AP111" s="222">
        <v>2.84</v>
      </c>
    </row>
    <row r="112" spans="1:42" x14ac:dyDescent="0.15">
      <c r="A112" s="251" t="s">
        <v>18</v>
      </c>
      <c r="B112" s="248">
        <f t="shared" ref="B112:T112" si="39">ROUND(W112*$T$76,0)+W182</f>
        <v>1646</v>
      </c>
      <c r="C112" s="248">
        <f t="shared" si="39"/>
        <v>2018</v>
      </c>
      <c r="D112" s="248">
        <f t="shared" si="39"/>
        <v>2503</v>
      </c>
      <c r="E112" s="248">
        <f t="shared" si="39"/>
        <v>2979</v>
      </c>
      <c r="F112" s="248">
        <f t="shared" si="39"/>
        <v>3497</v>
      </c>
      <c r="G112" s="248">
        <f t="shared" si="39"/>
        <v>4019</v>
      </c>
      <c r="H112" s="248">
        <f t="shared" si="39"/>
        <v>4701</v>
      </c>
      <c r="I112" s="248">
        <f t="shared" si="39"/>
        <v>5247</v>
      </c>
      <c r="J112" s="248">
        <f t="shared" si="39"/>
        <v>5817</v>
      </c>
      <c r="K112" s="248">
        <f t="shared" si="39"/>
        <v>6378</v>
      </c>
      <c r="L112" s="248">
        <f t="shared" si="39"/>
        <v>6980</v>
      </c>
      <c r="M112" s="248">
        <f t="shared" si="39"/>
        <v>7555</v>
      </c>
      <c r="N112" s="248">
        <f t="shared" si="39"/>
        <v>8127</v>
      </c>
      <c r="O112" s="248">
        <f t="shared" si="39"/>
        <v>8699</v>
      </c>
      <c r="P112" s="248">
        <f t="shared" si="39"/>
        <v>9394</v>
      </c>
      <c r="Q112" s="248">
        <f t="shared" si="39"/>
        <v>9966</v>
      </c>
      <c r="R112" s="248">
        <f t="shared" si="39"/>
        <v>10538</v>
      </c>
      <c r="S112" s="248">
        <f t="shared" si="39"/>
        <v>11109</v>
      </c>
      <c r="T112" s="249">
        <f t="shared" si="39"/>
        <v>11681</v>
      </c>
      <c r="V112" s="239">
        <v>40</v>
      </c>
      <c r="W112" s="295">
        <f>X112</f>
        <v>582</v>
      </c>
      <c r="X112" s="250">
        <v>582</v>
      </c>
      <c r="Y112" s="250">
        <v>655</v>
      </c>
      <c r="Z112" s="250">
        <v>722</v>
      </c>
      <c r="AA112" s="250">
        <v>816</v>
      </c>
      <c r="AB112" s="250">
        <v>913</v>
      </c>
      <c r="AC112" s="250">
        <v>1033</v>
      </c>
      <c r="AD112" s="250">
        <v>1145</v>
      </c>
      <c r="AE112" s="250">
        <v>1273</v>
      </c>
      <c r="AF112" s="250">
        <v>1395</v>
      </c>
      <c r="AG112" s="250">
        <v>1543</v>
      </c>
      <c r="AH112" s="243">
        <f>$AH$74*V112*AP112</f>
        <v>1674.4</v>
      </c>
      <c r="AI112" s="243">
        <f>$AI$74*V112*AP112</f>
        <v>1803.2</v>
      </c>
      <c r="AJ112" s="243">
        <f>$AJ$74*V112*AP112</f>
        <v>1932.0000000000002</v>
      </c>
      <c r="AK112" s="243">
        <f>$AK$74*V112*AP112</f>
        <v>2060.8000000000002</v>
      </c>
      <c r="AL112" s="243">
        <f>$AL$74*V112*AP112</f>
        <v>2189.6</v>
      </c>
      <c r="AM112" s="243">
        <f>$AM$74*V112*AP112</f>
        <v>2318.4</v>
      </c>
      <c r="AN112" s="243">
        <f>$AN$74*V112*AP112</f>
        <v>2447.2000000000003</v>
      </c>
      <c r="AO112" s="243">
        <f>$AO$74*V112*AP112</f>
        <v>2576</v>
      </c>
      <c r="AP112" s="222">
        <v>1.61</v>
      </c>
    </row>
    <row r="113" spans="1:42" x14ac:dyDescent="0.15">
      <c r="A113" s="244">
        <v>1000</v>
      </c>
      <c r="B113" s="245">
        <f t="shared" ref="B113:T113" si="40">ROUND(W113*$T$76,0)+W182</f>
        <v>2334</v>
      </c>
      <c r="C113" s="245">
        <f t="shared" si="40"/>
        <v>2706</v>
      </c>
      <c r="D113" s="245">
        <f t="shared" si="40"/>
        <v>3315</v>
      </c>
      <c r="E113" s="245">
        <f t="shared" si="40"/>
        <v>3903</v>
      </c>
      <c r="F113" s="245">
        <f t="shared" si="40"/>
        <v>4524</v>
      </c>
      <c r="G113" s="245">
        <f t="shared" si="40"/>
        <v>5183</v>
      </c>
      <c r="H113" s="245">
        <f t="shared" si="40"/>
        <v>6000</v>
      </c>
      <c r="I113" s="245">
        <f t="shared" si="40"/>
        <v>6682</v>
      </c>
      <c r="J113" s="245">
        <f t="shared" si="40"/>
        <v>7327</v>
      </c>
      <c r="K113" s="245">
        <f t="shared" si="40"/>
        <v>8035</v>
      </c>
      <c r="L113" s="245">
        <f t="shared" si="40"/>
        <v>8761</v>
      </c>
      <c r="M113" s="245">
        <f t="shared" si="40"/>
        <v>9490</v>
      </c>
      <c r="N113" s="245">
        <f t="shared" si="40"/>
        <v>10210</v>
      </c>
      <c r="O113" s="245">
        <f t="shared" si="40"/>
        <v>10931</v>
      </c>
      <c r="P113" s="245">
        <f t="shared" si="40"/>
        <v>11775</v>
      </c>
      <c r="Q113" s="245">
        <f t="shared" si="40"/>
        <v>12495</v>
      </c>
      <c r="R113" s="245">
        <f t="shared" si="40"/>
        <v>13216</v>
      </c>
      <c r="S113" s="245">
        <f t="shared" si="40"/>
        <v>13936</v>
      </c>
      <c r="T113" s="246">
        <f t="shared" si="40"/>
        <v>14657</v>
      </c>
      <c r="V113" s="239">
        <v>1000</v>
      </c>
      <c r="W113" s="295">
        <f t="shared" ref="W113:AO113" si="41">W112+B183</f>
        <v>1026</v>
      </c>
      <c r="X113" s="250">
        <f t="shared" si="41"/>
        <v>1026</v>
      </c>
      <c r="Y113" s="250">
        <f t="shared" si="41"/>
        <v>1179</v>
      </c>
      <c r="Z113" s="250">
        <f t="shared" si="41"/>
        <v>1318</v>
      </c>
      <c r="AA113" s="250">
        <f t="shared" si="41"/>
        <v>1479</v>
      </c>
      <c r="AB113" s="250">
        <f t="shared" si="41"/>
        <v>1664</v>
      </c>
      <c r="AC113" s="250">
        <f t="shared" si="41"/>
        <v>1871</v>
      </c>
      <c r="AD113" s="250">
        <f t="shared" si="41"/>
        <v>2071</v>
      </c>
      <c r="AE113" s="250">
        <f t="shared" si="41"/>
        <v>2247</v>
      </c>
      <c r="AF113" s="250">
        <f t="shared" si="41"/>
        <v>2464</v>
      </c>
      <c r="AG113" s="250">
        <f t="shared" si="41"/>
        <v>2692</v>
      </c>
      <c r="AH113" s="243">
        <f t="shared" si="41"/>
        <v>2922.4</v>
      </c>
      <c r="AI113" s="243">
        <f t="shared" si="41"/>
        <v>3147.2</v>
      </c>
      <c r="AJ113" s="243">
        <f t="shared" si="41"/>
        <v>3372</v>
      </c>
      <c r="AK113" s="243">
        <f t="shared" si="41"/>
        <v>3596.8</v>
      </c>
      <c r="AL113" s="243">
        <f t="shared" si="41"/>
        <v>3821.6</v>
      </c>
      <c r="AM113" s="243">
        <f t="shared" si="41"/>
        <v>4046.4</v>
      </c>
      <c r="AN113" s="243">
        <f t="shared" si="41"/>
        <v>4271.2000000000007</v>
      </c>
      <c r="AO113" s="243">
        <f t="shared" si="41"/>
        <v>4496</v>
      </c>
      <c r="AP113" s="222">
        <v>2.81</v>
      </c>
    </row>
    <row r="114" spans="1:42" x14ac:dyDescent="0.15">
      <c r="A114" s="251" t="s">
        <v>19</v>
      </c>
      <c r="B114" s="248">
        <f t="shared" ref="B114:T114" si="42">ROUND(W114*$T$76,0)+W184</f>
        <v>1719</v>
      </c>
      <c r="C114" s="248">
        <f t="shared" si="42"/>
        <v>2109</v>
      </c>
      <c r="D114" s="248">
        <f t="shared" si="42"/>
        <v>2620</v>
      </c>
      <c r="E114" s="248">
        <f t="shared" si="42"/>
        <v>3117</v>
      </c>
      <c r="F114" s="248">
        <f t="shared" si="42"/>
        <v>3656</v>
      </c>
      <c r="G114" s="248">
        <f t="shared" si="42"/>
        <v>4203</v>
      </c>
      <c r="H114" s="248">
        <f t="shared" si="42"/>
        <v>4919</v>
      </c>
      <c r="I114" s="248">
        <f t="shared" si="42"/>
        <v>5488</v>
      </c>
      <c r="J114" s="248">
        <f t="shared" si="42"/>
        <v>6085</v>
      </c>
      <c r="K114" s="248">
        <f t="shared" si="42"/>
        <v>6677</v>
      </c>
      <c r="L114" s="248">
        <f t="shared" si="42"/>
        <v>7319</v>
      </c>
      <c r="M114" s="248">
        <f t="shared" si="42"/>
        <v>7925</v>
      </c>
      <c r="N114" s="248">
        <f t="shared" si="42"/>
        <v>8525</v>
      </c>
      <c r="O114" s="248">
        <f t="shared" si="42"/>
        <v>9124</v>
      </c>
      <c r="P114" s="248">
        <f t="shared" si="42"/>
        <v>9854</v>
      </c>
      <c r="Q114" s="248">
        <f t="shared" si="42"/>
        <v>10454</v>
      </c>
      <c r="R114" s="248">
        <f t="shared" si="42"/>
        <v>11053</v>
      </c>
      <c r="S114" s="248">
        <f t="shared" si="42"/>
        <v>11653</v>
      </c>
      <c r="T114" s="249">
        <f t="shared" si="42"/>
        <v>12252</v>
      </c>
      <c r="V114" s="239">
        <v>42</v>
      </c>
      <c r="W114" s="295">
        <f>X114</f>
        <v>606</v>
      </c>
      <c r="X114" s="250">
        <v>606</v>
      </c>
      <c r="Y114" s="250">
        <v>684</v>
      </c>
      <c r="Z114" s="250">
        <v>753</v>
      </c>
      <c r="AA114" s="250">
        <v>849</v>
      </c>
      <c r="AB114" s="250">
        <v>950</v>
      </c>
      <c r="AC114" s="250">
        <v>1077</v>
      </c>
      <c r="AD114" s="250">
        <v>1192</v>
      </c>
      <c r="AE114" s="250">
        <v>1326</v>
      </c>
      <c r="AF114" s="250">
        <v>1456</v>
      </c>
      <c r="AG114" s="250">
        <v>1619</v>
      </c>
      <c r="AH114" s="243">
        <f>$AH$74*V114*AP114</f>
        <v>1758.1200000000001</v>
      </c>
      <c r="AI114" s="243">
        <f>$AI$74*V114*AP114</f>
        <v>1893.3600000000001</v>
      </c>
      <c r="AJ114" s="243">
        <f>$AJ$74*V114*AP114</f>
        <v>2028.6000000000001</v>
      </c>
      <c r="AK114" s="243">
        <f>$AK$74*V114*AP114</f>
        <v>2163.84</v>
      </c>
      <c r="AL114" s="243">
        <f>$AL$74*V114*AP114</f>
        <v>2299.08</v>
      </c>
      <c r="AM114" s="243">
        <f>$AM$74*V114*AP114</f>
        <v>2434.3200000000002</v>
      </c>
      <c r="AN114" s="243">
        <f>$AN$74*V114*AP114</f>
        <v>2569.56</v>
      </c>
      <c r="AO114" s="243">
        <f>$AO$74*V114*AP114</f>
        <v>2704.8</v>
      </c>
      <c r="AP114" s="222">
        <v>1.61</v>
      </c>
    </row>
    <row r="115" spans="1:42" x14ac:dyDescent="0.15">
      <c r="A115" s="244">
        <v>1050</v>
      </c>
      <c r="B115" s="245">
        <f t="shared" ref="B115:T115" si="43">ROUND(W115*$T$76,0)+W184</f>
        <v>2440</v>
      </c>
      <c r="C115" s="245">
        <f t="shared" si="43"/>
        <v>2830</v>
      </c>
      <c r="D115" s="245">
        <f t="shared" si="43"/>
        <v>3453</v>
      </c>
      <c r="E115" s="245">
        <f t="shared" si="43"/>
        <v>4086</v>
      </c>
      <c r="F115" s="245">
        <f t="shared" si="43"/>
        <v>4718</v>
      </c>
      <c r="G115" s="245">
        <f t="shared" si="43"/>
        <v>5421</v>
      </c>
      <c r="H115" s="245">
        <f t="shared" si="43"/>
        <v>6282</v>
      </c>
      <c r="I115" s="245">
        <f t="shared" si="43"/>
        <v>6991</v>
      </c>
      <c r="J115" s="245">
        <f t="shared" si="43"/>
        <v>7663</v>
      </c>
      <c r="K115" s="245">
        <f t="shared" si="43"/>
        <v>8416</v>
      </c>
      <c r="L115" s="245">
        <f t="shared" si="43"/>
        <v>9187</v>
      </c>
      <c r="M115" s="245">
        <f t="shared" si="43"/>
        <v>9956</v>
      </c>
      <c r="N115" s="245">
        <f t="shared" si="43"/>
        <v>10712</v>
      </c>
      <c r="O115" s="245">
        <f t="shared" si="43"/>
        <v>11468</v>
      </c>
      <c r="P115" s="245">
        <f t="shared" si="43"/>
        <v>12354</v>
      </c>
      <c r="Q115" s="245">
        <f t="shared" si="43"/>
        <v>13110</v>
      </c>
      <c r="R115" s="245">
        <f t="shared" si="43"/>
        <v>13866</v>
      </c>
      <c r="S115" s="245">
        <f t="shared" si="43"/>
        <v>14621</v>
      </c>
      <c r="T115" s="246">
        <f t="shared" si="43"/>
        <v>15377</v>
      </c>
      <c r="V115" s="239">
        <v>1050</v>
      </c>
      <c r="W115" s="295">
        <f t="shared" ref="W115:AO115" si="44">W114+B185</f>
        <v>1071</v>
      </c>
      <c r="X115" s="250">
        <f t="shared" si="44"/>
        <v>1071</v>
      </c>
      <c r="Y115" s="250">
        <f t="shared" si="44"/>
        <v>1221</v>
      </c>
      <c r="Z115" s="250">
        <f t="shared" si="44"/>
        <v>1378</v>
      </c>
      <c r="AA115" s="250">
        <f t="shared" si="44"/>
        <v>1534</v>
      </c>
      <c r="AB115" s="250">
        <f t="shared" si="44"/>
        <v>1736</v>
      </c>
      <c r="AC115" s="250">
        <f t="shared" si="44"/>
        <v>1956</v>
      </c>
      <c r="AD115" s="250">
        <f t="shared" si="44"/>
        <v>2162</v>
      </c>
      <c r="AE115" s="250">
        <f t="shared" si="44"/>
        <v>2344</v>
      </c>
      <c r="AF115" s="250">
        <f t="shared" si="44"/>
        <v>2578</v>
      </c>
      <c r="AG115" s="250">
        <f t="shared" si="44"/>
        <v>2824</v>
      </c>
      <c r="AH115" s="243">
        <f t="shared" si="44"/>
        <v>3068.52</v>
      </c>
      <c r="AI115" s="243">
        <f t="shared" si="44"/>
        <v>3304.5600000000004</v>
      </c>
      <c r="AJ115" s="243">
        <f t="shared" si="44"/>
        <v>3540.6000000000004</v>
      </c>
      <c r="AK115" s="243">
        <f t="shared" si="44"/>
        <v>3776.6400000000003</v>
      </c>
      <c r="AL115" s="243">
        <f t="shared" si="44"/>
        <v>4012.68</v>
      </c>
      <c r="AM115" s="243">
        <f t="shared" si="44"/>
        <v>4248.72</v>
      </c>
      <c r="AN115" s="243">
        <f t="shared" si="44"/>
        <v>4484.76</v>
      </c>
      <c r="AO115" s="243">
        <f t="shared" si="44"/>
        <v>4720.8</v>
      </c>
      <c r="AP115" s="222">
        <v>2.81</v>
      </c>
    </row>
    <row r="116" spans="1:42" x14ac:dyDescent="0.15">
      <c r="A116" s="251" t="s">
        <v>20</v>
      </c>
      <c r="B116" s="248">
        <f t="shared" ref="B116:T116" si="45">ROUND(W116*$T$76,0)+W186</f>
        <v>1796</v>
      </c>
      <c r="C116" s="248">
        <f t="shared" si="45"/>
        <v>2204</v>
      </c>
      <c r="D116" s="248">
        <f t="shared" si="45"/>
        <v>2736</v>
      </c>
      <c r="E116" s="248">
        <f t="shared" si="45"/>
        <v>3255</v>
      </c>
      <c r="F116" s="248">
        <f t="shared" si="45"/>
        <v>3818</v>
      </c>
      <c r="G116" s="248">
        <f t="shared" si="45"/>
        <v>4391</v>
      </c>
      <c r="H116" s="248">
        <f t="shared" si="45"/>
        <v>5136</v>
      </c>
      <c r="I116" s="248">
        <f t="shared" si="45"/>
        <v>5732</v>
      </c>
      <c r="J116" s="248">
        <f t="shared" si="45"/>
        <v>6352</v>
      </c>
      <c r="K116" s="248">
        <f t="shared" si="45"/>
        <v>6968</v>
      </c>
      <c r="L116" s="248">
        <f t="shared" si="45"/>
        <v>7647</v>
      </c>
      <c r="M116" s="248">
        <f t="shared" si="45"/>
        <v>8277</v>
      </c>
      <c r="N116" s="248">
        <f t="shared" si="45"/>
        <v>8903</v>
      </c>
      <c r="O116" s="248">
        <f t="shared" si="45"/>
        <v>9530</v>
      </c>
      <c r="P116" s="248">
        <f t="shared" si="45"/>
        <v>10292</v>
      </c>
      <c r="Q116" s="248">
        <f t="shared" si="45"/>
        <v>10918</v>
      </c>
      <c r="R116" s="248">
        <f t="shared" si="45"/>
        <v>11544</v>
      </c>
      <c r="S116" s="248">
        <f t="shared" si="45"/>
        <v>12171</v>
      </c>
      <c r="T116" s="249">
        <f t="shared" si="45"/>
        <v>12797</v>
      </c>
      <c r="V116" s="239">
        <v>44</v>
      </c>
      <c r="W116" s="295">
        <f>X116</f>
        <v>632</v>
      </c>
      <c r="X116" s="250">
        <v>632</v>
      </c>
      <c r="Y116" s="250">
        <v>712</v>
      </c>
      <c r="Z116" s="250">
        <v>784</v>
      </c>
      <c r="AA116" s="250">
        <v>884</v>
      </c>
      <c r="AB116" s="250">
        <v>990</v>
      </c>
      <c r="AC116" s="250">
        <v>1120</v>
      </c>
      <c r="AD116" s="250">
        <v>1241</v>
      </c>
      <c r="AE116" s="250">
        <v>1378</v>
      </c>
      <c r="AF116" s="250">
        <v>1512</v>
      </c>
      <c r="AG116" s="250">
        <v>1687</v>
      </c>
      <c r="AH116" s="243">
        <f>$AH$74*V116*AP116</f>
        <v>1830.4</v>
      </c>
      <c r="AI116" s="243">
        <f>$AI$74*V116*AP116</f>
        <v>1971.2</v>
      </c>
      <c r="AJ116" s="243">
        <f>$AJ$74*V116*AP116</f>
        <v>2112</v>
      </c>
      <c r="AK116" s="243">
        <f>$AK$74*V116*AP116</f>
        <v>2252.8000000000002</v>
      </c>
      <c r="AL116" s="243">
        <f>$AL$74*V116*AP116</f>
        <v>2393.6</v>
      </c>
      <c r="AM116" s="243">
        <f>$AM$74*V116*AP116</f>
        <v>2534.4</v>
      </c>
      <c r="AN116" s="243">
        <f>$AN$74*V116*AP116</f>
        <v>2675.2000000000003</v>
      </c>
      <c r="AO116" s="243">
        <f>$AO$74*V116*AP116</f>
        <v>2816</v>
      </c>
      <c r="AP116" s="222">
        <v>1.6</v>
      </c>
    </row>
    <row r="117" spans="1:42" x14ac:dyDescent="0.15">
      <c r="A117" s="244">
        <v>1100</v>
      </c>
      <c r="B117" s="245">
        <f t="shared" ref="B117:T117" si="46">ROUND(W117*$T$76,0)+W186</f>
        <v>2550</v>
      </c>
      <c r="C117" s="245">
        <f t="shared" si="46"/>
        <v>2958</v>
      </c>
      <c r="D117" s="245">
        <f t="shared" si="46"/>
        <v>3588</v>
      </c>
      <c r="E117" s="245">
        <f t="shared" si="46"/>
        <v>4269</v>
      </c>
      <c r="F117" s="245">
        <f t="shared" si="46"/>
        <v>4944</v>
      </c>
      <c r="G117" s="245">
        <f t="shared" si="46"/>
        <v>5666</v>
      </c>
      <c r="H117" s="245">
        <f t="shared" si="46"/>
        <v>6560</v>
      </c>
      <c r="I117" s="245">
        <f t="shared" si="46"/>
        <v>7305</v>
      </c>
      <c r="J117" s="245">
        <f t="shared" si="46"/>
        <v>8004</v>
      </c>
      <c r="K117" s="245">
        <f t="shared" si="46"/>
        <v>8784</v>
      </c>
      <c r="L117" s="245">
        <f t="shared" si="46"/>
        <v>9594</v>
      </c>
      <c r="M117" s="245">
        <f t="shared" si="46"/>
        <v>10387</v>
      </c>
      <c r="N117" s="245">
        <f t="shared" si="46"/>
        <v>11176</v>
      </c>
      <c r="O117" s="245">
        <f t="shared" si="46"/>
        <v>11964</v>
      </c>
      <c r="P117" s="245">
        <f t="shared" si="46"/>
        <v>12889</v>
      </c>
      <c r="Q117" s="245">
        <f t="shared" si="46"/>
        <v>13677</v>
      </c>
      <c r="R117" s="245">
        <f t="shared" si="46"/>
        <v>14466</v>
      </c>
      <c r="S117" s="245">
        <f t="shared" si="46"/>
        <v>15255</v>
      </c>
      <c r="T117" s="246">
        <f t="shared" si="46"/>
        <v>16043</v>
      </c>
      <c r="V117" s="239">
        <v>1100</v>
      </c>
      <c r="W117" s="295">
        <f t="shared" ref="W117:AO117" si="47">W116+B187</f>
        <v>1119</v>
      </c>
      <c r="X117" s="250">
        <f t="shared" si="47"/>
        <v>1119</v>
      </c>
      <c r="Y117" s="250">
        <f t="shared" si="47"/>
        <v>1262</v>
      </c>
      <c r="Z117" s="250">
        <f t="shared" si="47"/>
        <v>1438</v>
      </c>
      <c r="AA117" s="250">
        <f t="shared" si="47"/>
        <v>1610</v>
      </c>
      <c r="AB117" s="250">
        <f t="shared" si="47"/>
        <v>1813</v>
      </c>
      <c r="AC117" s="250">
        <f t="shared" si="47"/>
        <v>2039</v>
      </c>
      <c r="AD117" s="250">
        <f t="shared" si="47"/>
        <v>2256</v>
      </c>
      <c r="AE117" s="250">
        <f t="shared" si="47"/>
        <v>2444</v>
      </c>
      <c r="AF117" s="250">
        <f t="shared" si="47"/>
        <v>2684</v>
      </c>
      <c r="AG117" s="250">
        <f t="shared" si="47"/>
        <v>2943</v>
      </c>
      <c r="AH117" s="243">
        <f t="shared" si="47"/>
        <v>3191.76</v>
      </c>
      <c r="AI117" s="243">
        <f t="shared" si="47"/>
        <v>3437.2799999999997</v>
      </c>
      <c r="AJ117" s="243">
        <f t="shared" si="47"/>
        <v>3682.8</v>
      </c>
      <c r="AK117" s="243">
        <f t="shared" si="47"/>
        <v>3928.32</v>
      </c>
      <c r="AL117" s="243">
        <f t="shared" si="47"/>
        <v>4173.84</v>
      </c>
      <c r="AM117" s="243">
        <f t="shared" si="47"/>
        <v>4419.3599999999997</v>
      </c>
      <c r="AN117" s="243">
        <f t="shared" si="47"/>
        <v>4664.88</v>
      </c>
      <c r="AO117" s="243">
        <f t="shared" si="47"/>
        <v>4910.3999999999996</v>
      </c>
      <c r="AP117" s="222">
        <v>2.79</v>
      </c>
    </row>
    <row r="118" spans="1:42" x14ac:dyDescent="0.15">
      <c r="A118" s="251" t="s">
        <v>21</v>
      </c>
      <c r="B118" s="248">
        <f t="shared" ref="B118:T118" si="48">ROUND(W118*$T$76,0)+W188</f>
        <v>1866</v>
      </c>
      <c r="C118" s="248">
        <f t="shared" si="48"/>
        <v>2292</v>
      </c>
      <c r="D118" s="248">
        <f t="shared" si="48"/>
        <v>2849</v>
      </c>
      <c r="E118" s="248">
        <f t="shared" si="48"/>
        <v>3393</v>
      </c>
      <c r="F118" s="248">
        <f t="shared" si="48"/>
        <v>3979</v>
      </c>
      <c r="G118" s="248">
        <f t="shared" si="48"/>
        <v>4574</v>
      </c>
      <c r="H118" s="248">
        <f t="shared" si="48"/>
        <v>5353</v>
      </c>
      <c r="I118" s="248">
        <f t="shared" si="48"/>
        <v>5972</v>
      </c>
      <c r="J118" s="248">
        <f t="shared" si="48"/>
        <v>6620</v>
      </c>
      <c r="K118" s="248">
        <f t="shared" si="48"/>
        <v>7257</v>
      </c>
      <c r="L118" s="248">
        <f t="shared" si="48"/>
        <v>7963</v>
      </c>
      <c r="M118" s="248">
        <f t="shared" si="48"/>
        <v>8609</v>
      </c>
      <c r="N118" s="248">
        <f t="shared" si="48"/>
        <v>9260</v>
      </c>
      <c r="O118" s="248">
        <f t="shared" si="48"/>
        <v>9912</v>
      </c>
      <c r="P118" s="248">
        <f t="shared" si="48"/>
        <v>10705</v>
      </c>
      <c r="Q118" s="248">
        <f t="shared" si="48"/>
        <v>11356</v>
      </c>
      <c r="R118" s="248">
        <f t="shared" si="48"/>
        <v>12008</v>
      </c>
      <c r="S118" s="248">
        <f t="shared" si="48"/>
        <v>12659</v>
      </c>
      <c r="T118" s="249">
        <f t="shared" si="48"/>
        <v>13310</v>
      </c>
      <c r="V118" s="239">
        <v>46</v>
      </c>
      <c r="W118" s="295">
        <f>X118</f>
        <v>654</v>
      </c>
      <c r="X118" s="250">
        <v>654</v>
      </c>
      <c r="Y118" s="250">
        <v>739</v>
      </c>
      <c r="Z118" s="250">
        <v>815</v>
      </c>
      <c r="AA118" s="250">
        <v>918</v>
      </c>
      <c r="AB118" s="250">
        <v>1027</v>
      </c>
      <c r="AC118" s="250">
        <v>1163</v>
      </c>
      <c r="AD118" s="250">
        <v>1288</v>
      </c>
      <c r="AE118" s="250">
        <v>1431</v>
      </c>
      <c r="AF118" s="250">
        <v>1567</v>
      </c>
      <c r="AG118" s="250">
        <v>1748</v>
      </c>
      <c r="AH118" s="243">
        <f>$AH$74*V118*AP118</f>
        <v>1889.68</v>
      </c>
      <c r="AI118" s="243">
        <f>$AI$74*V118*AP118</f>
        <v>2035.0400000000002</v>
      </c>
      <c r="AJ118" s="243">
        <f>$AJ$74*V118*AP118</f>
        <v>2180.4</v>
      </c>
      <c r="AK118" s="243">
        <f>$AK$74*V118*AP118</f>
        <v>2325.7600000000002</v>
      </c>
      <c r="AL118" s="243">
        <f>$AL$74*V118*AP118</f>
        <v>2471.12</v>
      </c>
      <c r="AM118" s="243">
        <f>$AM$74*V118*AP118</f>
        <v>2616.48</v>
      </c>
      <c r="AN118" s="243">
        <f>$AN$74*V118*AP118</f>
        <v>2761.84</v>
      </c>
      <c r="AO118" s="243">
        <f>$AO$74*V118*AP118</f>
        <v>2907.2000000000003</v>
      </c>
      <c r="AP118" s="222">
        <v>1.58</v>
      </c>
    </row>
    <row r="119" spans="1:42" x14ac:dyDescent="0.15">
      <c r="A119" s="244">
        <v>1150</v>
      </c>
      <c r="B119" s="245">
        <f t="shared" ref="B119:T119" si="49">ROUND(W119*$T$76,0)+W188</f>
        <v>2652</v>
      </c>
      <c r="C119" s="245">
        <f t="shared" si="49"/>
        <v>3078</v>
      </c>
      <c r="D119" s="245">
        <f t="shared" si="49"/>
        <v>3741</v>
      </c>
      <c r="E119" s="245">
        <f t="shared" si="49"/>
        <v>4436</v>
      </c>
      <c r="F119" s="245">
        <f t="shared" si="49"/>
        <v>5155</v>
      </c>
      <c r="G119" s="245">
        <f t="shared" si="49"/>
        <v>5904</v>
      </c>
      <c r="H119" s="245">
        <f t="shared" si="49"/>
        <v>6841</v>
      </c>
      <c r="I119" s="245">
        <f t="shared" si="49"/>
        <v>7614</v>
      </c>
      <c r="J119" s="245">
        <f t="shared" si="49"/>
        <v>8345</v>
      </c>
      <c r="K119" s="245">
        <f t="shared" si="49"/>
        <v>9149</v>
      </c>
      <c r="L119" s="245">
        <f t="shared" si="49"/>
        <v>9991</v>
      </c>
      <c r="M119" s="245">
        <f t="shared" si="49"/>
        <v>10796</v>
      </c>
      <c r="N119" s="245">
        <f t="shared" si="49"/>
        <v>11616</v>
      </c>
      <c r="O119" s="245">
        <f t="shared" si="49"/>
        <v>12436</v>
      </c>
      <c r="P119" s="245">
        <f t="shared" si="49"/>
        <v>13397</v>
      </c>
      <c r="Q119" s="245">
        <f t="shared" si="49"/>
        <v>14217</v>
      </c>
      <c r="R119" s="245">
        <f t="shared" si="49"/>
        <v>15036</v>
      </c>
      <c r="S119" s="245">
        <f t="shared" si="49"/>
        <v>15856</v>
      </c>
      <c r="T119" s="246">
        <f t="shared" si="49"/>
        <v>16676</v>
      </c>
      <c r="V119" s="239">
        <v>1150</v>
      </c>
      <c r="W119" s="295">
        <f t="shared" ref="W119:AO119" si="50">W118+B189</f>
        <v>1161</v>
      </c>
      <c r="X119" s="250">
        <f t="shared" si="50"/>
        <v>1161</v>
      </c>
      <c r="Y119" s="250">
        <f t="shared" si="50"/>
        <v>1314</v>
      </c>
      <c r="Z119" s="250">
        <f t="shared" si="50"/>
        <v>1488</v>
      </c>
      <c r="AA119" s="250">
        <f t="shared" si="50"/>
        <v>1677</v>
      </c>
      <c r="AB119" s="250">
        <f t="shared" si="50"/>
        <v>1885</v>
      </c>
      <c r="AC119" s="250">
        <f t="shared" si="50"/>
        <v>2123</v>
      </c>
      <c r="AD119" s="250">
        <f t="shared" si="50"/>
        <v>2347</v>
      </c>
      <c r="AE119" s="250">
        <f t="shared" si="50"/>
        <v>2544</v>
      </c>
      <c r="AF119" s="250">
        <f t="shared" si="50"/>
        <v>2788</v>
      </c>
      <c r="AG119" s="250">
        <f t="shared" si="50"/>
        <v>3056</v>
      </c>
      <c r="AH119" s="243">
        <f t="shared" si="50"/>
        <v>3300.96</v>
      </c>
      <c r="AI119" s="243">
        <f t="shared" si="50"/>
        <v>3554.88</v>
      </c>
      <c r="AJ119" s="243">
        <f t="shared" si="50"/>
        <v>3808.8</v>
      </c>
      <c r="AK119" s="243">
        <f t="shared" si="50"/>
        <v>4062.7200000000003</v>
      </c>
      <c r="AL119" s="243">
        <f t="shared" si="50"/>
        <v>4316.6399999999994</v>
      </c>
      <c r="AM119" s="243">
        <f t="shared" si="50"/>
        <v>4570.5599999999995</v>
      </c>
      <c r="AN119" s="243">
        <f t="shared" si="50"/>
        <v>4824.4799999999996</v>
      </c>
      <c r="AO119" s="243">
        <f t="shared" si="50"/>
        <v>5078.3999999999996</v>
      </c>
      <c r="AP119" s="222">
        <v>2.76</v>
      </c>
    </row>
    <row r="120" spans="1:42" x14ac:dyDescent="0.15">
      <c r="A120" s="251" t="s">
        <v>22</v>
      </c>
      <c r="B120" s="248">
        <f t="shared" ref="B120:T120" si="51">ROUND(W120*$T$76,0)+W190</f>
        <v>1954</v>
      </c>
      <c r="C120" s="248">
        <f t="shared" si="51"/>
        <v>2404</v>
      </c>
      <c r="D120" s="248">
        <f t="shared" si="51"/>
        <v>2990</v>
      </c>
      <c r="E120" s="248">
        <f t="shared" si="51"/>
        <v>3560</v>
      </c>
      <c r="F120" s="248">
        <f t="shared" si="51"/>
        <v>4176</v>
      </c>
      <c r="G120" s="248">
        <f t="shared" si="51"/>
        <v>4821</v>
      </c>
      <c r="H120" s="248">
        <f t="shared" si="51"/>
        <v>5619</v>
      </c>
      <c r="I120" s="248">
        <f t="shared" si="51"/>
        <v>6302</v>
      </c>
      <c r="J120" s="248">
        <f t="shared" si="51"/>
        <v>6986</v>
      </c>
      <c r="K120" s="248">
        <f t="shared" si="51"/>
        <v>7668</v>
      </c>
      <c r="L120" s="248">
        <f t="shared" si="51"/>
        <v>8359</v>
      </c>
      <c r="M120" s="248">
        <f t="shared" si="51"/>
        <v>9037</v>
      </c>
      <c r="N120" s="248">
        <f t="shared" si="51"/>
        <v>9721</v>
      </c>
      <c r="O120" s="248">
        <f t="shared" si="51"/>
        <v>10404</v>
      </c>
      <c r="P120" s="248">
        <f t="shared" si="51"/>
        <v>11238</v>
      </c>
      <c r="Q120" s="248">
        <f t="shared" si="51"/>
        <v>11921</v>
      </c>
      <c r="R120" s="248">
        <f t="shared" si="51"/>
        <v>12605</v>
      </c>
      <c r="S120" s="248">
        <f t="shared" si="51"/>
        <v>13289</v>
      </c>
      <c r="T120" s="249">
        <f t="shared" si="51"/>
        <v>13972</v>
      </c>
      <c r="V120" s="239">
        <v>48</v>
      </c>
      <c r="W120" s="295">
        <f>X120</f>
        <v>680</v>
      </c>
      <c r="X120" s="250">
        <v>680</v>
      </c>
      <c r="Y120" s="250">
        <v>768</v>
      </c>
      <c r="Z120" s="250">
        <v>845</v>
      </c>
      <c r="AA120" s="250">
        <v>952</v>
      </c>
      <c r="AB120" s="250">
        <v>1078</v>
      </c>
      <c r="AC120" s="250">
        <v>1206</v>
      </c>
      <c r="AD120" s="250">
        <v>1356</v>
      </c>
      <c r="AE120" s="250">
        <v>1507</v>
      </c>
      <c r="AF120" s="250">
        <v>1657</v>
      </c>
      <c r="AG120" s="250">
        <v>1812</v>
      </c>
      <c r="AH120" s="243">
        <f>$AH$74*V120*AP120</f>
        <v>1959.3600000000001</v>
      </c>
      <c r="AI120" s="243">
        <f>$AI$74*V120*AP120</f>
        <v>2110.08</v>
      </c>
      <c r="AJ120" s="243">
        <f>$AJ$74*V120*AP120</f>
        <v>2260.8000000000002</v>
      </c>
      <c r="AK120" s="243">
        <f>$AK$74*V120*AP120</f>
        <v>2411.52</v>
      </c>
      <c r="AL120" s="243">
        <f>$AL$74*V120*AP120</f>
        <v>2562.2400000000002</v>
      </c>
      <c r="AM120" s="243">
        <f>$AM$74*V120*AP120</f>
        <v>2712.96</v>
      </c>
      <c r="AN120" s="243">
        <f>$AN$74*V120*AP120</f>
        <v>2863.6800000000003</v>
      </c>
      <c r="AO120" s="243">
        <f>$AO$74*V120*AP120</f>
        <v>3014.4</v>
      </c>
      <c r="AP120" s="222">
        <v>1.57</v>
      </c>
    </row>
    <row r="121" spans="1:42" ht="13" thickBot="1" x14ac:dyDescent="0.2">
      <c r="A121" s="240">
        <v>1200</v>
      </c>
      <c r="B121" s="252">
        <f t="shared" ref="B121:T121" si="52">ROUND(W121*$T$76,0)+W190</f>
        <v>2774</v>
      </c>
      <c r="C121" s="252">
        <f t="shared" si="52"/>
        <v>3224</v>
      </c>
      <c r="D121" s="252">
        <f t="shared" si="52"/>
        <v>3920</v>
      </c>
      <c r="E121" s="252">
        <f t="shared" si="52"/>
        <v>4620</v>
      </c>
      <c r="F121" s="252">
        <f t="shared" si="52"/>
        <v>5369</v>
      </c>
      <c r="G121" s="252">
        <f t="shared" si="52"/>
        <v>6173</v>
      </c>
      <c r="H121" s="252">
        <f t="shared" si="52"/>
        <v>7132</v>
      </c>
      <c r="I121" s="252">
        <f t="shared" si="52"/>
        <v>8002</v>
      </c>
      <c r="J121" s="252">
        <f t="shared" si="52"/>
        <v>8784</v>
      </c>
      <c r="K121" s="252">
        <f t="shared" si="52"/>
        <v>9638</v>
      </c>
      <c r="L121" s="252">
        <f t="shared" si="52"/>
        <v>10470</v>
      </c>
      <c r="M121" s="252">
        <f t="shared" si="52"/>
        <v>11320</v>
      </c>
      <c r="N121" s="252">
        <f t="shared" si="52"/>
        <v>12179</v>
      </c>
      <c r="O121" s="252">
        <f t="shared" si="52"/>
        <v>13038</v>
      </c>
      <c r="P121" s="252">
        <f t="shared" si="52"/>
        <v>14047</v>
      </c>
      <c r="Q121" s="252">
        <f t="shared" si="52"/>
        <v>14906</v>
      </c>
      <c r="R121" s="252">
        <f t="shared" si="52"/>
        <v>15766</v>
      </c>
      <c r="S121" s="252">
        <f t="shared" si="52"/>
        <v>16625</v>
      </c>
      <c r="T121" s="253">
        <f t="shared" si="52"/>
        <v>17484</v>
      </c>
      <c r="V121" s="239">
        <v>1200</v>
      </c>
      <c r="W121" s="295">
        <f t="shared" ref="W121:AO121" si="53">W120+B191</f>
        <v>1209</v>
      </c>
      <c r="X121" s="250">
        <f t="shared" si="53"/>
        <v>1209</v>
      </c>
      <c r="Y121" s="250">
        <f t="shared" si="53"/>
        <v>1368</v>
      </c>
      <c r="Z121" s="250">
        <f t="shared" si="53"/>
        <v>1529</v>
      </c>
      <c r="AA121" s="250">
        <f t="shared" si="53"/>
        <v>1722</v>
      </c>
      <c r="AB121" s="250">
        <f t="shared" si="53"/>
        <v>1950</v>
      </c>
      <c r="AC121" s="250">
        <f t="shared" si="53"/>
        <v>2182</v>
      </c>
      <c r="AD121" s="250">
        <f t="shared" si="53"/>
        <v>2453</v>
      </c>
      <c r="AE121" s="250">
        <f t="shared" si="53"/>
        <v>2667</v>
      </c>
      <c r="AF121" s="250">
        <f t="shared" si="53"/>
        <v>2928</v>
      </c>
      <c r="AG121" s="250">
        <f t="shared" si="53"/>
        <v>3174</v>
      </c>
      <c r="AH121" s="243">
        <f t="shared" si="53"/>
        <v>3432</v>
      </c>
      <c r="AI121" s="243">
        <f t="shared" si="53"/>
        <v>3696</v>
      </c>
      <c r="AJ121" s="243">
        <f t="shared" si="53"/>
        <v>3960</v>
      </c>
      <c r="AK121" s="243">
        <f t="shared" si="53"/>
        <v>4224</v>
      </c>
      <c r="AL121" s="243">
        <f t="shared" si="53"/>
        <v>4488</v>
      </c>
      <c r="AM121" s="243">
        <f t="shared" si="53"/>
        <v>4752</v>
      </c>
      <c r="AN121" s="243">
        <f t="shared" si="53"/>
        <v>5016</v>
      </c>
      <c r="AO121" s="243">
        <f t="shared" si="53"/>
        <v>5280</v>
      </c>
      <c r="AP121" s="222">
        <v>2.75</v>
      </c>
    </row>
    <row r="122" spans="1:42" x14ac:dyDescent="0.15">
      <c r="A122" s="238" t="s">
        <v>130</v>
      </c>
      <c r="B122" s="241">
        <f t="shared" ref="B122:T122" si="54">ROUND(W122*$T$76,0)+W192</f>
        <v>1990</v>
      </c>
      <c r="C122" s="241">
        <f t="shared" si="54"/>
        <v>2501</v>
      </c>
      <c r="D122" s="241">
        <f t="shared" si="54"/>
        <v>3112</v>
      </c>
      <c r="E122" s="241">
        <f t="shared" si="54"/>
        <v>3704</v>
      </c>
      <c r="F122" s="241">
        <f t="shared" si="54"/>
        <v>4343</v>
      </c>
      <c r="G122" s="241">
        <f t="shared" si="54"/>
        <v>5012</v>
      </c>
      <c r="H122" s="241">
        <f t="shared" si="54"/>
        <v>5847</v>
      </c>
      <c r="I122" s="241">
        <f t="shared" si="54"/>
        <v>6558</v>
      </c>
      <c r="J122" s="241">
        <f t="shared" si="54"/>
        <v>7270</v>
      </c>
      <c r="K122" s="241">
        <f t="shared" si="54"/>
        <v>7981</v>
      </c>
      <c r="L122" s="241">
        <f t="shared" si="54"/>
        <v>8692</v>
      </c>
      <c r="M122" s="241">
        <f t="shared" si="54"/>
        <v>9404</v>
      </c>
      <c r="N122" s="241">
        <f t="shared" si="54"/>
        <v>10115</v>
      </c>
      <c r="O122" s="241">
        <f t="shared" si="54"/>
        <v>10826</v>
      </c>
      <c r="P122" s="241">
        <f t="shared" si="54"/>
        <v>11694</v>
      </c>
      <c r="Q122" s="241">
        <f t="shared" si="54"/>
        <v>12405</v>
      </c>
      <c r="R122" s="241">
        <f t="shared" si="54"/>
        <v>13116</v>
      </c>
      <c r="S122" s="241">
        <f t="shared" si="54"/>
        <v>13828</v>
      </c>
      <c r="T122" s="242">
        <f t="shared" si="54"/>
        <v>14539</v>
      </c>
      <c r="V122" s="239">
        <v>50</v>
      </c>
      <c r="W122" s="295">
        <f>$W$74*V122*$W$134</f>
        <v>680</v>
      </c>
      <c r="X122" s="243">
        <f t="shared" ref="X122:AO122" si="55">X74*$V$122*X134</f>
        <v>708</v>
      </c>
      <c r="Y122" s="243">
        <f t="shared" si="55"/>
        <v>800</v>
      </c>
      <c r="Z122" s="243">
        <f t="shared" si="55"/>
        <v>880</v>
      </c>
      <c r="AA122" s="243">
        <f t="shared" si="55"/>
        <v>990</v>
      </c>
      <c r="AB122" s="243">
        <f t="shared" si="55"/>
        <v>1120</v>
      </c>
      <c r="AC122" s="243">
        <f t="shared" si="55"/>
        <v>1256</v>
      </c>
      <c r="AD122" s="243">
        <f t="shared" si="55"/>
        <v>1413</v>
      </c>
      <c r="AE122" s="243">
        <f t="shared" si="55"/>
        <v>1570</v>
      </c>
      <c r="AF122" s="243">
        <f t="shared" si="55"/>
        <v>1727</v>
      </c>
      <c r="AG122" s="295">
        <f t="shared" si="55"/>
        <v>1884</v>
      </c>
      <c r="AH122" s="243">
        <f t="shared" si="55"/>
        <v>2041</v>
      </c>
      <c r="AI122" s="243">
        <f t="shared" si="55"/>
        <v>2198</v>
      </c>
      <c r="AJ122" s="243">
        <f t="shared" si="55"/>
        <v>2355</v>
      </c>
      <c r="AK122" s="243">
        <f t="shared" si="55"/>
        <v>2512</v>
      </c>
      <c r="AL122" s="243">
        <f t="shared" si="55"/>
        <v>2669</v>
      </c>
      <c r="AM122" s="243">
        <f t="shared" si="55"/>
        <v>2826</v>
      </c>
      <c r="AN122" s="243">
        <f t="shared" si="55"/>
        <v>2983</v>
      </c>
      <c r="AO122" s="243">
        <f t="shared" si="55"/>
        <v>3140</v>
      </c>
      <c r="AP122" s="222">
        <v>1.57</v>
      </c>
    </row>
    <row r="123" spans="1:42" x14ac:dyDescent="0.15">
      <c r="A123" s="244">
        <v>1250</v>
      </c>
      <c r="B123" s="245">
        <f t="shared" ref="B123:T123" si="56">ROUND(W123*$T$76,0)+W192</f>
        <v>2812</v>
      </c>
      <c r="C123" s="245">
        <f t="shared" si="56"/>
        <v>3357</v>
      </c>
      <c r="D123" s="245">
        <f t="shared" si="56"/>
        <v>4079</v>
      </c>
      <c r="E123" s="245">
        <f t="shared" si="56"/>
        <v>4812</v>
      </c>
      <c r="F123" s="245">
        <f t="shared" si="56"/>
        <v>5589</v>
      </c>
      <c r="G123" s="245">
        <f t="shared" si="56"/>
        <v>6423</v>
      </c>
      <c r="H123" s="245">
        <f t="shared" si="56"/>
        <v>7422</v>
      </c>
      <c r="I123" s="245">
        <f t="shared" si="56"/>
        <v>8330</v>
      </c>
      <c r="J123" s="245">
        <f t="shared" si="56"/>
        <v>9145</v>
      </c>
      <c r="K123" s="245">
        <f t="shared" si="56"/>
        <v>10027</v>
      </c>
      <c r="L123" s="245">
        <f t="shared" si="56"/>
        <v>10887</v>
      </c>
      <c r="M123" s="245">
        <f t="shared" si="56"/>
        <v>11781</v>
      </c>
      <c r="N123" s="245">
        <f t="shared" si="56"/>
        <v>12676</v>
      </c>
      <c r="O123" s="245">
        <f t="shared" si="56"/>
        <v>13570</v>
      </c>
      <c r="P123" s="245">
        <f t="shared" si="56"/>
        <v>14620</v>
      </c>
      <c r="Q123" s="245">
        <f t="shared" si="56"/>
        <v>15514</v>
      </c>
      <c r="R123" s="245">
        <f t="shared" si="56"/>
        <v>16409</v>
      </c>
      <c r="S123" s="245">
        <f t="shared" si="56"/>
        <v>17303</v>
      </c>
      <c r="T123" s="246">
        <f t="shared" si="56"/>
        <v>18197</v>
      </c>
      <c r="V123" s="239">
        <v>1250</v>
      </c>
      <c r="W123" s="295">
        <f t="shared" ref="W123:AO123" si="57">W122+B193</f>
        <v>1210</v>
      </c>
      <c r="X123" s="243">
        <f t="shared" si="57"/>
        <v>1260</v>
      </c>
      <c r="Y123" s="243">
        <f t="shared" si="57"/>
        <v>1424</v>
      </c>
      <c r="Z123" s="243">
        <f t="shared" si="57"/>
        <v>1595</v>
      </c>
      <c r="AA123" s="243">
        <f t="shared" si="57"/>
        <v>1794</v>
      </c>
      <c r="AB123" s="243">
        <f t="shared" si="57"/>
        <v>2030</v>
      </c>
      <c r="AC123" s="243">
        <f t="shared" si="57"/>
        <v>2272</v>
      </c>
      <c r="AD123" s="243">
        <f t="shared" si="57"/>
        <v>2556</v>
      </c>
      <c r="AE123" s="243">
        <f t="shared" si="57"/>
        <v>2780</v>
      </c>
      <c r="AF123" s="243">
        <f t="shared" si="57"/>
        <v>3047</v>
      </c>
      <c r="AG123" s="295">
        <f t="shared" si="57"/>
        <v>3300</v>
      </c>
      <c r="AH123" s="243">
        <f t="shared" si="57"/>
        <v>3575</v>
      </c>
      <c r="AI123" s="243">
        <f t="shared" si="57"/>
        <v>3850</v>
      </c>
      <c r="AJ123" s="243">
        <f t="shared" si="57"/>
        <v>4125</v>
      </c>
      <c r="AK123" s="243">
        <f t="shared" si="57"/>
        <v>4400</v>
      </c>
      <c r="AL123" s="243">
        <f t="shared" si="57"/>
        <v>4675</v>
      </c>
      <c r="AM123" s="243">
        <f t="shared" si="57"/>
        <v>4950</v>
      </c>
      <c r="AN123" s="243">
        <f t="shared" si="57"/>
        <v>5225</v>
      </c>
      <c r="AO123" s="243">
        <f t="shared" si="57"/>
        <v>5500</v>
      </c>
      <c r="AP123" s="222">
        <v>2.75</v>
      </c>
    </row>
    <row r="124" spans="1:42" x14ac:dyDescent="0.15">
      <c r="A124" s="251" t="s">
        <v>131</v>
      </c>
      <c r="B124" s="248">
        <f t="shared" ref="B124:T124" si="58">ROUND(W124*$T$76,0)+W194</f>
        <v>2068</v>
      </c>
      <c r="C124" s="248">
        <f t="shared" si="58"/>
        <v>2599</v>
      </c>
      <c r="D124" s="248">
        <f t="shared" si="58"/>
        <v>3234</v>
      </c>
      <c r="E124" s="248">
        <f t="shared" si="58"/>
        <v>3849</v>
      </c>
      <c r="F124" s="248">
        <f t="shared" si="58"/>
        <v>4512</v>
      </c>
      <c r="G124" s="248">
        <f t="shared" si="58"/>
        <v>5207</v>
      </c>
      <c r="H124" s="248">
        <f t="shared" si="58"/>
        <v>6075</v>
      </c>
      <c r="I124" s="248">
        <f t="shared" si="58"/>
        <v>6814</v>
      </c>
      <c r="J124" s="248">
        <f t="shared" si="58"/>
        <v>7553</v>
      </c>
      <c r="K124" s="248">
        <f t="shared" si="58"/>
        <v>8292</v>
      </c>
      <c r="L124" s="248">
        <f t="shared" si="58"/>
        <v>9031</v>
      </c>
      <c r="M124" s="248">
        <f t="shared" si="58"/>
        <v>9770</v>
      </c>
      <c r="N124" s="248">
        <f t="shared" si="58"/>
        <v>10509</v>
      </c>
      <c r="O124" s="248">
        <f t="shared" si="58"/>
        <v>11248</v>
      </c>
      <c r="P124" s="248">
        <f t="shared" si="58"/>
        <v>12149</v>
      </c>
      <c r="Q124" s="248">
        <f t="shared" si="58"/>
        <v>12888</v>
      </c>
      <c r="R124" s="248">
        <f t="shared" si="58"/>
        <v>13628</v>
      </c>
      <c r="S124" s="248">
        <f t="shared" si="58"/>
        <v>14367</v>
      </c>
      <c r="T124" s="249">
        <f t="shared" si="58"/>
        <v>15106</v>
      </c>
      <c r="V124" s="239">
        <v>52</v>
      </c>
      <c r="W124" s="295">
        <f>$W$74*V124*$W$134</f>
        <v>707.19999999999993</v>
      </c>
      <c r="X124" s="243">
        <f t="shared" ref="X124:AO124" si="59">X74*$V$124*X134</f>
        <v>736.31999999999994</v>
      </c>
      <c r="Y124" s="243">
        <f t="shared" si="59"/>
        <v>832</v>
      </c>
      <c r="Z124" s="243">
        <f t="shared" si="59"/>
        <v>915.2</v>
      </c>
      <c r="AA124" s="243">
        <f t="shared" si="59"/>
        <v>1029.5999999999999</v>
      </c>
      <c r="AB124" s="243">
        <f t="shared" si="59"/>
        <v>1164.8</v>
      </c>
      <c r="AC124" s="243">
        <f t="shared" si="59"/>
        <v>1306.24</v>
      </c>
      <c r="AD124" s="243">
        <f t="shared" si="59"/>
        <v>1469.52</v>
      </c>
      <c r="AE124" s="243">
        <f t="shared" si="59"/>
        <v>1632.8</v>
      </c>
      <c r="AF124" s="243">
        <f t="shared" si="59"/>
        <v>1796.0800000000002</v>
      </c>
      <c r="AG124" s="295">
        <f t="shared" si="59"/>
        <v>1959.3600000000001</v>
      </c>
      <c r="AH124" s="243">
        <f t="shared" si="59"/>
        <v>2122.64</v>
      </c>
      <c r="AI124" s="243">
        <f t="shared" si="59"/>
        <v>2285.92</v>
      </c>
      <c r="AJ124" s="243">
        <f t="shared" si="59"/>
        <v>2449.2000000000003</v>
      </c>
      <c r="AK124" s="243">
        <f t="shared" si="59"/>
        <v>2612.48</v>
      </c>
      <c r="AL124" s="243">
        <f t="shared" si="59"/>
        <v>2775.76</v>
      </c>
      <c r="AM124" s="243">
        <f t="shared" si="59"/>
        <v>2939.04</v>
      </c>
      <c r="AN124" s="243">
        <f t="shared" si="59"/>
        <v>3102.32</v>
      </c>
      <c r="AO124" s="243">
        <f t="shared" si="59"/>
        <v>3265.6</v>
      </c>
      <c r="AP124" s="222">
        <v>1.57</v>
      </c>
    </row>
    <row r="125" spans="1:42" x14ac:dyDescent="0.15">
      <c r="A125" s="244">
        <v>1300</v>
      </c>
      <c r="B125" s="245">
        <f t="shared" ref="B125:T125" si="60">ROUND(W125*$T$76,0)+W194</f>
        <v>2923</v>
      </c>
      <c r="C125" s="245">
        <f t="shared" si="60"/>
        <v>3489</v>
      </c>
      <c r="D125" s="245">
        <f t="shared" si="60"/>
        <v>4239</v>
      </c>
      <c r="E125" s="245">
        <f t="shared" si="60"/>
        <v>5001</v>
      </c>
      <c r="F125" s="245">
        <f t="shared" si="60"/>
        <v>5808</v>
      </c>
      <c r="G125" s="245">
        <f t="shared" si="60"/>
        <v>6674</v>
      </c>
      <c r="H125" s="245">
        <f t="shared" si="60"/>
        <v>7712</v>
      </c>
      <c r="I125" s="245">
        <f t="shared" si="60"/>
        <v>8656</v>
      </c>
      <c r="J125" s="245">
        <f t="shared" si="60"/>
        <v>9503</v>
      </c>
      <c r="K125" s="245">
        <f t="shared" si="60"/>
        <v>10420</v>
      </c>
      <c r="L125" s="245">
        <f t="shared" si="60"/>
        <v>11314</v>
      </c>
      <c r="M125" s="245">
        <f t="shared" si="60"/>
        <v>12243</v>
      </c>
      <c r="N125" s="245">
        <f t="shared" si="60"/>
        <v>13172</v>
      </c>
      <c r="O125" s="245">
        <f t="shared" si="60"/>
        <v>14102</v>
      </c>
      <c r="P125" s="245">
        <f t="shared" si="60"/>
        <v>15193</v>
      </c>
      <c r="Q125" s="245">
        <f t="shared" si="60"/>
        <v>16122</v>
      </c>
      <c r="R125" s="245">
        <f t="shared" si="60"/>
        <v>17051</v>
      </c>
      <c r="S125" s="245">
        <f t="shared" si="60"/>
        <v>17981</v>
      </c>
      <c r="T125" s="246">
        <f t="shared" si="60"/>
        <v>18910</v>
      </c>
      <c r="V125" s="239">
        <v>1300</v>
      </c>
      <c r="W125" s="295">
        <f t="shared" ref="W125:AO125" si="61">W124+B195</f>
        <v>1258.3999999999999</v>
      </c>
      <c r="X125" s="243">
        <f t="shared" si="61"/>
        <v>1310.4000000000001</v>
      </c>
      <c r="Y125" s="243">
        <f t="shared" si="61"/>
        <v>1480.96</v>
      </c>
      <c r="Z125" s="243">
        <f t="shared" si="61"/>
        <v>1658.8000000000002</v>
      </c>
      <c r="AA125" s="243">
        <f t="shared" si="61"/>
        <v>1865.76</v>
      </c>
      <c r="AB125" s="243">
        <f t="shared" si="61"/>
        <v>2111.1999999999998</v>
      </c>
      <c r="AC125" s="243">
        <f t="shared" si="61"/>
        <v>2362.88</v>
      </c>
      <c r="AD125" s="243">
        <f t="shared" si="61"/>
        <v>2658.24</v>
      </c>
      <c r="AE125" s="243">
        <f t="shared" si="61"/>
        <v>2891.2</v>
      </c>
      <c r="AF125" s="243">
        <f t="shared" si="61"/>
        <v>3168.88</v>
      </c>
      <c r="AG125" s="295">
        <f t="shared" si="61"/>
        <v>3432</v>
      </c>
      <c r="AH125" s="243">
        <f t="shared" si="61"/>
        <v>3718</v>
      </c>
      <c r="AI125" s="243">
        <f t="shared" si="61"/>
        <v>4004</v>
      </c>
      <c r="AJ125" s="243">
        <f t="shared" si="61"/>
        <v>4290</v>
      </c>
      <c r="AK125" s="243">
        <f t="shared" si="61"/>
        <v>4576</v>
      </c>
      <c r="AL125" s="243">
        <f t="shared" si="61"/>
        <v>4862</v>
      </c>
      <c r="AM125" s="243">
        <f t="shared" si="61"/>
        <v>5148</v>
      </c>
      <c r="AN125" s="243">
        <f t="shared" si="61"/>
        <v>5434</v>
      </c>
      <c r="AO125" s="243">
        <f t="shared" si="61"/>
        <v>5720</v>
      </c>
      <c r="AP125" s="222">
        <v>2.75</v>
      </c>
    </row>
    <row r="126" spans="1:42" x14ac:dyDescent="0.15">
      <c r="A126" s="251" t="s">
        <v>132</v>
      </c>
      <c r="B126" s="248">
        <f t="shared" ref="B126:T126" si="62">ROUND(W126*$T$76,0)+W196</f>
        <v>2146</v>
      </c>
      <c r="C126" s="248">
        <f t="shared" si="62"/>
        <v>2697</v>
      </c>
      <c r="D126" s="248">
        <f t="shared" si="62"/>
        <v>3355</v>
      </c>
      <c r="E126" s="248">
        <f t="shared" si="62"/>
        <v>3993</v>
      </c>
      <c r="F126" s="248">
        <f t="shared" si="62"/>
        <v>4681</v>
      </c>
      <c r="G126" s="248">
        <f t="shared" si="62"/>
        <v>5403</v>
      </c>
      <c r="H126" s="248">
        <f t="shared" si="62"/>
        <v>6303</v>
      </c>
      <c r="I126" s="248">
        <f t="shared" si="62"/>
        <v>7069</v>
      </c>
      <c r="J126" s="248">
        <f t="shared" si="62"/>
        <v>7836</v>
      </c>
      <c r="K126" s="248">
        <f t="shared" si="62"/>
        <v>8603</v>
      </c>
      <c r="L126" s="248">
        <f t="shared" si="62"/>
        <v>9370</v>
      </c>
      <c r="M126" s="248">
        <f t="shared" si="62"/>
        <v>10137</v>
      </c>
      <c r="N126" s="248">
        <f t="shared" si="62"/>
        <v>10903</v>
      </c>
      <c r="O126" s="248">
        <f t="shared" si="62"/>
        <v>11670</v>
      </c>
      <c r="P126" s="248">
        <f t="shared" si="62"/>
        <v>12605</v>
      </c>
      <c r="Q126" s="248">
        <f t="shared" si="62"/>
        <v>13372</v>
      </c>
      <c r="R126" s="248">
        <f t="shared" si="62"/>
        <v>14139</v>
      </c>
      <c r="S126" s="248">
        <f t="shared" si="62"/>
        <v>14906</v>
      </c>
      <c r="T126" s="249">
        <f t="shared" si="62"/>
        <v>15672</v>
      </c>
      <c r="V126" s="239">
        <v>54</v>
      </c>
      <c r="W126" s="295">
        <f>$W$74*V126*$W$134</f>
        <v>734.4</v>
      </c>
      <c r="X126" s="243">
        <f t="shared" ref="X126:AO126" si="63">X74*$V$126*X134</f>
        <v>764.64</v>
      </c>
      <c r="Y126" s="243">
        <f t="shared" si="63"/>
        <v>864</v>
      </c>
      <c r="Z126" s="243">
        <f t="shared" si="63"/>
        <v>950.4</v>
      </c>
      <c r="AA126" s="243">
        <f t="shared" si="63"/>
        <v>1069.2</v>
      </c>
      <c r="AB126" s="243">
        <f t="shared" si="63"/>
        <v>1209.6000000000001</v>
      </c>
      <c r="AC126" s="243">
        <f t="shared" si="63"/>
        <v>1356.48</v>
      </c>
      <c r="AD126" s="243">
        <f t="shared" si="63"/>
        <v>1526.04</v>
      </c>
      <c r="AE126" s="243">
        <f t="shared" si="63"/>
        <v>1695.6000000000001</v>
      </c>
      <c r="AF126" s="243">
        <f t="shared" si="63"/>
        <v>1865.16</v>
      </c>
      <c r="AG126" s="295">
        <f t="shared" si="63"/>
        <v>2034.72</v>
      </c>
      <c r="AH126" s="243">
        <f t="shared" si="63"/>
        <v>2204.2800000000002</v>
      </c>
      <c r="AI126" s="243">
        <f t="shared" si="63"/>
        <v>2373.84</v>
      </c>
      <c r="AJ126" s="243">
        <f t="shared" si="63"/>
        <v>2543.4</v>
      </c>
      <c r="AK126" s="243">
        <f t="shared" si="63"/>
        <v>2712.96</v>
      </c>
      <c r="AL126" s="243">
        <f t="shared" si="63"/>
        <v>2882.52</v>
      </c>
      <c r="AM126" s="243">
        <f t="shared" si="63"/>
        <v>3052.08</v>
      </c>
      <c r="AN126" s="243">
        <f t="shared" si="63"/>
        <v>3221.6400000000003</v>
      </c>
      <c r="AO126" s="243">
        <f t="shared" si="63"/>
        <v>3391.2000000000003</v>
      </c>
      <c r="AP126" s="222">
        <v>1.57</v>
      </c>
    </row>
    <row r="127" spans="1:42" x14ac:dyDescent="0.15">
      <c r="A127" s="244">
        <v>1350</v>
      </c>
      <c r="B127" s="245">
        <f t="shared" ref="B127:T127" si="64">ROUND(W127*$T$76,0)+W196</f>
        <v>3034</v>
      </c>
      <c r="C127" s="245">
        <f t="shared" si="64"/>
        <v>3621</v>
      </c>
      <c r="D127" s="245">
        <f t="shared" si="64"/>
        <v>4400</v>
      </c>
      <c r="E127" s="245">
        <f t="shared" si="64"/>
        <v>5190</v>
      </c>
      <c r="F127" s="245">
        <f t="shared" si="64"/>
        <v>6027</v>
      </c>
      <c r="G127" s="245">
        <f t="shared" si="64"/>
        <v>6926</v>
      </c>
      <c r="H127" s="245">
        <f t="shared" si="64"/>
        <v>8003</v>
      </c>
      <c r="I127" s="245">
        <f t="shared" si="64"/>
        <v>8983</v>
      </c>
      <c r="J127" s="245">
        <f t="shared" si="64"/>
        <v>9862</v>
      </c>
      <c r="K127" s="245">
        <f t="shared" si="64"/>
        <v>10813</v>
      </c>
      <c r="L127" s="245">
        <f t="shared" si="64"/>
        <v>11740</v>
      </c>
      <c r="M127" s="245">
        <f t="shared" si="64"/>
        <v>12705</v>
      </c>
      <c r="N127" s="245">
        <f t="shared" si="64"/>
        <v>13669</v>
      </c>
      <c r="O127" s="245">
        <f t="shared" si="64"/>
        <v>14633</v>
      </c>
      <c r="P127" s="245">
        <f t="shared" si="64"/>
        <v>15766</v>
      </c>
      <c r="Q127" s="245">
        <f t="shared" si="64"/>
        <v>16730</v>
      </c>
      <c r="R127" s="245">
        <f t="shared" si="64"/>
        <v>17694</v>
      </c>
      <c r="S127" s="245">
        <f t="shared" si="64"/>
        <v>18659</v>
      </c>
      <c r="T127" s="246">
        <f t="shared" si="64"/>
        <v>19623</v>
      </c>
      <c r="V127" s="239">
        <v>1350</v>
      </c>
      <c r="W127" s="295">
        <f t="shared" ref="W127:AO127" si="65">W126+B197</f>
        <v>1306.8</v>
      </c>
      <c r="X127" s="243">
        <f t="shared" si="65"/>
        <v>1360.8000000000002</v>
      </c>
      <c r="Y127" s="243">
        <f t="shared" si="65"/>
        <v>1537.92</v>
      </c>
      <c r="Z127" s="243">
        <f t="shared" si="65"/>
        <v>1722.6</v>
      </c>
      <c r="AA127" s="243">
        <f t="shared" si="65"/>
        <v>1937.52</v>
      </c>
      <c r="AB127" s="243">
        <f t="shared" si="65"/>
        <v>2192.4</v>
      </c>
      <c r="AC127" s="243">
        <f t="shared" si="65"/>
        <v>2453.7600000000002</v>
      </c>
      <c r="AD127" s="243">
        <f t="shared" si="65"/>
        <v>2760.48</v>
      </c>
      <c r="AE127" s="243">
        <f t="shared" si="65"/>
        <v>3002.4</v>
      </c>
      <c r="AF127" s="243">
        <f t="shared" si="65"/>
        <v>3290.76</v>
      </c>
      <c r="AG127" s="295">
        <f t="shared" si="65"/>
        <v>3564</v>
      </c>
      <c r="AH127" s="243">
        <f t="shared" si="65"/>
        <v>3861</v>
      </c>
      <c r="AI127" s="243">
        <f t="shared" si="65"/>
        <v>4158</v>
      </c>
      <c r="AJ127" s="243">
        <f t="shared" si="65"/>
        <v>4455</v>
      </c>
      <c r="AK127" s="243">
        <f t="shared" si="65"/>
        <v>4752</v>
      </c>
      <c r="AL127" s="243">
        <f t="shared" si="65"/>
        <v>5049</v>
      </c>
      <c r="AM127" s="243">
        <f t="shared" si="65"/>
        <v>5346</v>
      </c>
      <c r="AN127" s="243">
        <f t="shared" si="65"/>
        <v>5643</v>
      </c>
      <c r="AO127" s="243">
        <f t="shared" si="65"/>
        <v>5940</v>
      </c>
      <c r="AP127" s="222">
        <v>2.75</v>
      </c>
    </row>
    <row r="128" spans="1:42" x14ac:dyDescent="0.15">
      <c r="A128" s="251" t="s">
        <v>133</v>
      </c>
      <c r="B128" s="248">
        <f t="shared" ref="B128:T128" si="66">ROUND(W128*$T$76,0)+W198</f>
        <v>2224</v>
      </c>
      <c r="C128" s="248">
        <f t="shared" si="66"/>
        <v>2795</v>
      </c>
      <c r="D128" s="248">
        <f t="shared" si="66"/>
        <v>3477</v>
      </c>
      <c r="E128" s="248">
        <f t="shared" si="66"/>
        <v>4138</v>
      </c>
      <c r="F128" s="248">
        <f t="shared" si="66"/>
        <v>4851</v>
      </c>
      <c r="G128" s="248">
        <f t="shared" si="66"/>
        <v>5598</v>
      </c>
      <c r="H128" s="248">
        <f t="shared" si="66"/>
        <v>6530</v>
      </c>
      <c r="I128" s="248">
        <f t="shared" si="66"/>
        <v>7325</v>
      </c>
      <c r="J128" s="248">
        <f t="shared" si="66"/>
        <v>8120</v>
      </c>
      <c r="K128" s="248">
        <f t="shared" si="66"/>
        <v>8914</v>
      </c>
      <c r="L128" s="248">
        <f t="shared" si="66"/>
        <v>9709</v>
      </c>
      <c r="M128" s="248">
        <f t="shared" si="66"/>
        <v>10503</v>
      </c>
      <c r="N128" s="248">
        <f t="shared" si="66"/>
        <v>11298</v>
      </c>
      <c r="O128" s="248">
        <f t="shared" si="66"/>
        <v>12092</v>
      </c>
      <c r="P128" s="248">
        <f t="shared" si="66"/>
        <v>13061</v>
      </c>
      <c r="Q128" s="248">
        <f t="shared" si="66"/>
        <v>13855</v>
      </c>
      <c r="R128" s="248">
        <f t="shared" si="66"/>
        <v>14650</v>
      </c>
      <c r="S128" s="248">
        <f t="shared" si="66"/>
        <v>15444</v>
      </c>
      <c r="T128" s="249">
        <f t="shared" si="66"/>
        <v>16239</v>
      </c>
      <c r="V128" s="239">
        <v>56</v>
      </c>
      <c r="W128" s="295">
        <f>$W$74*V128*$W$134</f>
        <v>761.6</v>
      </c>
      <c r="X128" s="243">
        <f t="shared" ref="X128:AO128" si="67">X74*$V$128*X134</f>
        <v>792.95999999999992</v>
      </c>
      <c r="Y128" s="243">
        <f t="shared" si="67"/>
        <v>896</v>
      </c>
      <c r="Z128" s="243">
        <f t="shared" si="67"/>
        <v>985.6</v>
      </c>
      <c r="AA128" s="243">
        <f t="shared" si="67"/>
        <v>1108.8</v>
      </c>
      <c r="AB128" s="243">
        <f t="shared" si="67"/>
        <v>1254.4000000000001</v>
      </c>
      <c r="AC128" s="243">
        <f t="shared" si="67"/>
        <v>1406.72</v>
      </c>
      <c r="AD128" s="243">
        <f t="shared" si="67"/>
        <v>1582.5600000000002</v>
      </c>
      <c r="AE128" s="243">
        <f t="shared" si="67"/>
        <v>1758.4</v>
      </c>
      <c r="AF128" s="243">
        <f t="shared" si="67"/>
        <v>1934.24</v>
      </c>
      <c r="AG128" s="295">
        <f t="shared" si="67"/>
        <v>2110.08</v>
      </c>
      <c r="AH128" s="243">
        <f t="shared" si="67"/>
        <v>2285.92</v>
      </c>
      <c r="AI128" s="243">
        <f t="shared" si="67"/>
        <v>2461.7600000000002</v>
      </c>
      <c r="AJ128" s="243">
        <f t="shared" si="67"/>
        <v>2637.6</v>
      </c>
      <c r="AK128" s="243">
        <f t="shared" si="67"/>
        <v>2813.44</v>
      </c>
      <c r="AL128" s="243">
        <f t="shared" si="67"/>
        <v>2989.28</v>
      </c>
      <c r="AM128" s="243">
        <f t="shared" si="67"/>
        <v>3165.1200000000003</v>
      </c>
      <c r="AN128" s="243">
        <f t="shared" si="67"/>
        <v>3340.96</v>
      </c>
      <c r="AO128" s="243">
        <f t="shared" si="67"/>
        <v>3516.8</v>
      </c>
      <c r="AP128" s="222">
        <v>1.57</v>
      </c>
    </row>
    <row r="129" spans="1:42" x14ac:dyDescent="0.15">
      <c r="A129" s="244">
        <v>1400</v>
      </c>
      <c r="B129" s="245">
        <f t="shared" ref="B129:T129" si="68">ROUND(W129*$T$76,0)+W198</f>
        <v>3145</v>
      </c>
      <c r="C129" s="245">
        <f t="shared" si="68"/>
        <v>3753</v>
      </c>
      <c r="D129" s="245">
        <f t="shared" si="68"/>
        <v>4560</v>
      </c>
      <c r="E129" s="245">
        <f t="shared" si="68"/>
        <v>5379</v>
      </c>
      <c r="F129" s="245">
        <f t="shared" si="68"/>
        <v>6246</v>
      </c>
      <c r="G129" s="245">
        <f t="shared" si="68"/>
        <v>7178</v>
      </c>
      <c r="H129" s="245">
        <f t="shared" si="68"/>
        <v>8294</v>
      </c>
      <c r="I129" s="245">
        <f t="shared" si="68"/>
        <v>9309</v>
      </c>
      <c r="J129" s="245">
        <f t="shared" si="68"/>
        <v>10220</v>
      </c>
      <c r="K129" s="245">
        <f t="shared" si="68"/>
        <v>11206</v>
      </c>
      <c r="L129" s="245">
        <f t="shared" si="68"/>
        <v>12167</v>
      </c>
      <c r="M129" s="245">
        <f t="shared" si="68"/>
        <v>13166</v>
      </c>
      <c r="N129" s="245">
        <f t="shared" si="68"/>
        <v>14166</v>
      </c>
      <c r="O129" s="245">
        <f t="shared" si="68"/>
        <v>15165</v>
      </c>
      <c r="P129" s="245">
        <f t="shared" si="68"/>
        <v>16338</v>
      </c>
      <c r="Q129" s="245">
        <f t="shared" si="68"/>
        <v>17338</v>
      </c>
      <c r="R129" s="245">
        <f t="shared" si="68"/>
        <v>18337</v>
      </c>
      <c r="S129" s="245">
        <f t="shared" si="68"/>
        <v>19337</v>
      </c>
      <c r="T129" s="246">
        <f t="shared" si="68"/>
        <v>20336</v>
      </c>
      <c r="V129" s="239">
        <v>1400</v>
      </c>
      <c r="W129" s="243">
        <f t="shared" ref="W129:AO129" si="69">W128+B199</f>
        <v>1355.2</v>
      </c>
      <c r="X129" s="243">
        <f t="shared" si="69"/>
        <v>1411.1999999999998</v>
      </c>
      <c r="Y129" s="243">
        <f t="shared" si="69"/>
        <v>1594.88</v>
      </c>
      <c r="Z129" s="243">
        <f t="shared" si="69"/>
        <v>1786.4</v>
      </c>
      <c r="AA129" s="243">
        <f t="shared" si="69"/>
        <v>2009.28</v>
      </c>
      <c r="AB129" s="243">
        <f t="shared" si="69"/>
        <v>2273.6000000000004</v>
      </c>
      <c r="AC129" s="243">
        <f t="shared" si="69"/>
        <v>2544.6400000000003</v>
      </c>
      <c r="AD129" s="243">
        <f t="shared" si="69"/>
        <v>2862.7200000000003</v>
      </c>
      <c r="AE129" s="243">
        <f t="shared" si="69"/>
        <v>3113.6000000000004</v>
      </c>
      <c r="AF129" s="243">
        <f t="shared" si="69"/>
        <v>3412.64</v>
      </c>
      <c r="AG129" s="295">
        <f t="shared" si="69"/>
        <v>3696</v>
      </c>
      <c r="AH129" s="243">
        <f t="shared" si="69"/>
        <v>4004</v>
      </c>
      <c r="AI129" s="243">
        <f t="shared" si="69"/>
        <v>4312</v>
      </c>
      <c r="AJ129" s="243">
        <f t="shared" si="69"/>
        <v>4620</v>
      </c>
      <c r="AK129" s="243">
        <f t="shared" si="69"/>
        <v>4928</v>
      </c>
      <c r="AL129" s="243">
        <f t="shared" si="69"/>
        <v>5236</v>
      </c>
      <c r="AM129" s="243">
        <f t="shared" si="69"/>
        <v>5544</v>
      </c>
      <c r="AN129" s="243">
        <f t="shared" si="69"/>
        <v>5852</v>
      </c>
      <c r="AO129" s="243">
        <f t="shared" si="69"/>
        <v>6160</v>
      </c>
      <c r="AP129" s="222">
        <v>2.75</v>
      </c>
    </row>
    <row r="130" spans="1:42" x14ac:dyDescent="0.15">
      <c r="A130" s="251" t="s">
        <v>134</v>
      </c>
      <c r="B130" s="248">
        <f t="shared" ref="B130:T130" si="70">ROUND(W130*$T$76,0)+W200</f>
        <v>2303</v>
      </c>
      <c r="C130" s="248">
        <f t="shared" si="70"/>
        <v>2893</v>
      </c>
      <c r="D130" s="248">
        <f t="shared" si="70"/>
        <v>3598</v>
      </c>
      <c r="E130" s="248">
        <f t="shared" si="70"/>
        <v>4282</v>
      </c>
      <c r="F130" s="248">
        <f t="shared" si="70"/>
        <v>5020</v>
      </c>
      <c r="G130" s="248">
        <f t="shared" si="70"/>
        <v>5794</v>
      </c>
      <c r="H130" s="248">
        <f t="shared" si="70"/>
        <v>6758</v>
      </c>
      <c r="I130" s="248">
        <f t="shared" si="70"/>
        <v>7581</v>
      </c>
      <c r="J130" s="248">
        <f t="shared" si="70"/>
        <v>8403</v>
      </c>
      <c r="K130" s="248">
        <f t="shared" si="70"/>
        <v>9225</v>
      </c>
      <c r="L130" s="248">
        <f t="shared" si="70"/>
        <v>10047</v>
      </c>
      <c r="M130" s="248">
        <f t="shared" si="70"/>
        <v>10870</v>
      </c>
      <c r="N130" s="248">
        <f t="shared" si="70"/>
        <v>11692</v>
      </c>
      <c r="O130" s="248">
        <f t="shared" si="70"/>
        <v>12514</v>
      </c>
      <c r="P130" s="248">
        <f t="shared" si="70"/>
        <v>13517</v>
      </c>
      <c r="Q130" s="248">
        <f t="shared" si="70"/>
        <v>14339</v>
      </c>
      <c r="R130" s="248">
        <f t="shared" si="70"/>
        <v>15161</v>
      </c>
      <c r="S130" s="248">
        <f t="shared" si="70"/>
        <v>15983</v>
      </c>
      <c r="T130" s="249">
        <f t="shared" si="70"/>
        <v>16806</v>
      </c>
      <c r="V130" s="239">
        <v>58</v>
      </c>
      <c r="W130" s="295">
        <f>$W$74*V130*$W$134</f>
        <v>788.8</v>
      </c>
      <c r="X130" s="243">
        <f t="shared" ref="X130:AO130" si="71">X74*$V$130*X134</f>
        <v>821.28</v>
      </c>
      <c r="Y130" s="243">
        <f t="shared" si="71"/>
        <v>928</v>
      </c>
      <c r="Z130" s="243">
        <f t="shared" si="71"/>
        <v>1020.8</v>
      </c>
      <c r="AA130" s="243">
        <f t="shared" si="71"/>
        <v>1148.3999999999999</v>
      </c>
      <c r="AB130" s="243">
        <f t="shared" si="71"/>
        <v>1299.2</v>
      </c>
      <c r="AC130" s="243">
        <f t="shared" si="71"/>
        <v>1456.96</v>
      </c>
      <c r="AD130" s="243">
        <f t="shared" si="71"/>
        <v>1639.0800000000002</v>
      </c>
      <c r="AE130" s="243">
        <f t="shared" si="71"/>
        <v>1821.2</v>
      </c>
      <c r="AF130" s="243">
        <f t="shared" si="71"/>
        <v>2003.3200000000002</v>
      </c>
      <c r="AG130" s="295">
        <f t="shared" si="71"/>
        <v>2185.44</v>
      </c>
      <c r="AH130" s="243">
        <f t="shared" si="71"/>
        <v>2367.56</v>
      </c>
      <c r="AI130" s="243">
        <f t="shared" si="71"/>
        <v>2549.6800000000003</v>
      </c>
      <c r="AJ130" s="243">
        <f t="shared" si="71"/>
        <v>2731.8</v>
      </c>
      <c r="AK130" s="243">
        <f t="shared" si="71"/>
        <v>2913.92</v>
      </c>
      <c r="AL130" s="243">
        <f t="shared" si="71"/>
        <v>3096.04</v>
      </c>
      <c r="AM130" s="243">
        <f t="shared" si="71"/>
        <v>3278.1600000000003</v>
      </c>
      <c r="AN130" s="243">
        <f t="shared" si="71"/>
        <v>3460.28</v>
      </c>
      <c r="AO130" s="243">
        <f t="shared" si="71"/>
        <v>3642.4</v>
      </c>
      <c r="AP130" s="222">
        <v>1.57</v>
      </c>
    </row>
    <row r="131" spans="1:42" x14ac:dyDescent="0.15">
      <c r="A131" s="244">
        <v>1450</v>
      </c>
      <c r="B131" s="245">
        <f t="shared" ref="B131:T131" si="72">ROUND(W131*$T$76,0)+W200</f>
        <v>3256</v>
      </c>
      <c r="C131" s="245">
        <f t="shared" si="72"/>
        <v>3885</v>
      </c>
      <c r="D131" s="245">
        <f t="shared" si="72"/>
        <v>4720</v>
      </c>
      <c r="E131" s="245">
        <f t="shared" si="72"/>
        <v>5568</v>
      </c>
      <c r="F131" s="245">
        <f t="shared" si="72"/>
        <v>6466</v>
      </c>
      <c r="G131" s="245">
        <f t="shared" si="72"/>
        <v>7430</v>
      </c>
      <c r="H131" s="245">
        <f t="shared" si="72"/>
        <v>8585</v>
      </c>
      <c r="I131" s="245">
        <f t="shared" si="72"/>
        <v>9636</v>
      </c>
      <c r="J131" s="245">
        <f t="shared" si="72"/>
        <v>10578</v>
      </c>
      <c r="K131" s="245">
        <f t="shared" si="72"/>
        <v>11599</v>
      </c>
      <c r="L131" s="245">
        <f t="shared" si="72"/>
        <v>12593</v>
      </c>
      <c r="M131" s="245">
        <f t="shared" si="72"/>
        <v>13628</v>
      </c>
      <c r="N131" s="245">
        <f t="shared" si="72"/>
        <v>14662</v>
      </c>
      <c r="O131" s="245">
        <f t="shared" si="72"/>
        <v>15697</v>
      </c>
      <c r="P131" s="245">
        <f t="shared" si="72"/>
        <v>16911</v>
      </c>
      <c r="Q131" s="245">
        <f t="shared" si="72"/>
        <v>17946</v>
      </c>
      <c r="R131" s="245">
        <f t="shared" si="72"/>
        <v>18980</v>
      </c>
      <c r="S131" s="245">
        <f t="shared" si="72"/>
        <v>20015</v>
      </c>
      <c r="T131" s="246">
        <f t="shared" si="72"/>
        <v>21049</v>
      </c>
      <c r="V131" s="239">
        <v>1450</v>
      </c>
      <c r="W131" s="243">
        <f t="shared" ref="W131:AO131" si="73">W130+B201</f>
        <v>1403.6</v>
      </c>
      <c r="X131" s="243">
        <f t="shared" si="73"/>
        <v>1461.6</v>
      </c>
      <c r="Y131" s="243">
        <f t="shared" si="73"/>
        <v>1651.8400000000001</v>
      </c>
      <c r="Z131" s="243">
        <f t="shared" si="73"/>
        <v>1850.1999999999998</v>
      </c>
      <c r="AA131" s="243">
        <f t="shared" si="73"/>
        <v>2081.04</v>
      </c>
      <c r="AB131" s="243">
        <f t="shared" si="73"/>
        <v>2354.8000000000002</v>
      </c>
      <c r="AC131" s="243">
        <f t="shared" si="73"/>
        <v>2635.52</v>
      </c>
      <c r="AD131" s="243">
        <f t="shared" si="73"/>
        <v>2964.96</v>
      </c>
      <c r="AE131" s="243">
        <f t="shared" si="73"/>
        <v>3224.8</v>
      </c>
      <c r="AF131" s="243">
        <f t="shared" si="73"/>
        <v>3534.5200000000004</v>
      </c>
      <c r="AG131" s="295">
        <f t="shared" si="73"/>
        <v>3828</v>
      </c>
      <c r="AH131" s="243">
        <f t="shared" si="73"/>
        <v>4147</v>
      </c>
      <c r="AI131" s="243">
        <f t="shared" si="73"/>
        <v>4466</v>
      </c>
      <c r="AJ131" s="243">
        <f t="shared" si="73"/>
        <v>4785</v>
      </c>
      <c r="AK131" s="243">
        <f t="shared" si="73"/>
        <v>5104</v>
      </c>
      <c r="AL131" s="243">
        <f t="shared" si="73"/>
        <v>5423</v>
      </c>
      <c r="AM131" s="243">
        <f t="shared" si="73"/>
        <v>5742</v>
      </c>
      <c r="AN131" s="243">
        <f t="shared" si="73"/>
        <v>6061</v>
      </c>
      <c r="AO131" s="243">
        <f t="shared" si="73"/>
        <v>6380</v>
      </c>
      <c r="AP131" s="222">
        <v>2.75</v>
      </c>
    </row>
    <row r="132" spans="1:42" x14ac:dyDescent="0.15">
      <c r="A132" s="251" t="s">
        <v>135</v>
      </c>
      <c r="B132" s="248">
        <f t="shared" ref="B132:T132" si="74">ROUND(W132*$T$76,0)+W202</f>
        <v>2381</v>
      </c>
      <c r="C132" s="248">
        <f t="shared" si="74"/>
        <v>2991</v>
      </c>
      <c r="D132" s="248">
        <f t="shared" si="74"/>
        <v>3720</v>
      </c>
      <c r="E132" s="248">
        <f t="shared" si="74"/>
        <v>4427</v>
      </c>
      <c r="F132" s="248">
        <f t="shared" si="74"/>
        <v>5189</v>
      </c>
      <c r="G132" s="248">
        <f t="shared" si="74"/>
        <v>5989</v>
      </c>
      <c r="H132" s="248">
        <f t="shared" si="74"/>
        <v>6986</v>
      </c>
      <c r="I132" s="248">
        <f t="shared" si="74"/>
        <v>7836</v>
      </c>
      <c r="J132" s="248">
        <f t="shared" si="74"/>
        <v>8686</v>
      </c>
      <c r="K132" s="248">
        <f t="shared" si="74"/>
        <v>9536</v>
      </c>
      <c r="L132" s="248">
        <f t="shared" si="74"/>
        <v>10386</v>
      </c>
      <c r="M132" s="248">
        <f t="shared" si="74"/>
        <v>11236</v>
      </c>
      <c r="N132" s="248">
        <f t="shared" si="74"/>
        <v>12086</v>
      </c>
      <c r="O132" s="248">
        <f t="shared" si="74"/>
        <v>12936</v>
      </c>
      <c r="P132" s="248">
        <f t="shared" si="74"/>
        <v>13972</v>
      </c>
      <c r="Q132" s="248">
        <f t="shared" si="74"/>
        <v>14822</v>
      </c>
      <c r="R132" s="248">
        <f t="shared" si="74"/>
        <v>15672</v>
      </c>
      <c r="S132" s="248">
        <f t="shared" si="74"/>
        <v>16522</v>
      </c>
      <c r="T132" s="249">
        <f t="shared" si="74"/>
        <v>17372</v>
      </c>
      <c r="V132" s="239">
        <v>60</v>
      </c>
      <c r="W132" s="295">
        <f>$W$74*V132*$W$134</f>
        <v>816</v>
      </c>
      <c r="X132" s="243">
        <f t="shared" ref="X132:AO132" si="75">X74*$V$132*X134</f>
        <v>849.59999999999991</v>
      </c>
      <c r="Y132" s="243">
        <f t="shared" si="75"/>
        <v>960</v>
      </c>
      <c r="Z132" s="243">
        <f t="shared" si="75"/>
        <v>1056</v>
      </c>
      <c r="AA132" s="243">
        <f t="shared" si="75"/>
        <v>1188</v>
      </c>
      <c r="AB132" s="243">
        <f t="shared" si="75"/>
        <v>1344</v>
      </c>
      <c r="AC132" s="243">
        <f t="shared" si="75"/>
        <v>1507.2</v>
      </c>
      <c r="AD132" s="243">
        <f t="shared" si="75"/>
        <v>1695.6000000000001</v>
      </c>
      <c r="AE132" s="243">
        <f t="shared" si="75"/>
        <v>1884</v>
      </c>
      <c r="AF132" s="243">
        <f t="shared" si="75"/>
        <v>2072.4</v>
      </c>
      <c r="AG132" s="295">
        <f t="shared" si="75"/>
        <v>2260.8000000000002</v>
      </c>
      <c r="AH132" s="243">
        <f t="shared" si="75"/>
        <v>2449.2000000000003</v>
      </c>
      <c r="AI132" s="243">
        <f t="shared" si="75"/>
        <v>2637.6</v>
      </c>
      <c r="AJ132" s="243">
        <f t="shared" si="75"/>
        <v>2826</v>
      </c>
      <c r="AK132" s="243">
        <f t="shared" si="75"/>
        <v>3014.4</v>
      </c>
      <c r="AL132" s="243">
        <f t="shared" si="75"/>
        <v>3202.8</v>
      </c>
      <c r="AM132" s="243">
        <f t="shared" si="75"/>
        <v>3391.2000000000003</v>
      </c>
      <c r="AN132" s="243">
        <f t="shared" si="75"/>
        <v>3579.6000000000004</v>
      </c>
      <c r="AO132" s="243">
        <f t="shared" si="75"/>
        <v>3768</v>
      </c>
      <c r="AP132" s="222">
        <v>1.57</v>
      </c>
    </row>
    <row r="133" spans="1:42" ht="13" thickBot="1" x14ac:dyDescent="0.2">
      <c r="A133" s="240">
        <v>1500</v>
      </c>
      <c r="B133" s="252">
        <f t="shared" ref="B133:T133" si="76">ROUND(W133*$T$76,0)+W202</f>
        <v>3367</v>
      </c>
      <c r="C133" s="252">
        <f t="shared" si="76"/>
        <v>4018</v>
      </c>
      <c r="D133" s="252">
        <f t="shared" si="76"/>
        <v>4881</v>
      </c>
      <c r="E133" s="252">
        <f t="shared" si="76"/>
        <v>5757</v>
      </c>
      <c r="F133" s="252">
        <f t="shared" si="76"/>
        <v>6685</v>
      </c>
      <c r="G133" s="252">
        <f t="shared" si="76"/>
        <v>7682</v>
      </c>
      <c r="H133" s="252">
        <f t="shared" si="76"/>
        <v>8876</v>
      </c>
      <c r="I133" s="252">
        <f t="shared" si="76"/>
        <v>9962</v>
      </c>
      <c r="J133" s="252">
        <f t="shared" si="76"/>
        <v>10937</v>
      </c>
      <c r="K133" s="252">
        <f t="shared" si="76"/>
        <v>11991</v>
      </c>
      <c r="L133" s="252">
        <f t="shared" si="76"/>
        <v>13020</v>
      </c>
      <c r="M133" s="252">
        <f t="shared" si="76"/>
        <v>14090</v>
      </c>
      <c r="N133" s="252">
        <f t="shared" si="76"/>
        <v>15159</v>
      </c>
      <c r="O133" s="252">
        <f t="shared" si="76"/>
        <v>16229</v>
      </c>
      <c r="P133" s="252">
        <f t="shared" si="76"/>
        <v>17484</v>
      </c>
      <c r="Q133" s="252">
        <f t="shared" si="76"/>
        <v>18554</v>
      </c>
      <c r="R133" s="252">
        <f t="shared" si="76"/>
        <v>19623</v>
      </c>
      <c r="S133" s="252">
        <f t="shared" si="76"/>
        <v>20693</v>
      </c>
      <c r="T133" s="253">
        <f t="shared" si="76"/>
        <v>21762</v>
      </c>
      <c r="V133" s="239">
        <v>1500</v>
      </c>
      <c r="W133" s="243">
        <f t="shared" ref="W133:AO133" si="77">W132+B203</f>
        <v>1452</v>
      </c>
      <c r="X133" s="243">
        <f t="shared" si="77"/>
        <v>1512</v>
      </c>
      <c r="Y133" s="243">
        <f t="shared" si="77"/>
        <v>1708.8000000000002</v>
      </c>
      <c r="Z133" s="243">
        <f t="shared" si="77"/>
        <v>1914</v>
      </c>
      <c r="AA133" s="243">
        <f t="shared" si="77"/>
        <v>2152.8000000000002</v>
      </c>
      <c r="AB133" s="243">
        <f t="shared" si="77"/>
        <v>2436</v>
      </c>
      <c r="AC133" s="243">
        <f t="shared" si="77"/>
        <v>2726.4</v>
      </c>
      <c r="AD133" s="243">
        <f t="shared" si="77"/>
        <v>3067.2</v>
      </c>
      <c r="AE133" s="243">
        <f t="shared" si="77"/>
        <v>3336</v>
      </c>
      <c r="AF133" s="243">
        <f t="shared" si="77"/>
        <v>3656.4</v>
      </c>
      <c r="AG133" s="295">
        <f t="shared" si="77"/>
        <v>3960</v>
      </c>
      <c r="AH133" s="243">
        <f t="shared" si="77"/>
        <v>4290</v>
      </c>
      <c r="AI133" s="243">
        <f t="shared" si="77"/>
        <v>4620</v>
      </c>
      <c r="AJ133" s="243">
        <f t="shared" si="77"/>
        <v>4950</v>
      </c>
      <c r="AK133" s="243">
        <f t="shared" si="77"/>
        <v>5280</v>
      </c>
      <c r="AL133" s="243">
        <f t="shared" si="77"/>
        <v>5610</v>
      </c>
      <c r="AM133" s="243">
        <f t="shared" si="77"/>
        <v>5940</v>
      </c>
      <c r="AN133" s="243">
        <f t="shared" si="77"/>
        <v>6270</v>
      </c>
      <c r="AO133" s="243">
        <f t="shared" si="77"/>
        <v>6600</v>
      </c>
      <c r="AP133" s="222">
        <v>2.75</v>
      </c>
    </row>
    <row r="134" spans="1:42" x14ac:dyDescent="0.15">
      <c r="W134" s="332">
        <v>3.4</v>
      </c>
      <c r="X134" s="267">
        <v>2.36</v>
      </c>
      <c r="Y134" s="267">
        <v>2</v>
      </c>
      <c r="Z134" s="267">
        <v>1.76</v>
      </c>
      <c r="AA134" s="267">
        <v>1.65</v>
      </c>
      <c r="AB134" s="267">
        <v>1.6</v>
      </c>
      <c r="AC134" s="267">
        <v>1.57</v>
      </c>
      <c r="AD134" s="267">
        <v>1.57</v>
      </c>
      <c r="AE134" s="267">
        <v>1.57</v>
      </c>
      <c r="AF134" s="267">
        <v>1.57</v>
      </c>
      <c r="AG134" s="267">
        <v>1.57</v>
      </c>
      <c r="AH134" s="267">
        <v>1.57</v>
      </c>
      <c r="AI134" s="267">
        <v>1.57</v>
      </c>
      <c r="AJ134" s="267">
        <v>1.57</v>
      </c>
      <c r="AK134" s="267">
        <v>1.57</v>
      </c>
      <c r="AL134" s="267">
        <v>1.57</v>
      </c>
      <c r="AM134" s="267">
        <v>1.57</v>
      </c>
      <c r="AN134" s="267">
        <v>1.57</v>
      </c>
      <c r="AO134" s="267">
        <v>1.57</v>
      </c>
    </row>
    <row r="135" spans="1:42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33">
        <f>W134+B204</f>
        <v>6.05</v>
      </c>
      <c r="X135" s="302">
        <f>X134+C204</f>
        <v>4.2</v>
      </c>
      <c r="Y135" s="302">
        <f t="shared" ref="Y135:AO135" si="78">Y134+D204</f>
        <v>3.56</v>
      </c>
      <c r="Z135" s="302">
        <f t="shared" si="78"/>
        <v>3.19</v>
      </c>
      <c r="AA135" s="302">
        <f t="shared" si="78"/>
        <v>2.99</v>
      </c>
      <c r="AB135" s="302">
        <f t="shared" si="78"/>
        <v>2.9000000000000004</v>
      </c>
      <c r="AC135" s="302">
        <f t="shared" si="78"/>
        <v>2.84</v>
      </c>
      <c r="AD135" s="302">
        <f t="shared" si="78"/>
        <v>2.84</v>
      </c>
      <c r="AE135" s="302">
        <f t="shared" si="78"/>
        <v>2.7800000000000002</v>
      </c>
      <c r="AF135" s="302">
        <f t="shared" si="78"/>
        <v>2.77</v>
      </c>
      <c r="AG135" s="302">
        <f t="shared" si="78"/>
        <v>2.75</v>
      </c>
      <c r="AH135" s="302">
        <f t="shared" si="78"/>
        <v>2.75</v>
      </c>
      <c r="AI135" s="302">
        <f t="shared" si="78"/>
        <v>2.75</v>
      </c>
      <c r="AJ135" s="302">
        <f t="shared" si="78"/>
        <v>2.75</v>
      </c>
      <c r="AK135" s="302">
        <f t="shared" si="78"/>
        <v>2.75</v>
      </c>
      <c r="AL135" s="302">
        <f t="shared" si="78"/>
        <v>2.75</v>
      </c>
      <c r="AM135" s="302">
        <f t="shared" si="78"/>
        <v>2.75</v>
      </c>
      <c r="AN135" s="302">
        <f t="shared" si="78"/>
        <v>2.75</v>
      </c>
      <c r="AO135" s="302">
        <f t="shared" si="78"/>
        <v>2.75</v>
      </c>
    </row>
    <row r="136" spans="1:42" x14ac:dyDescent="0.15">
      <c r="X136" s="267"/>
      <c r="Y136" s="267"/>
      <c r="Z136" s="267"/>
      <c r="AA136" s="267"/>
      <c r="AB136" s="267"/>
      <c r="AC136" s="267"/>
      <c r="AD136" s="267"/>
      <c r="AE136" s="267"/>
      <c r="AF136" s="267"/>
      <c r="AG136" s="267"/>
    </row>
    <row r="137" spans="1:42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2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2" x14ac:dyDescent="0.15">
      <c r="A142" s="227"/>
    </row>
    <row r="143" spans="1:42" x14ac:dyDescent="0.15">
      <c r="V143" s="221" t="s">
        <v>328</v>
      </c>
      <c r="X143" s="229">
        <v>2</v>
      </c>
      <c r="Y143" s="221" t="s">
        <v>329</v>
      </c>
    </row>
    <row r="144" spans="1:42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39" t="s">
        <v>0</v>
      </c>
      <c r="W144" s="239">
        <v>4</v>
      </c>
      <c r="X144" s="239">
        <v>6</v>
      </c>
      <c r="Y144" s="239">
        <v>8</v>
      </c>
      <c r="Z144" s="239">
        <v>10</v>
      </c>
      <c r="AA144" s="239">
        <v>12</v>
      </c>
      <c r="AB144" s="239">
        <v>14</v>
      </c>
      <c r="AC144" s="239">
        <v>16</v>
      </c>
      <c r="AD144" s="239">
        <v>18</v>
      </c>
      <c r="AE144" s="239">
        <v>20</v>
      </c>
      <c r="AF144" s="239">
        <v>22</v>
      </c>
      <c r="AG144" s="303">
        <v>24</v>
      </c>
      <c r="AH144" s="239">
        <v>26</v>
      </c>
      <c r="AI144" s="239">
        <v>28</v>
      </c>
      <c r="AJ144" s="239">
        <v>30</v>
      </c>
      <c r="AK144" s="239">
        <v>32</v>
      </c>
      <c r="AL144" s="239">
        <v>34</v>
      </c>
      <c r="AM144" s="239">
        <v>36</v>
      </c>
      <c r="AN144" s="239">
        <v>38</v>
      </c>
      <c r="AO144" s="239">
        <v>40</v>
      </c>
      <c r="AP144" s="229" t="s">
        <v>330</v>
      </c>
    </row>
    <row r="145" spans="1:4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39"/>
      <c r="W145" s="239">
        <v>100</v>
      </c>
      <c r="X145" s="239">
        <v>150</v>
      </c>
      <c r="Y145" s="239">
        <v>200</v>
      </c>
      <c r="Z145" s="239">
        <v>250</v>
      </c>
      <c r="AA145" s="239">
        <v>300</v>
      </c>
      <c r="AB145" s="239">
        <v>350</v>
      </c>
      <c r="AC145" s="239">
        <v>400</v>
      </c>
      <c r="AD145" s="239">
        <v>450</v>
      </c>
      <c r="AE145" s="239">
        <v>500</v>
      </c>
      <c r="AF145" s="239">
        <v>550</v>
      </c>
      <c r="AG145" s="303">
        <v>600</v>
      </c>
      <c r="AH145" s="239">
        <v>650</v>
      </c>
      <c r="AI145" s="239">
        <v>700</v>
      </c>
      <c r="AJ145" s="239">
        <v>750</v>
      </c>
      <c r="AK145" s="239">
        <v>800</v>
      </c>
      <c r="AL145" s="239">
        <v>850</v>
      </c>
      <c r="AM145" s="239">
        <v>900</v>
      </c>
      <c r="AN145" s="239">
        <v>950</v>
      </c>
      <c r="AO145" s="239">
        <v>1000</v>
      </c>
      <c r="AP145" s="229" t="s">
        <v>331</v>
      </c>
    </row>
    <row r="146" spans="1:4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39">
        <v>4</v>
      </c>
      <c r="W146" s="243">
        <f>AP146*$W$204*$X$143</f>
        <v>72</v>
      </c>
      <c r="X146" s="243"/>
      <c r="Y146" s="243"/>
      <c r="Z146" s="243"/>
      <c r="AA146" s="243"/>
      <c r="AB146" s="243"/>
      <c r="AC146" s="243"/>
      <c r="AD146" s="243"/>
      <c r="AE146" s="243"/>
      <c r="AF146" s="243"/>
      <c r="AG146" s="295"/>
      <c r="AH146" s="243"/>
      <c r="AI146" s="243"/>
      <c r="AJ146" s="243"/>
      <c r="AK146" s="243"/>
      <c r="AL146" s="243"/>
      <c r="AM146" s="243"/>
      <c r="AN146" s="243"/>
      <c r="AO146" s="243"/>
      <c r="AP146" s="229">
        <f>ROUNDDOWN(V147/16,0)</f>
        <v>6</v>
      </c>
    </row>
    <row r="147" spans="1:4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39">
        <v>100</v>
      </c>
      <c r="W147" s="295"/>
      <c r="X147" s="243"/>
      <c r="Y147" s="243"/>
      <c r="Z147" s="243"/>
      <c r="AA147" s="243"/>
      <c r="AB147" s="243"/>
      <c r="AC147" s="243"/>
      <c r="AD147" s="243"/>
      <c r="AE147" s="243"/>
      <c r="AF147" s="243"/>
      <c r="AG147" s="295"/>
      <c r="AH147" s="243"/>
      <c r="AI147" s="243"/>
      <c r="AJ147" s="243"/>
      <c r="AK147" s="243"/>
      <c r="AL147" s="243"/>
      <c r="AM147" s="243"/>
      <c r="AN147" s="243"/>
      <c r="AO147" s="243"/>
      <c r="AP147" s="229"/>
    </row>
    <row r="148" spans="1:4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39">
        <v>6</v>
      </c>
      <c r="W148" s="295">
        <f>AP148*$W$204*$X$143</f>
        <v>108</v>
      </c>
      <c r="X148" s="250">
        <f>AP148*$X$204*$X$143</f>
        <v>162</v>
      </c>
      <c r="Y148" s="250"/>
      <c r="Z148" s="250"/>
      <c r="AA148" s="250"/>
      <c r="AB148" s="250"/>
      <c r="AC148" s="250"/>
      <c r="AD148" s="250"/>
      <c r="AE148" s="250"/>
      <c r="AF148" s="250"/>
      <c r="AG148" s="250"/>
      <c r="AH148" s="243"/>
      <c r="AI148" s="243"/>
      <c r="AJ148" s="243"/>
      <c r="AK148" s="243"/>
      <c r="AL148" s="243"/>
      <c r="AM148" s="243"/>
      <c r="AN148" s="243"/>
      <c r="AO148" s="243"/>
      <c r="AP148" s="229">
        <f>ROUNDDOWN(V149/16,0)</f>
        <v>9</v>
      </c>
    </row>
    <row r="149" spans="1:4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39">
        <v>150</v>
      </c>
      <c r="W149" s="295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43"/>
      <c r="AI149" s="243"/>
      <c r="AJ149" s="243"/>
      <c r="AK149" s="243"/>
      <c r="AL149" s="243"/>
      <c r="AM149" s="243"/>
      <c r="AN149" s="243"/>
      <c r="AO149" s="243"/>
      <c r="AP149" s="229"/>
    </row>
    <row r="150" spans="1:4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39">
        <v>8</v>
      </c>
      <c r="W150" s="295">
        <f>AP150*$W$204*$X$143</f>
        <v>144</v>
      </c>
      <c r="X150" s="250">
        <f>AP150*$X$204*$X$143</f>
        <v>216</v>
      </c>
      <c r="Y150" s="250">
        <f>AP150*$Y$204*$X$143</f>
        <v>288</v>
      </c>
      <c r="Z150" s="250"/>
      <c r="AA150" s="250"/>
      <c r="AB150" s="250"/>
      <c r="AC150" s="250"/>
      <c r="AD150" s="250"/>
      <c r="AE150" s="250"/>
      <c r="AF150" s="250"/>
      <c r="AG150" s="250"/>
      <c r="AH150" s="243"/>
      <c r="AI150" s="243"/>
      <c r="AJ150" s="243"/>
      <c r="AK150" s="243"/>
      <c r="AL150" s="243"/>
      <c r="AM150" s="243"/>
      <c r="AN150" s="243"/>
      <c r="AO150" s="243"/>
      <c r="AP150" s="229">
        <f>ROUNDDOWN(V151/16,0)</f>
        <v>12</v>
      </c>
    </row>
    <row r="151" spans="1:4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39">
        <v>200</v>
      </c>
      <c r="W151" s="295"/>
      <c r="X151" s="250"/>
      <c r="Y151" s="250"/>
      <c r="Z151" s="250"/>
      <c r="AA151" s="250"/>
      <c r="AB151" s="250"/>
      <c r="AC151" s="250"/>
      <c r="AD151" s="250"/>
      <c r="AE151" s="250"/>
      <c r="AF151" s="250"/>
      <c r="AG151" s="250"/>
      <c r="AH151" s="243"/>
      <c r="AI151" s="243"/>
      <c r="AJ151" s="243"/>
      <c r="AK151" s="243"/>
      <c r="AL151" s="243"/>
      <c r="AM151" s="243"/>
      <c r="AN151" s="243"/>
      <c r="AO151" s="243"/>
      <c r="AP151" s="229"/>
    </row>
    <row r="152" spans="1:4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39">
        <v>10</v>
      </c>
      <c r="W152" s="295">
        <f>AP152*$W$204*$X$143</f>
        <v>180</v>
      </c>
      <c r="X152" s="250">
        <f>AP152*$X$204*$X$143</f>
        <v>270</v>
      </c>
      <c r="Y152" s="250">
        <f>AP152*$Y$204*$X$143</f>
        <v>360</v>
      </c>
      <c r="Z152" s="250">
        <f>AP152*$Z$204*$X$143</f>
        <v>450</v>
      </c>
      <c r="AA152" s="250"/>
      <c r="AB152" s="250"/>
      <c r="AC152" s="250"/>
      <c r="AD152" s="250"/>
      <c r="AE152" s="250"/>
      <c r="AF152" s="250"/>
      <c r="AG152" s="250"/>
      <c r="AH152" s="243"/>
      <c r="AI152" s="243"/>
      <c r="AJ152" s="243"/>
      <c r="AK152" s="243"/>
      <c r="AL152" s="243"/>
      <c r="AM152" s="243"/>
      <c r="AN152" s="243"/>
      <c r="AO152" s="243"/>
      <c r="AP152" s="229">
        <f>ROUNDDOWN(V153/16,0)</f>
        <v>15</v>
      </c>
    </row>
    <row r="153" spans="1:4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39">
        <v>250</v>
      </c>
      <c r="W153" s="295"/>
      <c r="X153" s="250"/>
      <c r="Y153" s="250"/>
      <c r="Z153" s="250"/>
      <c r="AA153" s="250"/>
      <c r="AB153" s="250"/>
      <c r="AC153" s="250"/>
      <c r="AD153" s="250"/>
      <c r="AE153" s="250"/>
      <c r="AF153" s="250"/>
      <c r="AG153" s="250"/>
      <c r="AH153" s="243"/>
      <c r="AI153" s="243"/>
      <c r="AJ153" s="243"/>
      <c r="AK153" s="243"/>
      <c r="AL153" s="243"/>
      <c r="AM153" s="243"/>
      <c r="AN153" s="243"/>
      <c r="AO153" s="243"/>
      <c r="AP153" s="229"/>
    </row>
    <row r="154" spans="1:4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39">
        <v>12</v>
      </c>
      <c r="W154" s="295">
        <f>AP154*$W$204*$X$143</f>
        <v>216</v>
      </c>
      <c r="X154" s="250">
        <f>AP154*$X$204*$X$143</f>
        <v>324</v>
      </c>
      <c r="Y154" s="250">
        <f>AP154*$Y$204*$X$143</f>
        <v>432</v>
      </c>
      <c r="Z154" s="250">
        <f>AP154*$Z$204*$X$143</f>
        <v>540</v>
      </c>
      <c r="AA154" s="250">
        <f>AP154*$AA$204*$X$143</f>
        <v>648</v>
      </c>
      <c r="AB154" s="250"/>
      <c r="AC154" s="250"/>
      <c r="AD154" s="250"/>
      <c r="AE154" s="250"/>
      <c r="AF154" s="250"/>
      <c r="AG154" s="250"/>
      <c r="AH154" s="243"/>
      <c r="AI154" s="243"/>
      <c r="AJ154" s="243"/>
      <c r="AK154" s="243"/>
      <c r="AL154" s="243"/>
      <c r="AM154" s="243"/>
      <c r="AN154" s="243"/>
      <c r="AO154" s="243"/>
      <c r="AP154" s="229">
        <f>ROUNDDOWN(V155/16,0)</f>
        <v>18</v>
      </c>
    </row>
    <row r="155" spans="1:4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39">
        <v>300</v>
      </c>
      <c r="W155" s="295"/>
      <c r="X155" s="250"/>
      <c r="Y155" s="250"/>
      <c r="Z155" s="250"/>
      <c r="AA155" s="250"/>
      <c r="AB155" s="250"/>
      <c r="AC155" s="250"/>
      <c r="AD155" s="250"/>
      <c r="AE155" s="250"/>
      <c r="AF155" s="250"/>
      <c r="AG155" s="250"/>
      <c r="AH155" s="243"/>
      <c r="AI155" s="243"/>
      <c r="AJ155" s="243"/>
      <c r="AK155" s="243"/>
      <c r="AL155" s="243"/>
      <c r="AM155" s="243"/>
      <c r="AN155" s="243"/>
      <c r="AO155" s="243"/>
      <c r="AP155" s="229"/>
    </row>
    <row r="156" spans="1:4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39">
        <v>14</v>
      </c>
      <c r="W156" s="295">
        <f>AP156*$W$204*$X$143</f>
        <v>252</v>
      </c>
      <c r="X156" s="250">
        <f>AP156*$X$204*$X$143</f>
        <v>378</v>
      </c>
      <c r="Y156" s="250">
        <f>AP156*$Y$204*$X$143</f>
        <v>504</v>
      </c>
      <c r="Z156" s="250">
        <f>AP156*$Z$204*$X$143</f>
        <v>630</v>
      </c>
      <c r="AA156" s="250">
        <f>AP156*$AA$204*$X$143</f>
        <v>756</v>
      </c>
      <c r="AB156" s="250">
        <f>AP156*$AB$204*$X$143</f>
        <v>882</v>
      </c>
      <c r="AC156" s="250"/>
      <c r="AD156" s="250"/>
      <c r="AE156" s="250"/>
      <c r="AF156" s="250"/>
      <c r="AG156" s="250"/>
      <c r="AH156" s="243"/>
      <c r="AI156" s="243"/>
      <c r="AJ156" s="243"/>
      <c r="AK156" s="243"/>
      <c r="AL156" s="243"/>
      <c r="AM156" s="243"/>
      <c r="AN156" s="243"/>
      <c r="AO156" s="243"/>
      <c r="AP156" s="229">
        <f>ROUNDDOWN(V157/16,0)</f>
        <v>21</v>
      </c>
    </row>
    <row r="157" spans="1:4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39">
        <v>350</v>
      </c>
      <c r="W157" s="295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43"/>
      <c r="AI157" s="243"/>
      <c r="AJ157" s="243"/>
      <c r="AK157" s="243"/>
      <c r="AL157" s="243"/>
      <c r="AM157" s="243"/>
      <c r="AN157" s="243"/>
      <c r="AO157" s="243"/>
      <c r="AP157" s="229"/>
    </row>
    <row r="158" spans="1:4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39">
        <v>16</v>
      </c>
      <c r="W158" s="295">
        <f>AP158*$W$204*$X$143</f>
        <v>300</v>
      </c>
      <c r="X158" s="250">
        <f>AP158*$X$204*$X$143</f>
        <v>450</v>
      </c>
      <c r="Y158" s="250">
        <f>AP158*$Y$204*$X$143</f>
        <v>600</v>
      </c>
      <c r="Z158" s="250">
        <f>AP158*$Z$204*$X$143</f>
        <v>750</v>
      </c>
      <c r="AA158" s="250">
        <f>AP158*$AA$204*$X$143</f>
        <v>900</v>
      </c>
      <c r="AB158" s="250">
        <f>AP158*$AB$204*$X$143</f>
        <v>1050</v>
      </c>
      <c r="AC158" s="250">
        <f>AP158*$AC$204*$X$143</f>
        <v>1250</v>
      </c>
      <c r="AD158" s="250"/>
      <c r="AE158" s="250"/>
      <c r="AF158" s="250"/>
      <c r="AG158" s="250"/>
      <c r="AH158" s="243"/>
      <c r="AI158" s="243"/>
      <c r="AJ158" s="243"/>
      <c r="AK158" s="243"/>
      <c r="AL158" s="243"/>
      <c r="AM158" s="243"/>
      <c r="AN158" s="243"/>
      <c r="AO158" s="243"/>
      <c r="AP158" s="229">
        <f>ROUNDDOWN(V159/16,0)</f>
        <v>25</v>
      </c>
    </row>
    <row r="159" spans="1:4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39">
        <v>400</v>
      </c>
      <c r="W159" s="295"/>
      <c r="X159" s="250"/>
      <c r="Y159" s="250"/>
      <c r="Z159" s="250"/>
      <c r="AA159" s="250"/>
      <c r="AB159" s="250"/>
      <c r="AC159" s="250"/>
      <c r="AD159" s="250"/>
      <c r="AE159" s="250"/>
      <c r="AF159" s="250"/>
      <c r="AG159" s="250"/>
      <c r="AH159" s="243"/>
      <c r="AI159" s="243"/>
      <c r="AJ159" s="243"/>
      <c r="AK159" s="243"/>
      <c r="AL159" s="243"/>
      <c r="AM159" s="243"/>
      <c r="AN159" s="243"/>
      <c r="AO159" s="243"/>
      <c r="AP159" s="229"/>
    </row>
    <row r="160" spans="1:4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39">
        <v>18</v>
      </c>
      <c r="W160" s="295">
        <f>AP160*$W$204*$X$143</f>
        <v>336</v>
      </c>
      <c r="X160" s="250">
        <f>AP160*$X$204*$X$143</f>
        <v>504</v>
      </c>
      <c r="Y160" s="250">
        <f>AP160*$Y$204*$X$143</f>
        <v>672</v>
      </c>
      <c r="Z160" s="250">
        <f>AP160*$Z$204*$X$143</f>
        <v>840</v>
      </c>
      <c r="AA160" s="250">
        <f>AP160*$AA$204*$X$143</f>
        <v>1008</v>
      </c>
      <c r="AB160" s="250">
        <f>AP160*$AB$204*$X$143</f>
        <v>1176</v>
      </c>
      <c r="AC160" s="250">
        <f>AP160*$AC$204*$X$143</f>
        <v>1400</v>
      </c>
      <c r="AD160" s="250">
        <f>AP160*$AD$204*$X$143</f>
        <v>1568</v>
      </c>
      <c r="AE160" s="250"/>
      <c r="AF160" s="250"/>
      <c r="AG160" s="250"/>
      <c r="AH160" s="243"/>
      <c r="AI160" s="243"/>
      <c r="AJ160" s="243"/>
      <c r="AK160" s="243"/>
      <c r="AL160" s="243"/>
      <c r="AM160" s="243"/>
      <c r="AN160" s="243"/>
      <c r="AO160" s="243"/>
      <c r="AP160" s="229">
        <f>ROUNDDOWN(V161/16,0)</f>
        <v>28</v>
      </c>
    </row>
    <row r="161" spans="1:4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39">
        <v>450</v>
      </c>
      <c r="W161" s="295"/>
      <c r="X161" s="250"/>
      <c r="Y161" s="250"/>
      <c r="Z161" s="250"/>
      <c r="AA161" s="250"/>
      <c r="AB161" s="250"/>
      <c r="AC161" s="250"/>
      <c r="AD161" s="250"/>
      <c r="AE161" s="250"/>
      <c r="AF161" s="250"/>
      <c r="AG161" s="250"/>
      <c r="AH161" s="243"/>
      <c r="AI161" s="243"/>
      <c r="AJ161" s="243"/>
      <c r="AK161" s="243"/>
      <c r="AL161" s="243"/>
      <c r="AM161" s="243"/>
      <c r="AN161" s="243"/>
      <c r="AO161" s="243"/>
      <c r="AP161" s="229"/>
    </row>
    <row r="162" spans="1:4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39">
        <v>20</v>
      </c>
      <c r="W162" s="295">
        <f>AP162*$W$204*$X$143</f>
        <v>372</v>
      </c>
      <c r="X162" s="250">
        <f>AP162*$X$204*$X$143</f>
        <v>558</v>
      </c>
      <c r="Y162" s="250">
        <f>AP162*$Y$204*$X$143</f>
        <v>744</v>
      </c>
      <c r="Z162" s="250">
        <f>AP162*$Z$204*$X$143</f>
        <v>930</v>
      </c>
      <c r="AA162" s="250">
        <f>AP162*$AA$204*$X$143</f>
        <v>1116</v>
      </c>
      <c r="AB162" s="250">
        <f>AP162*$AB$204*$X$143</f>
        <v>1302</v>
      </c>
      <c r="AC162" s="250">
        <f>AP162*$AC$204*$X$143</f>
        <v>1550</v>
      </c>
      <c r="AD162" s="250">
        <f>AP162*$AD$204*$X$143</f>
        <v>1736</v>
      </c>
      <c r="AE162" s="250">
        <f>AP162*$AE$204*$X$143</f>
        <v>1922</v>
      </c>
      <c r="AF162" s="250"/>
      <c r="AG162" s="250"/>
      <c r="AH162" s="243"/>
      <c r="AI162" s="243"/>
      <c r="AJ162" s="243"/>
      <c r="AK162" s="243"/>
      <c r="AL162" s="243"/>
      <c r="AM162" s="243"/>
      <c r="AN162" s="243"/>
      <c r="AO162" s="243"/>
      <c r="AP162" s="229">
        <f>ROUNDDOWN(V163/16,0)</f>
        <v>31</v>
      </c>
    </row>
    <row r="163" spans="1:4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39">
        <v>500</v>
      </c>
      <c r="W163" s="295"/>
      <c r="X163" s="250"/>
      <c r="Y163" s="250"/>
      <c r="Z163" s="250"/>
      <c r="AA163" s="250"/>
      <c r="AB163" s="250"/>
      <c r="AC163" s="250"/>
      <c r="AD163" s="250"/>
      <c r="AE163" s="250"/>
      <c r="AF163" s="250"/>
      <c r="AG163" s="250"/>
      <c r="AH163" s="243"/>
      <c r="AI163" s="243"/>
      <c r="AJ163" s="243"/>
      <c r="AK163" s="243"/>
      <c r="AL163" s="243"/>
      <c r="AM163" s="243"/>
      <c r="AN163" s="243"/>
      <c r="AO163" s="243"/>
      <c r="AP163" s="229"/>
    </row>
    <row r="164" spans="1:4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39">
        <v>22</v>
      </c>
      <c r="W164" s="295">
        <f>AP164*$W$204*$X$143</f>
        <v>408</v>
      </c>
      <c r="X164" s="250">
        <f>AP164*$X$204*$X$143</f>
        <v>612</v>
      </c>
      <c r="Y164" s="250">
        <f>AP164*$Y$204*$X$143</f>
        <v>816</v>
      </c>
      <c r="Z164" s="250">
        <f>AP164*$Z$204*$X$143</f>
        <v>1020</v>
      </c>
      <c r="AA164" s="250">
        <f>AP164*$AA$204*$X$143</f>
        <v>1224</v>
      </c>
      <c r="AB164" s="250">
        <f>AP164*$AB$204*$X$143</f>
        <v>1428</v>
      </c>
      <c r="AC164" s="250">
        <f>AP164*$AC$204*$X$143</f>
        <v>1700</v>
      </c>
      <c r="AD164" s="250">
        <f>AP164*$AD$204*$X$143</f>
        <v>1904</v>
      </c>
      <c r="AE164" s="250">
        <f>AP164*$AE$204*$X$143</f>
        <v>2108</v>
      </c>
      <c r="AF164" s="250">
        <f>AP164*$AF$204*$X$143</f>
        <v>2312</v>
      </c>
      <c r="AG164" s="250"/>
      <c r="AH164" s="243"/>
      <c r="AI164" s="243"/>
      <c r="AJ164" s="243"/>
      <c r="AK164" s="243"/>
      <c r="AL164" s="243"/>
      <c r="AM164" s="243"/>
      <c r="AN164" s="243"/>
      <c r="AO164" s="243"/>
      <c r="AP164" s="229">
        <f>ROUNDDOWN(V165/16,0)</f>
        <v>34</v>
      </c>
    </row>
    <row r="165" spans="1:4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39">
        <v>550</v>
      </c>
      <c r="W165" s="295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43"/>
      <c r="AI165" s="243"/>
      <c r="AJ165" s="243"/>
      <c r="AK165" s="243"/>
      <c r="AL165" s="243"/>
      <c r="AM165" s="243"/>
      <c r="AN165" s="243"/>
      <c r="AO165" s="243"/>
      <c r="AP165" s="229"/>
    </row>
    <row r="166" spans="1:4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39">
        <v>24</v>
      </c>
      <c r="W166" s="295">
        <f>AP166*$W$204*$X$143</f>
        <v>444</v>
      </c>
      <c r="X166" s="250">
        <f>AP166*$X$204*$X$143</f>
        <v>666</v>
      </c>
      <c r="Y166" s="250">
        <f>AP166*$Y$204*$X$143</f>
        <v>888</v>
      </c>
      <c r="Z166" s="250">
        <f>AP166*$Z$204*$X$143</f>
        <v>1110</v>
      </c>
      <c r="AA166" s="250">
        <f>AP166*$AA$204*$X$143</f>
        <v>1332</v>
      </c>
      <c r="AB166" s="250">
        <f>AP166*$AB$204*$X$143</f>
        <v>1554</v>
      </c>
      <c r="AC166" s="250">
        <f>AP166*$AC$204*$X$143</f>
        <v>1850</v>
      </c>
      <c r="AD166" s="250">
        <f>AP166*$AD$204*$X$143</f>
        <v>2072</v>
      </c>
      <c r="AE166" s="250">
        <f>AP166*$AE$204*$X$143</f>
        <v>2294</v>
      </c>
      <c r="AF166" s="250">
        <f>AP166*$AF$204*$X$143</f>
        <v>2516</v>
      </c>
      <c r="AG166" s="250">
        <f>AP166*$AG$204*$X$143</f>
        <v>2738</v>
      </c>
      <c r="AH166" s="243"/>
      <c r="AI166" s="243"/>
      <c r="AJ166" s="243"/>
      <c r="AK166" s="243"/>
      <c r="AL166" s="243"/>
      <c r="AM166" s="243"/>
      <c r="AN166" s="243"/>
      <c r="AO166" s="243"/>
      <c r="AP166" s="229">
        <f>ROUNDDOWN(V167/16,0)</f>
        <v>37</v>
      </c>
    </row>
    <row r="167" spans="1:4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39">
        <v>600</v>
      </c>
      <c r="W167" s="295"/>
      <c r="X167" s="250"/>
      <c r="Y167" s="250"/>
      <c r="Z167" s="250"/>
      <c r="AA167" s="250"/>
      <c r="AB167" s="250"/>
      <c r="AC167" s="250"/>
      <c r="AD167" s="250"/>
      <c r="AE167" s="250"/>
      <c r="AF167" s="250"/>
      <c r="AG167" s="250"/>
      <c r="AH167" s="243"/>
      <c r="AI167" s="243"/>
      <c r="AJ167" s="243"/>
      <c r="AK167" s="243"/>
      <c r="AL167" s="243"/>
      <c r="AM167" s="243"/>
      <c r="AN167" s="243"/>
      <c r="AO167" s="243"/>
      <c r="AP167" s="229"/>
    </row>
    <row r="168" spans="1:4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39">
        <v>26</v>
      </c>
      <c r="W168" s="295">
        <f>AP168*$W$204*$X$143</f>
        <v>480</v>
      </c>
      <c r="X168" s="250">
        <f>AP168*$X$204*$X$143</f>
        <v>720</v>
      </c>
      <c r="Y168" s="250">
        <f>AP168*$Y$204*$X$143</f>
        <v>960</v>
      </c>
      <c r="Z168" s="250">
        <f>AP168*$Z$204*$X$143</f>
        <v>1200</v>
      </c>
      <c r="AA168" s="250">
        <f>AP168*$AA$204*$X$143</f>
        <v>1440</v>
      </c>
      <c r="AB168" s="250">
        <f>AP168*$AB$204*$X$143</f>
        <v>1680</v>
      </c>
      <c r="AC168" s="250">
        <f>AP168*$AC$204*$X$143</f>
        <v>2000</v>
      </c>
      <c r="AD168" s="250">
        <f>AP168*$AD$204*$X$143</f>
        <v>2240</v>
      </c>
      <c r="AE168" s="250">
        <f>AP168*$AE$204*$X$143</f>
        <v>2480</v>
      </c>
      <c r="AF168" s="250">
        <f>AP168*$AF$204*$X$143</f>
        <v>2720</v>
      </c>
      <c r="AG168" s="250">
        <f>AP168*$AG$204*$X$143</f>
        <v>2960</v>
      </c>
      <c r="AH168" s="243">
        <f>AP168*$AH$204*$X$143</f>
        <v>3200</v>
      </c>
      <c r="AI168" s="243"/>
      <c r="AJ168" s="243"/>
      <c r="AK168" s="243"/>
      <c r="AL168" s="243"/>
      <c r="AM168" s="243"/>
      <c r="AN168" s="243"/>
      <c r="AO168" s="243"/>
      <c r="AP168" s="229">
        <f>ROUNDDOWN(V169/16,0)</f>
        <v>40</v>
      </c>
    </row>
    <row r="169" spans="1:4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39">
        <v>650</v>
      </c>
      <c r="W169" s="295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43"/>
      <c r="AI169" s="243"/>
      <c r="AJ169" s="243"/>
      <c r="AK169" s="243"/>
      <c r="AL169" s="243"/>
      <c r="AM169" s="243"/>
      <c r="AN169" s="243"/>
      <c r="AO169" s="243"/>
      <c r="AP169" s="229"/>
    </row>
    <row r="170" spans="1:4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39">
        <v>28</v>
      </c>
      <c r="W170" s="295">
        <f>AP170*$W$204*$X$143</f>
        <v>516</v>
      </c>
      <c r="X170" s="250">
        <f>AP170*$X$204*$X$143</f>
        <v>774</v>
      </c>
      <c r="Y170" s="250">
        <f>AP170*$Y$204*$X$143</f>
        <v>1032</v>
      </c>
      <c r="Z170" s="250">
        <f>AP170*$Z$204*$X$143</f>
        <v>1290</v>
      </c>
      <c r="AA170" s="250">
        <f>AP170*$AA$204*$X$143</f>
        <v>1548</v>
      </c>
      <c r="AB170" s="250">
        <f>AP170*$AB$204*$X$143</f>
        <v>1806</v>
      </c>
      <c r="AC170" s="250">
        <f>AP170*$AC$204*$X$143</f>
        <v>2150</v>
      </c>
      <c r="AD170" s="250">
        <f>AP170*$AD$204*$X$143</f>
        <v>2408</v>
      </c>
      <c r="AE170" s="250">
        <f>AP170*$AE$204*$X$143</f>
        <v>2666</v>
      </c>
      <c r="AF170" s="250">
        <f>AP170*$AF$204*$X$143</f>
        <v>2924</v>
      </c>
      <c r="AG170" s="250">
        <f>AP170*$AG$204*$X$143</f>
        <v>3182</v>
      </c>
      <c r="AH170" s="243">
        <f>AP170*$AH$204*$X$143</f>
        <v>3440</v>
      </c>
      <c r="AI170" s="243">
        <f>AP170*$AI$204*$X$143</f>
        <v>3698</v>
      </c>
      <c r="AJ170" s="243"/>
      <c r="AK170" s="243"/>
      <c r="AL170" s="243"/>
      <c r="AM170" s="243"/>
      <c r="AN170" s="243"/>
      <c r="AO170" s="243"/>
      <c r="AP170" s="229">
        <f>ROUNDDOWN(V171/16,0)</f>
        <v>43</v>
      </c>
    </row>
    <row r="171" spans="1:4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39">
        <v>700</v>
      </c>
      <c r="W171" s="295"/>
      <c r="X171" s="250"/>
      <c r="Y171" s="250"/>
      <c r="Z171" s="250"/>
      <c r="AA171" s="250"/>
      <c r="AB171" s="250"/>
      <c r="AC171" s="250"/>
      <c r="AD171" s="250"/>
      <c r="AE171" s="250"/>
      <c r="AF171" s="250"/>
      <c r="AG171" s="250"/>
      <c r="AH171" s="243"/>
      <c r="AI171" s="243"/>
      <c r="AJ171" s="243"/>
      <c r="AK171" s="243"/>
      <c r="AL171" s="243"/>
      <c r="AM171" s="243"/>
      <c r="AN171" s="243"/>
      <c r="AO171" s="243"/>
      <c r="AP171" s="229"/>
    </row>
    <row r="172" spans="1:4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39">
        <v>30</v>
      </c>
      <c r="W172" s="295">
        <f>AP172*$W$204*$X$143</f>
        <v>552</v>
      </c>
      <c r="X172" s="250">
        <f>AP172*$X$204*$X$143</f>
        <v>828</v>
      </c>
      <c r="Y172" s="250">
        <f>AP172*$Y$204*$X$143</f>
        <v>1104</v>
      </c>
      <c r="Z172" s="250">
        <f>AP172*$Z$204*$X$143</f>
        <v>1380</v>
      </c>
      <c r="AA172" s="250">
        <f>AP172*$AA$204*$X$143</f>
        <v>1656</v>
      </c>
      <c r="AB172" s="250">
        <f>AP172*$AB$204*$X$143</f>
        <v>1932</v>
      </c>
      <c r="AC172" s="250">
        <f>AP172*$AC$204*$X$143</f>
        <v>2300</v>
      </c>
      <c r="AD172" s="250">
        <f>AP172*$AD$204*$X$143</f>
        <v>2576</v>
      </c>
      <c r="AE172" s="250">
        <f>AP172*$AE$204*$X$143</f>
        <v>2852</v>
      </c>
      <c r="AF172" s="250">
        <f>AP172*$AF$204*$X$143</f>
        <v>3128</v>
      </c>
      <c r="AG172" s="250">
        <f>AP172*$AG$204*$X$143</f>
        <v>3404</v>
      </c>
      <c r="AH172" s="243">
        <f>AP172*$AH$204*$X$143</f>
        <v>3680</v>
      </c>
      <c r="AI172" s="243">
        <f>AP172*$AI$204*$X$143</f>
        <v>3956</v>
      </c>
      <c r="AJ172" s="243">
        <f>AP172*$AJ$204*$X$143</f>
        <v>4232</v>
      </c>
      <c r="AK172" s="243"/>
      <c r="AL172" s="243"/>
      <c r="AM172" s="243"/>
      <c r="AN172" s="243"/>
      <c r="AO172" s="243"/>
      <c r="AP172" s="229">
        <f>ROUNDDOWN(V173/16,0)</f>
        <v>46</v>
      </c>
    </row>
    <row r="173" spans="1:4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39">
        <v>750</v>
      </c>
      <c r="W173" s="295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43"/>
      <c r="AI173" s="243"/>
      <c r="AJ173" s="243"/>
      <c r="AK173" s="243"/>
      <c r="AL173" s="243"/>
      <c r="AM173" s="243"/>
      <c r="AN173" s="243"/>
      <c r="AO173" s="243"/>
      <c r="AP173" s="229"/>
    </row>
    <row r="174" spans="1:4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39">
        <v>32</v>
      </c>
      <c r="W174" s="295">
        <f>AP174*$W$204*$X$143</f>
        <v>600</v>
      </c>
      <c r="X174" s="250">
        <f>AP174*$X$204*$X$143</f>
        <v>900</v>
      </c>
      <c r="Y174" s="250">
        <f>AP174*$Y$204*$X$143</f>
        <v>1200</v>
      </c>
      <c r="Z174" s="250">
        <f>AP174*$Z$204*$X$143</f>
        <v>1500</v>
      </c>
      <c r="AA174" s="250">
        <f>AP174*$AA$204*$X$143</f>
        <v>1800</v>
      </c>
      <c r="AB174" s="250">
        <f>AP174*$AB$204*$X$143</f>
        <v>2100</v>
      </c>
      <c r="AC174" s="250">
        <f>AP174*$AC$204*$X$143</f>
        <v>2500</v>
      </c>
      <c r="AD174" s="250">
        <f>AP174*$AD$204*$X$143</f>
        <v>2800</v>
      </c>
      <c r="AE174" s="250">
        <f>AP174*$AE$204*$X$143</f>
        <v>3100</v>
      </c>
      <c r="AF174" s="250">
        <f>AP174*$AF$204*$X$143</f>
        <v>3400</v>
      </c>
      <c r="AG174" s="250">
        <f>AP174*$AG$204*$X$143</f>
        <v>3700</v>
      </c>
      <c r="AH174" s="243">
        <f>AP174*$AH$204*$X$143</f>
        <v>4000</v>
      </c>
      <c r="AI174" s="243">
        <f>AP174*$AI$204*$X$143</f>
        <v>4300</v>
      </c>
      <c r="AJ174" s="243">
        <f>AP174*$AJ$204*$X$143</f>
        <v>4600</v>
      </c>
      <c r="AK174" s="243">
        <f>AP174*$AK$204*$X$143</f>
        <v>5000</v>
      </c>
      <c r="AL174" s="243"/>
      <c r="AM174" s="243"/>
      <c r="AN174" s="243"/>
      <c r="AO174" s="243"/>
      <c r="AP174" s="229">
        <f>ROUNDDOWN(V175/16,0)</f>
        <v>50</v>
      </c>
    </row>
    <row r="175" spans="1:4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39">
        <v>800</v>
      </c>
      <c r="W175" s="295"/>
      <c r="X175" s="250"/>
      <c r="Y175" s="250"/>
      <c r="Z175" s="250"/>
      <c r="AA175" s="250"/>
      <c r="AB175" s="250"/>
      <c r="AC175" s="250"/>
      <c r="AD175" s="250"/>
      <c r="AE175" s="250"/>
      <c r="AF175" s="250"/>
      <c r="AG175" s="250"/>
      <c r="AH175" s="243"/>
      <c r="AI175" s="243"/>
      <c r="AJ175" s="243"/>
      <c r="AK175" s="243"/>
      <c r="AL175" s="243"/>
      <c r="AM175" s="243"/>
      <c r="AN175" s="243"/>
      <c r="AO175" s="243"/>
      <c r="AP175" s="229"/>
    </row>
    <row r="176" spans="1:4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39">
        <v>34</v>
      </c>
      <c r="W176" s="295">
        <f>AP176*$W$204*$X$143</f>
        <v>636</v>
      </c>
      <c r="X176" s="250">
        <f>AP176*$X$204*$X$143</f>
        <v>954</v>
      </c>
      <c r="Y176" s="250">
        <f>AP176*$Y$204*$X$143</f>
        <v>1272</v>
      </c>
      <c r="Z176" s="250">
        <f>AP176*$Z$204*$X$143</f>
        <v>1590</v>
      </c>
      <c r="AA176" s="250">
        <f>AP176*$AA$204*$X$143</f>
        <v>1908</v>
      </c>
      <c r="AB176" s="250">
        <f>AP176*$AB$204*$X$143</f>
        <v>2226</v>
      </c>
      <c r="AC176" s="250">
        <f>AP176*$AC$204*$X$143</f>
        <v>2650</v>
      </c>
      <c r="AD176" s="250">
        <f>AP176*$AD$204*$X$143</f>
        <v>2968</v>
      </c>
      <c r="AE176" s="250">
        <f>AP176*$AE$204*$X$143</f>
        <v>3286</v>
      </c>
      <c r="AF176" s="250">
        <f>AP176*$AF$204*$X$143</f>
        <v>3604</v>
      </c>
      <c r="AG176" s="250">
        <f>AP176*$AG$204*$X$143</f>
        <v>3922</v>
      </c>
      <c r="AH176" s="243">
        <f>AP176*$AH$204*$X$143</f>
        <v>4240</v>
      </c>
      <c r="AI176" s="243">
        <f>AP176*$AI$204*$X$143</f>
        <v>4558</v>
      </c>
      <c r="AJ176" s="243">
        <f>AP176*$AJ$204*$X$143</f>
        <v>4876</v>
      </c>
      <c r="AK176" s="243">
        <f>AP176*$AK$204*$X$143</f>
        <v>5300</v>
      </c>
      <c r="AL176" s="243">
        <f>AP176*$AL$204*$X$143</f>
        <v>5618</v>
      </c>
      <c r="AM176" s="243"/>
      <c r="AN176" s="243"/>
      <c r="AO176" s="243"/>
      <c r="AP176" s="229">
        <f>ROUNDDOWN(V177/16,0)</f>
        <v>53</v>
      </c>
    </row>
    <row r="177" spans="1:4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39">
        <v>850</v>
      </c>
      <c r="W177" s="295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43"/>
      <c r="AI177" s="243"/>
      <c r="AJ177" s="243"/>
      <c r="AK177" s="243"/>
      <c r="AL177" s="243"/>
      <c r="AM177" s="243"/>
      <c r="AN177" s="243"/>
      <c r="AO177" s="243"/>
      <c r="AP177" s="229"/>
    </row>
    <row r="178" spans="1:4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39">
        <v>36</v>
      </c>
      <c r="W178" s="295">
        <f>AP178*$W$204*$X$143</f>
        <v>672</v>
      </c>
      <c r="X178" s="250">
        <f>AP178*$X$204*$X$143</f>
        <v>1008</v>
      </c>
      <c r="Y178" s="250">
        <f>AP178*$Y$204*$X$143</f>
        <v>1344</v>
      </c>
      <c r="Z178" s="250">
        <f>AP178*$Z$204*$X$143</f>
        <v>1680</v>
      </c>
      <c r="AA178" s="250">
        <f>AP178*$AA$204*$X$143</f>
        <v>2016</v>
      </c>
      <c r="AB178" s="250">
        <f>AP178*$AB$204*$X$143</f>
        <v>2352</v>
      </c>
      <c r="AC178" s="250">
        <f>AP178*$AC$204*$X$143</f>
        <v>2800</v>
      </c>
      <c r="AD178" s="250">
        <f>AP178*$AD$204*$X$143</f>
        <v>3136</v>
      </c>
      <c r="AE178" s="250">
        <f>AP178*$AE$204*$X$143</f>
        <v>3472</v>
      </c>
      <c r="AF178" s="250">
        <f>AP178*$AF$204*$X$143</f>
        <v>3808</v>
      </c>
      <c r="AG178" s="250">
        <f>AP178*$AG$204*$X$143</f>
        <v>4144</v>
      </c>
      <c r="AH178" s="243">
        <f>AP178*$AH$204*$X$143</f>
        <v>4480</v>
      </c>
      <c r="AI178" s="243">
        <f>AP178*$AI$204*$X$143</f>
        <v>4816</v>
      </c>
      <c r="AJ178" s="243">
        <f>AP178*$AJ$204*$X$143</f>
        <v>5152</v>
      </c>
      <c r="AK178" s="243">
        <f>AP178*$AK$204*$X$143</f>
        <v>5600</v>
      </c>
      <c r="AL178" s="243">
        <f>AP178*$AL$204*$X$143</f>
        <v>5936</v>
      </c>
      <c r="AM178" s="243">
        <f>AP178*$AM$204*$X$143</f>
        <v>6272</v>
      </c>
      <c r="AN178" s="243"/>
      <c r="AO178" s="243"/>
      <c r="AP178" s="229">
        <f>ROUNDDOWN(V179/16,0)</f>
        <v>56</v>
      </c>
    </row>
    <row r="179" spans="1:4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79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39">
        <v>900</v>
      </c>
      <c r="W179" s="295"/>
      <c r="X179" s="250"/>
      <c r="Y179" s="250"/>
      <c r="Z179" s="250"/>
      <c r="AA179" s="250"/>
      <c r="AB179" s="250"/>
      <c r="AC179" s="250"/>
      <c r="AD179" s="250"/>
      <c r="AE179" s="250"/>
      <c r="AF179" s="250"/>
      <c r="AG179" s="250"/>
      <c r="AH179" s="243"/>
      <c r="AI179" s="243"/>
      <c r="AJ179" s="243"/>
      <c r="AK179" s="243"/>
      <c r="AL179" s="243"/>
      <c r="AM179" s="243"/>
      <c r="AN179" s="243"/>
      <c r="AO179" s="243"/>
      <c r="AP179" s="229"/>
    </row>
    <row r="180" spans="1:4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39">
        <v>38</v>
      </c>
      <c r="W180" s="295">
        <f>AP180*$W$204*$X$143</f>
        <v>708</v>
      </c>
      <c r="X180" s="250">
        <f>AP180*$X$204*$X$143</f>
        <v>1062</v>
      </c>
      <c r="Y180" s="250">
        <f>AP180*$Y$204*$X$143</f>
        <v>1416</v>
      </c>
      <c r="Z180" s="250">
        <f>AP180*$Z$204*$X$143</f>
        <v>1770</v>
      </c>
      <c r="AA180" s="250">
        <f>AP180*$AA$204*$X$143</f>
        <v>2124</v>
      </c>
      <c r="AB180" s="250">
        <f>AP180*$AB$204*$X$143</f>
        <v>2478</v>
      </c>
      <c r="AC180" s="250">
        <f>AP180*$AC$204*$X$143</f>
        <v>2950</v>
      </c>
      <c r="AD180" s="250">
        <f>AP180*$AD$204*$X$143</f>
        <v>3304</v>
      </c>
      <c r="AE180" s="250">
        <f>AP180*$AE$204*$X$143</f>
        <v>3658</v>
      </c>
      <c r="AF180" s="250">
        <f>AP180*$AF$204*$X$143</f>
        <v>4012</v>
      </c>
      <c r="AG180" s="250">
        <f>AP180*$AG$204*$X$143</f>
        <v>4366</v>
      </c>
      <c r="AH180" s="243">
        <f>AP180*$AH$204*$X$143</f>
        <v>4720</v>
      </c>
      <c r="AI180" s="243">
        <f>AP180*$AI$204*$X$143</f>
        <v>5074</v>
      </c>
      <c r="AJ180" s="243">
        <f>AP180*$AJ$204*$X$143</f>
        <v>5428</v>
      </c>
      <c r="AK180" s="243">
        <f>AP180*$AK$204*$X$143</f>
        <v>5900</v>
      </c>
      <c r="AL180" s="243">
        <f>AP180*$AL$204*$X$143</f>
        <v>6254</v>
      </c>
      <c r="AM180" s="243">
        <f>AP180*$AM$204*$X$143</f>
        <v>6608</v>
      </c>
      <c r="AN180" s="243">
        <f>AP180*$AN$204*$X$143</f>
        <v>6962</v>
      </c>
      <c r="AO180" s="243"/>
      <c r="AP180" s="229">
        <f>ROUNDDOWN(V181/16,0)</f>
        <v>59</v>
      </c>
    </row>
    <row r="181" spans="1:4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79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39">
        <v>950</v>
      </c>
      <c r="W181" s="295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43"/>
      <c r="AI181" s="243"/>
      <c r="AJ181" s="243"/>
      <c r="AK181" s="243"/>
      <c r="AL181" s="243"/>
      <c r="AM181" s="243"/>
      <c r="AN181" s="243"/>
      <c r="AO181" s="243"/>
      <c r="AP181" s="229"/>
    </row>
    <row r="182" spans="1:4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39">
        <v>40</v>
      </c>
      <c r="W182" s="295">
        <f>AP182*$W$204*$X$143</f>
        <v>744</v>
      </c>
      <c r="X182" s="250">
        <f>AP182*$X$204*$X$143</f>
        <v>1116</v>
      </c>
      <c r="Y182" s="250">
        <f>AP182*$Y$204*$X$143</f>
        <v>1488</v>
      </c>
      <c r="Z182" s="250">
        <f>AP182*$Z$204*$X$143</f>
        <v>1860</v>
      </c>
      <c r="AA182" s="250">
        <f>AP182*$AA$204*$X$143</f>
        <v>2232</v>
      </c>
      <c r="AB182" s="250">
        <f>AP182*$AB$204*$X$143</f>
        <v>2604</v>
      </c>
      <c r="AC182" s="250">
        <f>AP182*$AC$204*$X$143</f>
        <v>3100</v>
      </c>
      <c r="AD182" s="250">
        <f>AP182*$AD$204*$X$143</f>
        <v>3472</v>
      </c>
      <c r="AE182" s="250">
        <f>AP182*$AE$204*$X$143</f>
        <v>3844</v>
      </c>
      <c r="AF182" s="250">
        <f>AP182*$AF$204*$X$143</f>
        <v>4216</v>
      </c>
      <c r="AG182" s="250">
        <f>AP182*$AG$204*$X$143</f>
        <v>4588</v>
      </c>
      <c r="AH182" s="243">
        <f>AP182*$AH$204*$X$143</f>
        <v>4960</v>
      </c>
      <c r="AI182" s="243">
        <f>AP182*$AI$204*$X$143</f>
        <v>5332</v>
      </c>
      <c r="AJ182" s="243">
        <f>AP182*$AJ$204*$X$143</f>
        <v>5704</v>
      </c>
      <c r="AK182" s="243">
        <f>AP182*$AK$204*$X$143</f>
        <v>6200</v>
      </c>
      <c r="AL182" s="243">
        <f>AP182*$AL$204*$X$143</f>
        <v>6572</v>
      </c>
      <c r="AM182" s="243">
        <f>AP182*$AM$204*$X$143</f>
        <v>6944</v>
      </c>
      <c r="AN182" s="243">
        <f>AP182*$AN$204*$X$143</f>
        <v>7316</v>
      </c>
      <c r="AO182" s="243">
        <f>AP182*$AO$204*$X$143</f>
        <v>7688</v>
      </c>
      <c r="AP182" s="229">
        <f>ROUNDDOWN(V183/16,0)</f>
        <v>62</v>
      </c>
    </row>
    <row r="183" spans="1:4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79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39">
        <v>1000</v>
      </c>
      <c r="W183" s="295"/>
      <c r="X183" s="250"/>
      <c r="Y183" s="250"/>
      <c r="Z183" s="250"/>
      <c r="AA183" s="250"/>
      <c r="AB183" s="250"/>
      <c r="AC183" s="250"/>
      <c r="AD183" s="250"/>
      <c r="AE183" s="250"/>
      <c r="AF183" s="250"/>
      <c r="AG183" s="250"/>
      <c r="AH183" s="243"/>
      <c r="AI183" s="243"/>
      <c r="AJ183" s="243"/>
      <c r="AK183" s="243"/>
      <c r="AL183" s="243"/>
      <c r="AM183" s="243"/>
      <c r="AN183" s="243"/>
      <c r="AO183" s="243"/>
      <c r="AP183" s="229"/>
    </row>
    <row r="184" spans="1:4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39">
        <v>42</v>
      </c>
      <c r="W184" s="295">
        <f>AP184*$W$204*$X$143</f>
        <v>780</v>
      </c>
      <c r="X184" s="250">
        <f>AP184*$X$204*$X$143</f>
        <v>1170</v>
      </c>
      <c r="Y184" s="250">
        <f>AP184*$Y$204*$X$143</f>
        <v>1560</v>
      </c>
      <c r="Z184" s="250">
        <f>AP184*$Z$204*$X$143</f>
        <v>1950</v>
      </c>
      <c r="AA184" s="250">
        <f>AP184*$AA$204*$X$143</f>
        <v>2340</v>
      </c>
      <c r="AB184" s="250">
        <f>AP184*$AB$204*$X$143</f>
        <v>2730</v>
      </c>
      <c r="AC184" s="250">
        <f>AP184*$AC$204*$X$143</f>
        <v>3250</v>
      </c>
      <c r="AD184" s="250">
        <f>AP184*$AD$204*$X$143</f>
        <v>3640</v>
      </c>
      <c r="AE184" s="250">
        <f>AP184*$AE$204*$X$143</f>
        <v>4030</v>
      </c>
      <c r="AF184" s="250">
        <f>AP184*$AF$204*$X$143</f>
        <v>4420</v>
      </c>
      <c r="AG184" s="250">
        <f>AP184*$AG$204*$X$143</f>
        <v>4810</v>
      </c>
      <c r="AH184" s="243">
        <f>AP184*$AH$204*$X$143</f>
        <v>5200</v>
      </c>
      <c r="AI184" s="243">
        <f>AP184*$AI$204*$X$143</f>
        <v>5590</v>
      </c>
      <c r="AJ184" s="243">
        <f>AP184*$AJ$204*$X$143</f>
        <v>5980</v>
      </c>
      <c r="AK184" s="243">
        <f>AP184*$AK$204*$X$143</f>
        <v>6500</v>
      </c>
      <c r="AL184" s="243">
        <f>AP184*$AL$204*$X$143</f>
        <v>6890</v>
      </c>
      <c r="AM184" s="243">
        <f>AP184*$AM$204*$X$143</f>
        <v>7280</v>
      </c>
      <c r="AN184" s="243">
        <f>AP184*$AN$204*$X$143</f>
        <v>7670</v>
      </c>
      <c r="AO184" s="243">
        <f>AP184*$AO$204*$X$143</f>
        <v>8060</v>
      </c>
      <c r="AP184" s="229">
        <f>ROUNDDOWN(V185/16,0)</f>
        <v>65</v>
      </c>
    </row>
    <row r="185" spans="1:4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79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39">
        <v>1050</v>
      </c>
      <c r="W185" s="295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43"/>
      <c r="AI185" s="243"/>
      <c r="AJ185" s="243"/>
      <c r="AK185" s="243"/>
      <c r="AL185" s="243"/>
      <c r="AM185" s="243"/>
      <c r="AN185" s="243"/>
      <c r="AO185" s="243"/>
      <c r="AP185" s="229"/>
    </row>
    <row r="186" spans="1:4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39">
        <v>44</v>
      </c>
      <c r="W186" s="295">
        <f>AP186*$W$204*$X$143</f>
        <v>816</v>
      </c>
      <c r="X186" s="250">
        <f>AP186*$X$204*$X$143</f>
        <v>1224</v>
      </c>
      <c r="Y186" s="250">
        <f>AP186*$Y$204*$X$143</f>
        <v>1632</v>
      </c>
      <c r="Z186" s="250">
        <f>AP186*$Z$204*$X$143</f>
        <v>2040</v>
      </c>
      <c r="AA186" s="250">
        <f>AP186*$AA$204*$X$143</f>
        <v>2448</v>
      </c>
      <c r="AB186" s="250">
        <f>AP186*$AB$204*$X$143</f>
        <v>2856</v>
      </c>
      <c r="AC186" s="250">
        <f>AP186*$AC$204*$X$143</f>
        <v>3400</v>
      </c>
      <c r="AD186" s="250">
        <f>AP186*$AD$204*$X$143</f>
        <v>3808</v>
      </c>
      <c r="AE186" s="250">
        <f>AP186*$AE$204*$X$143</f>
        <v>4216</v>
      </c>
      <c r="AF186" s="250">
        <f>AP186*$AF$204*$X$143</f>
        <v>4624</v>
      </c>
      <c r="AG186" s="250">
        <f>AP186*$AG$204*$X$143</f>
        <v>5032</v>
      </c>
      <c r="AH186" s="243">
        <f>AP186*$AH$204*$X$143</f>
        <v>5440</v>
      </c>
      <c r="AI186" s="243">
        <f>AP186*$AI$204*$X$143</f>
        <v>5848</v>
      </c>
      <c r="AJ186" s="243">
        <f>AP186*$AJ$204*$X$143</f>
        <v>6256</v>
      </c>
      <c r="AK186" s="243">
        <f>AP186*$AK$204*$X$143</f>
        <v>6800</v>
      </c>
      <c r="AL186" s="243">
        <f>AP186*$AL$204*$X$143</f>
        <v>7208</v>
      </c>
      <c r="AM186" s="243">
        <f>AP186*$AM$204*$X$143</f>
        <v>7616</v>
      </c>
      <c r="AN186" s="243">
        <f>AP186*$AN$204*$X$143</f>
        <v>8024</v>
      </c>
      <c r="AO186" s="243">
        <f>AP186*$AO$204*$X$143</f>
        <v>8432</v>
      </c>
      <c r="AP186" s="229">
        <f>ROUNDDOWN(V187/16,0)</f>
        <v>68</v>
      </c>
    </row>
    <row r="187" spans="1:4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79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39">
        <v>1100</v>
      </c>
      <c r="W187" s="295"/>
      <c r="X187" s="250"/>
      <c r="Y187" s="250"/>
      <c r="Z187" s="250"/>
      <c r="AA187" s="250"/>
      <c r="AB187" s="250"/>
      <c r="AC187" s="250"/>
      <c r="AD187" s="250"/>
      <c r="AE187" s="250"/>
      <c r="AF187" s="250"/>
      <c r="AG187" s="250"/>
      <c r="AH187" s="243"/>
      <c r="AI187" s="243"/>
      <c r="AJ187" s="243"/>
      <c r="AK187" s="243"/>
      <c r="AL187" s="243"/>
      <c r="AM187" s="243"/>
      <c r="AN187" s="243"/>
      <c r="AO187" s="243"/>
      <c r="AP187" s="229"/>
    </row>
    <row r="188" spans="1:4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39">
        <v>46</v>
      </c>
      <c r="W188" s="295">
        <f>AP188*$W$204*$X$143</f>
        <v>852</v>
      </c>
      <c r="X188" s="250">
        <f>AP188*$X$204*$X$143</f>
        <v>1278</v>
      </c>
      <c r="Y188" s="250">
        <f>AP188*$Y$204*$X$143</f>
        <v>1704</v>
      </c>
      <c r="Z188" s="250">
        <f>AP188*$Z$204*$X$143</f>
        <v>2130</v>
      </c>
      <c r="AA188" s="250">
        <f>AP188*$AA$204*$X$143</f>
        <v>2556</v>
      </c>
      <c r="AB188" s="250">
        <f>AP188*$AB$204*$X$143</f>
        <v>2982</v>
      </c>
      <c r="AC188" s="250">
        <f>AP188*$AC$204*$X$143</f>
        <v>3550</v>
      </c>
      <c r="AD188" s="250">
        <f>AP188*$AD$204*$X$143</f>
        <v>3976</v>
      </c>
      <c r="AE188" s="250">
        <f>AP188*$AE$204*$X$143</f>
        <v>4402</v>
      </c>
      <c r="AF188" s="250">
        <f>AP188*$AF$204*$X$143</f>
        <v>4828</v>
      </c>
      <c r="AG188" s="250">
        <f>AP188*$AG$204*$X$143</f>
        <v>5254</v>
      </c>
      <c r="AH188" s="243">
        <f>AP188*$AH$204*$X$143</f>
        <v>5680</v>
      </c>
      <c r="AI188" s="243">
        <f>AP188*$AI$204*$X$143</f>
        <v>6106</v>
      </c>
      <c r="AJ188" s="243">
        <f>AP188*$AJ$204*$X$143</f>
        <v>6532</v>
      </c>
      <c r="AK188" s="243">
        <f>AP188*$AK$204*$X$143</f>
        <v>7100</v>
      </c>
      <c r="AL188" s="243">
        <f>AP188*$AL$204*$X$143</f>
        <v>7526</v>
      </c>
      <c r="AM188" s="243">
        <f>AP188*$AM$204*$X$143</f>
        <v>7952</v>
      </c>
      <c r="AN188" s="243">
        <f>AP188*$AN$204*$X$143</f>
        <v>8378</v>
      </c>
      <c r="AO188" s="243">
        <f>AP188*$AO$204*$X$143</f>
        <v>8804</v>
      </c>
      <c r="AP188" s="229">
        <f>ROUNDDOWN(V189/16,0)</f>
        <v>71</v>
      </c>
    </row>
    <row r="189" spans="1:4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79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39">
        <v>1150</v>
      </c>
      <c r="W189" s="295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43"/>
      <c r="AI189" s="243"/>
      <c r="AJ189" s="243"/>
      <c r="AK189" s="243"/>
      <c r="AL189" s="243"/>
      <c r="AM189" s="243"/>
      <c r="AN189" s="243"/>
      <c r="AO189" s="243"/>
      <c r="AP189" s="229"/>
    </row>
    <row r="190" spans="1:4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39">
        <v>48</v>
      </c>
      <c r="W190" s="295">
        <f>AP190*$W$204*$X$143</f>
        <v>900</v>
      </c>
      <c r="X190" s="250">
        <f>AP190*$X$204*$X$143</f>
        <v>1350</v>
      </c>
      <c r="Y190" s="250">
        <f>AP190*$Y$204*$X$143</f>
        <v>1800</v>
      </c>
      <c r="Z190" s="250">
        <f>AP190*$Z$204*$X$143</f>
        <v>2250</v>
      </c>
      <c r="AA190" s="250">
        <f>AP190*$AA$204*$X$143</f>
        <v>2700</v>
      </c>
      <c r="AB190" s="250">
        <f>AP190*$AB$204*$X$143</f>
        <v>3150</v>
      </c>
      <c r="AC190" s="250">
        <f>AP190*$AC$204*$X$143</f>
        <v>3750</v>
      </c>
      <c r="AD190" s="250">
        <f>AP190*$AD$204*$X$143</f>
        <v>4200</v>
      </c>
      <c r="AE190" s="250">
        <f>AP190*$AE$204*$X$143</f>
        <v>4650</v>
      </c>
      <c r="AF190" s="250">
        <f>AP190*$AF$204*$X$143</f>
        <v>5100</v>
      </c>
      <c r="AG190" s="250">
        <f>AP190*$AG$204*$X$143</f>
        <v>5550</v>
      </c>
      <c r="AH190" s="243">
        <f>AP190*$AH$204*$X$143</f>
        <v>6000</v>
      </c>
      <c r="AI190" s="243">
        <f>AP190*$AI$204*$X$143</f>
        <v>6450</v>
      </c>
      <c r="AJ190" s="243">
        <f>AP190*$AJ$204*$X$143</f>
        <v>6900</v>
      </c>
      <c r="AK190" s="243">
        <f>AP190*$AK$204*$X$143</f>
        <v>7500</v>
      </c>
      <c r="AL190" s="243">
        <f>AP190*$AL$204*$X$143</f>
        <v>7950</v>
      </c>
      <c r="AM190" s="243">
        <f>AP190*$AM$204*$X$143</f>
        <v>8400</v>
      </c>
      <c r="AN190" s="243">
        <f>AP190*$AN$204*$X$143</f>
        <v>8850</v>
      </c>
      <c r="AO190" s="243">
        <f>AP190*$AO$204*$X$143</f>
        <v>9300</v>
      </c>
      <c r="AP190" s="229">
        <f>ROUNDDOWN(V191/16,0)</f>
        <v>75</v>
      </c>
    </row>
    <row r="191" spans="1:4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79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39">
        <v>1200</v>
      </c>
      <c r="W191" s="295"/>
      <c r="X191" s="250"/>
      <c r="Y191" s="250"/>
      <c r="Z191" s="250"/>
      <c r="AA191" s="250"/>
      <c r="AB191" s="250"/>
      <c r="AC191" s="250"/>
      <c r="AD191" s="250"/>
      <c r="AE191" s="250"/>
      <c r="AF191" s="250"/>
      <c r="AG191" s="250"/>
      <c r="AH191" s="243"/>
      <c r="AI191" s="243"/>
      <c r="AJ191" s="243"/>
      <c r="AK191" s="243"/>
      <c r="AL191" s="243"/>
      <c r="AM191" s="243"/>
      <c r="AN191" s="243"/>
      <c r="AO191" s="243"/>
      <c r="AP191" s="229"/>
    </row>
    <row r="192" spans="1:4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  <c r="V192" s="239">
        <v>50</v>
      </c>
      <c r="W192" s="295">
        <f>AP192*$W$204*$X$143</f>
        <v>936</v>
      </c>
      <c r="X192" s="243">
        <f>AP192*$X$204*$X$143</f>
        <v>1404</v>
      </c>
      <c r="Y192" s="243">
        <f>AP192*$Y$204*$X$143</f>
        <v>1872</v>
      </c>
      <c r="Z192" s="243">
        <f>AP192*$Z$204*$X$143</f>
        <v>2340</v>
      </c>
      <c r="AA192" s="243">
        <f>AP192*$AA$204*$X$143</f>
        <v>2808</v>
      </c>
      <c r="AB192" s="243">
        <f>AP192*$AB$204*$X$143</f>
        <v>3276</v>
      </c>
      <c r="AC192" s="243">
        <f>AP192*$AC$204*$X$143</f>
        <v>3900</v>
      </c>
      <c r="AD192" s="243">
        <f>AP192*$AD$204*$X$143</f>
        <v>4368</v>
      </c>
      <c r="AE192" s="243">
        <f>AP192*$AE$204*$X$143</f>
        <v>4836</v>
      </c>
      <c r="AF192" s="243">
        <f>AP192*$AF$204*$X$143</f>
        <v>5304</v>
      </c>
      <c r="AG192" s="295">
        <f>AP192*$AG$204*$X$143</f>
        <v>5772</v>
      </c>
      <c r="AH192" s="243">
        <f>AP192*$AH$204*$X$143</f>
        <v>6240</v>
      </c>
      <c r="AI192" s="243">
        <f>AP192*$AI$204*$X$143</f>
        <v>6708</v>
      </c>
      <c r="AJ192" s="243">
        <f>AP192*$AJ$204*$X$143</f>
        <v>7176</v>
      </c>
      <c r="AK192" s="243">
        <f>AP192*$AK$204*$X$143</f>
        <v>7800</v>
      </c>
      <c r="AL192" s="243">
        <f>AP192*$AL$204*$X$143</f>
        <v>8268</v>
      </c>
      <c r="AM192" s="243">
        <f>AP192*$AM$204*$X$143</f>
        <v>8736</v>
      </c>
      <c r="AN192" s="243">
        <f>AP192*$AN$204*$X$143</f>
        <v>9204</v>
      </c>
      <c r="AO192" s="243">
        <f>AP192*$AO$204*$X$143</f>
        <v>9672</v>
      </c>
      <c r="AP192" s="229">
        <f>ROUNDDOWN(V193/16,0)</f>
        <v>78</v>
      </c>
    </row>
    <row r="193" spans="1:42" x14ac:dyDescent="0.15">
      <c r="A193" s="239">
        <v>1250</v>
      </c>
      <c r="B193" s="243">
        <f t="shared" ref="B193:T193" si="80">B144*$A$192*B204</f>
        <v>530</v>
      </c>
      <c r="C193" s="243">
        <f t="shared" si="80"/>
        <v>552</v>
      </c>
      <c r="D193" s="243">
        <f t="shared" si="80"/>
        <v>624</v>
      </c>
      <c r="E193" s="243">
        <f t="shared" si="80"/>
        <v>715</v>
      </c>
      <c r="F193" s="243">
        <f t="shared" si="80"/>
        <v>804</v>
      </c>
      <c r="G193" s="243">
        <f t="shared" si="80"/>
        <v>910</v>
      </c>
      <c r="H193" s="243">
        <f t="shared" si="80"/>
        <v>1016</v>
      </c>
      <c r="I193" s="243">
        <f t="shared" si="80"/>
        <v>1143</v>
      </c>
      <c r="J193" s="243">
        <f t="shared" si="80"/>
        <v>1210</v>
      </c>
      <c r="K193" s="243">
        <f t="shared" si="80"/>
        <v>1320</v>
      </c>
      <c r="L193" s="243">
        <f t="shared" si="80"/>
        <v>1416</v>
      </c>
      <c r="M193" s="243">
        <f t="shared" si="80"/>
        <v>1534</v>
      </c>
      <c r="N193" s="243">
        <f t="shared" si="80"/>
        <v>1652</v>
      </c>
      <c r="O193" s="243">
        <f t="shared" si="80"/>
        <v>1770</v>
      </c>
      <c r="P193" s="243">
        <f t="shared" si="80"/>
        <v>1888</v>
      </c>
      <c r="Q193" s="243">
        <f t="shared" si="80"/>
        <v>2006</v>
      </c>
      <c r="R193" s="243">
        <f t="shared" si="80"/>
        <v>2124</v>
      </c>
      <c r="S193" s="243">
        <f t="shared" si="80"/>
        <v>2242</v>
      </c>
      <c r="T193" s="243">
        <f t="shared" si="80"/>
        <v>2360</v>
      </c>
      <c r="U193" s="258">
        <v>1.18</v>
      </c>
      <c r="V193" s="239">
        <v>1250</v>
      </c>
      <c r="W193" s="295"/>
      <c r="X193" s="243"/>
      <c r="Y193" s="243"/>
      <c r="Z193" s="243"/>
      <c r="AA193" s="243"/>
      <c r="AB193" s="243"/>
      <c r="AC193" s="243"/>
      <c r="AD193" s="243"/>
      <c r="AE193" s="243"/>
      <c r="AF193" s="243"/>
      <c r="AG193" s="295"/>
      <c r="AH193" s="243"/>
      <c r="AI193" s="243"/>
      <c r="AJ193" s="243"/>
      <c r="AK193" s="243"/>
      <c r="AL193" s="243"/>
      <c r="AM193" s="243"/>
      <c r="AN193" s="243"/>
      <c r="AO193" s="243"/>
      <c r="AP193" s="229"/>
    </row>
    <row r="194" spans="1:42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V194" s="239">
        <v>52</v>
      </c>
      <c r="W194" s="295">
        <f>AP194*$W$204*$X$143</f>
        <v>972</v>
      </c>
      <c r="X194" s="243">
        <f>AP194*$X$204*$X$143</f>
        <v>1458</v>
      </c>
      <c r="Y194" s="243">
        <f>AP194*$Y$204*$X$143</f>
        <v>1944</v>
      </c>
      <c r="Z194" s="243">
        <f>AP194*$Z$204*$X$143</f>
        <v>2430</v>
      </c>
      <c r="AA194" s="243">
        <f>AP194*$AA$204*$X$143</f>
        <v>2916</v>
      </c>
      <c r="AB194" s="243">
        <f>AP194*$AB$204*$X$143</f>
        <v>3402</v>
      </c>
      <c r="AC194" s="243">
        <f>AP194*$AC$204*$X$143</f>
        <v>4050</v>
      </c>
      <c r="AD194" s="243">
        <f>AP194*$AD$204*$X$143</f>
        <v>4536</v>
      </c>
      <c r="AE194" s="243">
        <f>AP194*$AE$204*$X$143</f>
        <v>5022</v>
      </c>
      <c r="AF194" s="243">
        <f>AP194*$AF$204*$X$143</f>
        <v>5508</v>
      </c>
      <c r="AG194" s="295">
        <f>AP194*$AG$204*$X$143</f>
        <v>5994</v>
      </c>
      <c r="AH194" s="243">
        <f>AP194*$AH$204*$X$143</f>
        <v>6480</v>
      </c>
      <c r="AI194" s="243">
        <f>AP194*$AI$204*$X$143</f>
        <v>6966</v>
      </c>
      <c r="AJ194" s="243">
        <f>AP194*$AJ$204*$X$143</f>
        <v>7452</v>
      </c>
      <c r="AK194" s="243">
        <f>AP194*$AK$204*$X$143</f>
        <v>8100</v>
      </c>
      <c r="AL194" s="243">
        <f>AP194*$AL$204*$X$143</f>
        <v>8586</v>
      </c>
      <c r="AM194" s="243">
        <f>AP194*$AM$204*$X$143</f>
        <v>9072</v>
      </c>
      <c r="AN194" s="243">
        <f>AP194*$AN$204*$X$143</f>
        <v>9558</v>
      </c>
      <c r="AO194" s="243">
        <f>AP194*$AO$204*$X$143</f>
        <v>10044</v>
      </c>
      <c r="AP194" s="229">
        <f>ROUNDDOWN(V195/16,0)</f>
        <v>81</v>
      </c>
    </row>
    <row r="195" spans="1:42" x14ac:dyDescent="0.15">
      <c r="A195" s="239">
        <v>1300</v>
      </c>
      <c r="B195" s="243">
        <f t="shared" ref="B195:T195" si="81">B144*$A$194*B204</f>
        <v>551.19999999999993</v>
      </c>
      <c r="C195" s="243">
        <f t="shared" si="81"/>
        <v>574.08000000000004</v>
      </c>
      <c r="D195" s="243">
        <f t="shared" si="81"/>
        <v>648.96</v>
      </c>
      <c r="E195" s="243">
        <f t="shared" si="81"/>
        <v>743.6</v>
      </c>
      <c r="F195" s="243">
        <f t="shared" si="81"/>
        <v>836.16000000000008</v>
      </c>
      <c r="G195" s="243">
        <f t="shared" si="81"/>
        <v>946.4</v>
      </c>
      <c r="H195" s="243">
        <f t="shared" si="81"/>
        <v>1056.6400000000001</v>
      </c>
      <c r="I195" s="243">
        <f t="shared" si="81"/>
        <v>1188.72</v>
      </c>
      <c r="J195" s="243">
        <f t="shared" si="81"/>
        <v>1258.3999999999999</v>
      </c>
      <c r="K195" s="243">
        <f t="shared" si="81"/>
        <v>1372.8</v>
      </c>
      <c r="L195" s="243">
        <f t="shared" si="81"/>
        <v>1472.6399999999999</v>
      </c>
      <c r="M195" s="243">
        <f t="shared" si="81"/>
        <v>1595.36</v>
      </c>
      <c r="N195" s="243">
        <f t="shared" si="81"/>
        <v>1718.08</v>
      </c>
      <c r="O195" s="243">
        <f t="shared" si="81"/>
        <v>1840.8</v>
      </c>
      <c r="P195" s="243">
        <f t="shared" si="81"/>
        <v>1963.52</v>
      </c>
      <c r="Q195" s="243">
        <f t="shared" si="81"/>
        <v>2086.2399999999998</v>
      </c>
      <c r="R195" s="243">
        <f t="shared" si="81"/>
        <v>2208.96</v>
      </c>
      <c r="S195" s="243">
        <f t="shared" si="81"/>
        <v>2331.6799999999998</v>
      </c>
      <c r="T195" s="243">
        <f t="shared" si="81"/>
        <v>2454.4</v>
      </c>
      <c r="U195" s="258">
        <v>1.18</v>
      </c>
      <c r="V195" s="239">
        <v>1300</v>
      </c>
      <c r="W195" s="295"/>
      <c r="X195" s="243"/>
      <c r="Y195" s="243"/>
      <c r="Z195" s="243"/>
      <c r="AA195" s="243"/>
      <c r="AB195" s="243"/>
      <c r="AC195" s="243"/>
      <c r="AD195" s="243"/>
      <c r="AE195" s="243"/>
      <c r="AF195" s="243"/>
      <c r="AG195" s="295"/>
      <c r="AH195" s="243"/>
      <c r="AI195" s="243"/>
      <c r="AJ195" s="243"/>
      <c r="AK195" s="243"/>
      <c r="AL195" s="243"/>
      <c r="AM195" s="243"/>
      <c r="AN195" s="243"/>
      <c r="AO195" s="243"/>
      <c r="AP195" s="229"/>
    </row>
    <row r="196" spans="1:42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V196" s="239">
        <v>54</v>
      </c>
      <c r="W196" s="295">
        <f>AP196*$W$204*$X$143</f>
        <v>1008</v>
      </c>
      <c r="X196" s="243">
        <f>AP196*$X$204*$X$143</f>
        <v>1512</v>
      </c>
      <c r="Y196" s="243">
        <f>AP196*$Y$204*$X$143</f>
        <v>2016</v>
      </c>
      <c r="Z196" s="243">
        <f>AP196*$Z$204*$X$143</f>
        <v>2520</v>
      </c>
      <c r="AA196" s="243">
        <f>AP196*$AA$204*$X$143</f>
        <v>3024</v>
      </c>
      <c r="AB196" s="243">
        <f>AP196*$AB$204*$X$143</f>
        <v>3528</v>
      </c>
      <c r="AC196" s="243">
        <f>AP196*$AC$204*$X$143</f>
        <v>4200</v>
      </c>
      <c r="AD196" s="243">
        <f>AP196*$AD$204*$X$143</f>
        <v>4704</v>
      </c>
      <c r="AE196" s="243">
        <f>AP196*$AE$204*$X$143</f>
        <v>5208</v>
      </c>
      <c r="AF196" s="243">
        <f>AP196*$AF$204*$X$143</f>
        <v>5712</v>
      </c>
      <c r="AG196" s="295">
        <f>AP196*$AG$204*$X$143</f>
        <v>6216</v>
      </c>
      <c r="AH196" s="243">
        <f>AP196*$AH$204*$X$143</f>
        <v>6720</v>
      </c>
      <c r="AI196" s="243">
        <f>AP196*$AI$204*$X$143</f>
        <v>7224</v>
      </c>
      <c r="AJ196" s="243">
        <f>AP196*$AJ$204*$X$143</f>
        <v>7728</v>
      </c>
      <c r="AK196" s="243">
        <f>AP196*$AK$204*$X$143</f>
        <v>8400</v>
      </c>
      <c r="AL196" s="243">
        <f>AP196*$AL$204*$X$143</f>
        <v>8904</v>
      </c>
      <c r="AM196" s="243">
        <f>AP196*$AM$204*$X$143</f>
        <v>9408</v>
      </c>
      <c r="AN196" s="243">
        <f>AP196*$AN$204*$X$143</f>
        <v>9912</v>
      </c>
      <c r="AO196" s="243">
        <f>AP196*$AO$204*$X$143</f>
        <v>10416</v>
      </c>
      <c r="AP196" s="229">
        <f>ROUNDDOWN(V197/16,0)</f>
        <v>84</v>
      </c>
    </row>
    <row r="197" spans="1:42" x14ac:dyDescent="0.15">
      <c r="A197" s="239">
        <v>1350</v>
      </c>
      <c r="B197" s="243">
        <f t="shared" ref="B197:T197" si="82">B144*$A$196*B204</f>
        <v>572.4</v>
      </c>
      <c r="C197" s="243">
        <f t="shared" si="82"/>
        <v>596.16000000000008</v>
      </c>
      <c r="D197" s="243">
        <f t="shared" si="82"/>
        <v>673.92000000000007</v>
      </c>
      <c r="E197" s="243">
        <f t="shared" si="82"/>
        <v>772.19999999999993</v>
      </c>
      <c r="F197" s="243">
        <f t="shared" si="82"/>
        <v>868.32</v>
      </c>
      <c r="G197" s="243">
        <f t="shared" si="82"/>
        <v>982.80000000000007</v>
      </c>
      <c r="H197" s="243">
        <f t="shared" si="82"/>
        <v>1097.28</v>
      </c>
      <c r="I197" s="243">
        <f t="shared" si="82"/>
        <v>1234.44</v>
      </c>
      <c r="J197" s="243">
        <f t="shared" si="82"/>
        <v>1306.8</v>
      </c>
      <c r="K197" s="243">
        <f t="shared" si="82"/>
        <v>1425.6</v>
      </c>
      <c r="L197" s="243">
        <f t="shared" si="82"/>
        <v>1529.28</v>
      </c>
      <c r="M197" s="243">
        <f t="shared" si="82"/>
        <v>1656.7199999999998</v>
      </c>
      <c r="N197" s="243">
        <f t="shared" si="82"/>
        <v>1784.1599999999999</v>
      </c>
      <c r="O197" s="243">
        <f t="shared" si="82"/>
        <v>1911.6</v>
      </c>
      <c r="P197" s="243">
        <f t="shared" si="82"/>
        <v>2039.04</v>
      </c>
      <c r="Q197" s="243">
        <f t="shared" si="82"/>
        <v>2166.48</v>
      </c>
      <c r="R197" s="243">
        <f t="shared" si="82"/>
        <v>2293.92</v>
      </c>
      <c r="S197" s="243">
        <f t="shared" si="82"/>
        <v>2421.3599999999997</v>
      </c>
      <c r="T197" s="243">
        <f t="shared" si="82"/>
        <v>2548.7999999999997</v>
      </c>
      <c r="U197" s="258">
        <v>1.18</v>
      </c>
      <c r="V197" s="239">
        <v>1350</v>
      </c>
      <c r="W197" s="295"/>
      <c r="X197" s="243"/>
      <c r="Y197" s="243"/>
      <c r="Z197" s="243"/>
      <c r="AA197" s="243"/>
      <c r="AB197" s="243"/>
      <c r="AC197" s="243"/>
      <c r="AD197" s="243"/>
      <c r="AE197" s="243"/>
      <c r="AF197" s="243"/>
      <c r="AG197" s="295"/>
      <c r="AH197" s="243"/>
      <c r="AI197" s="243"/>
      <c r="AJ197" s="243"/>
      <c r="AK197" s="243"/>
      <c r="AL197" s="243"/>
      <c r="AM197" s="243"/>
      <c r="AN197" s="243"/>
      <c r="AO197" s="243"/>
      <c r="AP197" s="229"/>
    </row>
    <row r="198" spans="1:42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V198" s="239">
        <v>56</v>
      </c>
      <c r="W198" s="295">
        <f>AP198*$W$204*$X$143</f>
        <v>1044</v>
      </c>
      <c r="X198" s="243">
        <f>AP198*$X$204*$X$143</f>
        <v>1566</v>
      </c>
      <c r="Y198" s="243">
        <f>AP198*$Y$204*$X$143</f>
        <v>2088</v>
      </c>
      <c r="Z198" s="243">
        <f>AP198*$Z$204*$X$143</f>
        <v>2610</v>
      </c>
      <c r="AA198" s="243">
        <f>AP198*$AA$204*$X$143</f>
        <v>3132</v>
      </c>
      <c r="AB198" s="243">
        <f>AP198*$AB$204*$X$143</f>
        <v>3654</v>
      </c>
      <c r="AC198" s="243">
        <f>AP198*$AC$204*$X$143</f>
        <v>4350</v>
      </c>
      <c r="AD198" s="243">
        <f>AP198*$AD$204*$X$143</f>
        <v>4872</v>
      </c>
      <c r="AE198" s="243">
        <f>AP198*$AE$204*$X$143</f>
        <v>5394</v>
      </c>
      <c r="AF198" s="243">
        <f>AP198*$AF$204*$X$143</f>
        <v>5916</v>
      </c>
      <c r="AG198" s="295">
        <f>AP198*$AG$204*$X$143</f>
        <v>6438</v>
      </c>
      <c r="AH198" s="243">
        <f>AP198*$AH$204*$X$143</f>
        <v>6960</v>
      </c>
      <c r="AI198" s="243">
        <f>AP198*$AI$204*$X$143</f>
        <v>7482</v>
      </c>
      <c r="AJ198" s="243">
        <f>AP198*$AJ$204*$X$143</f>
        <v>8004</v>
      </c>
      <c r="AK198" s="243">
        <f>AP198*$AK$204*$X$143</f>
        <v>8700</v>
      </c>
      <c r="AL198" s="243">
        <f>AP198*$AL$204*$X$143</f>
        <v>9222</v>
      </c>
      <c r="AM198" s="243">
        <f>AP198*$AM$204*$X$143</f>
        <v>9744</v>
      </c>
      <c r="AN198" s="243">
        <f>AP198*$AN$204*$X$143</f>
        <v>10266</v>
      </c>
      <c r="AO198" s="243">
        <f>AP198*$AO$204*$X$143</f>
        <v>10788</v>
      </c>
      <c r="AP198" s="229">
        <f>ROUNDDOWN(V199/16,0)</f>
        <v>87</v>
      </c>
    </row>
    <row r="199" spans="1:42" x14ac:dyDescent="0.15">
      <c r="A199" s="239">
        <v>1400</v>
      </c>
      <c r="B199" s="243">
        <f t="shared" ref="B199:S199" si="83">B144*$A$198*B204</f>
        <v>593.6</v>
      </c>
      <c r="C199" s="243">
        <f t="shared" si="83"/>
        <v>618.24</v>
      </c>
      <c r="D199" s="243">
        <f t="shared" si="83"/>
        <v>698.88</v>
      </c>
      <c r="E199" s="243">
        <f t="shared" si="83"/>
        <v>800.8</v>
      </c>
      <c r="F199" s="243">
        <f t="shared" si="83"/>
        <v>900.48</v>
      </c>
      <c r="G199" s="243">
        <f t="shared" si="83"/>
        <v>1019.2</v>
      </c>
      <c r="H199" s="243">
        <f t="shared" si="83"/>
        <v>1137.92</v>
      </c>
      <c r="I199" s="243">
        <f t="shared" si="83"/>
        <v>1280.1600000000001</v>
      </c>
      <c r="J199" s="243">
        <f t="shared" si="83"/>
        <v>1355.2</v>
      </c>
      <c r="K199" s="243">
        <f t="shared" si="83"/>
        <v>1478.3999999999999</v>
      </c>
      <c r="L199" s="243">
        <f t="shared" si="83"/>
        <v>1585.9199999999998</v>
      </c>
      <c r="M199" s="243">
        <f t="shared" si="83"/>
        <v>1718.08</v>
      </c>
      <c r="N199" s="243">
        <f t="shared" si="83"/>
        <v>1850.24</v>
      </c>
      <c r="O199" s="243">
        <f t="shared" si="83"/>
        <v>1982.3999999999999</v>
      </c>
      <c r="P199" s="243">
        <f t="shared" si="83"/>
        <v>2114.56</v>
      </c>
      <c r="Q199" s="243">
        <f t="shared" si="83"/>
        <v>2246.7199999999998</v>
      </c>
      <c r="R199" s="243">
        <f t="shared" si="83"/>
        <v>2378.8799999999997</v>
      </c>
      <c r="S199" s="243">
        <f t="shared" si="83"/>
        <v>2511.04</v>
      </c>
      <c r="T199" s="243">
        <f>T144*$A$198*T204</f>
        <v>2643.2</v>
      </c>
      <c r="U199" s="258">
        <v>1.18</v>
      </c>
      <c r="V199" s="239">
        <v>1400</v>
      </c>
      <c r="W199" s="243"/>
      <c r="X199" s="243"/>
      <c r="Y199" s="243"/>
      <c r="Z199" s="243"/>
      <c r="AA199" s="243"/>
      <c r="AB199" s="243"/>
      <c r="AC199" s="243"/>
      <c r="AD199" s="243"/>
      <c r="AE199" s="243"/>
      <c r="AF199" s="243"/>
      <c r="AG199" s="295"/>
      <c r="AH199" s="243"/>
      <c r="AI199" s="243"/>
      <c r="AJ199" s="243"/>
      <c r="AK199" s="243"/>
      <c r="AL199" s="243"/>
      <c r="AM199" s="243"/>
      <c r="AN199" s="243"/>
      <c r="AO199" s="243"/>
      <c r="AP199" s="229"/>
    </row>
    <row r="200" spans="1:42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V200" s="239">
        <v>58</v>
      </c>
      <c r="W200" s="295">
        <f>AP200*$W$204*$X$143</f>
        <v>1080</v>
      </c>
      <c r="X200" s="243">
        <f>AP200*$X$204*$X$143</f>
        <v>1620</v>
      </c>
      <c r="Y200" s="243">
        <f>AP200*$Y$204*$X$143</f>
        <v>2160</v>
      </c>
      <c r="Z200" s="243">
        <f>AP200*$Z$204*$X$143</f>
        <v>2700</v>
      </c>
      <c r="AA200" s="243">
        <f>AP200*$AA$204*$X$143</f>
        <v>3240</v>
      </c>
      <c r="AB200" s="243">
        <f>AP200*$AB$204*$X$143</f>
        <v>3780</v>
      </c>
      <c r="AC200" s="243">
        <f>AP200*$AC$204*$X$143</f>
        <v>4500</v>
      </c>
      <c r="AD200" s="243">
        <f>AP200*$AD$204*$X$143</f>
        <v>5040</v>
      </c>
      <c r="AE200" s="243">
        <f>AP200*$AE$204*$X$143</f>
        <v>5580</v>
      </c>
      <c r="AF200" s="243">
        <f>AP200*$AF$204*$X$143</f>
        <v>6120</v>
      </c>
      <c r="AG200" s="295">
        <f>AP200*$AG$204*$X$143</f>
        <v>6660</v>
      </c>
      <c r="AH200" s="243">
        <f>AP200*$AH$204*$X$143</f>
        <v>7200</v>
      </c>
      <c r="AI200" s="243">
        <f>AP200*$AI$204*$X$143</f>
        <v>7740</v>
      </c>
      <c r="AJ200" s="243">
        <f>AP200*$AJ$204*$X$143</f>
        <v>8280</v>
      </c>
      <c r="AK200" s="243">
        <f>AP200*$AK$204*$X$143</f>
        <v>9000</v>
      </c>
      <c r="AL200" s="243">
        <f>AP200*$AL$204*$X$143</f>
        <v>9540</v>
      </c>
      <c r="AM200" s="243">
        <f>AP200*$AM$204*$X$143</f>
        <v>10080</v>
      </c>
      <c r="AN200" s="243">
        <f>AP200*$AN$204*$X$143</f>
        <v>10620</v>
      </c>
      <c r="AO200" s="243">
        <f>AP200*$AO$204*$X$143</f>
        <v>11160</v>
      </c>
      <c r="AP200" s="229">
        <f>ROUNDDOWN(V201/16,0)</f>
        <v>90</v>
      </c>
    </row>
    <row r="201" spans="1:42" x14ac:dyDescent="0.15">
      <c r="A201" s="239">
        <v>1450</v>
      </c>
      <c r="B201" s="243">
        <f t="shared" ref="B201:T201" si="84">B144*$A$200*B204</f>
        <v>614.79999999999995</v>
      </c>
      <c r="C201" s="243">
        <f t="shared" si="84"/>
        <v>640.32000000000005</v>
      </c>
      <c r="D201" s="243">
        <f t="shared" si="84"/>
        <v>723.84</v>
      </c>
      <c r="E201" s="243">
        <f t="shared" si="84"/>
        <v>829.4</v>
      </c>
      <c r="F201" s="243">
        <f t="shared" si="84"/>
        <v>932.6400000000001</v>
      </c>
      <c r="G201" s="243">
        <f t="shared" si="84"/>
        <v>1055.6000000000001</v>
      </c>
      <c r="H201" s="243">
        <f t="shared" si="84"/>
        <v>1178.56</v>
      </c>
      <c r="I201" s="243">
        <f t="shared" si="84"/>
        <v>1325.88</v>
      </c>
      <c r="J201" s="243">
        <f t="shared" si="84"/>
        <v>1403.6</v>
      </c>
      <c r="K201" s="243">
        <f t="shared" si="84"/>
        <v>1531.2</v>
      </c>
      <c r="L201" s="243">
        <f t="shared" si="84"/>
        <v>1642.56</v>
      </c>
      <c r="M201" s="243">
        <f t="shared" si="84"/>
        <v>1779.4399999999998</v>
      </c>
      <c r="N201" s="243">
        <f t="shared" si="84"/>
        <v>1916.32</v>
      </c>
      <c r="O201" s="243">
        <f t="shared" si="84"/>
        <v>2053.1999999999998</v>
      </c>
      <c r="P201" s="243">
        <f t="shared" si="84"/>
        <v>2190.08</v>
      </c>
      <c r="Q201" s="243">
        <f t="shared" si="84"/>
        <v>2326.96</v>
      </c>
      <c r="R201" s="243">
        <f t="shared" si="84"/>
        <v>2463.8399999999997</v>
      </c>
      <c r="S201" s="243">
        <f t="shared" si="84"/>
        <v>2600.7199999999998</v>
      </c>
      <c r="T201" s="243">
        <f t="shared" si="84"/>
        <v>2737.6</v>
      </c>
      <c r="U201" s="258">
        <v>1.18</v>
      </c>
      <c r="V201" s="239">
        <v>1450</v>
      </c>
      <c r="W201" s="243"/>
      <c r="X201" s="243"/>
      <c r="Y201" s="243"/>
      <c r="Z201" s="243"/>
      <c r="AA201" s="243"/>
      <c r="AB201" s="243"/>
      <c r="AC201" s="243"/>
      <c r="AD201" s="243"/>
      <c r="AE201" s="243"/>
      <c r="AF201" s="243"/>
      <c r="AG201" s="295"/>
      <c r="AH201" s="243"/>
      <c r="AI201" s="243"/>
      <c r="AJ201" s="243"/>
      <c r="AK201" s="243"/>
      <c r="AL201" s="243"/>
      <c r="AM201" s="243"/>
      <c r="AN201" s="243"/>
      <c r="AO201" s="243"/>
      <c r="AP201" s="229"/>
    </row>
    <row r="202" spans="1:42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V202" s="239">
        <v>60</v>
      </c>
      <c r="W202" s="295">
        <f>AP202*$W$204*$X$143</f>
        <v>1116</v>
      </c>
      <c r="X202" s="243">
        <f>AP202*$X$204*$X$143</f>
        <v>1674</v>
      </c>
      <c r="Y202" s="243">
        <f>AP202*$Y$204*$X$143</f>
        <v>2232</v>
      </c>
      <c r="Z202" s="243">
        <f>AP202*$Z$204*$X$143</f>
        <v>2790</v>
      </c>
      <c r="AA202" s="243">
        <f>AP202*$AA$204*$X$143</f>
        <v>3348</v>
      </c>
      <c r="AB202" s="243">
        <f>AP202*$AB$204*$X$143</f>
        <v>3906</v>
      </c>
      <c r="AC202" s="243">
        <f>AP202*$AC$204*$X$143</f>
        <v>4650</v>
      </c>
      <c r="AD202" s="243">
        <f>AP202*$AD$204*$X$143</f>
        <v>5208</v>
      </c>
      <c r="AE202" s="243">
        <f>AP202*$AE$204*$X$143</f>
        <v>5766</v>
      </c>
      <c r="AF202" s="243">
        <f>AP202*$AF$204*$X$143</f>
        <v>6324</v>
      </c>
      <c r="AG202" s="295">
        <f>AP202*$AG$204*$X$143</f>
        <v>6882</v>
      </c>
      <c r="AH202" s="243">
        <f>AP202*$AH$204*$X$143</f>
        <v>7440</v>
      </c>
      <c r="AI202" s="243">
        <f>AP202*$AI$204*$X$143</f>
        <v>7998</v>
      </c>
      <c r="AJ202" s="243">
        <f>AP202*$AJ$204*$X$143</f>
        <v>8556</v>
      </c>
      <c r="AK202" s="243">
        <f>AP202*$AK$204*$X$143</f>
        <v>9300</v>
      </c>
      <c r="AL202" s="243">
        <f>AP202*$AL$204*$X$143</f>
        <v>9858</v>
      </c>
      <c r="AM202" s="243">
        <f>AP202*$AM$204*$X$143</f>
        <v>10416</v>
      </c>
      <c r="AN202" s="243">
        <f>AP202*$AN$204*$X$143</f>
        <v>10974</v>
      </c>
      <c r="AO202" s="243">
        <f>AP202*$AO$204*$X$143</f>
        <v>11532</v>
      </c>
      <c r="AP202" s="229">
        <f>ROUNDDOWN(V203/16,0)</f>
        <v>93</v>
      </c>
    </row>
    <row r="203" spans="1:42" x14ac:dyDescent="0.15">
      <c r="A203" s="239">
        <v>1500</v>
      </c>
      <c r="B203" s="243">
        <f t="shared" ref="B203:T203" si="85">B144*$A$202*B204</f>
        <v>636</v>
      </c>
      <c r="C203" s="243">
        <f t="shared" si="85"/>
        <v>662.4</v>
      </c>
      <c r="D203" s="243">
        <f t="shared" si="85"/>
        <v>748.80000000000007</v>
      </c>
      <c r="E203" s="243">
        <f t="shared" si="85"/>
        <v>858</v>
      </c>
      <c r="F203" s="243">
        <f t="shared" si="85"/>
        <v>964.80000000000007</v>
      </c>
      <c r="G203" s="243">
        <f t="shared" si="85"/>
        <v>1092</v>
      </c>
      <c r="H203" s="243">
        <f t="shared" si="85"/>
        <v>1219.2</v>
      </c>
      <c r="I203" s="243">
        <f t="shared" si="85"/>
        <v>1371.6</v>
      </c>
      <c r="J203" s="243">
        <f t="shared" si="85"/>
        <v>1452</v>
      </c>
      <c r="K203" s="243">
        <f t="shared" si="85"/>
        <v>1584</v>
      </c>
      <c r="L203" s="243">
        <f t="shared" si="85"/>
        <v>1699.1999999999998</v>
      </c>
      <c r="M203" s="243">
        <f t="shared" si="85"/>
        <v>1840.8</v>
      </c>
      <c r="N203" s="243">
        <f t="shared" si="85"/>
        <v>1982.3999999999999</v>
      </c>
      <c r="O203" s="243">
        <f t="shared" si="85"/>
        <v>2124</v>
      </c>
      <c r="P203" s="243">
        <f t="shared" si="85"/>
        <v>2265.6</v>
      </c>
      <c r="Q203" s="243">
        <f t="shared" si="85"/>
        <v>2407.1999999999998</v>
      </c>
      <c r="R203" s="243">
        <f t="shared" si="85"/>
        <v>2548.7999999999997</v>
      </c>
      <c r="S203" s="243">
        <f t="shared" si="85"/>
        <v>2690.3999999999996</v>
      </c>
      <c r="T203" s="243">
        <f t="shared" si="85"/>
        <v>2832</v>
      </c>
      <c r="U203" s="258">
        <v>1.18</v>
      </c>
      <c r="V203" s="239">
        <v>1500</v>
      </c>
      <c r="W203" s="243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95"/>
      <c r="AH203" s="243"/>
      <c r="AI203" s="243"/>
      <c r="AJ203" s="243"/>
      <c r="AK203" s="243"/>
      <c r="AL203" s="243"/>
      <c r="AM203" s="243"/>
      <c r="AN203" s="243"/>
      <c r="AO203" s="243"/>
      <c r="AP203" s="229"/>
    </row>
    <row r="204" spans="1:42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  <c r="V204" s="229" t="s">
        <v>330</v>
      </c>
      <c r="W204" s="229">
        <f>ROUNDDOWN(W145/16,0)</f>
        <v>6</v>
      </c>
      <c r="X204" s="229">
        <f t="shared" ref="X204:AO204" si="86">ROUNDDOWN(X145/16,0)</f>
        <v>9</v>
      </c>
      <c r="Y204" s="229">
        <f t="shared" si="86"/>
        <v>12</v>
      </c>
      <c r="Z204" s="229">
        <f t="shared" si="86"/>
        <v>15</v>
      </c>
      <c r="AA204" s="229">
        <f t="shared" si="86"/>
        <v>18</v>
      </c>
      <c r="AB204" s="229">
        <f t="shared" si="86"/>
        <v>21</v>
      </c>
      <c r="AC204" s="229">
        <f t="shared" si="86"/>
        <v>25</v>
      </c>
      <c r="AD204" s="229">
        <f t="shared" si="86"/>
        <v>28</v>
      </c>
      <c r="AE204" s="229">
        <f t="shared" si="86"/>
        <v>31</v>
      </c>
      <c r="AF204" s="229">
        <f t="shared" si="86"/>
        <v>34</v>
      </c>
      <c r="AG204" s="229">
        <f t="shared" si="86"/>
        <v>37</v>
      </c>
      <c r="AH204" s="229">
        <f t="shared" si="86"/>
        <v>40</v>
      </c>
      <c r="AI204" s="229">
        <f t="shared" si="86"/>
        <v>43</v>
      </c>
      <c r="AJ204" s="229">
        <f t="shared" si="86"/>
        <v>46</v>
      </c>
      <c r="AK204" s="229">
        <f t="shared" si="86"/>
        <v>50</v>
      </c>
      <c r="AL204" s="229">
        <f t="shared" si="86"/>
        <v>53</v>
      </c>
      <c r="AM204" s="229">
        <f t="shared" si="86"/>
        <v>56</v>
      </c>
      <c r="AN204" s="229">
        <f t="shared" si="86"/>
        <v>59</v>
      </c>
      <c r="AO204" s="229">
        <f t="shared" si="86"/>
        <v>62</v>
      </c>
    </row>
    <row r="205" spans="1:42" x14ac:dyDescent="0.15">
      <c r="B205" s="229">
        <v>2.14</v>
      </c>
      <c r="V205" s="229" t="s">
        <v>331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43AF-B420-B147-81EA-02A3447FFAE7}">
  <sheetPr>
    <tabColor theme="9" tint="0.79998168889431442"/>
  </sheetPr>
  <dimension ref="A1:AQ205"/>
  <sheetViews>
    <sheetView showGridLines="0" zoomScaleNormal="100" workbookViewId="0">
      <selection activeCell="Y36" sqref="Y36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5" width="4.6640625" style="221" customWidth="1"/>
    <col min="46" max="16384" width="9" style="221"/>
  </cols>
  <sheetData>
    <row r="1" spans="1:43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</row>
    <row r="2" spans="1:43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</row>
    <row r="3" spans="1:43" s="222" customFormat="1" x14ac:dyDescent="0.15">
      <c r="A3" s="219"/>
      <c r="B3" s="219"/>
      <c r="C3" s="220"/>
      <c r="D3" s="220"/>
      <c r="E3" s="220"/>
      <c r="F3" s="221"/>
      <c r="G3" s="224" t="s">
        <v>338</v>
      </c>
      <c r="H3" s="225"/>
      <c r="I3" s="225"/>
      <c r="J3" s="225"/>
      <c r="K3" s="225"/>
      <c r="L3" s="225"/>
      <c r="M3" s="225"/>
      <c r="N3" s="226"/>
      <c r="O3" s="294" t="s">
        <v>348</v>
      </c>
      <c r="P3" s="224" t="s">
        <v>332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</row>
    <row r="4" spans="1:43" s="222" customFormat="1" x14ac:dyDescent="0.15">
      <c r="A4" s="219"/>
      <c r="B4" s="219"/>
      <c r="C4" s="220"/>
      <c r="D4" s="220"/>
      <c r="E4" s="220"/>
      <c r="F4" s="228"/>
      <c r="G4" s="224" t="s">
        <v>339</v>
      </c>
      <c r="H4" s="225"/>
      <c r="I4" s="225"/>
      <c r="J4" s="225"/>
      <c r="K4" s="225"/>
      <c r="L4" s="225"/>
      <c r="M4" s="225"/>
      <c r="N4" s="226"/>
      <c r="O4" s="294" t="s">
        <v>348</v>
      </c>
      <c r="P4" s="224" t="s">
        <v>333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</row>
    <row r="5" spans="1:43" x14ac:dyDescent="0.15">
      <c r="G5" s="224"/>
      <c r="H5" s="225"/>
      <c r="I5" s="225"/>
      <c r="J5" s="225"/>
      <c r="K5" s="225"/>
      <c r="L5" s="225"/>
      <c r="M5" s="225"/>
      <c r="N5" s="226"/>
      <c r="O5" s="222"/>
      <c r="P5" s="224"/>
      <c r="Q5" s="224"/>
      <c r="R5" s="225"/>
      <c r="S5" s="225"/>
      <c r="T5" s="225"/>
    </row>
    <row r="6" spans="1:43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</row>
    <row r="7" spans="1:43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</row>
    <row r="8" spans="1:43" s="222" customFormat="1" x14ac:dyDescent="0.15">
      <c r="A8" s="460" t="s">
        <v>0</v>
      </c>
      <c r="B8" s="269" t="s">
        <v>28</v>
      </c>
      <c r="C8" s="460" t="s">
        <v>1</v>
      </c>
      <c r="D8" s="460" t="s">
        <v>2</v>
      </c>
      <c r="E8" s="460" t="s">
        <v>3</v>
      </c>
      <c r="F8" s="269" t="s">
        <v>4</v>
      </c>
      <c r="G8" s="460" t="s">
        <v>5</v>
      </c>
      <c r="H8" s="460" t="s">
        <v>6</v>
      </c>
      <c r="I8" s="460" t="s">
        <v>7</v>
      </c>
      <c r="J8" s="460" t="s">
        <v>8</v>
      </c>
      <c r="K8" s="269" t="s">
        <v>9</v>
      </c>
      <c r="L8" s="460" t="s">
        <v>10</v>
      </c>
      <c r="M8" s="460" t="s">
        <v>11</v>
      </c>
      <c r="N8" s="460" t="s">
        <v>12</v>
      </c>
      <c r="O8" s="460" t="s">
        <v>13</v>
      </c>
      <c r="P8" s="460" t="s">
        <v>14</v>
      </c>
      <c r="Q8" s="460" t="s">
        <v>15</v>
      </c>
      <c r="R8" s="460" t="s">
        <v>16</v>
      </c>
      <c r="S8" s="269" t="s">
        <v>17</v>
      </c>
      <c r="T8" s="460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</row>
    <row r="9" spans="1:43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</row>
    <row r="10" spans="1:43" s="222" customFormat="1" x14ac:dyDescent="0.15">
      <c r="A10" s="272" t="s">
        <v>28</v>
      </c>
      <c r="B10" s="304">
        <v>297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</row>
    <row r="11" spans="1:43" s="222" customFormat="1" x14ac:dyDescent="0.15">
      <c r="A11" s="272">
        <v>100</v>
      </c>
      <c r="B11" s="308">
        <v>511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</row>
    <row r="12" spans="1:43" s="222" customFormat="1" x14ac:dyDescent="0.15">
      <c r="A12" s="460" t="s">
        <v>1</v>
      </c>
      <c r="B12" s="312">
        <v>321</v>
      </c>
      <c r="C12" s="313">
        <v>363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</row>
    <row r="13" spans="1:43" s="222" customFormat="1" x14ac:dyDescent="0.15">
      <c r="A13" s="270">
        <v>150</v>
      </c>
      <c r="B13" s="316">
        <v>535</v>
      </c>
      <c r="C13" s="317">
        <v>577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</row>
    <row r="14" spans="1:43" s="222" customFormat="1" x14ac:dyDescent="0.15">
      <c r="A14" s="460" t="s">
        <v>2</v>
      </c>
      <c r="B14" s="320">
        <v>377</v>
      </c>
      <c r="C14" s="321">
        <v>431</v>
      </c>
      <c r="D14" s="322">
        <v>486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</row>
    <row r="15" spans="1:43" s="222" customFormat="1" x14ac:dyDescent="0.15">
      <c r="A15" s="270">
        <v>200</v>
      </c>
      <c r="B15" s="308">
        <v>621</v>
      </c>
      <c r="C15" s="309">
        <v>675</v>
      </c>
      <c r="D15" s="310">
        <v>746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</row>
    <row r="16" spans="1:43" s="222" customFormat="1" x14ac:dyDescent="0.15">
      <c r="A16" s="460" t="s">
        <v>3</v>
      </c>
      <c r="B16" s="312">
        <v>423</v>
      </c>
      <c r="C16" s="313">
        <v>489</v>
      </c>
      <c r="D16" s="314">
        <v>579</v>
      </c>
      <c r="E16" s="315">
        <v>637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</row>
    <row r="17" spans="1:43" s="222" customFormat="1" x14ac:dyDescent="0.15">
      <c r="A17" s="270">
        <v>250</v>
      </c>
      <c r="B17" s="308">
        <v>694</v>
      </c>
      <c r="C17" s="309">
        <v>760</v>
      </c>
      <c r="D17" s="310">
        <v>865</v>
      </c>
      <c r="E17" s="311">
        <v>943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</row>
    <row r="18" spans="1:43" s="222" customFormat="1" x14ac:dyDescent="0.15">
      <c r="A18" s="272" t="s">
        <v>4</v>
      </c>
      <c r="B18" s="312">
        <v>484</v>
      </c>
      <c r="C18" s="313">
        <v>568</v>
      </c>
      <c r="D18" s="314">
        <v>672</v>
      </c>
      <c r="E18" s="315">
        <v>754</v>
      </c>
      <c r="F18" s="313">
        <v>871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</row>
    <row r="19" spans="1:43" s="222" customFormat="1" x14ac:dyDescent="0.15">
      <c r="A19" s="270">
        <v>300</v>
      </c>
      <c r="B19" s="316">
        <v>779</v>
      </c>
      <c r="C19" s="317">
        <v>863</v>
      </c>
      <c r="D19" s="318">
        <v>1001</v>
      </c>
      <c r="E19" s="319">
        <v>1097</v>
      </c>
      <c r="F19" s="317">
        <v>1241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</row>
    <row r="20" spans="1:43" s="222" customFormat="1" x14ac:dyDescent="0.15">
      <c r="A20" s="460" t="s">
        <v>5</v>
      </c>
      <c r="B20" s="320">
        <v>545</v>
      </c>
      <c r="C20" s="321">
        <v>641</v>
      </c>
      <c r="D20" s="322">
        <v>759</v>
      </c>
      <c r="E20" s="323">
        <v>853</v>
      </c>
      <c r="F20" s="321">
        <v>984</v>
      </c>
      <c r="G20" s="322">
        <v>1127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</row>
    <row r="21" spans="1:43" s="222" customFormat="1" x14ac:dyDescent="0.15">
      <c r="A21" s="270">
        <v>350</v>
      </c>
      <c r="B21" s="308">
        <v>867</v>
      </c>
      <c r="C21" s="309">
        <v>963</v>
      </c>
      <c r="D21" s="310">
        <v>1125</v>
      </c>
      <c r="E21" s="311">
        <v>1240</v>
      </c>
      <c r="F21" s="309">
        <v>1404</v>
      </c>
      <c r="G21" s="310">
        <v>1575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</row>
    <row r="22" spans="1:43" s="222" customFormat="1" x14ac:dyDescent="0.15">
      <c r="A22" s="460" t="s">
        <v>6</v>
      </c>
      <c r="B22" s="312">
        <v>612</v>
      </c>
      <c r="C22" s="313">
        <v>726</v>
      </c>
      <c r="D22" s="314">
        <v>838</v>
      </c>
      <c r="E22" s="315">
        <v>970</v>
      </c>
      <c r="F22" s="313">
        <v>1124</v>
      </c>
      <c r="G22" s="314">
        <v>1287</v>
      </c>
      <c r="H22" s="315">
        <v>1494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</row>
    <row r="23" spans="1:43" s="222" customFormat="1" x14ac:dyDescent="0.15">
      <c r="A23" s="270">
        <v>400</v>
      </c>
      <c r="B23" s="308">
        <v>967</v>
      </c>
      <c r="C23" s="309">
        <v>1081</v>
      </c>
      <c r="D23" s="310">
        <v>1230</v>
      </c>
      <c r="E23" s="311">
        <v>1404</v>
      </c>
      <c r="F23" s="309">
        <v>1594</v>
      </c>
      <c r="G23" s="310">
        <v>1778</v>
      </c>
      <c r="H23" s="311">
        <v>2058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</row>
    <row r="24" spans="1:43" s="222" customFormat="1" x14ac:dyDescent="0.15">
      <c r="A24" s="460" t="s">
        <v>7</v>
      </c>
      <c r="B24" s="312">
        <v>670</v>
      </c>
      <c r="C24" s="313">
        <v>796</v>
      </c>
      <c r="D24" s="314">
        <v>922</v>
      </c>
      <c r="E24" s="315">
        <v>1068</v>
      </c>
      <c r="F24" s="313">
        <v>1241</v>
      </c>
      <c r="G24" s="314">
        <v>1418</v>
      </c>
      <c r="H24" s="315">
        <v>1643</v>
      </c>
      <c r="I24" s="313">
        <v>1838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</row>
    <row r="25" spans="1:43" s="222" customFormat="1" x14ac:dyDescent="0.15">
      <c r="A25" s="270">
        <v>450</v>
      </c>
      <c r="B25" s="316">
        <v>1056</v>
      </c>
      <c r="C25" s="317">
        <v>1182</v>
      </c>
      <c r="D25" s="318">
        <v>1347</v>
      </c>
      <c r="E25" s="319">
        <v>1527</v>
      </c>
      <c r="F25" s="317">
        <v>1760</v>
      </c>
      <c r="G25" s="318">
        <v>1954</v>
      </c>
      <c r="H25" s="319">
        <v>2271</v>
      </c>
      <c r="I25" s="317">
        <v>2536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</row>
    <row r="26" spans="1:43" s="222" customFormat="1" x14ac:dyDescent="0.15">
      <c r="A26" s="460" t="s">
        <v>8</v>
      </c>
      <c r="B26" s="320">
        <v>731</v>
      </c>
      <c r="C26" s="321">
        <v>869</v>
      </c>
      <c r="D26" s="322">
        <v>1005</v>
      </c>
      <c r="E26" s="323">
        <v>1163</v>
      </c>
      <c r="F26" s="321">
        <v>1337</v>
      </c>
      <c r="G26" s="322">
        <v>1548</v>
      </c>
      <c r="H26" s="323">
        <v>1792</v>
      </c>
      <c r="I26" s="321">
        <v>2000</v>
      </c>
      <c r="J26" s="322">
        <v>2248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</row>
    <row r="27" spans="1:43" s="222" customFormat="1" x14ac:dyDescent="0.15">
      <c r="A27" s="270">
        <v>500</v>
      </c>
      <c r="B27" s="308">
        <v>1137</v>
      </c>
      <c r="C27" s="309">
        <v>1275</v>
      </c>
      <c r="D27" s="310">
        <v>1471</v>
      </c>
      <c r="E27" s="311">
        <v>1655</v>
      </c>
      <c r="F27" s="309">
        <v>1904</v>
      </c>
      <c r="G27" s="310">
        <v>2139</v>
      </c>
      <c r="H27" s="311">
        <v>2481</v>
      </c>
      <c r="I27" s="309">
        <v>2762</v>
      </c>
      <c r="J27" s="310">
        <v>3096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</row>
    <row r="28" spans="1:43" s="222" customFormat="1" x14ac:dyDescent="0.15">
      <c r="A28" s="272" t="s">
        <v>9</v>
      </c>
      <c r="B28" s="312">
        <v>771</v>
      </c>
      <c r="C28" s="313">
        <v>927</v>
      </c>
      <c r="D28" s="314">
        <v>1133</v>
      </c>
      <c r="E28" s="315">
        <v>1263</v>
      </c>
      <c r="F28" s="313">
        <v>1477</v>
      </c>
      <c r="G28" s="314">
        <v>1688</v>
      </c>
      <c r="H28" s="315">
        <v>1961</v>
      </c>
      <c r="I28" s="313">
        <v>2191</v>
      </c>
      <c r="J28" s="314">
        <v>2487</v>
      </c>
      <c r="K28" s="315">
        <v>2750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</row>
    <row r="29" spans="1:43" s="222" customFormat="1" x14ac:dyDescent="0.15">
      <c r="A29" s="270">
        <v>550</v>
      </c>
      <c r="B29" s="308">
        <v>1214</v>
      </c>
      <c r="C29" s="309">
        <v>1370</v>
      </c>
      <c r="D29" s="310">
        <v>1624</v>
      </c>
      <c r="E29" s="311">
        <v>1800</v>
      </c>
      <c r="F29" s="309">
        <v>2097</v>
      </c>
      <c r="G29" s="310">
        <v>2345</v>
      </c>
      <c r="H29" s="311">
        <v>2715</v>
      </c>
      <c r="I29" s="309">
        <v>3026</v>
      </c>
      <c r="J29" s="310">
        <v>3413</v>
      </c>
      <c r="K29" s="311">
        <v>3781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</row>
    <row r="30" spans="1:43" s="222" customFormat="1" x14ac:dyDescent="0.15">
      <c r="A30" s="460" t="s">
        <v>10</v>
      </c>
      <c r="B30" s="312">
        <v>827</v>
      </c>
      <c r="C30" s="313">
        <v>995</v>
      </c>
      <c r="D30" s="314">
        <v>1178</v>
      </c>
      <c r="E30" s="315">
        <v>1354</v>
      </c>
      <c r="F30" s="313">
        <v>1585</v>
      </c>
      <c r="G30" s="314">
        <v>1814</v>
      </c>
      <c r="H30" s="315">
        <v>2104</v>
      </c>
      <c r="I30" s="313">
        <v>2354</v>
      </c>
      <c r="J30" s="314">
        <v>2612</v>
      </c>
      <c r="K30" s="315">
        <v>2915</v>
      </c>
      <c r="L30" s="313">
        <v>3126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</row>
    <row r="31" spans="1:43" s="222" customFormat="1" x14ac:dyDescent="0.15">
      <c r="A31" s="270">
        <v>600</v>
      </c>
      <c r="B31" s="316">
        <v>1297</v>
      </c>
      <c r="C31" s="317">
        <v>1465</v>
      </c>
      <c r="D31" s="318">
        <v>1702</v>
      </c>
      <c r="E31" s="319">
        <v>1932</v>
      </c>
      <c r="F31" s="317">
        <v>2239</v>
      </c>
      <c r="G31" s="318">
        <v>2525</v>
      </c>
      <c r="H31" s="319">
        <v>2898</v>
      </c>
      <c r="I31" s="317">
        <v>3234</v>
      </c>
      <c r="J31" s="318">
        <v>3582</v>
      </c>
      <c r="K31" s="319">
        <v>3996</v>
      </c>
      <c r="L31" s="317">
        <v>4316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</row>
    <row r="32" spans="1:43" s="222" customFormat="1" x14ac:dyDescent="0.15">
      <c r="A32" s="460" t="s">
        <v>11</v>
      </c>
      <c r="B32" s="320">
        <v>882</v>
      </c>
      <c r="C32" s="321">
        <v>1062</v>
      </c>
      <c r="D32" s="322">
        <v>1251</v>
      </c>
      <c r="E32" s="323">
        <v>1446</v>
      </c>
      <c r="F32" s="321">
        <v>1699</v>
      </c>
      <c r="G32" s="322">
        <v>1940</v>
      </c>
      <c r="H32" s="323">
        <v>2250</v>
      </c>
      <c r="I32" s="321">
        <v>2517</v>
      </c>
      <c r="J32" s="322">
        <v>2792</v>
      </c>
      <c r="K32" s="323">
        <v>3096</v>
      </c>
      <c r="L32" s="321">
        <v>3335</v>
      </c>
      <c r="M32" s="322">
        <v>3592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</row>
    <row r="33" spans="1:43" s="222" customFormat="1" x14ac:dyDescent="0.15">
      <c r="A33" s="270">
        <v>650</v>
      </c>
      <c r="B33" s="308">
        <v>1378</v>
      </c>
      <c r="C33" s="309">
        <v>1558</v>
      </c>
      <c r="D33" s="310">
        <v>1816</v>
      </c>
      <c r="E33" s="311">
        <v>2071</v>
      </c>
      <c r="F33" s="309">
        <v>2392</v>
      </c>
      <c r="G33" s="310">
        <v>2707</v>
      </c>
      <c r="H33" s="311">
        <v>3085</v>
      </c>
      <c r="I33" s="309">
        <v>3441</v>
      </c>
      <c r="J33" s="310">
        <v>3812</v>
      </c>
      <c r="K33" s="311">
        <v>4228</v>
      </c>
      <c r="L33" s="309">
        <v>4613</v>
      </c>
      <c r="M33" s="310">
        <v>4975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</row>
    <row r="34" spans="1:43" s="222" customFormat="1" x14ac:dyDescent="0.15">
      <c r="A34" s="460" t="s">
        <v>12</v>
      </c>
      <c r="B34" s="312">
        <v>944</v>
      </c>
      <c r="C34" s="313">
        <v>1142</v>
      </c>
      <c r="D34" s="314">
        <v>1347</v>
      </c>
      <c r="E34" s="315">
        <v>1561</v>
      </c>
      <c r="F34" s="313">
        <v>1834</v>
      </c>
      <c r="G34" s="314">
        <v>2095</v>
      </c>
      <c r="H34" s="315">
        <v>2432</v>
      </c>
      <c r="I34" s="313">
        <v>2719</v>
      </c>
      <c r="J34" s="314">
        <v>3017</v>
      </c>
      <c r="K34" s="315">
        <v>3320</v>
      </c>
      <c r="L34" s="313">
        <v>3601</v>
      </c>
      <c r="M34" s="314">
        <v>3876</v>
      </c>
      <c r="N34" s="315">
        <v>4220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</row>
    <row r="35" spans="1:43" s="222" customFormat="1" x14ac:dyDescent="0.15">
      <c r="A35" s="270">
        <v>700</v>
      </c>
      <c r="B35" s="308">
        <v>1465</v>
      </c>
      <c r="C35" s="309">
        <v>1663</v>
      </c>
      <c r="D35" s="310">
        <v>1938</v>
      </c>
      <c r="E35" s="311">
        <v>2233</v>
      </c>
      <c r="F35" s="309">
        <v>2578</v>
      </c>
      <c r="G35" s="310">
        <v>2918</v>
      </c>
      <c r="H35" s="311">
        <v>3353</v>
      </c>
      <c r="I35" s="309">
        <v>3737</v>
      </c>
      <c r="J35" s="310">
        <v>4139</v>
      </c>
      <c r="K35" s="311">
        <v>4506</v>
      </c>
      <c r="L35" s="309">
        <v>4968</v>
      </c>
      <c r="M35" s="310">
        <v>5354</v>
      </c>
      <c r="N35" s="311">
        <v>5811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</row>
    <row r="36" spans="1:43" s="222" customFormat="1" x14ac:dyDescent="0.15">
      <c r="A36" s="460" t="s">
        <v>13</v>
      </c>
      <c r="B36" s="312">
        <v>1002</v>
      </c>
      <c r="C36" s="313">
        <v>1212</v>
      </c>
      <c r="D36" s="314">
        <v>1427</v>
      </c>
      <c r="E36" s="315">
        <v>1655</v>
      </c>
      <c r="F36" s="313">
        <v>1944</v>
      </c>
      <c r="G36" s="314">
        <v>2219</v>
      </c>
      <c r="H36" s="315">
        <v>2578</v>
      </c>
      <c r="I36" s="313">
        <v>2884</v>
      </c>
      <c r="J36" s="314">
        <v>3196</v>
      </c>
      <c r="K36" s="315">
        <v>3511</v>
      </c>
      <c r="L36" s="313">
        <v>3812</v>
      </c>
      <c r="M36" s="314">
        <v>4107</v>
      </c>
      <c r="N36" s="315">
        <v>4471</v>
      </c>
      <c r="O36" s="313">
        <v>4766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</row>
    <row r="37" spans="1:43" s="222" customFormat="1" x14ac:dyDescent="0.15">
      <c r="A37" s="270">
        <v>750</v>
      </c>
      <c r="B37" s="316">
        <v>1560</v>
      </c>
      <c r="C37" s="317">
        <v>1770</v>
      </c>
      <c r="D37" s="318">
        <v>2059</v>
      </c>
      <c r="E37" s="319">
        <v>2373</v>
      </c>
      <c r="F37" s="317">
        <v>2739</v>
      </c>
      <c r="G37" s="318">
        <v>3099</v>
      </c>
      <c r="H37" s="319">
        <v>3560</v>
      </c>
      <c r="I37" s="317">
        <v>3973</v>
      </c>
      <c r="J37" s="318">
        <v>4394</v>
      </c>
      <c r="K37" s="319">
        <v>4774</v>
      </c>
      <c r="L37" s="317">
        <v>5269</v>
      </c>
      <c r="M37" s="318">
        <v>5691</v>
      </c>
      <c r="N37" s="319">
        <v>6177</v>
      </c>
      <c r="O37" s="317">
        <v>6593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</row>
    <row r="38" spans="1:43" s="222" customFormat="1" x14ac:dyDescent="0.15">
      <c r="A38" s="460" t="s">
        <v>14</v>
      </c>
      <c r="B38" s="320">
        <v>1067</v>
      </c>
      <c r="C38" s="321">
        <v>1295</v>
      </c>
      <c r="D38" s="322">
        <v>1527</v>
      </c>
      <c r="E38" s="323">
        <v>1769</v>
      </c>
      <c r="F38" s="321">
        <v>2078</v>
      </c>
      <c r="G38" s="322">
        <v>2375</v>
      </c>
      <c r="H38" s="323">
        <v>2760</v>
      </c>
      <c r="I38" s="321">
        <v>3087</v>
      </c>
      <c r="J38" s="322">
        <v>3420</v>
      </c>
      <c r="K38" s="323">
        <v>3763</v>
      </c>
      <c r="L38" s="321">
        <v>4078</v>
      </c>
      <c r="M38" s="322">
        <v>4395</v>
      </c>
      <c r="N38" s="323">
        <v>4786</v>
      </c>
      <c r="O38" s="321">
        <v>5100</v>
      </c>
      <c r="P38" s="322">
        <v>5491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</row>
    <row r="39" spans="1:43" s="222" customFormat="1" x14ac:dyDescent="0.15">
      <c r="A39" s="270">
        <v>800</v>
      </c>
      <c r="B39" s="308">
        <v>1649</v>
      </c>
      <c r="C39" s="309">
        <v>1877</v>
      </c>
      <c r="D39" s="310">
        <v>2188</v>
      </c>
      <c r="E39" s="311">
        <v>2519</v>
      </c>
      <c r="F39" s="309">
        <v>2904</v>
      </c>
      <c r="G39" s="310">
        <v>3315</v>
      </c>
      <c r="H39" s="311">
        <v>3785</v>
      </c>
      <c r="I39" s="309">
        <v>4220</v>
      </c>
      <c r="J39" s="310">
        <v>4668</v>
      </c>
      <c r="K39" s="311">
        <v>5109</v>
      </c>
      <c r="L39" s="309">
        <v>5589</v>
      </c>
      <c r="M39" s="310">
        <v>6033</v>
      </c>
      <c r="N39" s="311">
        <v>6549</v>
      </c>
      <c r="O39" s="309">
        <v>6990</v>
      </c>
      <c r="P39" s="310">
        <v>7507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</row>
    <row r="40" spans="1:43" s="222" customFormat="1" x14ac:dyDescent="0.15">
      <c r="A40" s="460" t="s">
        <v>15</v>
      </c>
      <c r="B40" s="312">
        <v>1124</v>
      </c>
      <c r="C40" s="313">
        <v>1364</v>
      </c>
      <c r="D40" s="314">
        <v>1597</v>
      </c>
      <c r="E40" s="315">
        <v>1863</v>
      </c>
      <c r="F40" s="313">
        <v>2190</v>
      </c>
      <c r="G40" s="314">
        <v>2503</v>
      </c>
      <c r="H40" s="315">
        <v>2909</v>
      </c>
      <c r="I40" s="313">
        <v>3249</v>
      </c>
      <c r="J40" s="314">
        <v>3601</v>
      </c>
      <c r="K40" s="315">
        <v>3957</v>
      </c>
      <c r="L40" s="313">
        <v>4286</v>
      </c>
      <c r="M40" s="314">
        <v>4620</v>
      </c>
      <c r="N40" s="315">
        <v>5030</v>
      </c>
      <c r="O40" s="313">
        <v>5361</v>
      </c>
      <c r="P40" s="314">
        <v>5772</v>
      </c>
      <c r="Q40" s="315">
        <v>6103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</row>
    <row r="41" spans="1:43" s="222" customFormat="1" x14ac:dyDescent="0.15">
      <c r="A41" s="270">
        <v>850</v>
      </c>
      <c r="B41" s="308">
        <v>1727</v>
      </c>
      <c r="C41" s="309">
        <v>1967</v>
      </c>
      <c r="D41" s="310">
        <v>2293</v>
      </c>
      <c r="E41" s="311">
        <v>2655</v>
      </c>
      <c r="F41" s="309">
        <v>3067</v>
      </c>
      <c r="G41" s="310">
        <v>3497</v>
      </c>
      <c r="H41" s="311">
        <v>3995</v>
      </c>
      <c r="I41" s="309">
        <v>4478</v>
      </c>
      <c r="J41" s="310">
        <v>4951</v>
      </c>
      <c r="K41" s="311">
        <v>5378</v>
      </c>
      <c r="L41" s="309">
        <v>5847</v>
      </c>
      <c r="M41" s="310">
        <v>6305</v>
      </c>
      <c r="N41" s="311">
        <v>6845</v>
      </c>
      <c r="O41" s="309">
        <v>7306</v>
      </c>
      <c r="P41" s="310">
        <v>7846</v>
      </c>
      <c r="Q41" s="311">
        <v>8307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</row>
    <row r="42" spans="1:43" s="222" customFormat="1" x14ac:dyDescent="0.15">
      <c r="A42" s="460" t="s">
        <v>16</v>
      </c>
      <c r="B42" s="312">
        <v>1179</v>
      </c>
      <c r="C42" s="313">
        <v>1431</v>
      </c>
      <c r="D42" s="314">
        <v>1678</v>
      </c>
      <c r="E42" s="315">
        <v>1955</v>
      </c>
      <c r="F42" s="313">
        <v>2314</v>
      </c>
      <c r="G42" s="314">
        <v>2627</v>
      </c>
      <c r="H42" s="315">
        <v>3051</v>
      </c>
      <c r="I42" s="313">
        <v>3410</v>
      </c>
      <c r="J42" s="314">
        <v>3777</v>
      </c>
      <c r="K42" s="315">
        <v>4149</v>
      </c>
      <c r="L42" s="313">
        <v>4520</v>
      </c>
      <c r="M42" s="314">
        <v>4870</v>
      </c>
      <c r="N42" s="315">
        <v>5303</v>
      </c>
      <c r="O42" s="313">
        <v>5652</v>
      </c>
      <c r="P42" s="314">
        <v>6085</v>
      </c>
      <c r="Q42" s="315">
        <v>6433</v>
      </c>
      <c r="R42" s="313">
        <v>6782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</row>
    <row r="43" spans="1:43" s="222" customFormat="1" x14ac:dyDescent="0.15">
      <c r="A43" s="270">
        <v>900</v>
      </c>
      <c r="B43" s="316">
        <v>1816</v>
      </c>
      <c r="C43" s="317">
        <v>2068</v>
      </c>
      <c r="D43" s="318">
        <v>2415</v>
      </c>
      <c r="E43" s="319">
        <v>2792</v>
      </c>
      <c r="F43" s="317">
        <v>3242</v>
      </c>
      <c r="G43" s="318">
        <v>3678</v>
      </c>
      <c r="H43" s="319">
        <v>4225</v>
      </c>
      <c r="I43" s="317">
        <v>4706</v>
      </c>
      <c r="J43" s="318">
        <v>5141</v>
      </c>
      <c r="K43" s="319">
        <v>5648</v>
      </c>
      <c r="L43" s="317">
        <v>6165</v>
      </c>
      <c r="M43" s="318">
        <v>6655</v>
      </c>
      <c r="N43" s="319">
        <v>7225</v>
      </c>
      <c r="O43" s="317">
        <v>7711</v>
      </c>
      <c r="P43" s="318">
        <v>8281</v>
      </c>
      <c r="Q43" s="319">
        <v>8767</v>
      </c>
      <c r="R43" s="317">
        <v>9253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</row>
    <row r="44" spans="1:43" s="222" customFormat="1" x14ac:dyDescent="0.15">
      <c r="A44" s="460" t="s">
        <v>17</v>
      </c>
      <c r="B44" s="320">
        <v>1242</v>
      </c>
      <c r="C44" s="321">
        <v>1512</v>
      </c>
      <c r="D44" s="322">
        <v>1774</v>
      </c>
      <c r="E44" s="323">
        <v>2067</v>
      </c>
      <c r="F44" s="321">
        <v>2450</v>
      </c>
      <c r="G44" s="322">
        <v>2782</v>
      </c>
      <c r="H44" s="323">
        <v>3235</v>
      </c>
      <c r="I44" s="321">
        <v>3609</v>
      </c>
      <c r="J44" s="322">
        <v>3994</v>
      </c>
      <c r="K44" s="323">
        <v>4394</v>
      </c>
      <c r="L44" s="321">
        <v>4792</v>
      </c>
      <c r="M44" s="322">
        <v>5166</v>
      </c>
      <c r="N44" s="323">
        <v>5625</v>
      </c>
      <c r="O44" s="321">
        <v>5995</v>
      </c>
      <c r="P44" s="322">
        <v>6455</v>
      </c>
      <c r="Q44" s="323">
        <v>6824</v>
      </c>
      <c r="R44" s="321">
        <v>7194</v>
      </c>
      <c r="S44" s="320">
        <v>7654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</row>
    <row r="45" spans="1:43" s="222" customFormat="1" x14ac:dyDescent="0.15">
      <c r="A45" s="270">
        <v>950</v>
      </c>
      <c r="B45" s="308">
        <v>1912</v>
      </c>
      <c r="C45" s="309">
        <v>2182</v>
      </c>
      <c r="D45" s="310">
        <v>2549</v>
      </c>
      <c r="E45" s="311">
        <v>2946</v>
      </c>
      <c r="F45" s="309">
        <v>3428</v>
      </c>
      <c r="G45" s="310">
        <v>3887</v>
      </c>
      <c r="H45" s="311">
        <v>4472</v>
      </c>
      <c r="I45" s="309">
        <v>4971</v>
      </c>
      <c r="J45" s="310">
        <v>5430</v>
      </c>
      <c r="K45" s="311">
        <v>5969</v>
      </c>
      <c r="L45" s="309">
        <v>6527</v>
      </c>
      <c r="M45" s="310">
        <v>7049</v>
      </c>
      <c r="N45" s="311">
        <v>7654</v>
      </c>
      <c r="O45" s="309">
        <v>8168</v>
      </c>
      <c r="P45" s="310">
        <v>8773</v>
      </c>
      <c r="Q45" s="311">
        <v>9287</v>
      </c>
      <c r="R45" s="309">
        <v>9802</v>
      </c>
      <c r="S45" s="308">
        <v>10406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</row>
    <row r="46" spans="1:43" s="222" customFormat="1" x14ac:dyDescent="0.15">
      <c r="A46" s="460" t="s">
        <v>18</v>
      </c>
      <c r="B46" s="312">
        <v>1278</v>
      </c>
      <c r="C46" s="313">
        <v>1560</v>
      </c>
      <c r="D46" s="314">
        <v>1861</v>
      </c>
      <c r="E46" s="315">
        <v>2153</v>
      </c>
      <c r="F46" s="313">
        <v>2581</v>
      </c>
      <c r="G46" s="314">
        <v>2919</v>
      </c>
      <c r="H46" s="315">
        <v>3387</v>
      </c>
      <c r="I46" s="313">
        <v>3749</v>
      </c>
      <c r="J46" s="314">
        <v>4135</v>
      </c>
      <c r="K46" s="315">
        <v>4606</v>
      </c>
      <c r="L46" s="313">
        <v>5024</v>
      </c>
      <c r="M46" s="314">
        <v>5415</v>
      </c>
      <c r="N46" s="315">
        <v>5897</v>
      </c>
      <c r="O46" s="313">
        <v>6285</v>
      </c>
      <c r="P46" s="314">
        <v>6766</v>
      </c>
      <c r="Q46" s="315">
        <v>7154</v>
      </c>
      <c r="R46" s="313">
        <v>7542</v>
      </c>
      <c r="S46" s="312">
        <v>8023</v>
      </c>
      <c r="T46" s="313">
        <v>8411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</row>
    <row r="47" spans="1:43" s="222" customFormat="1" x14ac:dyDescent="0.15">
      <c r="A47" s="270">
        <v>1000</v>
      </c>
      <c r="B47" s="308">
        <v>1966</v>
      </c>
      <c r="C47" s="309">
        <v>2248</v>
      </c>
      <c r="D47" s="310">
        <v>2673</v>
      </c>
      <c r="E47" s="311">
        <v>3077</v>
      </c>
      <c r="F47" s="309">
        <v>3608</v>
      </c>
      <c r="G47" s="310">
        <v>4083</v>
      </c>
      <c r="H47" s="311">
        <v>4686</v>
      </c>
      <c r="I47" s="309">
        <v>5184</v>
      </c>
      <c r="J47" s="310">
        <v>5645</v>
      </c>
      <c r="K47" s="311">
        <v>6263</v>
      </c>
      <c r="L47" s="309">
        <v>6805</v>
      </c>
      <c r="M47" s="310">
        <v>7350</v>
      </c>
      <c r="N47" s="311">
        <v>7980</v>
      </c>
      <c r="O47" s="309">
        <v>8517</v>
      </c>
      <c r="P47" s="310">
        <v>9147</v>
      </c>
      <c r="Q47" s="311">
        <v>9683</v>
      </c>
      <c r="R47" s="309">
        <v>10220</v>
      </c>
      <c r="S47" s="308">
        <v>10850</v>
      </c>
      <c r="T47" s="309">
        <v>11387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</row>
    <row r="48" spans="1:43" s="222" customFormat="1" x14ac:dyDescent="0.15">
      <c r="A48" s="272" t="s">
        <v>19</v>
      </c>
      <c r="B48" s="312">
        <v>1339</v>
      </c>
      <c r="C48" s="313">
        <v>1639</v>
      </c>
      <c r="D48" s="314">
        <v>1960</v>
      </c>
      <c r="E48" s="315">
        <v>2267</v>
      </c>
      <c r="F48" s="313">
        <v>2716</v>
      </c>
      <c r="G48" s="314">
        <v>3073</v>
      </c>
      <c r="H48" s="315">
        <v>3569</v>
      </c>
      <c r="I48" s="313">
        <v>3948</v>
      </c>
      <c r="J48" s="314">
        <v>4355</v>
      </c>
      <c r="K48" s="315">
        <v>4857</v>
      </c>
      <c r="L48" s="313">
        <v>5309</v>
      </c>
      <c r="M48" s="314">
        <v>5725</v>
      </c>
      <c r="N48" s="315">
        <v>6235</v>
      </c>
      <c r="O48" s="313">
        <v>6644</v>
      </c>
      <c r="P48" s="314">
        <v>7154</v>
      </c>
      <c r="Q48" s="315">
        <v>7564</v>
      </c>
      <c r="R48" s="313">
        <v>7973</v>
      </c>
      <c r="S48" s="312">
        <v>8483</v>
      </c>
      <c r="T48" s="313">
        <v>8892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</row>
    <row r="49" spans="1:43" s="222" customFormat="1" x14ac:dyDescent="0.15">
      <c r="A49" s="270">
        <v>1050</v>
      </c>
      <c r="B49" s="316">
        <v>2060</v>
      </c>
      <c r="C49" s="317">
        <v>2360</v>
      </c>
      <c r="D49" s="318">
        <v>2793</v>
      </c>
      <c r="E49" s="319">
        <v>3236</v>
      </c>
      <c r="F49" s="317">
        <v>3778</v>
      </c>
      <c r="G49" s="318">
        <v>4291</v>
      </c>
      <c r="H49" s="319">
        <v>4932</v>
      </c>
      <c r="I49" s="317">
        <v>5451</v>
      </c>
      <c r="J49" s="318">
        <v>5933</v>
      </c>
      <c r="K49" s="319">
        <v>6596</v>
      </c>
      <c r="L49" s="317">
        <v>7177</v>
      </c>
      <c r="M49" s="318">
        <v>7756</v>
      </c>
      <c r="N49" s="319">
        <v>8422</v>
      </c>
      <c r="O49" s="317">
        <v>8988</v>
      </c>
      <c r="P49" s="318">
        <v>9654</v>
      </c>
      <c r="Q49" s="319">
        <v>10220</v>
      </c>
      <c r="R49" s="317">
        <v>10786</v>
      </c>
      <c r="S49" s="316">
        <v>11451</v>
      </c>
      <c r="T49" s="317">
        <v>12017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</row>
    <row r="50" spans="1:43" s="222" customFormat="1" x14ac:dyDescent="0.15">
      <c r="A50" s="460" t="s">
        <v>20</v>
      </c>
      <c r="B50" s="320">
        <v>1396</v>
      </c>
      <c r="C50" s="321">
        <v>1708</v>
      </c>
      <c r="D50" s="322">
        <v>2040</v>
      </c>
      <c r="E50" s="323">
        <v>2359</v>
      </c>
      <c r="F50" s="321">
        <v>2826</v>
      </c>
      <c r="G50" s="322">
        <v>3199</v>
      </c>
      <c r="H50" s="323">
        <v>3712</v>
      </c>
      <c r="I50" s="321">
        <v>4108</v>
      </c>
      <c r="J50" s="322">
        <v>4528</v>
      </c>
      <c r="K50" s="323">
        <v>5048</v>
      </c>
      <c r="L50" s="321">
        <v>5527</v>
      </c>
      <c r="M50" s="322">
        <v>5957</v>
      </c>
      <c r="N50" s="323">
        <v>6487</v>
      </c>
      <c r="O50" s="321">
        <v>6914</v>
      </c>
      <c r="P50" s="322">
        <v>7444</v>
      </c>
      <c r="Q50" s="323">
        <v>7870</v>
      </c>
      <c r="R50" s="321">
        <v>8296</v>
      </c>
      <c r="S50" s="320">
        <v>8827</v>
      </c>
      <c r="T50" s="321">
        <v>9253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</row>
    <row r="51" spans="1:43" s="222" customFormat="1" x14ac:dyDescent="0.15">
      <c r="A51" s="270">
        <v>1100</v>
      </c>
      <c r="B51" s="308">
        <v>2150</v>
      </c>
      <c r="C51" s="309">
        <v>2462</v>
      </c>
      <c r="D51" s="310">
        <v>2892</v>
      </c>
      <c r="E51" s="311">
        <v>3373</v>
      </c>
      <c r="F51" s="309">
        <v>3952</v>
      </c>
      <c r="G51" s="310">
        <v>4474</v>
      </c>
      <c r="H51" s="311">
        <v>5136</v>
      </c>
      <c r="I51" s="309">
        <v>5681</v>
      </c>
      <c r="J51" s="310">
        <v>6180</v>
      </c>
      <c r="K51" s="311">
        <v>6864</v>
      </c>
      <c r="L51" s="309">
        <v>7474</v>
      </c>
      <c r="M51" s="310">
        <v>8067</v>
      </c>
      <c r="N51" s="311">
        <v>8760</v>
      </c>
      <c r="O51" s="309">
        <v>9348</v>
      </c>
      <c r="P51" s="310">
        <v>10041</v>
      </c>
      <c r="Q51" s="311">
        <v>10629</v>
      </c>
      <c r="R51" s="309">
        <v>11218</v>
      </c>
      <c r="S51" s="308">
        <v>11911</v>
      </c>
      <c r="T51" s="309">
        <v>12499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</row>
    <row r="52" spans="1:43" s="222" customFormat="1" x14ac:dyDescent="0.15">
      <c r="A52" s="460" t="s">
        <v>21</v>
      </c>
      <c r="B52" s="312">
        <v>1446</v>
      </c>
      <c r="C52" s="313">
        <v>1770</v>
      </c>
      <c r="D52" s="314">
        <v>2117</v>
      </c>
      <c r="E52" s="315">
        <v>2451</v>
      </c>
      <c r="F52" s="313">
        <v>2935</v>
      </c>
      <c r="G52" s="314">
        <v>3320</v>
      </c>
      <c r="H52" s="315">
        <v>3855</v>
      </c>
      <c r="I52" s="313">
        <v>4264</v>
      </c>
      <c r="J52" s="314">
        <v>4702</v>
      </c>
      <c r="K52" s="315">
        <v>5237</v>
      </c>
      <c r="L52" s="313">
        <v>5733</v>
      </c>
      <c r="M52" s="314">
        <v>6169</v>
      </c>
      <c r="N52" s="315">
        <v>6718</v>
      </c>
      <c r="O52" s="313">
        <v>7160</v>
      </c>
      <c r="P52" s="314">
        <v>7709</v>
      </c>
      <c r="Q52" s="315">
        <v>8150</v>
      </c>
      <c r="R52" s="313">
        <v>8592</v>
      </c>
      <c r="S52" s="312">
        <v>9141</v>
      </c>
      <c r="T52" s="313">
        <v>9582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</row>
    <row r="53" spans="1:43" s="222" customFormat="1" x14ac:dyDescent="0.15">
      <c r="A53" s="270">
        <v>1150</v>
      </c>
      <c r="B53" s="308">
        <v>2232</v>
      </c>
      <c r="C53" s="309">
        <v>2556</v>
      </c>
      <c r="D53" s="310">
        <v>3009</v>
      </c>
      <c r="E53" s="311">
        <v>3494</v>
      </c>
      <c r="F53" s="309">
        <v>4111</v>
      </c>
      <c r="G53" s="310">
        <v>4650</v>
      </c>
      <c r="H53" s="311">
        <v>5343</v>
      </c>
      <c r="I53" s="309">
        <v>5906</v>
      </c>
      <c r="J53" s="310">
        <v>6427</v>
      </c>
      <c r="K53" s="311">
        <v>7129</v>
      </c>
      <c r="L53" s="309">
        <v>7761</v>
      </c>
      <c r="M53" s="310">
        <v>8356</v>
      </c>
      <c r="N53" s="311">
        <v>9074</v>
      </c>
      <c r="O53" s="309">
        <v>9684</v>
      </c>
      <c r="P53" s="310">
        <v>10401</v>
      </c>
      <c r="Q53" s="311">
        <v>11011</v>
      </c>
      <c r="R53" s="309">
        <v>11620</v>
      </c>
      <c r="S53" s="308">
        <v>12338</v>
      </c>
      <c r="T53" s="309">
        <v>12948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</row>
    <row r="54" spans="1:43" s="222" customFormat="1" x14ac:dyDescent="0.15">
      <c r="A54" s="460" t="s">
        <v>22</v>
      </c>
      <c r="B54" s="312">
        <v>1510</v>
      </c>
      <c r="C54" s="313">
        <v>1852</v>
      </c>
      <c r="D54" s="314">
        <v>2216</v>
      </c>
      <c r="E54" s="315">
        <v>2564</v>
      </c>
      <c r="F54" s="313">
        <v>3072</v>
      </c>
      <c r="G54" s="314">
        <v>3495</v>
      </c>
      <c r="H54" s="315">
        <v>4035</v>
      </c>
      <c r="I54" s="313">
        <v>4496</v>
      </c>
      <c r="J54" s="314">
        <v>4958</v>
      </c>
      <c r="K54" s="315">
        <v>5532</v>
      </c>
      <c r="L54" s="313">
        <v>6001</v>
      </c>
      <c r="M54" s="314">
        <v>6457</v>
      </c>
      <c r="N54" s="315">
        <v>7033</v>
      </c>
      <c r="O54" s="313">
        <v>7494</v>
      </c>
      <c r="P54" s="314">
        <v>8070</v>
      </c>
      <c r="Q54" s="315">
        <v>8531</v>
      </c>
      <c r="R54" s="313">
        <v>8993</v>
      </c>
      <c r="S54" s="312">
        <v>9569</v>
      </c>
      <c r="T54" s="313">
        <v>10030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</row>
    <row r="55" spans="1:43" s="222" customFormat="1" x14ac:dyDescent="0.15">
      <c r="A55" s="270">
        <v>1200</v>
      </c>
      <c r="B55" s="316">
        <v>2330</v>
      </c>
      <c r="C55" s="317">
        <v>2672</v>
      </c>
      <c r="D55" s="318">
        <v>3146</v>
      </c>
      <c r="E55" s="319">
        <v>3624</v>
      </c>
      <c r="F55" s="317">
        <v>4265</v>
      </c>
      <c r="G55" s="318">
        <v>4847</v>
      </c>
      <c r="H55" s="319">
        <v>5548</v>
      </c>
      <c r="I55" s="317">
        <v>6196</v>
      </c>
      <c r="J55" s="318">
        <v>6756</v>
      </c>
      <c r="K55" s="319">
        <v>7502</v>
      </c>
      <c r="L55" s="317">
        <v>8112</v>
      </c>
      <c r="M55" s="318">
        <v>8740</v>
      </c>
      <c r="N55" s="319">
        <v>9491</v>
      </c>
      <c r="O55" s="317">
        <v>10128</v>
      </c>
      <c r="P55" s="318">
        <v>10879</v>
      </c>
      <c r="Q55" s="319">
        <v>11516</v>
      </c>
      <c r="R55" s="317">
        <v>12154</v>
      </c>
      <c r="S55" s="316">
        <v>12905</v>
      </c>
      <c r="T55" s="317">
        <v>13542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</row>
    <row r="56" spans="1:43" s="222" customFormat="1" x14ac:dyDescent="0.15">
      <c r="A56" s="460" t="s">
        <v>130</v>
      </c>
      <c r="B56" s="320">
        <v>1526</v>
      </c>
      <c r="C56" s="321">
        <v>1923</v>
      </c>
      <c r="D56" s="322">
        <v>2302</v>
      </c>
      <c r="E56" s="323">
        <v>2662</v>
      </c>
      <c r="F56" s="321">
        <v>3187</v>
      </c>
      <c r="G56" s="322">
        <v>3624</v>
      </c>
      <c r="H56" s="323">
        <v>4189</v>
      </c>
      <c r="I56" s="321">
        <v>4668</v>
      </c>
      <c r="J56" s="322">
        <v>5148</v>
      </c>
      <c r="K56" s="323">
        <v>5745</v>
      </c>
      <c r="L56" s="321">
        <v>6224</v>
      </c>
      <c r="M56" s="322">
        <v>6704</v>
      </c>
      <c r="N56" s="323">
        <v>7301</v>
      </c>
      <c r="O56" s="321">
        <v>7780</v>
      </c>
      <c r="P56" s="322">
        <v>8378</v>
      </c>
      <c r="Q56" s="323">
        <v>8857</v>
      </c>
      <c r="R56" s="321">
        <v>9336</v>
      </c>
      <c r="S56" s="320">
        <v>9934</v>
      </c>
      <c r="T56" s="321">
        <v>10413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</row>
    <row r="57" spans="1:43" s="222" customFormat="1" x14ac:dyDescent="0.15">
      <c r="A57" s="270">
        <v>1250</v>
      </c>
      <c r="B57" s="308">
        <v>2348</v>
      </c>
      <c r="C57" s="309">
        <v>2779</v>
      </c>
      <c r="D57" s="310">
        <v>3269</v>
      </c>
      <c r="E57" s="311">
        <v>3770</v>
      </c>
      <c r="F57" s="309">
        <v>4433</v>
      </c>
      <c r="G57" s="310">
        <v>5035</v>
      </c>
      <c r="H57" s="311">
        <v>5764</v>
      </c>
      <c r="I57" s="309">
        <v>6440</v>
      </c>
      <c r="J57" s="310">
        <v>7023</v>
      </c>
      <c r="K57" s="311">
        <v>7791</v>
      </c>
      <c r="L57" s="309">
        <v>8419</v>
      </c>
      <c r="M57" s="310">
        <v>9081</v>
      </c>
      <c r="N57" s="311">
        <v>9862</v>
      </c>
      <c r="O57" s="309">
        <v>10524</v>
      </c>
      <c r="P57" s="310">
        <v>11304</v>
      </c>
      <c r="Q57" s="311">
        <v>11966</v>
      </c>
      <c r="R57" s="309">
        <v>12629</v>
      </c>
      <c r="S57" s="308">
        <v>13409</v>
      </c>
      <c r="T57" s="309">
        <v>14071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</row>
    <row r="58" spans="1:43" s="222" customFormat="1" x14ac:dyDescent="0.15">
      <c r="A58" s="460" t="s">
        <v>131</v>
      </c>
      <c r="B58" s="312">
        <v>1584</v>
      </c>
      <c r="C58" s="313">
        <v>1995</v>
      </c>
      <c r="D58" s="314">
        <v>2388</v>
      </c>
      <c r="E58" s="315">
        <v>2761</v>
      </c>
      <c r="F58" s="313">
        <v>3304</v>
      </c>
      <c r="G58" s="314">
        <v>3757</v>
      </c>
      <c r="H58" s="315">
        <v>4343</v>
      </c>
      <c r="I58" s="313">
        <v>4840</v>
      </c>
      <c r="J58" s="314">
        <v>5337</v>
      </c>
      <c r="K58" s="315">
        <v>5956</v>
      </c>
      <c r="L58" s="313">
        <v>6453</v>
      </c>
      <c r="M58" s="314">
        <v>6950</v>
      </c>
      <c r="N58" s="315">
        <v>7569</v>
      </c>
      <c r="O58" s="313">
        <v>8066</v>
      </c>
      <c r="P58" s="314">
        <v>8685</v>
      </c>
      <c r="Q58" s="315">
        <v>9182</v>
      </c>
      <c r="R58" s="313">
        <v>9680</v>
      </c>
      <c r="S58" s="312">
        <v>10299</v>
      </c>
      <c r="T58" s="313">
        <v>10796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</row>
    <row r="59" spans="1:43" s="222" customFormat="1" x14ac:dyDescent="0.15">
      <c r="A59" s="270">
        <v>1300</v>
      </c>
      <c r="B59" s="308">
        <v>2439</v>
      </c>
      <c r="C59" s="309">
        <v>2885</v>
      </c>
      <c r="D59" s="310">
        <v>3393</v>
      </c>
      <c r="E59" s="311">
        <v>3913</v>
      </c>
      <c r="F59" s="309">
        <v>4600</v>
      </c>
      <c r="G59" s="310">
        <v>5224</v>
      </c>
      <c r="H59" s="311">
        <v>5980</v>
      </c>
      <c r="I59" s="309">
        <v>6682</v>
      </c>
      <c r="J59" s="310">
        <v>7287</v>
      </c>
      <c r="K59" s="311">
        <v>8084</v>
      </c>
      <c r="L59" s="309">
        <v>8736</v>
      </c>
      <c r="M59" s="310">
        <v>9423</v>
      </c>
      <c r="N59" s="311">
        <v>10232</v>
      </c>
      <c r="O59" s="309">
        <v>10920</v>
      </c>
      <c r="P59" s="310">
        <v>11729</v>
      </c>
      <c r="Q59" s="311">
        <v>12416</v>
      </c>
      <c r="R59" s="309">
        <v>13103</v>
      </c>
      <c r="S59" s="308">
        <v>13913</v>
      </c>
      <c r="T59" s="309">
        <v>14600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</row>
    <row r="60" spans="1:43" s="222" customFormat="1" x14ac:dyDescent="0.15">
      <c r="A60" s="460" t="s">
        <v>132</v>
      </c>
      <c r="B60" s="312">
        <v>1650</v>
      </c>
      <c r="C60" s="313">
        <v>2081</v>
      </c>
      <c r="D60" s="314">
        <v>2491</v>
      </c>
      <c r="E60" s="315">
        <v>2881</v>
      </c>
      <c r="F60" s="313">
        <v>3449</v>
      </c>
      <c r="G60" s="314">
        <v>3923</v>
      </c>
      <c r="H60" s="315">
        <v>4535</v>
      </c>
      <c r="I60" s="313">
        <v>5053</v>
      </c>
      <c r="J60" s="314">
        <v>5572</v>
      </c>
      <c r="K60" s="315">
        <v>6219</v>
      </c>
      <c r="L60" s="313">
        <v>6738</v>
      </c>
      <c r="M60" s="314">
        <v>7257</v>
      </c>
      <c r="N60" s="315">
        <v>7903</v>
      </c>
      <c r="O60" s="313">
        <v>8422</v>
      </c>
      <c r="P60" s="314">
        <v>9069</v>
      </c>
      <c r="Q60" s="315">
        <v>9588</v>
      </c>
      <c r="R60" s="313">
        <v>10107</v>
      </c>
      <c r="S60" s="312">
        <v>10754</v>
      </c>
      <c r="T60" s="313">
        <v>11272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</row>
    <row r="61" spans="1:43" s="222" customFormat="1" x14ac:dyDescent="0.15">
      <c r="A61" s="270">
        <v>1350</v>
      </c>
      <c r="B61" s="316">
        <v>2538</v>
      </c>
      <c r="C61" s="317">
        <v>3005</v>
      </c>
      <c r="D61" s="318">
        <v>3536</v>
      </c>
      <c r="E61" s="319">
        <v>4078</v>
      </c>
      <c r="F61" s="317">
        <v>4795</v>
      </c>
      <c r="G61" s="318">
        <v>5446</v>
      </c>
      <c r="H61" s="319">
        <v>6235</v>
      </c>
      <c r="I61" s="317">
        <v>6967</v>
      </c>
      <c r="J61" s="318">
        <v>7598</v>
      </c>
      <c r="K61" s="319">
        <v>8429</v>
      </c>
      <c r="L61" s="317">
        <v>9108</v>
      </c>
      <c r="M61" s="318">
        <v>9825</v>
      </c>
      <c r="N61" s="319">
        <v>10669</v>
      </c>
      <c r="O61" s="317">
        <v>11385</v>
      </c>
      <c r="P61" s="318">
        <v>12230</v>
      </c>
      <c r="Q61" s="319">
        <v>12946</v>
      </c>
      <c r="R61" s="317">
        <v>13662</v>
      </c>
      <c r="S61" s="316">
        <v>14507</v>
      </c>
      <c r="T61" s="317">
        <v>15223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</row>
    <row r="62" spans="1:43" s="222" customFormat="1" x14ac:dyDescent="0.15">
      <c r="A62" s="460" t="s">
        <v>133</v>
      </c>
      <c r="B62" s="320">
        <v>1708</v>
      </c>
      <c r="C62" s="321">
        <v>2153</v>
      </c>
      <c r="D62" s="322">
        <v>2577</v>
      </c>
      <c r="E62" s="323">
        <v>2980</v>
      </c>
      <c r="F62" s="321">
        <v>3567</v>
      </c>
      <c r="G62" s="322">
        <v>4056</v>
      </c>
      <c r="H62" s="323">
        <v>4688</v>
      </c>
      <c r="I62" s="321">
        <v>5225</v>
      </c>
      <c r="J62" s="322">
        <v>5762</v>
      </c>
      <c r="K62" s="323">
        <v>6430</v>
      </c>
      <c r="L62" s="321">
        <v>6967</v>
      </c>
      <c r="M62" s="322">
        <v>7503</v>
      </c>
      <c r="N62" s="323">
        <v>8172</v>
      </c>
      <c r="O62" s="321">
        <v>8708</v>
      </c>
      <c r="P62" s="322">
        <v>9377</v>
      </c>
      <c r="Q62" s="323">
        <v>9913</v>
      </c>
      <c r="R62" s="321">
        <v>10450</v>
      </c>
      <c r="S62" s="320">
        <v>11118</v>
      </c>
      <c r="T62" s="321">
        <v>11655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</row>
    <row r="63" spans="1:43" s="222" customFormat="1" x14ac:dyDescent="0.15">
      <c r="A63" s="270">
        <v>1400</v>
      </c>
      <c r="B63" s="308">
        <v>2629</v>
      </c>
      <c r="C63" s="309">
        <v>3111</v>
      </c>
      <c r="D63" s="310">
        <v>3660</v>
      </c>
      <c r="E63" s="311">
        <v>4221</v>
      </c>
      <c r="F63" s="309">
        <v>4962</v>
      </c>
      <c r="G63" s="310">
        <v>5636</v>
      </c>
      <c r="H63" s="311">
        <v>6452</v>
      </c>
      <c r="I63" s="309">
        <v>7209</v>
      </c>
      <c r="J63" s="310">
        <v>7862</v>
      </c>
      <c r="K63" s="311">
        <v>8722</v>
      </c>
      <c r="L63" s="309">
        <v>9425</v>
      </c>
      <c r="M63" s="310">
        <v>10166</v>
      </c>
      <c r="N63" s="311">
        <v>11040</v>
      </c>
      <c r="O63" s="309">
        <v>11781</v>
      </c>
      <c r="P63" s="310">
        <v>12654</v>
      </c>
      <c r="Q63" s="311">
        <v>13396</v>
      </c>
      <c r="R63" s="309">
        <v>14137</v>
      </c>
      <c r="S63" s="308">
        <v>15011</v>
      </c>
      <c r="T63" s="309">
        <v>15752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</row>
    <row r="64" spans="1:43" s="222" customFormat="1" x14ac:dyDescent="0.15">
      <c r="A64" s="460" t="s">
        <v>134</v>
      </c>
      <c r="B64" s="312">
        <v>1775</v>
      </c>
      <c r="C64" s="313">
        <v>2239</v>
      </c>
      <c r="D64" s="314">
        <v>2680</v>
      </c>
      <c r="E64" s="315">
        <v>3100</v>
      </c>
      <c r="F64" s="313">
        <v>3712</v>
      </c>
      <c r="G64" s="314">
        <v>4222</v>
      </c>
      <c r="H64" s="315">
        <v>4880</v>
      </c>
      <c r="I64" s="313">
        <v>5439</v>
      </c>
      <c r="J64" s="314">
        <v>5997</v>
      </c>
      <c r="K64" s="315">
        <v>6693</v>
      </c>
      <c r="L64" s="313">
        <v>7251</v>
      </c>
      <c r="M64" s="314">
        <v>7810</v>
      </c>
      <c r="N64" s="315">
        <v>8506</v>
      </c>
      <c r="O64" s="313">
        <v>9064</v>
      </c>
      <c r="P64" s="314">
        <v>9761</v>
      </c>
      <c r="Q64" s="315">
        <v>10319</v>
      </c>
      <c r="R64" s="313">
        <v>10877</v>
      </c>
      <c r="S64" s="312">
        <v>11573</v>
      </c>
      <c r="T64" s="313">
        <v>12132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</row>
    <row r="65" spans="1:42" x14ac:dyDescent="0.15">
      <c r="A65" s="270">
        <v>1450</v>
      </c>
      <c r="B65" s="308">
        <v>2728</v>
      </c>
      <c r="C65" s="309">
        <v>3231</v>
      </c>
      <c r="D65" s="310">
        <v>3802</v>
      </c>
      <c r="E65" s="311">
        <v>4386</v>
      </c>
      <c r="F65" s="309">
        <v>5158</v>
      </c>
      <c r="G65" s="310">
        <v>5858</v>
      </c>
      <c r="H65" s="311">
        <v>6707</v>
      </c>
      <c r="I65" s="309">
        <v>7494</v>
      </c>
      <c r="J65" s="310">
        <v>8172</v>
      </c>
      <c r="K65" s="311">
        <v>9067</v>
      </c>
      <c r="L65" s="309">
        <v>9797</v>
      </c>
      <c r="M65" s="310">
        <v>10568</v>
      </c>
      <c r="N65" s="311">
        <v>11476</v>
      </c>
      <c r="O65" s="309">
        <v>12247</v>
      </c>
      <c r="P65" s="310">
        <v>13155</v>
      </c>
      <c r="Q65" s="311">
        <v>13926</v>
      </c>
      <c r="R65" s="309">
        <v>14696</v>
      </c>
      <c r="S65" s="308">
        <v>15605</v>
      </c>
      <c r="T65" s="309">
        <v>16375</v>
      </c>
    </row>
    <row r="66" spans="1:42" x14ac:dyDescent="0.15">
      <c r="A66" s="460" t="s">
        <v>135</v>
      </c>
      <c r="B66" s="312">
        <v>1833</v>
      </c>
      <c r="C66" s="313">
        <v>2311</v>
      </c>
      <c r="D66" s="314">
        <v>2766</v>
      </c>
      <c r="E66" s="315">
        <v>3199</v>
      </c>
      <c r="F66" s="313">
        <v>3829</v>
      </c>
      <c r="G66" s="314">
        <v>4355</v>
      </c>
      <c r="H66" s="315">
        <v>5034</v>
      </c>
      <c r="I66" s="313">
        <v>5610</v>
      </c>
      <c r="J66" s="314">
        <v>6186</v>
      </c>
      <c r="K66" s="315">
        <v>6904</v>
      </c>
      <c r="L66" s="313">
        <v>7480</v>
      </c>
      <c r="M66" s="314">
        <v>8056</v>
      </c>
      <c r="N66" s="315">
        <v>8774</v>
      </c>
      <c r="O66" s="313">
        <v>9350</v>
      </c>
      <c r="P66" s="314">
        <v>10068</v>
      </c>
      <c r="Q66" s="315">
        <v>10644</v>
      </c>
      <c r="R66" s="313">
        <v>11220</v>
      </c>
      <c r="S66" s="312">
        <v>11938</v>
      </c>
      <c r="T66" s="313">
        <v>12514</v>
      </c>
      <c r="U66" s="294"/>
    </row>
    <row r="67" spans="1:42" x14ac:dyDescent="0.15">
      <c r="A67" s="270">
        <v>1500</v>
      </c>
      <c r="B67" s="316">
        <v>2819</v>
      </c>
      <c r="C67" s="317">
        <v>3338</v>
      </c>
      <c r="D67" s="318">
        <v>3927</v>
      </c>
      <c r="E67" s="319">
        <v>4529</v>
      </c>
      <c r="F67" s="317">
        <v>5325</v>
      </c>
      <c r="G67" s="318">
        <v>6048</v>
      </c>
      <c r="H67" s="319">
        <v>6924</v>
      </c>
      <c r="I67" s="317">
        <v>7736</v>
      </c>
      <c r="J67" s="318">
        <v>8437</v>
      </c>
      <c r="K67" s="319">
        <v>9359</v>
      </c>
      <c r="L67" s="317">
        <v>10114</v>
      </c>
      <c r="M67" s="318">
        <v>10910</v>
      </c>
      <c r="N67" s="319">
        <v>11847</v>
      </c>
      <c r="O67" s="317">
        <v>12643</v>
      </c>
      <c r="P67" s="318">
        <v>13580</v>
      </c>
      <c r="Q67" s="319">
        <v>14376</v>
      </c>
      <c r="R67" s="317">
        <v>15171</v>
      </c>
      <c r="S67" s="316">
        <v>16109</v>
      </c>
      <c r="T67" s="317">
        <v>16904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>ROUND(W76*$T$76,0)+W146</f>
        <v>297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1.55</v>
      </c>
      <c r="U76" s="221"/>
      <c r="V76" s="239">
        <v>4</v>
      </c>
      <c r="W76" s="243">
        <v>171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>ROUND(W77*$T$76,0)+W146</f>
        <v>511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W76+B147</f>
        <v>309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>ROUND(W78*$T$76,0)+W148</f>
        <v>321</v>
      </c>
      <c r="C78" s="248">
        <f>ROUND(X78*$T$76,0)+X148</f>
        <v>363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X78</f>
        <v>171</v>
      </c>
      <c r="X78" s="250">
        <v>171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>ROUND(W79*$T$76,0)+W148</f>
        <v>535</v>
      </c>
      <c r="C79" s="245">
        <f>ROUND(X79*$T$76,0)+X148</f>
        <v>577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W78+B149</f>
        <v>309</v>
      </c>
      <c r="X79" s="250">
        <f>X78+C149</f>
        <v>309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>ROUND(W80*$T$76,0)+W150</f>
        <v>377</v>
      </c>
      <c r="C80" s="248">
        <f>ROUND(X80*$T$76,0)+X150</f>
        <v>431</v>
      </c>
      <c r="D80" s="248">
        <f>ROUND(Y80*$T$76,0)+Y150</f>
        <v>486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X80</f>
        <v>197</v>
      </c>
      <c r="X80" s="250">
        <v>197</v>
      </c>
      <c r="Y80" s="250">
        <v>209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>ROUND(W81*$T$76,0)+W150</f>
        <v>621</v>
      </c>
      <c r="C81" s="245">
        <f>ROUND(X81*$T$76,0)+X150</f>
        <v>675</v>
      </c>
      <c r="D81" s="245">
        <f>ROUND(Y81*$T$76,0)+Y150</f>
        <v>746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W80+B151</f>
        <v>354</v>
      </c>
      <c r="X81" s="250">
        <f>X80+C151</f>
        <v>354</v>
      </c>
      <c r="Y81" s="250">
        <f>Y80+D151</f>
        <v>377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>ROUND(W82*$T$76,0)+W152</f>
        <v>423</v>
      </c>
      <c r="C82" s="248">
        <f>ROUND(X82*$T$76,0)+X152</f>
        <v>489</v>
      </c>
      <c r="D82" s="248">
        <f>ROUND(Y82*$T$76,0)+Y152</f>
        <v>579</v>
      </c>
      <c r="E82" s="248">
        <f>ROUND(Z82*$T$76,0)+Z152</f>
        <v>637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X82</f>
        <v>216</v>
      </c>
      <c r="X82" s="250">
        <v>216</v>
      </c>
      <c r="Y82" s="250">
        <v>246</v>
      </c>
      <c r="Z82" s="250">
        <v>255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>ROUND(W83*$T$76,0)+W152</f>
        <v>694</v>
      </c>
      <c r="C83" s="245">
        <f>ROUND(X83*$T$76,0)+X152</f>
        <v>760</v>
      </c>
      <c r="D83" s="245">
        <f>ROUND(Y83*$T$76,0)+Y152</f>
        <v>865</v>
      </c>
      <c r="E83" s="245">
        <f>ROUND(Z83*$T$76,0)+Z152</f>
        <v>943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W82+B153</f>
        <v>391</v>
      </c>
      <c r="X83" s="250">
        <f>X82+C153</f>
        <v>391</v>
      </c>
      <c r="Y83" s="250">
        <f>Y82+D153</f>
        <v>430</v>
      </c>
      <c r="Z83" s="250">
        <f>Z82+E153</f>
        <v>452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>ROUND(W84*$T$76,0)+W154</f>
        <v>484</v>
      </c>
      <c r="C84" s="248">
        <f>ROUND(X84*$T$76,0)+X154</f>
        <v>568</v>
      </c>
      <c r="D84" s="248">
        <f>ROUND(Y84*$T$76,0)+Y154</f>
        <v>672</v>
      </c>
      <c r="E84" s="248">
        <f>ROUND(Z84*$T$76,0)+Z154</f>
        <v>754</v>
      </c>
      <c r="F84" s="248">
        <f>ROUND(AA84*$T$76,0)+AA154</f>
        <v>871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X84</f>
        <v>240</v>
      </c>
      <c r="X84" s="250">
        <v>240</v>
      </c>
      <c r="Y84" s="250">
        <v>271</v>
      </c>
      <c r="Z84" s="250">
        <v>288</v>
      </c>
      <c r="AA84" s="250">
        <v>309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>ROUND(W85*$T$76,0)+W154</f>
        <v>779</v>
      </c>
      <c r="C85" s="252">
        <f>ROUND(X85*$T$76,0)+X154</f>
        <v>863</v>
      </c>
      <c r="D85" s="252">
        <f>ROUND(Y85*$T$76,0)+Y154</f>
        <v>1001</v>
      </c>
      <c r="E85" s="252">
        <f>ROUND(Z85*$T$76,0)+Z154</f>
        <v>1097</v>
      </c>
      <c r="F85" s="252">
        <f>ROUND(AA85*$T$76,0)+AA154</f>
        <v>1241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W84+B155</f>
        <v>430</v>
      </c>
      <c r="X85" s="250">
        <f>X84+C155</f>
        <v>430</v>
      </c>
      <c r="Y85" s="250">
        <f>Y84+D155</f>
        <v>483</v>
      </c>
      <c r="Z85" s="250">
        <f>Z84+E155</f>
        <v>509</v>
      </c>
      <c r="AA85" s="250">
        <f>AA84+F155</f>
        <v>548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ref="B86:G86" si="0">ROUND(W86*$T$76,0)+W156</f>
        <v>545</v>
      </c>
      <c r="C86" s="241">
        <f t="shared" si="0"/>
        <v>641</v>
      </c>
      <c r="D86" s="241">
        <f t="shared" si="0"/>
        <v>759</v>
      </c>
      <c r="E86" s="241">
        <f t="shared" si="0"/>
        <v>853</v>
      </c>
      <c r="F86" s="241">
        <f t="shared" si="0"/>
        <v>984</v>
      </c>
      <c r="G86" s="241">
        <f t="shared" si="0"/>
        <v>1127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X86</f>
        <v>269</v>
      </c>
      <c r="X86" s="250">
        <v>269</v>
      </c>
      <c r="Y86" s="250">
        <v>304</v>
      </c>
      <c r="Z86" s="250">
        <v>323</v>
      </c>
      <c r="AA86" s="250">
        <v>346</v>
      </c>
      <c r="AB86" s="250">
        <v>397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ref="B87:G87" si="1">ROUND(W87*$T$76,0)+W156</f>
        <v>867</v>
      </c>
      <c r="C87" s="245">
        <f t="shared" si="1"/>
        <v>963</v>
      </c>
      <c r="D87" s="245">
        <f t="shared" si="1"/>
        <v>1125</v>
      </c>
      <c r="E87" s="245">
        <f t="shared" si="1"/>
        <v>1240</v>
      </c>
      <c r="F87" s="245">
        <f t="shared" si="1"/>
        <v>1404</v>
      </c>
      <c r="G87" s="245">
        <f t="shared" si="1"/>
        <v>1575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 t="shared" ref="W87:AB87" si="2">W86+B157</f>
        <v>477</v>
      </c>
      <c r="X87" s="250">
        <f t="shared" si="2"/>
        <v>477</v>
      </c>
      <c r="Y87" s="250">
        <f t="shared" si="2"/>
        <v>540</v>
      </c>
      <c r="Z87" s="250">
        <f t="shared" si="2"/>
        <v>573</v>
      </c>
      <c r="AA87" s="250">
        <f t="shared" si="2"/>
        <v>617</v>
      </c>
      <c r="AB87" s="250">
        <f t="shared" si="2"/>
        <v>686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ref="B88:H88" si="3">ROUND(W88*$T$76,0)+W158</f>
        <v>612</v>
      </c>
      <c r="C88" s="248">
        <f t="shared" si="3"/>
        <v>726</v>
      </c>
      <c r="D88" s="248">
        <f t="shared" si="3"/>
        <v>838</v>
      </c>
      <c r="E88" s="248">
        <f t="shared" si="3"/>
        <v>970</v>
      </c>
      <c r="F88" s="248">
        <f t="shared" si="3"/>
        <v>1124</v>
      </c>
      <c r="G88" s="248">
        <f t="shared" si="3"/>
        <v>1287</v>
      </c>
      <c r="H88" s="248">
        <f t="shared" si="3"/>
        <v>1494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X88</f>
        <v>297</v>
      </c>
      <c r="X88" s="250">
        <v>297</v>
      </c>
      <c r="Y88" s="250">
        <v>320</v>
      </c>
      <c r="Z88" s="250">
        <v>356</v>
      </c>
      <c r="AA88" s="250">
        <v>382</v>
      </c>
      <c r="AB88" s="250">
        <v>438</v>
      </c>
      <c r="AC88" s="250">
        <v>498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ref="B89:H89" si="4">ROUND(W89*$T$76,0)+W158</f>
        <v>967</v>
      </c>
      <c r="C89" s="245">
        <f t="shared" si="4"/>
        <v>1081</v>
      </c>
      <c r="D89" s="245">
        <f t="shared" si="4"/>
        <v>1230</v>
      </c>
      <c r="E89" s="245">
        <f t="shared" si="4"/>
        <v>1404</v>
      </c>
      <c r="F89" s="245">
        <f t="shared" si="4"/>
        <v>1594</v>
      </c>
      <c r="G89" s="245">
        <f t="shared" si="4"/>
        <v>1778</v>
      </c>
      <c r="H89" s="245">
        <f t="shared" si="4"/>
        <v>2058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 t="shared" ref="W89:AC89" si="5">W88+B159</f>
        <v>526</v>
      </c>
      <c r="X89" s="250">
        <f t="shared" si="5"/>
        <v>526</v>
      </c>
      <c r="Y89" s="250">
        <f t="shared" si="5"/>
        <v>573</v>
      </c>
      <c r="Z89" s="250">
        <f t="shared" si="5"/>
        <v>636</v>
      </c>
      <c r="AA89" s="250">
        <f t="shared" si="5"/>
        <v>685</v>
      </c>
      <c r="AB89" s="250">
        <f t="shared" si="5"/>
        <v>755</v>
      </c>
      <c r="AC89" s="250">
        <f t="shared" si="5"/>
        <v>862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ref="B90:I90" si="6">ROUND(W90*$T$76,0)+W160</f>
        <v>670</v>
      </c>
      <c r="C90" s="248">
        <f t="shared" si="6"/>
        <v>796</v>
      </c>
      <c r="D90" s="248">
        <f t="shared" si="6"/>
        <v>922</v>
      </c>
      <c r="E90" s="248">
        <f t="shared" si="6"/>
        <v>1068</v>
      </c>
      <c r="F90" s="248">
        <f t="shared" si="6"/>
        <v>1241</v>
      </c>
      <c r="G90" s="248">
        <f t="shared" si="6"/>
        <v>1418</v>
      </c>
      <c r="H90" s="248">
        <f t="shared" si="6"/>
        <v>1643</v>
      </c>
      <c r="I90" s="248">
        <f t="shared" si="6"/>
        <v>1838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X90</f>
        <v>324</v>
      </c>
      <c r="X90" s="250">
        <v>324</v>
      </c>
      <c r="Y90" s="250">
        <v>351</v>
      </c>
      <c r="Z90" s="250">
        <v>391</v>
      </c>
      <c r="AA90" s="250">
        <v>421</v>
      </c>
      <c r="AB90" s="250">
        <v>481</v>
      </c>
      <c r="AC90" s="250">
        <v>545</v>
      </c>
      <c r="AD90" s="250">
        <v>617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ref="B91:I91" si="7">ROUND(W91*$T$76,0)+W160</f>
        <v>1056</v>
      </c>
      <c r="C91" s="245">
        <f t="shared" si="7"/>
        <v>1182</v>
      </c>
      <c r="D91" s="245">
        <f t="shared" si="7"/>
        <v>1347</v>
      </c>
      <c r="E91" s="245">
        <f t="shared" si="7"/>
        <v>1527</v>
      </c>
      <c r="F91" s="245">
        <f t="shared" si="7"/>
        <v>1760</v>
      </c>
      <c r="G91" s="245">
        <f t="shared" si="7"/>
        <v>1954</v>
      </c>
      <c r="H91" s="245">
        <f t="shared" si="7"/>
        <v>2271</v>
      </c>
      <c r="I91" s="245">
        <f t="shared" si="7"/>
        <v>2536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 t="shared" ref="W91:AD91" si="8">W90+B161</f>
        <v>573</v>
      </c>
      <c r="X91" s="250">
        <f t="shared" si="8"/>
        <v>573</v>
      </c>
      <c r="Y91" s="250">
        <f t="shared" si="8"/>
        <v>625</v>
      </c>
      <c r="Z91" s="250">
        <f t="shared" si="8"/>
        <v>687</v>
      </c>
      <c r="AA91" s="250">
        <f t="shared" si="8"/>
        <v>756</v>
      </c>
      <c r="AB91" s="250">
        <f t="shared" si="8"/>
        <v>827</v>
      </c>
      <c r="AC91" s="250">
        <f t="shared" si="8"/>
        <v>950</v>
      </c>
      <c r="AD91" s="250">
        <f t="shared" si="8"/>
        <v>1067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ref="B92:J92" si="9">ROUND(W92*$T$76,0)+W162</f>
        <v>731</v>
      </c>
      <c r="C92" s="248">
        <f t="shared" si="9"/>
        <v>869</v>
      </c>
      <c r="D92" s="248">
        <f t="shared" si="9"/>
        <v>1005</v>
      </c>
      <c r="E92" s="248">
        <f t="shared" si="9"/>
        <v>1163</v>
      </c>
      <c r="F92" s="248">
        <f t="shared" si="9"/>
        <v>1337</v>
      </c>
      <c r="G92" s="248">
        <f t="shared" si="9"/>
        <v>1548</v>
      </c>
      <c r="H92" s="248">
        <f t="shared" si="9"/>
        <v>1792</v>
      </c>
      <c r="I92" s="248">
        <f t="shared" si="9"/>
        <v>2000</v>
      </c>
      <c r="J92" s="248">
        <f t="shared" si="9"/>
        <v>2248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X92</f>
        <v>353</v>
      </c>
      <c r="X92" s="250">
        <v>353</v>
      </c>
      <c r="Y92" s="250">
        <v>381</v>
      </c>
      <c r="Z92" s="250">
        <v>424</v>
      </c>
      <c r="AA92" s="250">
        <v>447</v>
      </c>
      <c r="AB92" s="250">
        <v>524</v>
      </c>
      <c r="AC92" s="250">
        <v>592</v>
      </c>
      <c r="AD92" s="250">
        <v>667</v>
      </c>
      <c r="AE92" s="250">
        <v>768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ref="B93:J93" si="10">ROUND(W93*$T$76,0)+W162</f>
        <v>1137</v>
      </c>
      <c r="C93" s="245">
        <f t="shared" si="10"/>
        <v>1275</v>
      </c>
      <c r="D93" s="245">
        <f t="shared" si="10"/>
        <v>1471</v>
      </c>
      <c r="E93" s="245">
        <f t="shared" si="10"/>
        <v>1655</v>
      </c>
      <c r="F93" s="245">
        <f t="shared" si="10"/>
        <v>1904</v>
      </c>
      <c r="G93" s="245">
        <f t="shared" si="10"/>
        <v>2139</v>
      </c>
      <c r="H93" s="245">
        <f t="shared" si="10"/>
        <v>2481</v>
      </c>
      <c r="I93" s="245">
        <f t="shared" si="10"/>
        <v>2762</v>
      </c>
      <c r="J93" s="245">
        <f t="shared" si="10"/>
        <v>3096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 t="shared" ref="W93:AE93" si="11">W92+B163</f>
        <v>615</v>
      </c>
      <c r="X93" s="250">
        <f t="shared" si="11"/>
        <v>615</v>
      </c>
      <c r="Y93" s="250">
        <f t="shared" si="11"/>
        <v>682</v>
      </c>
      <c r="Z93" s="250">
        <f t="shared" si="11"/>
        <v>741</v>
      </c>
      <c r="AA93" s="250">
        <f t="shared" si="11"/>
        <v>813</v>
      </c>
      <c r="AB93" s="250">
        <f t="shared" si="11"/>
        <v>905</v>
      </c>
      <c r="AC93" s="250">
        <f t="shared" si="11"/>
        <v>1037</v>
      </c>
      <c r="AD93" s="250">
        <f t="shared" si="11"/>
        <v>1159</v>
      </c>
      <c r="AE93" s="250">
        <f t="shared" si="11"/>
        <v>1315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ref="B94:K94" si="12">ROUND(W94*$T$76,0)+W164</f>
        <v>771</v>
      </c>
      <c r="C94" s="248">
        <f t="shared" si="12"/>
        <v>927</v>
      </c>
      <c r="D94" s="248">
        <f t="shared" si="12"/>
        <v>1133</v>
      </c>
      <c r="E94" s="248">
        <f t="shared" si="12"/>
        <v>1263</v>
      </c>
      <c r="F94" s="248">
        <f t="shared" si="12"/>
        <v>1477</v>
      </c>
      <c r="G94" s="248">
        <f t="shared" si="12"/>
        <v>1688</v>
      </c>
      <c r="H94" s="248">
        <f t="shared" si="12"/>
        <v>1961</v>
      </c>
      <c r="I94" s="248">
        <f t="shared" si="12"/>
        <v>2191</v>
      </c>
      <c r="J94" s="248">
        <f t="shared" si="12"/>
        <v>2487</v>
      </c>
      <c r="K94" s="248">
        <f t="shared" si="12"/>
        <v>2750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X94</f>
        <v>363</v>
      </c>
      <c r="X94" s="250">
        <v>363</v>
      </c>
      <c r="Y94" s="250">
        <v>429</v>
      </c>
      <c r="Z94" s="250">
        <v>446</v>
      </c>
      <c r="AA94" s="250">
        <v>483</v>
      </c>
      <c r="AB94" s="250">
        <v>552</v>
      </c>
      <c r="AC94" s="250">
        <v>628</v>
      </c>
      <c r="AD94" s="250">
        <v>709</v>
      </c>
      <c r="AE94" s="250">
        <v>833</v>
      </c>
      <c r="AF94" s="250">
        <v>902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ref="B95:K95" si="13">ROUND(W95*$T$76,0)+W164</f>
        <v>1214</v>
      </c>
      <c r="C95" s="245">
        <f t="shared" si="13"/>
        <v>1370</v>
      </c>
      <c r="D95" s="245">
        <f t="shared" si="13"/>
        <v>1624</v>
      </c>
      <c r="E95" s="245">
        <f t="shared" si="13"/>
        <v>1800</v>
      </c>
      <c r="F95" s="245">
        <f t="shared" si="13"/>
        <v>2097</v>
      </c>
      <c r="G95" s="245">
        <f t="shared" si="13"/>
        <v>2345</v>
      </c>
      <c r="H95" s="245">
        <f t="shared" si="13"/>
        <v>2715</v>
      </c>
      <c r="I95" s="245">
        <f t="shared" si="13"/>
        <v>3026</v>
      </c>
      <c r="J95" s="245">
        <f t="shared" si="13"/>
        <v>3413</v>
      </c>
      <c r="K95" s="245">
        <f t="shared" si="13"/>
        <v>3781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 t="shared" ref="W95:AF95" si="14">W94+B165</f>
        <v>649</v>
      </c>
      <c r="X95" s="250">
        <f t="shared" si="14"/>
        <v>649</v>
      </c>
      <c r="Y95" s="250">
        <f t="shared" si="14"/>
        <v>746</v>
      </c>
      <c r="Z95" s="250">
        <f t="shared" si="14"/>
        <v>792</v>
      </c>
      <c r="AA95" s="250">
        <f t="shared" si="14"/>
        <v>883</v>
      </c>
      <c r="AB95" s="250">
        <f t="shared" si="14"/>
        <v>976</v>
      </c>
      <c r="AC95" s="250">
        <f t="shared" si="14"/>
        <v>1114</v>
      </c>
      <c r="AD95" s="250">
        <f t="shared" si="14"/>
        <v>1248</v>
      </c>
      <c r="AE95" s="250">
        <f t="shared" si="14"/>
        <v>1430</v>
      </c>
      <c r="AF95" s="250">
        <f t="shared" si="14"/>
        <v>1567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ref="B96:L96" si="15">ROUND(W96*$T$76,0)+W166</f>
        <v>827</v>
      </c>
      <c r="C96" s="248">
        <f t="shared" si="15"/>
        <v>995</v>
      </c>
      <c r="D96" s="248">
        <f t="shared" si="15"/>
        <v>1178</v>
      </c>
      <c r="E96" s="248">
        <f t="shared" si="15"/>
        <v>1354</v>
      </c>
      <c r="F96" s="248">
        <f t="shared" si="15"/>
        <v>1585</v>
      </c>
      <c r="G96" s="248">
        <f t="shared" si="15"/>
        <v>1814</v>
      </c>
      <c r="H96" s="248">
        <f t="shared" si="15"/>
        <v>2104</v>
      </c>
      <c r="I96" s="248">
        <f t="shared" si="15"/>
        <v>2354</v>
      </c>
      <c r="J96" s="248">
        <f t="shared" si="15"/>
        <v>2612</v>
      </c>
      <c r="K96" s="248">
        <f t="shared" si="15"/>
        <v>2915</v>
      </c>
      <c r="L96" s="248">
        <f t="shared" si="15"/>
        <v>3126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X96</f>
        <v>389</v>
      </c>
      <c r="X96" s="250">
        <v>389</v>
      </c>
      <c r="Y96" s="250">
        <v>435</v>
      </c>
      <c r="Z96" s="250">
        <v>476</v>
      </c>
      <c r="AA96" s="250">
        <v>517</v>
      </c>
      <c r="AB96" s="250">
        <v>592</v>
      </c>
      <c r="AC96" s="250">
        <v>671</v>
      </c>
      <c r="AD96" s="250">
        <v>760</v>
      </c>
      <c r="AE96" s="250">
        <v>854</v>
      </c>
      <c r="AF96" s="250">
        <v>941</v>
      </c>
      <c r="AG96" s="250">
        <v>1005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1.74</v>
      </c>
    </row>
    <row r="97" spans="1:42" ht="13" thickBot="1" x14ac:dyDescent="0.2">
      <c r="A97" s="240">
        <v>600</v>
      </c>
      <c r="B97" s="252">
        <f t="shared" ref="B97:L97" si="16">ROUND(W97*$T$76,0)+W166</f>
        <v>1297</v>
      </c>
      <c r="C97" s="252">
        <f t="shared" si="16"/>
        <v>1465</v>
      </c>
      <c r="D97" s="252">
        <f t="shared" si="16"/>
        <v>1702</v>
      </c>
      <c r="E97" s="252">
        <f t="shared" si="16"/>
        <v>1932</v>
      </c>
      <c r="F97" s="252">
        <f t="shared" si="16"/>
        <v>2239</v>
      </c>
      <c r="G97" s="252">
        <f t="shared" si="16"/>
        <v>2525</v>
      </c>
      <c r="H97" s="252">
        <f t="shared" si="16"/>
        <v>2898</v>
      </c>
      <c r="I97" s="252">
        <f t="shared" si="16"/>
        <v>3234</v>
      </c>
      <c r="J97" s="252">
        <f t="shared" si="16"/>
        <v>3582</v>
      </c>
      <c r="K97" s="252">
        <f t="shared" si="16"/>
        <v>3996</v>
      </c>
      <c r="L97" s="252">
        <f t="shared" si="16"/>
        <v>4316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 t="shared" ref="W97:AG97" si="17">W96+B167</f>
        <v>692</v>
      </c>
      <c r="X97" s="250">
        <f t="shared" si="17"/>
        <v>692</v>
      </c>
      <c r="Y97" s="250">
        <f t="shared" si="17"/>
        <v>773</v>
      </c>
      <c r="Z97" s="250">
        <f t="shared" si="17"/>
        <v>849</v>
      </c>
      <c r="AA97" s="250">
        <f t="shared" si="17"/>
        <v>939</v>
      </c>
      <c r="AB97" s="250">
        <f t="shared" si="17"/>
        <v>1051</v>
      </c>
      <c r="AC97" s="250">
        <f t="shared" si="17"/>
        <v>1183</v>
      </c>
      <c r="AD97" s="250">
        <f t="shared" si="17"/>
        <v>1328</v>
      </c>
      <c r="AE97" s="250">
        <f t="shared" si="17"/>
        <v>1480</v>
      </c>
      <c r="AF97" s="250">
        <f t="shared" si="17"/>
        <v>1639</v>
      </c>
      <c r="AG97" s="250">
        <f t="shared" si="17"/>
        <v>1773</v>
      </c>
      <c r="AH97" s="243"/>
      <c r="AI97" s="243"/>
      <c r="AJ97" s="243"/>
      <c r="AK97" s="243"/>
      <c r="AL97" s="243"/>
      <c r="AM97" s="243"/>
      <c r="AN97" s="243"/>
      <c r="AO97" s="243"/>
      <c r="AP97" s="222">
        <v>3.07</v>
      </c>
    </row>
    <row r="98" spans="1:42" x14ac:dyDescent="0.15">
      <c r="A98" s="238" t="s">
        <v>11</v>
      </c>
      <c r="B98" s="241">
        <f t="shared" ref="B98:M98" si="18">ROUND(W98*$T$76,0)+W168</f>
        <v>882</v>
      </c>
      <c r="C98" s="241">
        <f t="shared" si="18"/>
        <v>1062</v>
      </c>
      <c r="D98" s="241">
        <f t="shared" si="18"/>
        <v>1251</v>
      </c>
      <c r="E98" s="241">
        <f t="shared" si="18"/>
        <v>1446</v>
      </c>
      <c r="F98" s="241">
        <f t="shared" si="18"/>
        <v>1699</v>
      </c>
      <c r="G98" s="241">
        <f t="shared" si="18"/>
        <v>1940</v>
      </c>
      <c r="H98" s="241">
        <f t="shared" si="18"/>
        <v>2250</v>
      </c>
      <c r="I98" s="241">
        <f t="shared" si="18"/>
        <v>2517</v>
      </c>
      <c r="J98" s="241">
        <f t="shared" si="18"/>
        <v>2792</v>
      </c>
      <c r="K98" s="241">
        <f t="shared" si="18"/>
        <v>3096</v>
      </c>
      <c r="L98" s="241">
        <f t="shared" si="18"/>
        <v>3335</v>
      </c>
      <c r="M98" s="241">
        <f t="shared" si="18"/>
        <v>3592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X98</f>
        <v>414</v>
      </c>
      <c r="X98" s="250">
        <v>414</v>
      </c>
      <c r="Y98" s="250">
        <v>459</v>
      </c>
      <c r="Z98" s="250">
        <v>507</v>
      </c>
      <c r="AA98" s="250">
        <v>554</v>
      </c>
      <c r="AB98" s="250">
        <v>632</v>
      </c>
      <c r="AC98" s="250">
        <v>716</v>
      </c>
      <c r="AD98" s="250">
        <v>811</v>
      </c>
      <c r="AE98" s="250">
        <v>911</v>
      </c>
      <c r="AF98" s="250">
        <v>991</v>
      </c>
      <c r="AG98" s="250">
        <v>1068</v>
      </c>
      <c r="AH98" s="243">
        <f>$AH$74*V98*AP98</f>
        <v>1155.96</v>
      </c>
      <c r="AI98" s="243"/>
      <c r="AJ98" s="243"/>
      <c r="AK98" s="243"/>
      <c r="AL98" s="243"/>
      <c r="AM98" s="243"/>
      <c r="AN98" s="243"/>
      <c r="AO98" s="243"/>
      <c r="AP98" s="222">
        <v>1.71</v>
      </c>
    </row>
    <row r="99" spans="1:42" x14ac:dyDescent="0.15">
      <c r="A99" s="244">
        <v>650</v>
      </c>
      <c r="B99" s="245">
        <f t="shared" ref="B99:M99" si="19">ROUND(W99*$T$76,0)+W168</f>
        <v>1378</v>
      </c>
      <c r="C99" s="245">
        <f t="shared" si="19"/>
        <v>1558</v>
      </c>
      <c r="D99" s="245">
        <f t="shared" si="19"/>
        <v>1816</v>
      </c>
      <c r="E99" s="245">
        <f t="shared" si="19"/>
        <v>2071</v>
      </c>
      <c r="F99" s="245">
        <f t="shared" si="19"/>
        <v>2392</v>
      </c>
      <c r="G99" s="245">
        <f t="shared" si="19"/>
        <v>2707</v>
      </c>
      <c r="H99" s="245">
        <f t="shared" si="19"/>
        <v>3085</v>
      </c>
      <c r="I99" s="245">
        <f t="shared" si="19"/>
        <v>3441</v>
      </c>
      <c r="J99" s="245">
        <f t="shared" si="19"/>
        <v>3812</v>
      </c>
      <c r="K99" s="245">
        <f t="shared" si="19"/>
        <v>4228</v>
      </c>
      <c r="L99" s="245">
        <f t="shared" si="19"/>
        <v>4613</v>
      </c>
      <c r="M99" s="245">
        <f t="shared" si="19"/>
        <v>4975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 t="shared" ref="W99:AH99" si="20">W98+B169</f>
        <v>734</v>
      </c>
      <c r="X99" s="250">
        <f t="shared" si="20"/>
        <v>734</v>
      </c>
      <c r="Y99" s="250">
        <f t="shared" si="20"/>
        <v>823</v>
      </c>
      <c r="Z99" s="250">
        <f t="shared" si="20"/>
        <v>910</v>
      </c>
      <c r="AA99" s="250">
        <f t="shared" si="20"/>
        <v>1001</v>
      </c>
      <c r="AB99" s="250">
        <f t="shared" si="20"/>
        <v>1127</v>
      </c>
      <c r="AC99" s="250">
        <f t="shared" si="20"/>
        <v>1255</v>
      </c>
      <c r="AD99" s="250">
        <f t="shared" si="20"/>
        <v>1407</v>
      </c>
      <c r="AE99" s="250">
        <f t="shared" si="20"/>
        <v>1569</v>
      </c>
      <c r="AF99" s="250">
        <f t="shared" si="20"/>
        <v>1721</v>
      </c>
      <c r="AG99" s="250">
        <f t="shared" si="20"/>
        <v>1892</v>
      </c>
      <c r="AH99" s="243">
        <f t="shared" si="20"/>
        <v>2048.2800000000002</v>
      </c>
      <c r="AI99" s="243"/>
      <c r="AJ99" s="243"/>
      <c r="AK99" s="243"/>
      <c r="AL99" s="243"/>
      <c r="AM99" s="243"/>
      <c r="AN99" s="243"/>
      <c r="AO99" s="243"/>
      <c r="AP99" s="222">
        <v>3.03</v>
      </c>
    </row>
    <row r="100" spans="1:42" x14ac:dyDescent="0.15">
      <c r="A100" s="251" t="s">
        <v>12</v>
      </c>
      <c r="B100" s="248">
        <f t="shared" ref="B100:N100" si="21">ROUND(W100*$T$76,0)+W170</f>
        <v>944</v>
      </c>
      <c r="C100" s="248">
        <f t="shared" si="21"/>
        <v>1142</v>
      </c>
      <c r="D100" s="248">
        <f t="shared" si="21"/>
        <v>1347</v>
      </c>
      <c r="E100" s="248">
        <f t="shared" si="21"/>
        <v>1561</v>
      </c>
      <c r="F100" s="248">
        <f t="shared" si="21"/>
        <v>1834</v>
      </c>
      <c r="G100" s="248">
        <f t="shared" si="21"/>
        <v>2095</v>
      </c>
      <c r="H100" s="248">
        <f t="shared" si="21"/>
        <v>2432</v>
      </c>
      <c r="I100" s="248">
        <f t="shared" si="21"/>
        <v>2719</v>
      </c>
      <c r="J100" s="248">
        <f t="shared" si="21"/>
        <v>3017</v>
      </c>
      <c r="K100" s="248">
        <f t="shared" si="21"/>
        <v>3320</v>
      </c>
      <c r="L100" s="248">
        <f t="shared" si="21"/>
        <v>3601</v>
      </c>
      <c r="M100" s="248">
        <f t="shared" si="21"/>
        <v>3876</v>
      </c>
      <c r="N100" s="248">
        <f t="shared" si="21"/>
        <v>4220</v>
      </c>
      <c r="O100" s="248"/>
      <c r="P100" s="248"/>
      <c r="Q100" s="248"/>
      <c r="R100" s="248"/>
      <c r="S100" s="248"/>
      <c r="T100" s="249"/>
      <c r="V100" s="239">
        <v>28</v>
      </c>
      <c r="W100" s="295">
        <f>X100</f>
        <v>439</v>
      </c>
      <c r="X100" s="250">
        <v>439</v>
      </c>
      <c r="Y100" s="250">
        <v>486</v>
      </c>
      <c r="Z100" s="250">
        <v>539</v>
      </c>
      <c r="AA100" s="250">
        <v>587</v>
      </c>
      <c r="AB100" s="250">
        <v>670</v>
      </c>
      <c r="AC100" s="250">
        <v>760</v>
      </c>
      <c r="AD100" s="250">
        <v>860</v>
      </c>
      <c r="AE100" s="250">
        <v>967</v>
      </c>
      <c r="AF100" s="250">
        <v>1035</v>
      </c>
      <c r="AG100" s="250">
        <v>1131</v>
      </c>
      <c r="AH100" s="243">
        <f>$AH$74*V100*AP100</f>
        <v>1223.04</v>
      </c>
      <c r="AI100" s="243">
        <f>$AI$74*V100*AP100</f>
        <v>1317.12</v>
      </c>
      <c r="AJ100" s="243"/>
      <c r="AK100" s="243"/>
      <c r="AL100" s="243"/>
      <c r="AM100" s="243"/>
      <c r="AN100" s="243"/>
      <c r="AO100" s="243"/>
      <c r="AP100" s="222">
        <v>1.68</v>
      </c>
    </row>
    <row r="101" spans="1:42" x14ac:dyDescent="0.15">
      <c r="A101" s="244">
        <v>700</v>
      </c>
      <c r="B101" s="245">
        <f t="shared" ref="B101:N101" si="22">ROUND(W101*$T$76,0)+W170</f>
        <v>1465</v>
      </c>
      <c r="C101" s="245">
        <f t="shared" si="22"/>
        <v>1663</v>
      </c>
      <c r="D101" s="245">
        <f t="shared" si="22"/>
        <v>1938</v>
      </c>
      <c r="E101" s="245">
        <f t="shared" si="22"/>
        <v>2233</v>
      </c>
      <c r="F101" s="245">
        <f t="shared" si="22"/>
        <v>2578</v>
      </c>
      <c r="G101" s="245">
        <f t="shared" si="22"/>
        <v>2918</v>
      </c>
      <c r="H101" s="245">
        <f t="shared" si="22"/>
        <v>3353</v>
      </c>
      <c r="I101" s="245">
        <f t="shared" si="22"/>
        <v>3737</v>
      </c>
      <c r="J101" s="245">
        <f t="shared" si="22"/>
        <v>4139</v>
      </c>
      <c r="K101" s="245">
        <f t="shared" si="22"/>
        <v>4506</v>
      </c>
      <c r="L101" s="245">
        <f t="shared" si="22"/>
        <v>4968</v>
      </c>
      <c r="M101" s="245">
        <f t="shared" si="22"/>
        <v>5354</v>
      </c>
      <c r="N101" s="245">
        <f t="shared" si="22"/>
        <v>5811</v>
      </c>
      <c r="O101" s="245"/>
      <c r="P101" s="245"/>
      <c r="Q101" s="245"/>
      <c r="R101" s="245"/>
      <c r="S101" s="245"/>
      <c r="T101" s="246"/>
      <c r="V101" s="239">
        <v>700</v>
      </c>
      <c r="W101" s="295">
        <f t="shared" ref="W101:AI101" si="23">W100+B171</f>
        <v>775</v>
      </c>
      <c r="X101" s="250">
        <f t="shared" si="23"/>
        <v>775</v>
      </c>
      <c r="Y101" s="250">
        <f t="shared" si="23"/>
        <v>867</v>
      </c>
      <c r="Z101" s="250">
        <f t="shared" si="23"/>
        <v>972</v>
      </c>
      <c r="AA101" s="250">
        <f t="shared" si="23"/>
        <v>1067</v>
      </c>
      <c r="AB101" s="250">
        <f t="shared" si="23"/>
        <v>1201</v>
      </c>
      <c r="AC101" s="250">
        <f t="shared" si="23"/>
        <v>1354</v>
      </c>
      <c r="AD101" s="250">
        <f t="shared" si="23"/>
        <v>1517</v>
      </c>
      <c r="AE101" s="250">
        <f t="shared" si="23"/>
        <v>1691</v>
      </c>
      <c r="AF101" s="250">
        <f t="shared" si="23"/>
        <v>1800</v>
      </c>
      <c r="AG101" s="250">
        <f t="shared" si="23"/>
        <v>2013</v>
      </c>
      <c r="AH101" s="243">
        <f t="shared" si="23"/>
        <v>2176.7200000000003</v>
      </c>
      <c r="AI101" s="243">
        <f t="shared" si="23"/>
        <v>2344.16</v>
      </c>
      <c r="AJ101" s="243"/>
      <c r="AK101" s="243"/>
      <c r="AL101" s="243"/>
      <c r="AM101" s="243"/>
      <c r="AN101" s="243"/>
      <c r="AO101" s="243"/>
      <c r="AP101" s="222">
        <v>2.99</v>
      </c>
    </row>
    <row r="102" spans="1:42" x14ac:dyDescent="0.15">
      <c r="A102" s="251" t="s">
        <v>13</v>
      </c>
      <c r="B102" s="248">
        <f t="shared" ref="B102:O102" si="24">ROUND(W102*$T$76,0)+W172</f>
        <v>1002</v>
      </c>
      <c r="C102" s="248">
        <f t="shared" si="24"/>
        <v>1212</v>
      </c>
      <c r="D102" s="248">
        <f t="shared" si="24"/>
        <v>1427</v>
      </c>
      <c r="E102" s="248">
        <f t="shared" si="24"/>
        <v>1655</v>
      </c>
      <c r="F102" s="248">
        <f t="shared" si="24"/>
        <v>1944</v>
      </c>
      <c r="G102" s="248">
        <f t="shared" si="24"/>
        <v>2219</v>
      </c>
      <c r="H102" s="248">
        <f t="shared" si="24"/>
        <v>2578</v>
      </c>
      <c r="I102" s="248">
        <f t="shared" si="24"/>
        <v>2884</v>
      </c>
      <c r="J102" s="248">
        <f t="shared" si="24"/>
        <v>3196</v>
      </c>
      <c r="K102" s="248">
        <f t="shared" si="24"/>
        <v>3511</v>
      </c>
      <c r="L102" s="248">
        <f t="shared" si="24"/>
        <v>3812</v>
      </c>
      <c r="M102" s="248">
        <f t="shared" si="24"/>
        <v>4107</v>
      </c>
      <c r="N102" s="248">
        <f t="shared" si="24"/>
        <v>4471</v>
      </c>
      <c r="O102" s="248">
        <f t="shared" si="24"/>
        <v>4766</v>
      </c>
      <c r="P102" s="248"/>
      <c r="Q102" s="248"/>
      <c r="R102" s="248"/>
      <c r="S102" s="248"/>
      <c r="T102" s="249"/>
      <c r="V102" s="239">
        <v>30</v>
      </c>
      <c r="W102" s="295">
        <f>X102</f>
        <v>466</v>
      </c>
      <c r="X102" s="250">
        <v>466</v>
      </c>
      <c r="Y102" s="250">
        <v>514</v>
      </c>
      <c r="Z102" s="250">
        <v>571</v>
      </c>
      <c r="AA102" s="250">
        <v>622</v>
      </c>
      <c r="AB102" s="250">
        <v>709</v>
      </c>
      <c r="AC102" s="250">
        <v>805</v>
      </c>
      <c r="AD102" s="250">
        <v>912</v>
      </c>
      <c r="AE102" s="250">
        <v>1023</v>
      </c>
      <c r="AF102" s="250">
        <v>1091</v>
      </c>
      <c r="AG102" s="250">
        <v>1195</v>
      </c>
      <c r="AH102" s="243">
        <f>$AH$74*V102*AP102</f>
        <v>1294.8</v>
      </c>
      <c r="AI102" s="243">
        <f>$AI$74*V102*AP102</f>
        <v>1394.3999999999999</v>
      </c>
      <c r="AJ102" s="243">
        <f>$AJ$74*V102*AP102</f>
        <v>1494</v>
      </c>
      <c r="AK102" s="243"/>
      <c r="AL102" s="243"/>
      <c r="AM102" s="243"/>
      <c r="AN102" s="243"/>
      <c r="AO102" s="243"/>
      <c r="AP102" s="222">
        <v>1.66</v>
      </c>
    </row>
    <row r="103" spans="1:42" x14ac:dyDescent="0.15">
      <c r="A103" s="244">
        <v>750</v>
      </c>
      <c r="B103" s="245">
        <f t="shared" ref="B103:O103" si="25">ROUND(W103*$T$76,0)+W172</f>
        <v>1560</v>
      </c>
      <c r="C103" s="245">
        <f t="shared" si="25"/>
        <v>1770</v>
      </c>
      <c r="D103" s="245">
        <f t="shared" si="25"/>
        <v>2059</v>
      </c>
      <c r="E103" s="245">
        <f t="shared" si="25"/>
        <v>2373</v>
      </c>
      <c r="F103" s="245">
        <f t="shared" si="25"/>
        <v>2739</v>
      </c>
      <c r="G103" s="245">
        <f t="shared" si="25"/>
        <v>3099</v>
      </c>
      <c r="H103" s="245">
        <f t="shared" si="25"/>
        <v>3560</v>
      </c>
      <c r="I103" s="245">
        <f t="shared" si="25"/>
        <v>3973</v>
      </c>
      <c r="J103" s="245">
        <f t="shared" si="25"/>
        <v>4394</v>
      </c>
      <c r="K103" s="245">
        <f t="shared" si="25"/>
        <v>4774</v>
      </c>
      <c r="L103" s="245">
        <f t="shared" si="25"/>
        <v>5269</v>
      </c>
      <c r="M103" s="245">
        <f t="shared" si="25"/>
        <v>5691</v>
      </c>
      <c r="N103" s="245">
        <f t="shared" si="25"/>
        <v>6177</v>
      </c>
      <c r="O103" s="245">
        <f t="shared" si="25"/>
        <v>6593</v>
      </c>
      <c r="P103" s="245"/>
      <c r="Q103" s="245"/>
      <c r="R103" s="245"/>
      <c r="S103" s="245"/>
      <c r="T103" s="246"/>
      <c r="V103" s="239">
        <v>750</v>
      </c>
      <c r="W103" s="295">
        <f t="shared" ref="W103:AJ103" si="26">W102+B173</f>
        <v>826</v>
      </c>
      <c r="X103" s="250">
        <f t="shared" si="26"/>
        <v>826</v>
      </c>
      <c r="Y103" s="250">
        <f t="shared" si="26"/>
        <v>922</v>
      </c>
      <c r="Z103" s="250">
        <f t="shared" si="26"/>
        <v>1034</v>
      </c>
      <c r="AA103" s="250">
        <f t="shared" si="26"/>
        <v>1135</v>
      </c>
      <c r="AB103" s="250">
        <f t="shared" si="26"/>
        <v>1277</v>
      </c>
      <c r="AC103" s="250">
        <f t="shared" si="26"/>
        <v>1439</v>
      </c>
      <c r="AD103" s="250">
        <f t="shared" si="26"/>
        <v>1615</v>
      </c>
      <c r="AE103" s="250">
        <f t="shared" si="26"/>
        <v>1796</v>
      </c>
      <c r="AF103" s="250">
        <f t="shared" si="26"/>
        <v>1906</v>
      </c>
      <c r="AG103" s="250">
        <f t="shared" si="26"/>
        <v>2135</v>
      </c>
      <c r="AH103" s="243">
        <f t="shared" si="26"/>
        <v>2316.6</v>
      </c>
      <c r="AI103" s="243">
        <f t="shared" si="26"/>
        <v>2494.8000000000002</v>
      </c>
      <c r="AJ103" s="243">
        <f t="shared" si="26"/>
        <v>2673</v>
      </c>
      <c r="AK103" s="243"/>
      <c r="AL103" s="243"/>
      <c r="AM103" s="243"/>
      <c r="AN103" s="243"/>
      <c r="AO103" s="243"/>
      <c r="AP103" s="222">
        <v>2.97</v>
      </c>
    </row>
    <row r="104" spans="1:42" x14ac:dyDescent="0.15">
      <c r="A104" s="251" t="s">
        <v>14</v>
      </c>
      <c r="B104" s="248">
        <f t="shared" ref="B104:P104" si="27">ROUND(W104*$T$76,0)+W174</f>
        <v>1067</v>
      </c>
      <c r="C104" s="248">
        <f t="shared" si="27"/>
        <v>1295</v>
      </c>
      <c r="D104" s="248">
        <f t="shared" si="27"/>
        <v>1527</v>
      </c>
      <c r="E104" s="248">
        <f t="shared" si="27"/>
        <v>1769</v>
      </c>
      <c r="F104" s="248">
        <f t="shared" si="27"/>
        <v>2078</v>
      </c>
      <c r="G104" s="248">
        <f t="shared" si="27"/>
        <v>2375</v>
      </c>
      <c r="H104" s="248">
        <f t="shared" si="27"/>
        <v>2760</v>
      </c>
      <c r="I104" s="248">
        <f t="shared" si="27"/>
        <v>3087</v>
      </c>
      <c r="J104" s="248">
        <f t="shared" si="27"/>
        <v>3420</v>
      </c>
      <c r="K104" s="248">
        <f t="shared" si="27"/>
        <v>3763</v>
      </c>
      <c r="L104" s="248">
        <f t="shared" si="27"/>
        <v>4078</v>
      </c>
      <c r="M104" s="248">
        <f t="shared" si="27"/>
        <v>4395</v>
      </c>
      <c r="N104" s="248">
        <f t="shared" si="27"/>
        <v>4786</v>
      </c>
      <c r="O104" s="248">
        <f t="shared" si="27"/>
        <v>5100</v>
      </c>
      <c r="P104" s="248">
        <f t="shared" si="27"/>
        <v>5491</v>
      </c>
      <c r="Q104" s="248"/>
      <c r="R104" s="248"/>
      <c r="S104" s="248"/>
      <c r="T104" s="249"/>
      <c r="V104" s="239">
        <v>32</v>
      </c>
      <c r="W104" s="295">
        <f>X104</f>
        <v>492</v>
      </c>
      <c r="X104" s="250">
        <v>492</v>
      </c>
      <c r="Y104" s="250">
        <v>544</v>
      </c>
      <c r="Z104" s="250">
        <v>602</v>
      </c>
      <c r="AA104" s="250">
        <v>654</v>
      </c>
      <c r="AB104" s="250">
        <v>748</v>
      </c>
      <c r="AC104" s="250">
        <v>849</v>
      </c>
      <c r="AD104" s="250">
        <v>962</v>
      </c>
      <c r="AE104" s="250">
        <v>1079</v>
      </c>
      <c r="AF104" s="250">
        <v>1153</v>
      </c>
      <c r="AG104" s="250">
        <v>1258</v>
      </c>
      <c r="AH104" s="243">
        <f>$AH$74*V104*AP104</f>
        <v>1364.48</v>
      </c>
      <c r="AI104" s="243">
        <f>$AI$74*V104*AP104</f>
        <v>1469.4399999999998</v>
      </c>
      <c r="AJ104" s="243">
        <f>$AJ$74*V104*AP104</f>
        <v>1574.3999999999999</v>
      </c>
      <c r="AK104" s="243">
        <f>$AK$74*V104*AP104</f>
        <v>1679.36</v>
      </c>
      <c r="AL104" s="243"/>
      <c r="AM104" s="243"/>
      <c r="AN104" s="243"/>
      <c r="AO104" s="243"/>
      <c r="AP104" s="222">
        <v>1.64</v>
      </c>
    </row>
    <row r="105" spans="1:42" x14ac:dyDescent="0.15">
      <c r="A105" s="244">
        <v>800</v>
      </c>
      <c r="B105" s="245">
        <f t="shared" ref="B105:P105" si="28">ROUND(W105*$T$76,0)+W174</f>
        <v>1649</v>
      </c>
      <c r="C105" s="245">
        <f t="shared" si="28"/>
        <v>1877</v>
      </c>
      <c r="D105" s="245">
        <f t="shared" si="28"/>
        <v>2188</v>
      </c>
      <c r="E105" s="245">
        <f t="shared" si="28"/>
        <v>2519</v>
      </c>
      <c r="F105" s="245">
        <f t="shared" si="28"/>
        <v>2904</v>
      </c>
      <c r="G105" s="245">
        <f t="shared" si="28"/>
        <v>3315</v>
      </c>
      <c r="H105" s="245">
        <f t="shared" si="28"/>
        <v>3785</v>
      </c>
      <c r="I105" s="245">
        <f t="shared" si="28"/>
        <v>4220</v>
      </c>
      <c r="J105" s="245">
        <f t="shared" si="28"/>
        <v>4668</v>
      </c>
      <c r="K105" s="245">
        <f t="shared" si="28"/>
        <v>5109</v>
      </c>
      <c r="L105" s="245">
        <f t="shared" si="28"/>
        <v>5589</v>
      </c>
      <c r="M105" s="245">
        <f t="shared" si="28"/>
        <v>6033</v>
      </c>
      <c r="N105" s="245">
        <f t="shared" si="28"/>
        <v>6549</v>
      </c>
      <c r="O105" s="245">
        <f t="shared" si="28"/>
        <v>6990</v>
      </c>
      <c r="P105" s="245">
        <f t="shared" si="28"/>
        <v>7507</v>
      </c>
      <c r="Q105" s="245"/>
      <c r="R105" s="245"/>
      <c r="S105" s="245"/>
      <c r="T105" s="246"/>
      <c r="V105" s="239">
        <v>800</v>
      </c>
      <c r="W105" s="295">
        <f t="shared" ref="W105:AK105" si="29">W104+B175</f>
        <v>868</v>
      </c>
      <c r="X105" s="250">
        <f t="shared" si="29"/>
        <v>868</v>
      </c>
      <c r="Y105" s="250">
        <f t="shared" si="29"/>
        <v>970</v>
      </c>
      <c r="Z105" s="250">
        <f t="shared" si="29"/>
        <v>1086</v>
      </c>
      <c r="AA105" s="250">
        <f t="shared" si="29"/>
        <v>1187</v>
      </c>
      <c r="AB105" s="250">
        <f t="shared" si="29"/>
        <v>1354</v>
      </c>
      <c r="AC105" s="250">
        <f t="shared" si="29"/>
        <v>1510</v>
      </c>
      <c r="AD105" s="250">
        <f t="shared" si="29"/>
        <v>1693</v>
      </c>
      <c r="AE105" s="250">
        <f t="shared" si="29"/>
        <v>1884</v>
      </c>
      <c r="AF105" s="250">
        <f t="shared" si="29"/>
        <v>2021</v>
      </c>
      <c r="AG105" s="250">
        <f t="shared" si="29"/>
        <v>2233</v>
      </c>
      <c r="AH105" s="243">
        <f t="shared" si="29"/>
        <v>2421.12</v>
      </c>
      <c r="AI105" s="243">
        <f t="shared" si="29"/>
        <v>2607.3599999999997</v>
      </c>
      <c r="AJ105" s="243">
        <f t="shared" si="29"/>
        <v>2793.6</v>
      </c>
      <c r="AK105" s="243">
        <f t="shared" si="29"/>
        <v>2979.84</v>
      </c>
      <c r="AL105" s="243"/>
      <c r="AM105" s="243"/>
      <c r="AN105" s="243"/>
      <c r="AO105" s="243"/>
      <c r="AP105" s="222">
        <v>2.91</v>
      </c>
    </row>
    <row r="106" spans="1:42" x14ac:dyDescent="0.15">
      <c r="A106" s="251" t="s">
        <v>15</v>
      </c>
      <c r="B106" s="248">
        <f t="shared" ref="B106:Q106" si="30">ROUND(W106*$T$76,0)+W176</f>
        <v>1124</v>
      </c>
      <c r="C106" s="248">
        <f t="shared" si="30"/>
        <v>1364</v>
      </c>
      <c r="D106" s="248">
        <f t="shared" si="30"/>
        <v>1597</v>
      </c>
      <c r="E106" s="248">
        <f t="shared" si="30"/>
        <v>1863</v>
      </c>
      <c r="F106" s="248">
        <f t="shared" si="30"/>
        <v>2190</v>
      </c>
      <c r="G106" s="248">
        <f t="shared" si="30"/>
        <v>2503</v>
      </c>
      <c r="H106" s="248">
        <f t="shared" si="30"/>
        <v>2909</v>
      </c>
      <c r="I106" s="248">
        <f t="shared" si="30"/>
        <v>3249</v>
      </c>
      <c r="J106" s="248">
        <f t="shared" si="30"/>
        <v>3601</v>
      </c>
      <c r="K106" s="248">
        <f t="shared" si="30"/>
        <v>3957</v>
      </c>
      <c r="L106" s="248">
        <f t="shared" si="30"/>
        <v>4286</v>
      </c>
      <c r="M106" s="248">
        <f t="shared" si="30"/>
        <v>4620</v>
      </c>
      <c r="N106" s="248">
        <f t="shared" si="30"/>
        <v>5030</v>
      </c>
      <c r="O106" s="248">
        <f t="shared" si="30"/>
        <v>5361</v>
      </c>
      <c r="P106" s="248">
        <f t="shared" si="30"/>
        <v>5772</v>
      </c>
      <c r="Q106" s="248">
        <f t="shared" si="30"/>
        <v>6103</v>
      </c>
      <c r="R106" s="248"/>
      <c r="S106" s="248"/>
      <c r="T106" s="249"/>
      <c r="V106" s="239">
        <v>34</v>
      </c>
      <c r="W106" s="295">
        <f>X106</f>
        <v>519</v>
      </c>
      <c r="X106" s="250">
        <v>519</v>
      </c>
      <c r="Y106" s="250">
        <v>566</v>
      </c>
      <c r="Z106" s="250">
        <v>634</v>
      </c>
      <c r="AA106" s="250">
        <v>690</v>
      </c>
      <c r="AB106" s="250">
        <v>789</v>
      </c>
      <c r="AC106" s="250">
        <v>896</v>
      </c>
      <c r="AD106" s="250">
        <v>1012</v>
      </c>
      <c r="AE106" s="250">
        <v>1136</v>
      </c>
      <c r="AF106" s="250">
        <v>1211</v>
      </c>
      <c r="AG106" s="250">
        <v>1320</v>
      </c>
      <c r="AH106" s="243">
        <f>$AH$74*V106*AP106</f>
        <v>1432.0800000000002</v>
      </c>
      <c r="AI106" s="243">
        <f>$AI$74*V106*AP106</f>
        <v>1542.24</v>
      </c>
      <c r="AJ106" s="243">
        <f>$AJ$74*V106*AP106</f>
        <v>1652.4</v>
      </c>
      <c r="AK106" s="243">
        <f>$AK$74*V106*AP106</f>
        <v>1762.5600000000002</v>
      </c>
      <c r="AL106" s="243">
        <f>$AL$74*V106*AP106</f>
        <v>1872.72</v>
      </c>
      <c r="AM106" s="243"/>
      <c r="AN106" s="243"/>
      <c r="AO106" s="243"/>
      <c r="AP106" s="222">
        <v>1.62</v>
      </c>
    </row>
    <row r="107" spans="1:42" x14ac:dyDescent="0.15">
      <c r="A107" s="244">
        <v>850</v>
      </c>
      <c r="B107" s="245">
        <f t="shared" ref="B107:Q107" si="31">ROUND(W107*$T$76,0)+W176</f>
        <v>1727</v>
      </c>
      <c r="C107" s="245">
        <f t="shared" si="31"/>
        <v>1967</v>
      </c>
      <c r="D107" s="245">
        <f t="shared" si="31"/>
        <v>2293</v>
      </c>
      <c r="E107" s="245">
        <f t="shared" si="31"/>
        <v>2655</v>
      </c>
      <c r="F107" s="245">
        <f t="shared" si="31"/>
        <v>3067</v>
      </c>
      <c r="G107" s="245">
        <f t="shared" si="31"/>
        <v>3497</v>
      </c>
      <c r="H107" s="245">
        <f t="shared" si="31"/>
        <v>3995</v>
      </c>
      <c r="I107" s="245">
        <f t="shared" si="31"/>
        <v>4478</v>
      </c>
      <c r="J107" s="245">
        <f t="shared" si="31"/>
        <v>4951</v>
      </c>
      <c r="K107" s="245">
        <f t="shared" si="31"/>
        <v>5378</v>
      </c>
      <c r="L107" s="245">
        <f t="shared" si="31"/>
        <v>5847</v>
      </c>
      <c r="M107" s="245">
        <f t="shared" si="31"/>
        <v>6305</v>
      </c>
      <c r="N107" s="245">
        <f t="shared" si="31"/>
        <v>6845</v>
      </c>
      <c r="O107" s="245">
        <f t="shared" si="31"/>
        <v>7306</v>
      </c>
      <c r="P107" s="245">
        <f t="shared" si="31"/>
        <v>7846</v>
      </c>
      <c r="Q107" s="245">
        <f t="shared" si="31"/>
        <v>8307</v>
      </c>
      <c r="R107" s="245"/>
      <c r="S107" s="245"/>
      <c r="T107" s="246"/>
      <c r="V107" s="239">
        <v>850</v>
      </c>
      <c r="W107" s="295">
        <f t="shared" ref="W107:AL107" si="32">W106+B177</f>
        <v>908</v>
      </c>
      <c r="X107" s="250">
        <f t="shared" si="32"/>
        <v>908</v>
      </c>
      <c r="Y107" s="250">
        <f t="shared" si="32"/>
        <v>1015</v>
      </c>
      <c r="Z107" s="250">
        <f t="shared" si="32"/>
        <v>1145</v>
      </c>
      <c r="AA107" s="250">
        <f t="shared" si="32"/>
        <v>1256</v>
      </c>
      <c r="AB107" s="250">
        <f t="shared" si="32"/>
        <v>1430</v>
      </c>
      <c r="AC107" s="250">
        <f t="shared" si="32"/>
        <v>1597</v>
      </c>
      <c r="AD107" s="250">
        <f t="shared" si="32"/>
        <v>1805</v>
      </c>
      <c r="AE107" s="250">
        <f t="shared" si="32"/>
        <v>2007</v>
      </c>
      <c r="AF107" s="250">
        <f t="shared" si="32"/>
        <v>2128</v>
      </c>
      <c r="AG107" s="250">
        <f t="shared" si="32"/>
        <v>2327</v>
      </c>
      <c r="AH107" s="243">
        <f t="shared" si="32"/>
        <v>2519.4</v>
      </c>
      <c r="AI107" s="243">
        <f t="shared" si="32"/>
        <v>2713.2</v>
      </c>
      <c r="AJ107" s="243">
        <f t="shared" si="32"/>
        <v>2907</v>
      </c>
      <c r="AK107" s="243">
        <f t="shared" si="32"/>
        <v>3100.8</v>
      </c>
      <c r="AL107" s="243">
        <f t="shared" si="32"/>
        <v>3294.6</v>
      </c>
      <c r="AM107" s="243"/>
      <c r="AN107" s="243"/>
      <c r="AO107" s="243"/>
      <c r="AP107" s="222">
        <v>2.85</v>
      </c>
    </row>
    <row r="108" spans="1:42" x14ac:dyDescent="0.15">
      <c r="A108" s="251" t="s">
        <v>16</v>
      </c>
      <c r="B108" s="248">
        <f t="shared" ref="B108:R108" si="33">ROUND(W108*$T$76,0)+W178</f>
        <v>1179</v>
      </c>
      <c r="C108" s="248">
        <f t="shared" si="33"/>
        <v>1431</v>
      </c>
      <c r="D108" s="248">
        <f t="shared" si="33"/>
        <v>1678</v>
      </c>
      <c r="E108" s="248">
        <f t="shared" si="33"/>
        <v>1955</v>
      </c>
      <c r="F108" s="248">
        <f t="shared" si="33"/>
        <v>2314</v>
      </c>
      <c r="G108" s="248">
        <f t="shared" si="33"/>
        <v>2627</v>
      </c>
      <c r="H108" s="248">
        <f t="shared" si="33"/>
        <v>3051</v>
      </c>
      <c r="I108" s="248">
        <f t="shared" si="33"/>
        <v>3410</v>
      </c>
      <c r="J108" s="248">
        <f t="shared" si="33"/>
        <v>3777</v>
      </c>
      <c r="K108" s="248">
        <f t="shared" si="33"/>
        <v>4149</v>
      </c>
      <c r="L108" s="248">
        <f t="shared" si="33"/>
        <v>4520</v>
      </c>
      <c r="M108" s="248">
        <f t="shared" si="33"/>
        <v>4870</v>
      </c>
      <c r="N108" s="248">
        <f t="shared" si="33"/>
        <v>5303</v>
      </c>
      <c r="O108" s="248">
        <f t="shared" si="33"/>
        <v>5652</v>
      </c>
      <c r="P108" s="248">
        <f t="shared" si="33"/>
        <v>6085</v>
      </c>
      <c r="Q108" s="248">
        <f t="shared" si="33"/>
        <v>6433</v>
      </c>
      <c r="R108" s="248">
        <f t="shared" si="33"/>
        <v>6782</v>
      </c>
      <c r="S108" s="248"/>
      <c r="T108" s="249"/>
      <c r="V108" s="239">
        <v>36</v>
      </c>
      <c r="W108" s="295">
        <f>X108</f>
        <v>544</v>
      </c>
      <c r="X108" s="250">
        <v>544</v>
      </c>
      <c r="Y108" s="250">
        <v>595</v>
      </c>
      <c r="Z108" s="250">
        <v>665</v>
      </c>
      <c r="AA108" s="250">
        <v>734</v>
      </c>
      <c r="AB108" s="250">
        <v>828</v>
      </c>
      <c r="AC108" s="250">
        <v>939</v>
      </c>
      <c r="AD108" s="250">
        <v>1062</v>
      </c>
      <c r="AE108" s="250">
        <v>1190</v>
      </c>
      <c r="AF108" s="250">
        <v>1268</v>
      </c>
      <c r="AG108" s="250">
        <v>1399</v>
      </c>
      <c r="AH108" s="243">
        <f>$AH$74*V108*AP108</f>
        <v>1516.3200000000002</v>
      </c>
      <c r="AI108" s="243">
        <f>$AI$74*V108*AP108</f>
        <v>1632.96</v>
      </c>
      <c r="AJ108" s="243">
        <f>$AJ$74*V108*AP108</f>
        <v>1749.6000000000001</v>
      </c>
      <c r="AK108" s="243">
        <f>$AK$74*V108*AP108</f>
        <v>1866.2400000000002</v>
      </c>
      <c r="AL108" s="243">
        <f>$AL$74*V108*AP108</f>
        <v>1982.88</v>
      </c>
      <c r="AM108" s="243">
        <f>$AM$74*V108*AP108</f>
        <v>2099.52</v>
      </c>
      <c r="AN108" s="243"/>
      <c r="AO108" s="243"/>
      <c r="AP108" s="222">
        <v>1.62</v>
      </c>
    </row>
    <row r="109" spans="1:42" ht="13" thickBot="1" x14ac:dyDescent="0.2">
      <c r="A109" s="240">
        <v>900</v>
      </c>
      <c r="B109" s="252">
        <f t="shared" ref="B109:R109" si="34">ROUND(W109*$T$76,0)+W178</f>
        <v>1816</v>
      </c>
      <c r="C109" s="252">
        <f t="shared" si="34"/>
        <v>2068</v>
      </c>
      <c r="D109" s="252">
        <f t="shared" si="34"/>
        <v>2415</v>
      </c>
      <c r="E109" s="252">
        <f t="shared" si="34"/>
        <v>2792</v>
      </c>
      <c r="F109" s="252">
        <f t="shared" si="34"/>
        <v>3242</v>
      </c>
      <c r="G109" s="252">
        <f t="shared" si="34"/>
        <v>3678</v>
      </c>
      <c r="H109" s="252">
        <f t="shared" si="34"/>
        <v>4225</v>
      </c>
      <c r="I109" s="252">
        <f t="shared" si="34"/>
        <v>4706</v>
      </c>
      <c r="J109" s="252">
        <f t="shared" si="34"/>
        <v>5141</v>
      </c>
      <c r="K109" s="252">
        <f t="shared" si="34"/>
        <v>5648</v>
      </c>
      <c r="L109" s="252">
        <f t="shared" si="34"/>
        <v>6165</v>
      </c>
      <c r="M109" s="252">
        <f t="shared" si="34"/>
        <v>6655</v>
      </c>
      <c r="N109" s="252">
        <f t="shared" si="34"/>
        <v>7225</v>
      </c>
      <c r="O109" s="252">
        <f t="shared" si="34"/>
        <v>7711</v>
      </c>
      <c r="P109" s="252">
        <f t="shared" si="34"/>
        <v>8281</v>
      </c>
      <c r="Q109" s="252">
        <f t="shared" si="34"/>
        <v>8767</v>
      </c>
      <c r="R109" s="252">
        <f t="shared" si="34"/>
        <v>9253</v>
      </c>
      <c r="S109" s="252"/>
      <c r="T109" s="253"/>
      <c r="V109" s="239">
        <v>900</v>
      </c>
      <c r="W109" s="295">
        <f t="shared" ref="W109:AM109" si="35">W108+B179</f>
        <v>955</v>
      </c>
      <c r="X109" s="250">
        <f t="shared" si="35"/>
        <v>955</v>
      </c>
      <c r="Y109" s="250">
        <f t="shared" si="35"/>
        <v>1070</v>
      </c>
      <c r="Z109" s="250">
        <f t="shared" si="35"/>
        <v>1205</v>
      </c>
      <c r="AA109" s="250">
        <f t="shared" si="35"/>
        <v>1333</v>
      </c>
      <c r="AB109" s="250">
        <f t="shared" si="35"/>
        <v>1506</v>
      </c>
      <c r="AC109" s="250">
        <f t="shared" si="35"/>
        <v>1696</v>
      </c>
      <c r="AD109" s="250">
        <f t="shared" si="35"/>
        <v>1898</v>
      </c>
      <c r="AE109" s="250">
        <f t="shared" si="35"/>
        <v>2070</v>
      </c>
      <c r="AF109" s="250">
        <f t="shared" si="35"/>
        <v>2235</v>
      </c>
      <c r="AG109" s="250">
        <f t="shared" si="35"/>
        <v>2460</v>
      </c>
      <c r="AH109" s="243">
        <f t="shared" si="35"/>
        <v>2667.6000000000004</v>
      </c>
      <c r="AI109" s="243">
        <f t="shared" si="35"/>
        <v>2872.8</v>
      </c>
      <c r="AJ109" s="243">
        <f t="shared" si="35"/>
        <v>3078</v>
      </c>
      <c r="AK109" s="243">
        <f t="shared" si="35"/>
        <v>3283.2000000000003</v>
      </c>
      <c r="AL109" s="243">
        <f t="shared" si="35"/>
        <v>3488.4</v>
      </c>
      <c r="AM109" s="243">
        <f t="shared" si="35"/>
        <v>3693.6</v>
      </c>
      <c r="AN109" s="243"/>
      <c r="AO109" s="243"/>
      <c r="AP109" s="222">
        <v>2.85</v>
      </c>
    </row>
    <row r="110" spans="1:42" x14ac:dyDescent="0.15">
      <c r="A110" s="238" t="s">
        <v>17</v>
      </c>
      <c r="B110" s="241">
        <f t="shared" ref="B110:S110" si="36">ROUND(W110*$T$76,0)+W180</f>
        <v>1242</v>
      </c>
      <c r="C110" s="241">
        <f t="shared" si="36"/>
        <v>1512</v>
      </c>
      <c r="D110" s="241">
        <f t="shared" si="36"/>
        <v>1774</v>
      </c>
      <c r="E110" s="241">
        <f t="shared" si="36"/>
        <v>2067</v>
      </c>
      <c r="F110" s="241">
        <f t="shared" si="36"/>
        <v>2450</v>
      </c>
      <c r="G110" s="241">
        <f t="shared" si="36"/>
        <v>2782</v>
      </c>
      <c r="H110" s="241">
        <f t="shared" si="36"/>
        <v>3235</v>
      </c>
      <c r="I110" s="241">
        <f t="shared" si="36"/>
        <v>3609</v>
      </c>
      <c r="J110" s="241">
        <f t="shared" si="36"/>
        <v>3994</v>
      </c>
      <c r="K110" s="241">
        <f t="shared" si="36"/>
        <v>4394</v>
      </c>
      <c r="L110" s="241">
        <f t="shared" si="36"/>
        <v>4792</v>
      </c>
      <c r="M110" s="241">
        <f t="shared" si="36"/>
        <v>5166</v>
      </c>
      <c r="N110" s="241">
        <f t="shared" si="36"/>
        <v>5625</v>
      </c>
      <c r="O110" s="241">
        <f t="shared" si="36"/>
        <v>5995</v>
      </c>
      <c r="P110" s="241">
        <f t="shared" si="36"/>
        <v>6455</v>
      </c>
      <c r="Q110" s="241">
        <f t="shared" si="36"/>
        <v>6824</v>
      </c>
      <c r="R110" s="241">
        <f t="shared" si="36"/>
        <v>7194</v>
      </c>
      <c r="S110" s="241">
        <f t="shared" si="36"/>
        <v>7654</v>
      </c>
      <c r="T110" s="242"/>
      <c r="V110" s="239">
        <v>38</v>
      </c>
      <c r="W110" s="295">
        <f>X110</f>
        <v>569</v>
      </c>
      <c r="X110" s="250">
        <v>569</v>
      </c>
      <c r="Y110" s="250">
        <v>622</v>
      </c>
      <c r="Z110" s="250">
        <v>695</v>
      </c>
      <c r="AA110" s="250">
        <v>768</v>
      </c>
      <c r="AB110" s="250">
        <v>866</v>
      </c>
      <c r="AC110" s="250">
        <v>984</v>
      </c>
      <c r="AD110" s="250">
        <v>1109</v>
      </c>
      <c r="AE110" s="250">
        <v>1241</v>
      </c>
      <c r="AF110" s="250">
        <v>1325</v>
      </c>
      <c r="AG110" s="250">
        <v>1466</v>
      </c>
      <c r="AH110" s="243">
        <f>$AH$74*V110*AP110</f>
        <v>1590.68</v>
      </c>
      <c r="AI110" s="243">
        <f>$AI$74*V110*AP110</f>
        <v>1713.0400000000002</v>
      </c>
      <c r="AJ110" s="243">
        <f>$AJ$74*V110*AP110</f>
        <v>1835.4</v>
      </c>
      <c r="AK110" s="243">
        <f>$AK$74*V110*AP110</f>
        <v>1957.7600000000002</v>
      </c>
      <c r="AL110" s="243">
        <f>$AL$74*V110*AP110</f>
        <v>2080.1200000000003</v>
      </c>
      <c r="AM110" s="243">
        <f>$AM$74*V110*AP110</f>
        <v>2202.48</v>
      </c>
      <c r="AN110" s="243">
        <f>$AN$74*V110*AP110</f>
        <v>2324.84</v>
      </c>
      <c r="AO110" s="243"/>
      <c r="AP110" s="222">
        <v>1.61</v>
      </c>
    </row>
    <row r="111" spans="1:42" x14ac:dyDescent="0.15">
      <c r="A111" s="244">
        <v>950</v>
      </c>
      <c r="B111" s="245">
        <f t="shared" ref="B111:S111" si="37">ROUND(W111*$T$76,0)+W180</f>
        <v>1912</v>
      </c>
      <c r="C111" s="245">
        <f t="shared" si="37"/>
        <v>2182</v>
      </c>
      <c r="D111" s="245">
        <f t="shared" si="37"/>
        <v>2549</v>
      </c>
      <c r="E111" s="245">
        <f t="shared" si="37"/>
        <v>2946</v>
      </c>
      <c r="F111" s="245">
        <f t="shared" si="37"/>
        <v>3428</v>
      </c>
      <c r="G111" s="245">
        <f t="shared" si="37"/>
        <v>3887</v>
      </c>
      <c r="H111" s="245">
        <f t="shared" si="37"/>
        <v>4472</v>
      </c>
      <c r="I111" s="245">
        <f t="shared" si="37"/>
        <v>4971</v>
      </c>
      <c r="J111" s="245">
        <f t="shared" si="37"/>
        <v>5430</v>
      </c>
      <c r="K111" s="245">
        <f t="shared" si="37"/>
        <v>5969</v>
      </c>
      <c r="L111" s="245">
        <f t="shared" si="37"/>
        <v>6527</v>
      </c>
      <c r="M111" s="245">
        <f t="shared" si="37"/>
        <v>7049</v>
      </c>
      <c r="N111" s="245">
        <f t="shared" si="37"/>
        <v>7654</v>
      </c>
      <c r="O111" s="245">
        <f t="shared" si="37"/>
        <v>8168</v>
      </c>
      <c r="P111" s="245">
        <f t="shared" si="37"/>
        <v>8773</v>
      </c>
      <c r="Q111" s="245">
        <f t="shared" si="37"/>
        <v>9287</v>
      </c>
      <c r="R111" s="245">
        <f t="shared" si="37"/>
        <v>9802</v>
      </c>
      <c r="S111" s="245">
        <f t="shared" si="37"/>
        <v>10406</v>
      </c>
      <c r="T111" s="246"/>
      <c r="V111" s="239">
        <v>950</v>
      </c>
      <c r="W111" s="295">
        <f t="shared" ref="W111:AN111" si="38">W110+B181</f>
        <v>1001</v>
      </c>
      <c r="X111" s="250">
        <f t="shared" si="38"/>
        <v>1001</v>
      </c>
      <c r="Y111" s="250">
        <f t="shared" si="38"/>
        <v>1122</v>
      </c>
      <c r="Z111" s="250">
        <f t="shared" si="38"/>
        <v>1262</v>
      </c>
      <c r="AA111" s="250">
        <f t="shared" si="38"/>
        <v>1399</v>
      </c>
      <c r="AB111" s="250">
        <f t="shared" si="38"/>
        <v>1579</v>
      </c>
      <c r="AC111" s="250">
        <f t="shared" si="38"/>
        <v>1782</v>
      </c>
      <c r="AD111" s="250">
        <f t="shared" si="38"/>
        <v>1988</v>
      </c>
      <c r="AE111" s="250">
        <f t="shared" si="38"/>
        <v>2168</v>
      </c>
      <c r="AF111" s="250">
        <f t="shared" si="38"/>
        <v>2341</v>
      </c>
      <c r="AG111" s="250">
        <f t="shared" si="38"/>
        <v>2585</v>
      </c>
      <c r="AH111" s="243">
        <f t="shared" si="38"/>
        <v>2805.92</v>
      </c>
      <c r="AI111" s="243">
        <f t="shared" si="38"/>
        <v>3021.76</v>
      </c>
      <c r="AJ111" s="243">
        <f t="shared" si="38"/>
        <v>3237.6000000000004</v>
      </c>
      <c r="AK111" s="243">
        <f t="shared" si="38"/>
        <v>3453.4400000000005</v>
      </c>
      <c r="AL111" s="243">
        <f t="shared" si="38"/>
        <v>3669.2800000000007</v>
      </c>
      <c r="AM111" s="243">
        <f t="shared" si="38"/>
        <v>3885.12</v>
      </c>
      <c r="AN111" s="243">
        <f t="shared" si="38"/>
        <v>4100.96</v>
      </c>
      <c r="AO111" s="243"/>
      <c r="AP111" s="222">
        <v>2.84</v>
      </c>
    </row>
    <row r="112" spans="1:42" x14ac:dyDescent="0.15">
      <c r="A112" s="251" t="s">
        <v>18</v>
      </c>
      <c r="B112" s="248">
        <f t="shared" ref="B112:T112" si="39">ROUND(W112*$T$76,0)+W182</f>
        <v>1278</v>
      </c>
      <c r="C112" s="248">
        <f t="shared" si="39"/>
        <v>1560</v>
      </c>
      <c r="D112" s="248">
        <f t="shared" si="39"/>
        <v>1861</v>
      </c>
      <c r="E112" s="248">
        <f t="shared" si="39"/>
        <v>2153</v>
      </c>
      <c r="F112" s="248">
        <f t="shared" si="39"/>
        <v>2581</v>
      </c>
      <c r="G112" s="248">
        <f t="shared" si="39"/>
        <v>2919</v>
      </c>
      <c r="H112" s="248">
        <f t="shared" si="39"/>
        <v>3387</v>
      </c>
      <c r="I112" s="248">
        <f t="shared" si="39"/>
        <v>3749</v>
      </c>
      <c r="J112" s="248">
        <f t="shared" si="39"/>
        <v>4135</v>
      </c>
      <c r="K112" s="248">
        <f t="shared" si="39"/>
        <v>4606</v>
      </c>
      <c r="L112" s="248">
        <f t="shared" si="39"/>
        <v>5024</v>
      </c>
      <c r="M112" s="248">
        <f t="shared" si="39"/>
        <v>5415</v>
      </c>
      <c r="N112" s="248">
        <f t="shared" si="39"/>
        <v>5897</v>
      </c>
      <c r="O112" s="248">
        <f t="shared" si="39"/>
        <v>6285</v>
      </c>
      <c r="P112" s="248">
        <f t="shared" si="39"/>
        <v>6766</v>
      </c>
      <c r="Q112" s="248">
        <f t="shared" si="39"/>
        <v>7154</v>
      </c>
      <c r="R112" s="248">
        <f t="shared" si="39"/>
        <v>7542</v>
      </c>
      <c r="S112" s="248">
        <f t="shared" si="39"/>
        <v>8023</v>
      </c>
      <c r="T112" s="249">
        <f t="shared" si="39"/>
        <v>8411</v>
      </c>
      <c r="V112" s="239">
        <v>40</v>
      </c>
      <c r="W112" s="295">
        <f>X112</f>
        <v>582</v>
      </c>
      <c r="X112" s="250">
        <v>582</v>
      </c>
      <c r="Y112" s="250">
        <v>655</v>
      </c>
      <c r="Z112" s="250">
        <v>722</v>
      </c>
      <c r="AA112" s="250">
        <v>816</v>
      </c>
      <c r="AB112" s="250">
        <v>913</v>
      </c>
      <c r="AC112" s="250">
        <v>1033</v>
      </c>
      <c r="AD112" s="250">
        <v>1145</v>
      </c>
      <c r="AE112" s="250">
        <v>1273</v>
      </c>
      <c r="AF112" s="250">
        <v>1395</v>
      </c>
      <c r="AG112" s="250">
        <v>1543</v>
      </c>
      <c r="AH112" s="243">
        <f>$AH$74*V112*AP112</f>
        <v>1674.4</v>
      </c>
      <c r="AI112" s="243">
        <f>$AI$74*V112*AP112</f>
        <v>1803.2</v>
      </c>
      <c r="AJ112" s="243">
        <f>$AJ$74*V112*AP112</f>
        <v>1932.0000000000002</v>
      </c>
      <c r="AK112" s="243">
        <f>$AK$74*V112*AP112</f>
        <v>2060.8000000000002</v>
      </c>
      <c r="AL112" s="243">
        <f>$AL$74*V112*AP112</f>
        <v>2189.6</v>
      </c>
      <c r="AM112" s="243">
        <f>$AM$74*V112*AP112</f>
        <v>2318.4</v>
      </c>
      <c r="AN112" s="243">
        <f>$AN$74*V112*AP112</f>
        <v>2447.2000000000003</v>
      </c>
      <c r="AO112" s="243">
        <f>$AO$74*V112*AP112</f>
        <v>2576</v>
      </c>
      <c r="AP112" s="222">
        <v>1.61</v>
      </c>
    </row>
    <row r="113" spans="1:42" x14ac:dyDescent="0.15">
      <c r="A113" s="244">
        <v>1000</v>
      </c>
      <c r="B113" s="245">
        <f t="shared" ref="B113:T113" si="40">ROUND(W113*$T$76,0)+W182</f>
        <v>1966</v>
      </c>
      <c r="C113" s="245">
        <f t="shared" si="40"/>
        <v>2248</v>
      </c>
      <c r="D113" s="245">
        <f t="shared" si="40"/>
        <v>2673</v>
      </c>
      <c r="E113" s="245">
        <f t="shared" si="40"/>
        <v>3077</v>
      </c>
      <c r="F113" s="245">
        <f t="shared" si="40"/>
        <v>3608</v>
      </c>
      <c r="G113" s="245">
        <f t="shared" si="40"/>
        <v>4083</v>
      </c>
      <c r="H113" s="245">
        <f t="shared" si="40"/>
        <v>4686</v>
      </c>
      <c r="I113" s="245">
        <f t="shared" si="40"/>
        <v>5184</v>
      </c>
      <c r="J113" s="245">
        <f t="shared" si="40"/>
        <v>5645</v>
      </c>
      <c r="K113" s="245">
        <f t="shared" si="40"/>
        <v>6263</v>
      </c>
      <c r="L113" s="245">
        <f t="shared" si="40"/>
        <v>6805</v>
      </c>
      <c r="M113" s="245">
        <f t="shared" si="40"/>
        <v>7350</v>
      </c>
      <c r="N113" s="245">
        <f t="shared" si="40"/>
        <v>7980</v>
      </c>
      <c r="O113" s="245">
        <f t="shared" si="40"/>
        <v>8517</v>
      </c>
      <c r="P113" s="245">
        <f t="shared" si="40"/>
        <v>9147</v>
      </c>
      <c r="Q113" s="245">
        <f t="shared" si="40"/>
        <v>9683</v>
      </c>
      <c r="R113" s="245">
        <f t="shared" si="40"/>
        <v>10220</v>
      </c>
      <c r="S113" s="245">
        <f t="shared" si="40"/>
        <v>10850</v>
      </c>
      <c r="T113" s="246">
        <f t="shared" si="40"/>
        <v>11387</v>
      </c>
      <c r="V113" s="239">
        <v>1000</v>
      </c>
      <c r="W113" s="295">
        <f t="shared" ref="W113:AO113" si="41">W112+B183</f>
        <v>1026</v>
      </c>
      <c r="X113" s="250">
        <f t="shared" si="41"/>
        <v>1026</v>
      </c>
      <c r="Y113" s="250">
        <f t="shared" si="41"/>
        <v>1179</v>
      </c>
      <c r="Z113" s="250">
        <f t="shared" si="41"/>
        <v>1318</v>
      </c>
      <c r="AA113" s="250">
        <f t="shared" si="41"/>
        <v>1479</v>
      </c>
      <c r="AB113" s="250">
        <f t="shared" si="41"/>
        <v>1664</v>
      </c>
      <c r="AC113" s="250">
        <f t="shared" si="41"/>
        <v>1871</v>
      </c>
      <c r="AD113" s="250">
        <f t="shared" si="41"/>
        <v>2071</v>
      </c>
      <c r="AE113" s="250">
        <f t="shared" si="41"/>
        <v>2247</v>
      </c>
      <c r="AF113" s="250">
        <f t="shared" si="41"/>
        <v>2464</v>
      </c>
      <c r="AG113" s="250">
        <f t="shared" si="41"/>
        <v>2692</v>
      </c>
      <c r="AH113" s="243">
        <f t="shared" si="41"/>
        <v>2922.4</v>
      </c>
      <c r="AI113" s="243">
        <f t="shared" si="41"/>
        <v>3147.2</v>
      </c>
      <c r="AJ113" s="243">
        <f t="shared" si="41"/>
        <v>3372</v>
      </c>
      <c r="AK113" s="243">
        <f t="shared" si="41"/>
        <v>3596.8</v>
      </c>
      <c r="AL113" s="243">
        <f t="shared" si="41"/>
        <v>3821.6</v>
      </c>
      <c r="AM113" s="243">
        <f t="shared" si="41"/>
        <v>4046.4</v>
      </c>
      <c r="AN113" s="243">
        <f t="shared" si="41"/>
        <v>4271.2000000000007</v>
      </c>
      <c r="AO113" s="243">
        <f t="shared" si="41"/>
        <v>4496</v>
      </c>
      <c r="AP113" s="222">
        <v>2.81</v>
      </c>
    </row>
    <row r="114" spans="1:42" x14ac:dyDescent="0.15">
      <c r="A114" s="251" t="s">
        <v>19</v>
      </c>
      <c r="B114" s="248">
        <f t="shared" ref="B114:T114" si="42">ROUND(W114*$T$76,0)+W184</f>
        <v>1339</v>
      </c>
      <c r="C114" s="248">
        <f t="shared" si="42"/>
        <v>1639</v>
      </c>
      <c r="D114" s="248">
        <f t="shared" si="42"/>
        <v>1960</v>
      </c>
      <c r="E114" s="248">
        <f t="shared" si="42"/>
        <v>2267</v>
      </c>
      <c r="F114" s="248">
        <f t="shared" si="42"/>
        <v>2716</v>
      </c>
      <c r="G114" s="248">
        <f t="shared" si="42"/>
        <v>3073</v>
      </c>
      <c r="H114" s="248">
        <f t="shared" si="42"/>
        <v>3569</v>
      </c>
      <c r="I114" s="248">
        <f t="shared" si="42"/>
        <v>3948</v>
      </c>
      <c r="J114" s="248">
        <f t="shared" si="42"/>
        <v>4355</v>
      </c>
      <c r="K114" s="248">
        <f t="shared" si="42"/>
        <v>4857</v>
      </c>
      <c r="L114" s="248">
        <f t="shared" si="42"/>
        <v>5309</v>
      </c>
      <c r="M114" s="248">
        <f t="shared" si="42"/>
        <v>5725</v>
      </c>
      <c r="N114" s="248">
        <f t="shared" si="42"/>
        <v>6235</v>
      </c>
      <c r="O114" s="248">
        <f t="shared" si="42"/>
        <v>6644</v>
      </c>
      <c r="P114" s="248">
        <f t="shared" si="42"/>
        <v>7154</v>
      </c>
      <c r="Q114" s="248">
        <f t="shared" si="42"/>
        <v>7564</v>
      </c>
      <c r="R114" s="248">
        <f t="shared" si="42"/>
        <v>7973</v>
      </c>
      <c r="S114" s="248">
        <f t="shared" si="42"/>
        <v>8483</v>
      </c>
      <c r="T114" s="249">
        <f t="shared" si="42"/>
        <v>8892</v>
      </c>
      <c r="V114" s="239">
        <v>42</v>
      </c>
      <c r="W114" s="295">
        <f>X114</f>
        <v>606</v>
      </c>
      <c r="X114" s="250">
        <v>606</v>
      </c>
      <c r="Y114" s="250">
        <v>684</v>
      </c>
      <c r="Z114" s="250">
        <v>753</v>
      </c>
      <c r="AA114" s="250">
        <v>849</v>
      </c>
      <c r="AB114" s="250">
        <v>950</v>
      </c>
      <c r="AC114" s="250">
        <v>1077</v>
      </c>
      <c r="AD114" s="250">
        <v>1192</v>
      </c>
      <c r="AE114" s="250">
        <v>1326</v>
      </c>
      <c r="AF114" s="250">
        <v>1456</v>
      </c>
      <c r="AG114" s="250">
        <v>1619</v>
      </c>
      <c r="AH114" s="243">
        <f>$AH$74*V114*AP114</f>
        <v>1758.1200000000001</v>
      </c>
      <c r="AI114" s="243">
        <f>$AI$74*V114*AP114</f>
        <v>1893.3600000000001</v>
      </c>
      <c r="AJ114" s="243">
        <f>$AJ$74*V114*AP114</f>
        <v>2028.6000000000001</v>
      </c>
      <c r="AK114" s="243">
        <f>$AK$74*V114*AP114</f>
        <v>2163.84</v>
      </c>
      <c r="AL114" s="243">
        <f>$AL$74*V114*AP114</f>
        <v>2299.08</v>
      </c>
      <c r="AM114" s="243">
        <f>$AM$74*V114*AP114</f>
        <v>2434.3200000000002</v>
      </c>
      <c r="AN114" s="243">
        <f>$AN$74*V114*AP114</f>
        <v>2569.56</v>
      </c>
      <c r="AO114" s="243">
        <f>$AO$74*V114*AP114</f>
        <v>2704.8</v>
      </c>
      <c r="AP114" s="222">
        <v>1.61</v>
      </c>
    </row>
    <row r="115" spans="1:42" x14ac:dyDescent="0.15">
      <c r="A115" s="244">
        <v>1050</v>
      </c>
      <c r="B115" s="245">
        <f t="shared" ref="B115:T115" si="43">ROUND(W115*$T$76,0)+W184</f>
        <v>2060</v>
      </c>
      <c r="C115" s="245">
        <f t="shared" si="43"/>
        <v>2360</v>
      </c>
      <c r="D115" s="245">
        <f t="shared" si="43"/>
        <v>2793</v>
      </c>
      <c r="E115" s="245">
        <f t="shared" si="43"/>
        <v>3236</v>
      </c>
      <c r="F115" s="245">
        <f t="shared" si="43"/>
        <v>3778</v>
      </c>
      <c r="G115" s="245">
        <f t="shared" si="43"/>
        <v>4291</v>
      </c>
      <c r="H115" s="245">
        <f t="shared" si="43"/>
        <v>4932</v>
      </c>
      <c r="I115" s="245">
        <f t="shared" si="43"/>
        <v>5451</v>
      </c>
      <c r="J115" s="245">
        <f t="shared" si="43"/>
        <v>5933</v>
      </c>
      <c r="K115" s="245">
        <f t="shared" si="43"/>
        <v>6596</v>
      </c>
      <c r="L115" s="245">
        <f t="shared" si="43"/>
        <v>7177</v>
      </c>
      <c r="M115" s="245">
        <f t="shared" si="43"/>
        <v>7756</v>
      </c>
      <c r="N115" s="245">
        <f t="shared" si="43"/>
        <v>8422</v>
      </c>
      <c r="O115" s="245">
        <f t="shared" si="43"/>
        <v>8988</v>
      </c>
      <c r="P115" s="245">
        <f t="shared" si="43"/>
        <v>9654</v>
      </c>
      <c r="Q115" s="245">
        <f t="shared" si="43"/>
        <v>10220</v>
      </c>
      <c r="R115" s="245">
        <f t="shared" si="43"/>
        <v>10786</v>
      </c>
      <c r="S115" s="245">
        <f t="shared" si="43"/>
        <v>11451</v>
      </c>
      <c r="T115" s="246">
        <f t="shared" si="43"/>
        <v>12017</v>
      </c>
      <c r="V115" s="239">
        <v>1050</v>
      </c>
      <c r="W115" s="295">
        <f t="shared" ref="W115:AO115" si="44">W114+B185</f>
        <v>1071</v>
      </c>
      <c r="X115" s="250">
        <f t="shared" si="44"/>
        <v>1071</v>
      </c>
      <c r="Y115" s="250">
        <f t="shared" si="44"/>
        <v>1221</v>
      </c>
      <c r="Z115" s="250">
        <f t="shared" si="44"/>
        <v>1378</v>
      </c>
      <c r="AA115" s="250">
        <f t="shared" si="44"/>
        <v>1534</v>
      </c>
      <c r="AB115" s="250">
        <f t="shared" si="44"/>
        <v>1736</v>
      </c>
      <c r="AC115" s="250">
        <f t="shared" si="44"/>
        <v>1956</v>
      </c>
      <c r="AD115" s="250">
        <f t="shared" si="44"/>
        <v>2162</v>
      </c>
      <c r="AE115" s="250">
        <f t="shared" si="44"/>
        <v>2344</v>
      </c>
      <c r="AF115" s="250">
        <f t="shared" si="44"/>
        <v>2578</v>
      </c>
      <c r="AG115" s="250">
        <f t="shared" si="44"/>
        <v>2824</v>
      </c>
      <c r="AH115" s="243">
        <f t="shared" si="44"/>
        <v>3068.52</v>
      </c>
      <c r="AI115" s="243">
        <f t="shared" si="44"/>
        <v>3304.5600000000004</v>
      </c>
      <c r="AJ115" s="243">
        <f t="shared" si="44"/>
        <v>3540.6000000000004</v>
      </c>
      <c r="AK115" s="243">
        <f t="shared" si="44"/>
        <v>3776.6400000000003</v>
      </c>
      <c r="AL115" s="243">
        <f t="shared" si="44"/>
        <v>4012.68</v>
      </c>
      <c r="AM115" s="243">
        <f t="shared" si="44"/>
        <v>4248.72</v>
      </c>
      <c r="AN115" s="243">
        <f t="shared" si="44"/>
        <v>4484.76</v>
      </c>
      <c r="AO115" s="243">
        <f t="shared" si="44"/>
        <v>4720.8</v>
      </c>
      <c r="AP115" s="222">
        <v>2.81</v>
      </c>
    </row>
    <row r="116" spans="1:42" x14ac:dyDescent="0.15">
      <c r="A116" s="251" t="s">
        <v>20</v>
      </c>
      <c r="B116" s="248">
        <f t="shared" ref="B116:T116" si="45">ROUND(W116*$T$76,0)+W186</f>
        <v>1396</v>
      </c>
      <c r="C116" s="248">
        <f t="shared" si="45"/>
        <v>1708</v>
      </c>
      <c r="D116" s="248">
        <f t="shared" si="45"/>
        <v>2040</v>
      </c>
      <c r="E116" s="248">
        <f t="shared" si="45"/>
        <v>2359</v>
      </c>
      <c r="F116" s="248">
        <f t="shared" si="45"/>
        <v>2826</v>
      </c>
      <c r="G116" s="248">
        <f t="shared" si="45"/>
        <v>3199</v>
      </c>
      <c r="H116" s="248">
        <f t="shared" si="45"/>
        <v>3712</v>
      </c>
      <c r="I116" s="248">
        <f t="shared" si="45"/>
        <v>4108</v>
      </c>
      <c r="J116" s="248">
        <f t="shared" si="45"/>
        <v>4528</v>
      </c>
      <c r="K116" s="248">
        <f t="shared" si="45"/>
        <v>5048</v>
      </c>
      <c r="L116" s="248">
        <f t="shared" si="45"/>
        <v>5527</v>
      </c>
      <c r="M116" s="248">
        <f t="shared" si="45"/>
        <v>5957</v>
      </c>
      <c r="N116" s="248">
        <f t="shared" si="45"/>
        <v>6487</v>
      </c>
      <c r="O116" s="248">
        <f t="shared" si="45"/>
        <v>6914</v>
      </c>
      <c r="P116" s="248">
        <f t="shared" si="45"/>
        <v>7444</v>
      </c>
      <c r="Q116" s="248">
        <f t="shared" si="45"/>
        <v>7870</v>
      </c>
      <c r="R116" s="248">
        <f t="shared" si="45"/>
        <v>8296</v>
      </c>
      <c r="S116" s="248">
        <f t="shared" si="45"/>
        <v>8827</v>
      </c>
      <c r="T116" s="249">
        <f t="shared" si="45"/>
        <v>9253</v>
      </c>
      <c r="V116" s="239">
        <v>44</v>
      </c>
      <c r="W116" s="295">
        <f>X116</f>
        <v>632</v>
      </c>
      <c r="X116" s="250">
        <v>632</v>
      </c>
      <c r="Y116" s="250">
        <v>712</v>
      </c>
      <c r="Z116" s="250">
        <v>784</v>
      </c>
      <c r="AA116" s="250">
        <v>884</v>
      </c>
      <c r="AB116" s="250">
        <v>990</v>
      </c>
      <c r="AC116" s="250">
        <v>1120</v>
      </c>
      <c r="AD116" s="250">
        <v>1241</v>
      </c>
      <c r="AE116" s="250">
        <v>1378</v>
      </c>
      <c r="AF116" s="250">
        <v>1512</v>
      </c>
      <c r="AG116" s="250">
        <v>1687</v>
      </c>
      <c r="AH116" s="243">
        <f>$AH$74*V116*AP116</f>
        <v>1830.4</v>
      </c>
      <c r="AI116" s="243">
        <f>$AI$74*V116*AP116</f>
        <v>1971.2</v>
      </c>
      <c r="AJ116" s="243">
        <f>$AJ$74*V116*AP116</f>
        <v>2112</v>
      </c>
      <c r="AK116" s="243">
        <f>$AK$74*V116*AP116</f>
        <v>2252.8000000000002</v>
      </c>
      <c r="AL116" s="243">
        <f>$AL$74*V116*AP116</f>
        <v>2393.6</v>
      </c>
      <c r="AM116" s="243">
        <f>$AM$74*V116*AP116</f>
        <v>2534.4</v>
      </c>
      <c r="AN116" s="243">
        <f>$AN$74*V116*AP116</f>
        <v>2675.2000000000003</v>
      </c>
      <c r="AO116" s="243">
        <f>$AO$74*V116*AP116</f>
        <v>2816</v>
      </c>
      <c r="AP116" s="222">
        <v>1.6</v>
      </c>
    </row>
    <row r="117" spans="1:42" x14ac:dyDescent="0.15">
      <c r="A117" s="244">
        <v>1100</v>
      </c>
      <c r="B117" s="245">
        <f t="shared" ref="B117:T117" si="46">ROUND(W117*$T$76,0)+W186</f>
        <v>2150</v>
      </c>
      <c r="C117" s="245">
        <f t="shared" si="46"/>
        <v>2462</v>
      </c>
      <c r="D117" s="245">
        <f t="shared" si="46"/>
        <v>2892</v>
      </c>
      <c r="E117" s="245">
        <f t="shared" si="46"/>
        <v>3373</v>
      </c>
      <c r="F117" s="245">
        <f t="shared" si="46"/>
        <v>3952</v>
      </c>
      <c r="G117" s="245">
        <f t="shared" si="46"/>
        <v>4474</v>
      </c>
      <c r="H117" s="245">
        <f t="shared" si="46"/>
        <v>5136</v>
      </c>
      <c r="I117" s="245">
        <f t="shared" si="46"/>
        <v>5681</v>
      </c>
      <c r="J117" s="245">
        <f t="shared" si="46"/>
        <v>6180</v>
      </c>
      <c r="K117" s="245">
        <f t="shared" si="46"/>
        <v>6864</v>
      </c>
      <c r="L117" s="245">
        <f t="shared" si="46"/>
        <v>7474</v>
      </c>
      <c r="M117" s="245">
        <f t="shared" si="46"/>
        <v>8067</v>
      </c>
      <c r="N117" s="245">
        <f t="shared" si="46"/>
        <v>8760</v>
      </c>
      <c r="O117" s="245">
        <f t="shared" si="46"/>
        <v>9348</v>
      </c>
      <c r="P117" s="245">
        <f t="shared" si="46"/>
        <v>10041</v>
      </c>
      <c r="Q117" s="245">
        <f t="shared" si="46"/>
        <v>10629</v>
      </c>
      <c r="R117" s="245">
        <f t="shared" si="46"/>
        <v>11218</v>
      </c>
      <c r="S117" s="245">
        <f t="shared" si="46"/>
        <v>11911</v>
      </c>
      <c r="T117" s="246">
        <f t="shared" si="46"/>
        <v>12499</v>
      </c>
      <c r="V117" s="239">
        <v>1100</v>
      </c>
      <c r="W117" s="295">
        <f t="shared" ref="W117:AO117" si="47">W116+B187</f>
        <v>1119</v>
      </c>
      <c r="X117" s="250">
        <f t="shared" si="47"/>
        <v>1119</v>
      </c>
      <c r="Y117" s="250">
        <f t="shared" si="47"/>
        <v>1262</v>
      </c>
      <c r="Z117" s="250">
        <f t="shared" si="47"/>
        <v>1438</v>
      </c>
      <c r="AA117" s="250">
        <f t="shared" si="47"/>
        <v>1610</v>
      </c>
      <c r="AB117" s="250">
        <f t="shared" si="47"/>
        <v>1813</v>
      </c>
      <c r="AC117" s="250">
        <f t="shared" si="47"/>
        <v>2039</v>
      </c>
      <c r="AD117" s="250">
        <f t="shared" si="47"/>
        <v>2256</v>
      </c>
      <c r="AE117" s="250">
        <f t="shared" si="47"/>
        <v>2444</v>
      </c>
      <c r="AF117" s="250">
        <f t="shared" si="47"/>
        <v>2684</v>
      </c>
      <c r="AG117" s="250">
        <f t="shared" si="47"/>
        <v>2943</v>
      </c>
      <c r="AH117" s="243">
        <f t="shared" si="47"/>
        <v>3191.76</v>
      </c>
      <c r="AI117" s="243">
        <f t="shared" si="47"/>
        <v>3437.2799999999997</v>
      </c>
      <c r="AJ117" s="243">
        <f t="shared" si="47"/>
        <v>3682.8</v>
      </c>
      <c r="AK117" s="243">
        <f t="shared" si="47"/>
        <v>3928.32</v>
      </c>
      <c r="AL117" s="243">
        <f t="shared" si="47"/>
        <v>4173.84</v>
      </c>
      <c r="AM117" s="243">
        <f t="shared" si="47"/>
        <v>4419.3599999999997</v>
      </c>
      <c r="AN117" s="243">
        <f t="shared" si="47"/>
        <v>4664.88</v>
      </c>
      <c r="AO117" s="243">
        <f t="shared" si="47"/>
        <v>4910.3999999999996</v>
      </c>
      <c r="AP117" s="222">
        <v>2.79</v>
      </c>
    </row>
    <row r="118" spans="1:42" x14ac:dyDescent="0.15">
      <c r="A118" s="251" t="s">
        <v>21</v>
      </c>
      <c r="B118" s="248">
        <f t="shared" ref="B118:T118" si="48">ROUND(W118*$T$76,0)+W188</f>
        <v>1446</v>
      </c>
      <c r="C118" s="248">
        <f t="shared" si="48"/>
        <v>1770</v>
      </c>
      <c r="D118" s="248">
        <f t="shared" si="48"/>
        <v>2117</v>
      </c>
      <c r="E118" s="248">
        <f t="shared" si="48"/>
        <v>2451</v>
      </c>
      <c r="F118" s="248">
        <f t="shared" si="48"/>
        <v>2935</v>
      </c>
      <c r="G118" s="248">
        <f t="shared" si="48"/>
        <v>3320</v>
      </c>
      <c r="H118" s="248">
        <f t="shared" si="48"/>
        <v>3855</v>
      </c>
      <c r="I118" s="248">
        <f t="shared" si="48"/>
        <v>4264</v>
      </c>
      <c r="J118" s="248">
        <f t="shared" si="48"/>
        <v>4702</v>
      </c>
      <c r="K118" s="248">
        <f t="shared" si="48"/>
        <v>5237</v>
      </c>
      <c r="L118" s="248">
        <f t="shared" si="48"/>
        <v>5733</v>
      </c>
      <c r="M118" s="248">
        <f t="shared" si="48"/>
        <v>6169</v>
      </c>
      <c r="N118" s="248">
        <f t="shared" si="48"/>
        <v>6718</v>
      </c>
      <c r="O118" s="248">
        <f t="shared" si="48"/>
        <v>7160</v>
      </c>
      <c r="P118" s="248">
        <f t="shared" si="48"/>
        <v>7709</v>
      </c>
      <c r="Q118" s="248">
        <f t="shared" si="48"/>
        <v>8150</v>
      </c>
      <c r="R118" s="248">
        <f t="shared" si="48"/>
        <v>8592</v>
      </c>
      <c r="S118" s="248">
        <f t="shared" si="48"/>
        <v>9141</v>
      </c>
      <c r="T118" s="249">
        <f t="shared" si="48"/>
        <v>9582</v>
      </c>
      <c r="V118" s="239">
        <v>46</v>
      </c>
      <c r="W118" s="295">
        <f>X118</f>
        <v>654</v>
      </c>
      <c r="X118" s="250">
        <v>654</v>
      </c>
      <c r="Y118" s="250">
        <v>739</v>
      </c>
      <c r="Z118" s="250">
        <v>815</v>
      </c>
      <c r="AA118" s="250">
        <v>918</v>
      </c>
      <c r="AB118" s="250">
        <v>1027</v>
      </c>
      <c r="AC118" s="250">
        <v>1163</v>
      </c>
      <c r="AD118" s="250">
        <v>1288</v>
      </c>
      <c r="AE118" s="250">
        <v>1431</v>
      </c>
      <c r="AF118" s="250">
        <v>1567</v>
      </c>
      <c r="AG118" s="250">
        <v>1748</v>
      </c>
      <c r="AH118" s="243">
        <f>$AH$74*V118*AP118</f>
        <v>1889.68</v>
      </c>
      <c r="AI118" s="243">
        <f>$AI$74*V118*AP118</f>
        <v>2035.0400000000002</v>
      </c>
      <c r="AJ118" s="243">
        <f>$AJ$74*V118*AP118</f>
        <v>2180.4</v>
      </c>
      <c r="AK118" s="243">
        <f>$AK$74*V118*AP118</f>
        <v>2325.7600000000002</v>
      </c>
      <c r="AL118" s="243">
        <f>$AL$74*V118*AP118</f>
        <v>2471.12</v>
      </c>
      <c r="AM118" s="243">
        <f>$AM$74*V118*AP118</f>
        <v>2616.48</v>
      </c>
      <c r="AN118" s="243">
        <f>$AN$74*V118*AP118</f>
        <v>2761.84</v>
      </c>
      <c r="AO118" s="243">
        <f>$AO$74*V118*AP118</f>
        <v>2907.2000000000003</v>
      </c>
      <c r="AP118" s="222">
        <v>1.58</v>
      </c>
    </row>
    <row r="119" spans="1:42" x14ac:dyDescent="0.15">
      <c r="A119" s="244">
        <v>1150</v>
      </c>
      <c r="B119" s="245">
        <f t="shared" ref="B119:T119" si="49">ROUND(W119*$T$76,0)+W188</f>
        <v>2232</v>
      </c>
      <c r="C119" s="245">
        <f t="shared" si="49"/>
        <v>2556</v>
      </c>
      <c r="D119" s="245">
        <f t="shared" si="49"/>
        <v>3009</v>
      </c>
      <c r="E119" s="245">
        <f t="shared" si="49"/>
        <v>3494</v>
      </c>
      <c r="F119" s="245">
        <f t="shared" si="49"/>
        <v>4111</v>
      </c>
      <c r="G119" s="245">
        <f t="shared" si="49"/>
        <v>4650</v>
      </c>
      <c r="H119" s="245">
        <f t="shared" si="49"/>
        <v>5343</v>
      </c>
      <c r="I119" s="245">
        <f t="shared" si="49"/>
        <v>5906</v>
      </c>
      <c r="J119" s="245">
        <f t="shared" si="49"/>
        <v>6427</v>
      </c>
      <c r="K119" s="245">
        <f t="shared" si="49"/>
        <v>7129</v>
      </c>
      <c r="L119" s="245">
        <f t="shared" si="49"/>
        <v>7761</v>
      </c>
      <c r="M119" s="245">
        <f t="shared" si="49"/>
        <v>8356</v>
      </c>
      <c r="N119" s="245">
        <f t="shared" si="49"/>
        <v>9074</v>
      </c>
      <c r="O119" s="245">
        <f t="shared" si="49"/>
        <v>9684</v>
      </c>
      <c r="P119" s="245">
        <f t="shared" si="49"/>
        <v>10401</v>
      </c>
      <c r="Q119" s="245">
        <f t="shared" si="49"/>
        <v>11011</v>
      </c>
      <c r="R119" s="245">
        <f t="shared" si="49"/>
        <v>11620</v>
      </c>
      <c r="S119" s="245">
        <f t="shared" si="49"/>
        <v>12338</v>
      </c>
      <c r="T119" s="246">
        <f t="shared" si="49"/>
        <v>12948</v>
      </c>
      <c r="V119" s="239">
        <v>1150</v>
      </c>
      <c r="W119" s="295">
        <f t="shared" ref="W119:AO119" si="50">W118+B189</f>
        <v>1161</v>
      </c>
      <c r="X119" s="250">
        <f t="shared" si="50"/>
        <v>1161</v>
      </c>
      <c r="Y119" s="250">
        <f t="shared" si="50"/>
        <v>1314</v>
      </c>
      <c r="Z119" s="250">
        <f t="shared" si="50"/>
        <v>1488</v>
      </c>
      <c r="AA119" s="250">
        <f t="shared" si="50"/>
        <v>1677</v>
      </c>
      <c r="AB119" s="250">
        <f t="shared" si="50"/>
        <v>1885</v>
      </c>
      <c r="AC119" s="250">
        <f t="shared" si="50"/>
        <v>2123</v>
      </c>
      <c r="AD119" s="250">
        <f t="shared" si="50"/>
        <v>2347</v>
      </c>
      <c r="AE119" s="250">
        <f t="shared" si="50"/>
        <v>2544</v>
      </c>
      <c r="AF119" s="250">
        <f t="shared" si="50"/>
        <v>2788</v>
      </c>
      <c r="AG119" s="250">
        <f t="shared" si="50"/>
        <v>3056</v>
      </c>
      <c r="AH119" s="243">
        <f t="shared" si="50"/>
        <v>3300.96</v>
      </c>
      <c r="AI119" s="243">
        <f t="shared" si="50"/>
        <v>3554.88</v>
      </c>
      <c r="AJ119" s="243">
        <f t="shared" si="50"/>
        <v>3808.8</v>
      </c>
      <c r="AK119" s="243">
        <f t="shared" si="50"/>
        <v>4062.7200000000003</v>
      </c>
      <c r="AL119" s="243">
        <f t="shared" si="50"/>
        <v>4316.6399999999994</v>
      </c>
      <c r="AM119" s="243">
        <f t="shared" si="50"/>
        <v>4570.5599999999995</v>
      </c>
      <c r="AN119" s="243">
        <f t="shared" si="50"/>
        <v>4824.4799999999996</v>
      </c>
      <c r="AO119" s="243">
        <f t="shared" si="50"/>
        <v>5078.3999999999996</v>
      </c>
      <c r="AP119" s="222">
        <v>2.76</v>
      </c>
    </row>
    <row r="120" spans="1:42" x14ac:dyDescent="0.15">
      <c r="A120" s="251" t="s">
        <v>22</v>
      </c>
      <c r="B120" s="248">
        <f t="shared" ref="B120:T120" si="51">ROUND(W120*$T$76,0)+W190</f>
        <v>1510</v>
      </c>
      <c r="C120" s="248">
        <f t="shared" si="51"/>
        <v>1852</v>
      </c>
      <c r="D120" s="248">
        <f t="shared" si="51"/>
        <v>2216</v>
      </c>
      <c r="E120" s="248">
        <f t="shared" si="51"/>
        <v>2564</v>
      </c>
      <c r="F120" s="248">
        <f t="shared" si="51"/>
        <v>3072</v>
      </c>
      <c r="G120" s="248">
        <f t="shared" si="51"/>
        <v>3495</v>
      </c>
      <c r="H120" s="248">
        <f t="shared" si="51"/>
        <v>4035</v>
      </c>
      <c r="I120" s="248">
        <f t="shared" si="51"/>
        <v>4496</v>
      </c>
      <c r="J120" s="248">
        <f t="shared" si="51"/>
        <v>4958</v>
      </c>
      <c r="K120" s="248">
        <f t="shared" si="51"/>
        <v>5532</v>
      </c>
      <c r="L120" s="248">
        <f t="shared" si="51"/>
        <v>6001</v>
      </c>
      <c r="M120" s="248">
        <f t="shared" si="51"/>
        <v>6457</v>
      </c>
      <c r="N120" s="248">
        <f t="shared" si="51"/>
        <v>7033</v>
      </c>
      <c r="O120" s="248">
        <f t="shared" si="51"/>
        <v>7494</v>
      </c>
      <c r="P120" s="248">
        <f t="shared" si="51"/>
        <v>8070</v>
      </c>
      <c r="Q120" s="248">
        <f t="shared" si="51"/>
        <v>8531</v>
      </c>
      <c r="R120" s="248">
        <f t="shared" si="51"/>
        <v>8993</v>
      </c>
      <c r="S120" s="248">
        <f t="shared" si="51"/>
        <v>9569</v>
      </c>
      <c r="T120" s="249">
        <f t="shared" si="51"/>
        <v>10030</v>
      </c>
      <c r="V120" s="239">
        <v>48</v>
      </c>
      <c r="W120" s="295">
        <f>X120</f>
        <v>680</v>
      </c>
      <c r="X120" s="250">
        <v>680</v>
      </c>
      <c r="Y120" s="250">
        <v>768</v>
      </c>
      <c r="Z120" s="250">
        <v>845</v>
      </c>
      <c r="AA120" s="250">
        <v>952</v>
      </c>
      <c r="AB120" s="250">
        <v>1078</v>
      </c>
      <c r="AC120" s="250">
        <v>1206</v>
      </c>
      <c r="AD120" s="250">
        <v>1356</v>
      </c>
      <c r="AE120" s="250">
        <v>1507</v>
      </c>
      <c r="AF120" s="250">
        <v>1657</v>
      </c>
      <c r="AG120" s="250">
        <v>1812</v>
      </c>
      <c r="AH120" s="243">
        <f>$AH$74*V120*AP120</f>
        <v>1959.3600000000001</v>
      </c>
      <c r="AI120" s="243">
        <f>$AI$74*V120*AP120</f>
        <v>2110.08</v>
      </c>
      <c r="AJ120" s="243">
        <f>$AJ$74*V120*AP120</f>
        <v>2260.8000000000002</v>
      </c>
      <c r="AK120" s="243">
        <f>$AK$74*V120*AP120</f>
        <v>2411.52</v>
      </c>
      <c r="AL120" s="243">
        <f>$AL$74*V120*AP120</f>
        <v>2562.2400000000002</v>
      </c>
      <c r="AM120" s="243">
        <f>$AM$74*V120*AP120</f>
        <v>2712.96</v>
      </c>
      <c r="AN120" s="243">
        <f>$AN$74*V120*AP120</f>
        <v>2863.6800000000003</v>
      </c>
      <c r="AO120" s="243">
        <f>$AO$74*V120*AP120</f>
        <v>3014.4</v>
      </c>
      <c r="AP120" s="222">
        <v>1.57</v>
      </c>
    </row>
    <row r="121" spans="1:42" ht="13" thickBot="1" x14ac:dyDescent="0.2">
      <c r="A121" s="240">
        <v>1200</v>
      </c>
      <c r="B121" s="252">
        <f t="shared" ref="B121:T121" si="52">ROUND(W121*$T$76,0)+W190</f>
        <v>2330</v>
      </c>
      <c r="C121" s="252">
        <f t="shared" si="52"/>
        <v>2672</v>
      </c>
      <c r="D121" s="252">
        <f t="shared" si="52"/>
        <v>3146</v>
      </c>
      <c r="E121" s="252">
        <f t="shared" si="52"/>
        <v>3624</v>
      </c>
      <c r="F121" s="252">
        <f t="shared" si="52"/>
        <v>4265</v>
      </c>
      <c r="G121" s="252">
        <f t="shared" si="52"/>
        <v>4847</v>
      </c>
      <c r="H121" s="252">
        <f t="shared" si="52"/>
        <v>5548</v>
      </c>
      <c r="I121" s="252">
        <f t="shared" si="52"/>
        <v>6196</v>
      </c>
      <c r="J121" s="252">
        <f t="shared" si="52"/>
        <v>6756</v>
      </c>
      <c r="K121" s="252">
        <f t="shared" si="52"/>
        <v>7502</v>
      </c>
      <c r="L121" s="252">
        <f t="shared" si="52"/>
        <v>8112</v>
      </c>
      <c r="M121" s="252">
        <f t="shared" si="52"/>
        <v>8740</v>
      </c>
      <c r="N121" s="252">
        <f t="shared" si="52"/>
        <v>9491</v>
      </c>
      <c r="O121" s="252">
        <f t="shared" si="52"/>
        <v>10128</v>
      </c>
      <c r="P121" s="252">
        <f t="shared" si="52"/>
        <v>10879</v>
      </c>
      <c r="Q121" s="252">
        <f t="shared" si="52"/>
        <v>11516</v>
      </c>
      <c r="R121" s="252">
        <f t="shared" si="52"/>
        <v>12154</v>
      </c>
      <c r="S121" s="252">
        <f t="shared" si="52"/>
        <v>12905</v>
      </c>
      <c r="T121" s="253">
        <f t="shared" si="52"/>
        <v>13542</v>
      </c>
      <c r="V121" s="239">
        <v>1200</v>
      </c>
      <c r="W121" s="295">
        <f t="shared" ref="W121:AO121" si="53">W120+B191</f>
        <v>1209</v>
      </c>
      <c r="X121" s="250">
        <f t="shared" si="53"/>
        <v>1209</v>
      </c>
      <c r="Y121" s="250">
        <f t="shared" si="53"/>
        <v>1368</v>
      </c>
      <c r="Z121" s="250">
        <f t="shared" si="53"/>
        <v>1529</v>
      </c>
      <c r="AA121" s="250">
        <f t="shared" si="53"/>
        <v>1722</v>
      </c>
      <c r="AB121" s="250">
        <f t="shared" si="53"/>
        <v>1950</v>
      </c>
      <c r="AC121" s="250">
        <f t="shared" si="53"/>
        <v>2182</v>
      </c>
      <c r="AD121" s="250">
        <f t="shared" si="53"/>
        <v>2453</v>
      </c>
      <c r="AE121" s="250">
        <f t="shared" si="53"/>
        <v>2667</v>
      </c>
      <c r="AF121" s="250">
        <f t="shared" si="53"/>
        <v>2928</v>
      </c>
      <c r="AG121" s="250">
        <f t="shared" si="53"/>
        <v>3174</v>
      </c>
      <c r="AH121" s="243">
        <f t="shared" si="53"/>
        <v>3432</v>
      </c>
      <c r="AI121" s="243">
        <f t="shared" si="53"/>
        <v>3696</v>
      </c>
      <c r="AJ121" s="243">
        <f t="shared" si="53"/>
        <v>3960</v>
      </c>
      <c r="AK121" s="243">
        <f t="shared" si="53"/>
        <v>4224</v>
      </c>
      <c r="AL121" s="243">
        <f t="shared" si="53"/>
        <v>4488</v>
      </c>
      <c r="AM121" s="243">
        <f t="shared" si="53"/>
        <v>4752</v>
      </c>
      <c r="AN121" s="243">
        <f t="shared" si="53"/>
        <v>5016</v>
      </c>
      <c r="AO121" s="243">
        <f t="shared" si="53"/>
        <v>5280</v>
      </c>
      <c r="AP121" s="222">
        <v>2.75</v>
      </c>
    </row>
    <row r="122" spans="1:42" x14ac:dyDescent="0.15">
      <c r="A122" s="238" t="s">
        <v>130</v>
      </c>
      <c r="B122" s="241">
        <f t="shared" ref="B122:T122" si="54">ROUND(W122*$T$76,0)+W192</f>
        <v>1526</v>
      </c>
      <c r="C122" s="241">
        <f t="shared" si="54"/>
        <v>1923</v>
      </c>
      <c r="D122" s="241">
        <f t="shared" si="54"/>
        <v>2302</v>
      </c>
      <c r="E122" s="241">
        <f t="shared" si="54"/>
        <v>2662</v>
      </c>
      <c r="F122" s="241">
        <f t="shared" si="54"/>
        <v>3187</v>
      </c>
      <c r="G122" s="241">
        <f t="shared" si="54"/>
        <v>3624</v>
      </c>
      <c r="H122" s="241">
        <f t="shared" si="54"/>
        <v>4189</v>
      </c>
      <c r="I122" s="241">
        <f t="shared" si="54"/>
        <v>4668</v>
      </c>
      <c r="J122" s="241">
        <f t="shared" si="54"/>
        <v>5148</v>
      </c>
      <c r="K122" s="241">
        <f t="shared" si="54"/>
        <v>5745</v>
      </c>
      <c r="L122" s="241">
        <f t="shared" si="54"/>
        <v>6224</v>
      </c>
      <c r="M122" s="241">
        <f t="shared" si="54"/>
        <v>6704</v>
      </c>
      <c r="N122" s="241">
        <f t="shared" si="54"/>
        <v>7301</v>
      </c>
      <c r="O122" s="241">
        <f t="shared" si="54"/>
        <v>7780</v>
      </c>
      <c r="P122" s="241">
        <f t="shared" si="54"/>
        <v>8378</v>
      </c>
      <c r="Q122" s="241">
        <f t="shared" si="54"/>
        <v>8857</v>
      </c>
      <c r="R122" s="241">
        <f t="shared" si="54"/>
        <v>9336</v>
      </c>
      <c r="S122" s="241">
        <f t="shared" si="54"/>
        <v>9934</v>
      </c>
      <c r="T122" s="242">
        <f t="shared" si="54"/>
        <v>10413</v>
      </c>
      <c r="V122" s="239">
        <v>50</v>
      </c>
      <c r="W122" s="295">
        <f>$W$74*V122*$W$134</f>
        <v>680</v>
      </c>
      <c r="X122" s="243">
        <f t="shared" ref="X122:AO122" si="55">X74*$V$122*X134</f>
        <v>708</v>
      </c>
      <c r="Y122" s="243">
        <f t="shared" si="55"/>
        <v>800</v>
      </c>
      <c r="Z122" s="243">
        <f t="shared" si="55"/>
        <v>880</v>
      </c>
      <c r="AA122" s="243">
        <f t="shared" si="55"/>
        <v>990</v>
      </c>
      <c r="AB122" s="243">
        <f t="shared" si="55"/>
        <v>1120</v>
      </c>
      <c r="AC122" s="243">
        <f t="shared" si="55"/>
        <v>1256</v>
      </c>
      <c r="AD122" s="243">
        <f t="shared" si="55"/>
        <v>1413</v>
      </c>
      <c r="AE122" s="243">
        <f t="shared" si="55"/>
        <v>1570</v>
      </c>
      <c r="AF122" s="243">
        <f t="shared" si="55"/>
        <v>1727</v>
      </c>
      <c r="AG122" s="295">
        <f t="shared" si="55"/>
        <v>1884</v>
      </c>
      <c r="AH122" s="243">
        <f t="shared" si="55"/>
        <v>2041</v>
      </c>
      <c r="AI122" s="243">
        <f t="shared" si="55"/>
        <v>2198</v>
      </c>
      <c r="AJ122" s="243">
        <f t="shared" si="55"/>
        <v>2355</v>
      </c>
      <c r="AK122" s="243">
        <f t="shared" si="55"/>
        <v>2512</v>
      </c>
      <c r="AL122" s="243">
        <f t="shared" si="55"/>
        <v>2669</v>
      </c>
      <c r="AM122" s="243">
        <f t="shared" si="55"/>
        <v>2826</v>
      </c>
      <c r="AN122" s="243">
        <f t="shared" si="55"/>
        <v>2983</v>
      </c>
      <c r="AO122" s="243">
        <f t="shared" si="55"/>
        <v>3140</v>
      </c>
      <c r="AP122" s="222">
        <v>1.57</v>
      </c>
    </row>
    <row r="123" spans="1:42" x14ac:dyDescent="0.15">
      <c r="A123" s="244">
        <v>1250</v>
      </c>
      <c r="B123" s="245">
        <f t="shared" ref="B123:T123" si="56">ROUND(W123*$T$76,0)+W192</f>
        <v>2348</v>
      </c>
      <c r="C123" s="245">
        <f t="shared" si="56"/>
        <v>2779</v>
      </c>
      <c r="D123" s="245">
        <f t="shared" si="56"/>
        <v>3269</v>
      </c>
      <c r="E123" s="245">
        <f t="shared" si="56"/>
        <v>3770</v>
      </c>
      <c r="F123" s="245">
        <f t="shared" si="56"/>
        <v>4433</v>
      </c>
      <c r="G123" s="245">
        <f t="shared" si="56"/>
        <v>5035</v>
      </c>
      <c r="H123" s="245">
        <f t="shared" si="56"/>
        <v>5764</v>
      </c>
      <c r="I123" s="245">
        <f t="shared" si="56"/>
        <v>6440</v>
      </c>
      <c r="J123" s="245">
        <f t="shared" si="56"/>
        <v>7023</v>
      </c>
      <c r="K123" s="245">
        <f t="shared" si="56"/>
        <v>7791</v>
      </c>
      <c r="L123" s="245">
        <f t="shared" si="56"/>
        <v>8419</v>
      </c>
      <c r="M123" s="245">
        <f t="shared" si="56"/>
        <v>9081</v>
      </c>
      <c r="N123" s="245">
        <f t="shared" si="56"/>
        <v>9862</v>
      </c>
      <c r="O123" s="245">
        <f t="shared" si="56"/>
        <v>10524</v>
      </c>
      <c r="P123" s="245">
        <f t="shared" si="56"/>
        <v>11304</v>
      </c>
      <c r="Q123" s="245">
        <f t="shared" si="56"/>
        <v>11966</v>
      </c>
      <c r="R123" s="245">
        <f t="shared" si="56"/>
        <v>12629</v>
      </c>
      <c r="S123" s="245">
        <f t="shared" si="56"/>
        <v>13409</v>
      </c>
      <c r="T123" s="246">
        <f t="shared" si="56"/>
        <v>14071</v>
      </c>
      <c r="V123" s="239">
        <v>1250</v>
      </c>
      <c r="W123" s="295">
        <f t="shared" ref="W123:AO123" si="57">W122+B193</f>
        <v>1210</v>
      </c>
      <c r="X123" s="243">
        <f t="shared" si="57"/>
        <v>1260</v>
      </c>
      <c r="Y123" s="243">
        <f t="shared" si="57"/>
        <v>1424</v>
      </c>
      <c r="Z123" s="243">
        <f t="shared" si="57"/>
        <v>1595</v>
      </c>
      <c r="AA123" s="243">
        <f t="shared" si="57"/>
        <v>1794</v>
      </c>
      <c r="AB123" s="243">
        <f t="shared" si="57"/>
        <v>2030</v>
      </c>
      <c r="AC123" s="243">
        <f t="shared" si="57"/>
        <v>2272</v>
      </c>
      <c r="AD123" s="243">
        <f t="shared" si="57"/>
        <v>2556</v>
      </c>
      <c r="AE123" s="243">
        <f t="shared" si="57"/>
        <v>2780</v>
      </c>
      <c r="AF123" s="243">
        <f t="shared" si="57"/>
        <v>3047</v>
      </c>
      <c r="AG123" s="295">
        <f t="shared" si="57"/>
        <v>3300</v>
      </c>
      <c r="AH123" s="243">
        <f t="shared" si="57"/>
        <v>3575</v>
      </c>
      <c r="AI123" s="243">
        <f t="shared" si="57"/>
        <v>3850</v>
      </c>
      <c r="AJ123" s="243">
        <f t="shared" si="57"/>
        <v>4125</v>
      </c>
      <c r="AK123" s="243">
        <f t="shared" si="57"/>
        <v>4400</v>
      </c>
      <c r="AL123" s="243">
        <f t="shared" si="57"/>
        <v>4675</v>
      </c>
      <c r="AM123" s="243">
        <f t="shared" si="57"/>
        <v>4950</v>
      </c>
      <c r="AN123" s="243">
        <f t="shared" si="57"/>
        <v>5225</v>
      </c>
      <c r="AO123" s="243">
        <f t="shared" si="57"/>
        <v>5500</v>
      </c>
      <c r="AP123" s="222">
        <v>2.75</v>
      </c>
    </row>
    <row r="124" spans="1:42" x14ac:dyDescent="0.15">
      <c r="A124" s="251" t="s">
        <v>131</v>
      </c>
      <c r="B124" s="248">
        <f t="shared" ref="B124:T124" si="58">ROUND(W124*$T$76,0)+W194</f>
        <v>1584</v>
      </c>
      <c r="C124" s="248">
        <f t="shared" si="58"/>
        <v>1995</v>
      </c>
      <c r="D124" s="248">
        <f t="shared" si="58"/>
        <v>2388</v>
      </c>
      <c r="E124" s="248">
        <f t="shared" si="58"/>
        <v>2761</v>
      </c>
      <c r="F124" s="248">
        <f t="shared" si="58"/>
        <v>3304</v>
      </c>
      <c r="G124" s="248">
        <f t="shared" si="58"/>
        <v>3757</v>
      </c>
      <c r="H124" s="248">
        <f t="shared" si="58"/>
        <v>4343</v>
      </c>
      <c r="I124" s="248">
        <f t="shared" si="58"/>
        <v>4840</v>
      </c>
      <c r="J124" s="248">
        <f t="shared" si="58"/>
        <v>5337</v>
      </c>
      <c r="K124" s="248">
        <f t="shared" si="58"/>
        <v>5956</v>
      </c>
      <c r="L124" s="248">
        <f t="shared" si="58"/>
        <v>6453</v>
      </c>
      <c r="M124" s="248">
        <f t="shared" si="58"/>
        <v>6950</v>
      </c>
      <c r="N124" s="248">
        <f t="shared" si="58"/>
        <v>7569</v>
      </c>
      <c r="O124" s="248">
        <f t="shared" si="58"/>
        <v>8066</v>
      </c>
      <c r="P124" s="248">
        <f t="shared" si="58"/>
        <v>8685</v>
      </c>
      <c r="Q124" s="248">
        <f t="shared" si="58"/>
        <v>9182</v>
      </c>
      <c r="R124" s="248">
        <f t="shared" si="58"/>
        <v>9680</v>
      </c>
      <c r="S124" s="248">
        <f t="shared" si="58"/>
        <v>10299</v>
      </c>
      <c r="T124" s="249">
        <f t="shared" si="58"/>
        <v>10796</v>
      </c>
      <c r="V124" s="239">
        <v>52</v>
      </c>
      <c r="W124" s="295">
        <f>$W$74*V124*$W$134</f>
        <v>707.19999999999993</v>
      </c>
      <c r="X124" s="243">
        <f t="shared" ref="X124:AO124" si="59">X74*$V$124*X134</f>
        <v>736.31999999999994</v>
      </c>
      <c r="Y124" s="243">
        <f t="shared" si="59"/>
        <v>832</v>
      </c>
      <c r="Z124" s="243">
        <f t="shared" si="59"/>
        <v>915.2</v>
      </c>
      <c r="AA124" s="243">
        <f t="shared" si="59"/>
        <v>1029.5999999999999</v>
      </c>
      <c r="AB124" s="243">
        <f t="shared" si="59"/>
        <v>1164.8</v>
      </c>
      <c r="AC124" s="243">
        <f t="shared" si="59"/>
        <v>1306.24</v>
      </c>
      <c r="AD124" s="243">
        <f t="shared" si="59"/>
        <v>1469.52</v>
      </c>
      <c r="AE124" s="243">
        <f t="shared" si="59"/>
        <v>1632.8</v>
      </c>
      <c r="AF124" s="243">
        <f t="shared" si="59"/>
        <v>1796.0800000000002</v>
      </c>
      <c r="AG124" s="295">
        <f t="shared" si="59"/>
        <v>1959.3600000000001</v>
      </c>
      <c r="AH124" s="243">
        <f t="shared" si="59"/>
        <v>2122.64</v>
      </c>
      <c r="AI124" s="243">
        <f t="shared" si="59"/>
        <v>2285.92</v>
      </c>
      <c r="AJ124" s="243">
        <f t="shared" si="59"/>
        <v>2449.2000000000003</v>
      </c>
      <c r="AK124" s="243">
        <f t="shared" si="59"/>
        <v>2612.48</v>
      </c>
      <c r="AL124" s="243">
        <f t="shared" si="59"/>
        <v>2775.76</v>
      </c>
      <c r="AM124" s="243">
        <f t="shared" si="59"/>
        <v>2939.04</v>
      </c>
      <c r="AN124" s="243">
        <f t="shared" si="59"/>
        <v>3102.32</v>
      </c>
      <c r="AO124" s="243">
        <f t="shared" si="59"/>
        <v>3265.6</v>
      </c>
      <c r="AP124" s="222">
        <v>1.57</v>
      </c>
    </row>
    <row r="125" spans="1:42" x14ac:dyDescent="0.15">
      <c r="A125" s="244">
        <v>1300</v>
      </c>
      <c r="B125" s="245">
        <f t="shared" ref="B125:T125" si="60">ROUND(W125*$T$76,0)+W194</f>
        <v>2439</v>
      </c>
      <c r="C125" s="245">
        <f t="shared" si="60"/>
        <v>2885</v>
      </c>
      <c r="D125" s="245">
        <f t="shared" si="60"/>
        <v>3393</v>
      </c>
      <c r="E125" s="245">
        <f t="shared" si="60"/>
        <v>3913</v>
      </c>
      <c r="F125" s="245">
        <f t="shared" si="60"/>
        <v>4600</v>
      </c>
      <c r="G125" s="245">
        <f t="shared" si="60"/>
        <v>5224</v>
      </c>
      <c r="H125" s="245">
        <f t="shared" si="60"/>
        <v>5980</v>
      </c>
      <c r="I125" s="245">
        <f t="shared" si="60"/>
        <v>6682</v>
      </c>
      <c r="J125" s="245">
        <f t="shared" si="60"/>
        <v>7287</v>
      </c>
      <c r="K125" s="245">
        <f t="shared" si="60"/>
        <v>8084</v>
      </c>
      <c r="L125" s="245">
        <f t="shared" si="60"/>
        <v>8736</v>
      </c>
      <c r="M125" s="245">
        <f t="shared" si="60"/>
        <v>9423</v>
      </c>
      <c r="N125" s="245">
        <f t="shared" si="60"/>
        <v>10232</v>
      </c>
      <c r="O125" s="245">
        <f t="shared" si="60"/>
        <v>10920</v>
      </c>
      <c r="P125" s="245">
        <f t="shared" si="60"/>
        <v>11729</v>
      </c>
      <c r="Q125" s="245">
        <f t="shared" si="60"/>
        <v>12416</v>
      </c>
      <c r="R125" s="245">
        <f t="shared" si="60"/>
        <v>13103</v>
      </c>
      <c r="S125" s="245">
        <f t="shared" si="60"/>
        <v>13913</v>
      </c>
      <c r="T125" s="246">
        <f t="shared" si="60"/>
        <v>14600</v>
      </c>
      <c r="V125" s="239">
        <v>1300</v>
      </c>
      <c r="W125" s="295">
        <f t="shared" ref="W125:AO125" si="61">W124+B195</f>
        <v>1258.3999999999999</v>
      </c>
      <c r="X125" s="243">
        <f t="shared" si="61"/>
        <v>1310.4000000000001</v>
      </c>
      <c r="Y125" s="243">
        <f t="shared" si="61"/>
        <v>1480.96</v>
      </c>
      <c r="Z125" s="243">
        <f t="shared" si="61"/>
        <v>1658.8000000000002</v>
      </c>
      <c r="AA125" s="243">
        <f t="shared" si="61"/>
        <v>1865.76</v>
      </c>
      <c r="AB125" s="243">
        <f t="shared" si="61"/>
        <v>2111.1999999999998</v>
      </c>
      <c r="AC125" s="243">
        <f t="shared" si="61"/>
        <v>2362.88</v>
      </c>
      <c r="AD125" s="243">
        <f t="shared" si="61"/>
        <v>2658.24</v>
      </c>
      <c r="AE125" s="243">
        <f t="shared" si="61"/>
        <v>2891.2</v>
      </c>
      <c r="AF125" s="243">
        <f t="shared" si="61"/>
        <v>3168.88</v>
      </c>
      <c r="AG125" s="295">
        <f t="shared" si="61"/>
        <v>3432</v>
      </c>
      <c r="AH125" s="243">
        <f t="shared" si="61"/>
        <v>3718</v>
      </c>
      <c r="AI125" s="243">
        <f t="shared" si="61"/>
        <v>4004</v>
      </c>
      <c r="AJ125" s="243">
        <f t="shared" si="61"/>
        <v>4290</v>
      </c>
      <c r="AK125" s="243">
        <f t="shared" si="61"/>
        <v>4576</v>
      </c>
      <c r="AL125" s="243">
        <f t="shared" si="61"/>
        <v>4862</v>
      </c>
      <c r="AM125" s="243">
        <f t="shared" si="61"/>
        <v>5148</v>
      </c>
      <c r="AN125" s="243">
        <f t="shared" si="61"/>
        <v>5434</v>
      </c>
      <c r="AO125" s="243">
        <f t="shared" si="61"/>
        <v>5720</v>
      </c>
      <c r="AP125" s="222">
        <v>2.75</v>
      </c>
    </row>
    <row r="126" spans="1:42" x14ac:dyDescent="0.15">
      <c r="A126" s="251" t="s">
        <v>132</v>
      </c>
      <c r="B126" s="248">
        <f t="shared" ref="B126:T126" si="62">ROUND(W126*$T$76,0)+W196</f>
        <v>1650</v>
      </c>
      <c r="C126" s="248">
        <f t="shared" si="62"/>
        <v>2081</v>
      </c>
      <c r="D126" s="248">
        <f t="shared" si="62"/>
        <v>2491</v>
      </c>
      <c r="E126" s="248">
        <f t="shared" si="62"/>
        <v>2881</v>
      </c>
      <c r="F126" s="248">
        <f t="shared" si="62"/>
        <v>3449</v>
      </c>
      <c r="G126" s="248">
        <f t="shared" si="62"/>
        <v>3923</v>
      </c>
      <c r="H126" s="248">
        <f t="shared" si="62"/>
        <v>4535</v>
      </c>
      <c r="I126" s="248">
        <f t="shared" si="62"/>
        <v>5053</v>
      </c>
      <c r="J126" s="248">
        <f t="shared" si="62"/>
        <v>5572</v>
      </c>
      <c r="K126" s="248">
        <f t="shared" si="62"/>
        <v>6219</v>
      </c>
      <c r="L126" s="248">
        <f t="shared" si="62"/>
        <v>6738</v>
      </c>
      <c r="M126" s="248">
        <f t="shared" si="62"/>
        <v>7257</v>
      </c>
      <c r="N126" s="248">
        <f t="shared" si="62"/>
        <v>7903</v>
      </c>
      <c r="O126" s="248">
        <f t="shared" si="62"/>
        <v>8422</v>
      </c>
      <c r="P126" s="248">
        <f t="shared" si="62"/>
        <v>9069</v>
      </c>
      <c r="Q126" s="248">
        <f t="shared" si="62"/>
        <v>9588</v>
      </c>
      <c r="R126" s="248">
        <f t="shared" si="62"/>
        <v>10107</v>
      </c>
      <c r="S126" s="248">
        <f t="shared" si="62"/>
        <v>10754</v>
      </c>
      <c r="T126" s="249">
        <f t="shared" si="62"/>
        <v>11272</v>
      </c>
      <c r="V126" s="239">
        <v>54</v>
      </c>
      <c r="W126" s="295">
        <f>$W$74*V126*$W$134</f>
        <v>734.4</v>
      </c>
      <c r="X126" s="243">
        <f t="shared" ref="X126:AO126" si="63">X74*$V$126*X134</f>
        <v>764.64</v>
      </c>
      <c r="Y126" s="243">
        <f t="shared" si="63"/>
        <v>864</v>
      </c>
      <c r="Z126" s="243">
        <f t="shared" si="63"/>
        <v>950.4</v>
      </c>
      <c r="AA126" s="243">
        <f t="shared" si="63"/>
        <v>1069.2</v>
      </c>
      <c r="AB126" s="243">
        <f t="shared" si="63"/>
        <v>1209.6000000000001</v>
      </c>
      <c r="AC126" s="243">
        <f t="shared" si="63"/>
        <v>1356.48</v>
      </c>
      <c r="AD126" s="243">
        <f t="shared" si="63"/>
        <v>1526.04</v>
      </c>
      <c r="AE126" s="243">
        <f t="shared" si="63"/>
        <v>1695.6000000000001</v>
      </c>
      <c r="AF126" s="243">
        <f t="shared" si="63"/>
        <v>1865.16</v>
      </c>
      <c r="AG126" s="295">
        <f t="shared" si="63"/>
        <v>2034.72</v>
      </c>
      <c r="AH126" s="243">
        <f t="shared" si="63"/>
        <v>2204.2800000000002</v>
      </c>
      <c r="AI126" s="243">
        <f t="shared" si="63"/>
        <v>2373.84</v>
      </c>
      <c r="AJ126" s="243">
        <f t="shared" si="63"/>
        <v>2543.4</v>
      </c>
      <c r="AK126" s="243">
        <f t="shared" si="63"/>
        <v>2712.96</v>
      </c>
      <c r="AL126" s="243">
        <f t="shared" si="63"/>
        <v>2882.52</v>
      </c>
      <c r="AM126" s="243">
        <f t="shared" si="63"/>
        <v>3052.08</v>
      </c>
      <c r="AN126" s="243">
        <f t="shared" si="63"/>
        <v>3221.6400000000003</v>
      </c>
      <c r="AO126" s="243">
        <f t="shared" si="63"/>
        <v>3391.2000000000003</v>
      </c>
      <c r="AP126" s="222">
        <v>1.57</v>
      </c>
    </row>
    <row r="127" spans="1:42" x14ac:dyDescent="0.15">
      <c r="A127" s="244">
        <v>1350</v>
      </c>
      <c r="B127" s="245">
        <f t="shared" ref="B127:T127" si="64">ROUND(W127*$T$76,0)+W196</f>
        <v>2538</v>
      </c>
      <c r="C127" s="245">
        <f t="shared" si="64"/>
        <v>3005</v>
      </c>
      <c r="D127" s="245">
        <f t="shared" si="64"/>
        <v>3536</v>
      </c>
      <c r="E127" s="245">
        <f t="shared" si="64"/>
        <v>4078</v>
      </c>
      <c r="F127" s="245">
        <f t="shared" si="64"/>
        <v>4795</v>
      </c>
      <c r="G127" s="245">
        <f t="shared" si="64"/>
        <v>5446</v>
      </c>
      <c r="H127" s="245">
        <f t="shared" si="64"/>
        <v>6235</v>
      </c>
      <c r="I127" s="245">
        <f t="shared" si="64"/>
        <v>6967</v>
      </c>
      <c r="J127" s="245">
        <f t="shared" si="64"/>
        <v>7598</v>
      </c>
      <c r="K127" s="245">
        <f t="shared" si="64"/>
        <v>8429</v>
      </c>
      <c r="L127" s="245">
        <f t="shared" si="64"/>
        <v>9108</v>
      </c>
      <c r="M127" s="245">
        <f t="shared" si="64"/>
        <v>9825</v>
      </c>
      <c r="N127" s="245">
        <f t="shared" si="64"/>
        <v>10669</v>
      </c>
      <c r="O127" s="245">
        <f t="shared" si="64"/>
        <v>11385</v>
      </c>
      <c r="P127" s="245">
        <f t="shared" si="64"/>
        <v>12230</v>
      </c>
      <c r="Q127" s="245">
        <f t="shared" si="64"/>
        <v>12946</v>
      </c>
      <c r="R127" s="245">
        <f t="shared" si="64"/>
        <v>13662</v>
      </c>
      <c r="S127" s="245">
        <f t="shared" si="64"/>
        <v>14507</v>
      </c>
      <c r="T127" s="246">
        <f t="shared" si="64"/>
        <v>15223</v>
      </c>
      <c r="V127" s="239">
        <v>1350</v>
      </c>
      <c r="W127" s="295">
        <f t="shared" ref="W127:AO127" si="65">W126+B197</f>
        <v>1306.8</v>
      </c>
      <c r="X127" s="243">
        <f t="shared" si="65"/>
        <v>1360.8000000000002</v>
      </c>
      <c r="Y127" s="243">
        <f t="shared" si="65"/>
        <v>1537.92</v>
      </c>
      <c r="Z127" s="243">
        <f t="shared" si="65"/>
        <v>1722.6</v>
      </c>
      <c r="AA127" s="243">
        <f t="shared" si="65"/>
        <v>1937.52</v>
      </c>
      <c r="AB127" s="243">
        <f t="shared" si="65"/>
        <v>2192.4</v>
      </c>
      <c r="AC127" s="243">
        <f t="shared" si="65"/>
        <v>2453.7600000000002</v>
      </c>
      <c r="AD127" s="243">
        <f t="shared" si="65"/>
        <v>2760.48</v>
      </c>
      <c r="AE127" s="243">
        <f t="shared" si="65"/>
        <v>3002.4</v>
      </c>
      <c r="AF127" s="243">
        <f t="shared" si="65"/>
        <v>3290.76</v>
      </c>
      <c r="AG127" s="295">
        <f t="shared" si="65"/>
        <v>3564</v>
      </c>
      <c r="AH127" s="243">
        <f t="shared" si="65"/>
        <v>3861</v>
      </c>
      <c r="AI127" s="243">
        <f t="shared" si="65"/>
        <v>4158</v>
      </c>
      <c r="AJ127" s="243">
        <f t="shared" si="65"/>
        <v>4455</v>
      </c>
      <c r="AK127" s="243">
        <f t="shared" si="65"/>
        <v>4752</v>
      </c>
      <c r="AL127" s="243">
        <f t="shared" si="65"/>
        <v>5049</v>
      </c>
      <c r="AM127" s="243">
        <f t="shared" si="65"/>
        <v>5346</v>
      </c>
      <c r="AN127" s="243">
        <f t="shared" si="65"/>
        <v>5643</v>
      </c>
      <c r="AO127" s="243">
        <f t="shared" si="65"/>
        <v>5940</v>
      </c>
      <c r="AP127" s="222">
        <v>2.75</v>
      </c>
    </row>
    <row r="128" spans="1:42" x14ac:dyDescent="0.15">
      <c r="A128" s="251" t="s">
        <v>133</v>
      </c>
      <c r="B128" s="248">
        <f t="shared" ref="B128:T128" si="66">ROUND(W128*$T$76,0)+W198</f>
        <v>1708</v>
      </c>
      <c r="C128" s="248">
        <f t="shared" si="66"/>
        <v>2153</v>
      </c>
      <c r="D128" s="248">
        <f t="shared" si="66"/>
        <v>2577</v>
      </c>
      <c r="E128" s="248">
        <f t="shared" si="66"/>
        <v>2980</v>
      </c>
      <c r="F128" s="248">
        <f t="shared" si="66"/>
        <v>3567</v>
      </c>
      <c r="G128" s="248">
        <f t="shared" si="66"/>
        <v>4056</v>
      </c>
      <c r="H128" s="248">
        <f t="shared" si="66"/>
        <v>4688</v>
      </c>
      <c r="I128" s="248">
        <f t="shared" si="66"/>
        <v>5225</v>
      </c>
      <c r="J128" s="248">
        <f t="shared" si="66"/>
        <v>5762</v>
      </c>
      <c r="K128" s="248">
        <f t="shared" si="66"/>
        <v>6430</v>
      </c>
      <c r="L128" s="248">
        <f t="shared" si="66"/>
        <v>6967</v>
      </c>
      <c r="M128" s="248">
        <f t="shared" si="66"/>
        <v>7503</v>
      </c>
      <c r="N128" s="248">
        <f t="shared" si="66"/>
        <v>8172</v>
      </c>
      <c r="O128" s="248">
        <f t="shared" si="66"/>
        <v>8708</v>
      </c>
      <c r="P128" s="248">
        <f t="shared" si="66"/>
        <v>9377</v>
      </c>
      <c r="Q128" s="248">
        <f t="shared" si="66"/>
        <v>9913</v>
      </c>
      <c r="R128" s="248">
        <f t="shared" si="66"/>
        <v>10450</v>
      </c>
      <c r="S128" s="248">
        <f t="shared" si="66"/>
        <v>11118</v>
      </c>
      <c r="T128" s="249">
        <f t="shared" si="66"/>
        <v>11655</v>
      </c>
      <c r="V128" s="239">
        <v>56</v>
      </c>
      <c r="W128" s="295">
        <f>$W$74*V128*$W$134</f>
        <v>761.6</v>
      </c>
      <c r="X128" s="243">
        <f t="shared" ref="X128:AO128" si="67">X74*$V$128*X134</f>
        <v>792.95999999999992</v>
      </c>
      <c r="Y128" s="243">
        <f t="shared" si="67"/>
        <v>896</v>
      </c>
      <c r="Z128" s="243">
        <f t="shared" si="67"/>
        <v>985.6</v>
      </c>
      <c r="AA128" s="243">
        <f t="shared" si="67"/>
        <v>1108.8</v>
      </c>
      <c r="AB128" s="243">
        <f t="shared" si="67"/>
        <v>1254.4000000000001</v>
      </c>
      <c r="AC128" s="243">
        <f t="shared" si="67"/>
        <v>1406.72</v>
      </c>
      <c r="AD128" s="243">
        <f t="shared" si="67"/>
        <v>1582.5600000000002</v>
      </c>
      <c r="AE128" s="243">
        <f t="shared" si="67"/>
        <v>1758.4</v>
      </c>
      <c r="AF128" s="243">
        <f t="shared" si="67"/>
        <v>1934.24</v>
      </c>
      <c r="AG128" s="295">
        <f t="shared" si="67"/>
        <v>2110.08</v>
      </c>
      <c r="AH128" s="243">
        <f t="shared" si="67"/>
        <v>2285.92</v>
      </c>
      <c r="AI128" s="243">
        <f t="shared" si="67"/>
        <v>2461.7600000000002</v>
      </c>
      <c r="AJ128" s="243">
        <f t="shared" si="67"/>
        <v>2637.6</v>
      </c>
      <c r="AK128" s="243">
        <f t="shared" si="67"/>
        <v>2813.44</v>
      </c>
      <c r="AL128" s="243">
        <f t="shared" si="67"/>
        <v>2989.28</v>
      </c>
      <c r="AM128" s="243">
        <f t="shared" si="67"/>
        <v>3165.1200000000003</v>
      </c>
      <c r="AN128" s="243">
        <f t="shared" si="67"/>
        <v>3340.96</v>
      </c>
      <c r="AO128" s="243">
        <f t="shared" si="67"/>
        <v>3516.8</v>
      </c>
      <c r="AP128" s="222">
        <v>1.57</v>
      </c>
    </row>
    <row r="129" spans="1:42" x14ac:dyDescent="0.15">
      <c r="A129" s="244">
        <v>1400</v>
      </c>
      <c r="B129" s="245">
        <f t="shared" ref="B129:T129" si="68">ROUND(W129*$T$76,0)+W198</f>
        <v>2629</v>
      </c>
      <c r="C129" s="245">
        <f t="shared" si="68"/>
        <v>3111</v>
      </c>
      <c r="D129" s="245">
        <f t="shared" si="68"/>
        <v>3660</v>
      </c>
      <c r="E129" s="245">
        <f t="shared" si="68"/>
        <v>4221</v>
      </c>
      <c r="F129" s="245">
        <f t="shared" si="68"/>
        <v>4962</v>
      </c>
      <c r="G129" s="245">
        <f t="shared" si="68"/>
        <v>5636</v>
      </c>
      <c r="H129" s="245">
        <f t="shared" si="68"/>
        <v>6452</v>
      </c>
      <c r="I129" s="245">
        <f t="shared" si="68"/>
        <v>7209</v>
      </c>
      <c r="J129" s="245">
        <f t="shared" si="68"/>
        <v>7862</v>
      </c>
      <c r="K129" s="245">
        <f t="shared" si="68"/>
        <v>8722</v>
      </c>
      <c r="L129" s="245">
        <f t="shared" si="68"/>
        <v>9425</v>
      </c>
      <c r="M129" s="245">
        <f t="shared" si="68"/>
        <v>10166</v>
      </c>
      <c r="N129" s="245">
        <f t="shared" si="68"/>
        <v>11040</v>
      </c>
      <c r="O129" s="245">
        <f t="shared" si="68"/>
        <v>11781</v>
      </c>
      <c r="P129" s="245">
        <f t="shared" si="68"/>
        <v>12654</v>
      </c>
      <c r="Q129" s="245">
        <f t="shared" si="68"/>
        <v>13396</v>
      </c>
      <c r="R129" s="245">
        <f t="shared" si="68"/>
        <v>14137</v>
      </c>
      <c r="S129" s="245">
        <f t="shared" si="68"/>
        <v>15011</v>
      </c>
      <c r="T129" s="246">
        <f t="shared" si="68"/>
        <v>15752</v>
      </c>
      <c r="V129" s="239">
        <v>1400</v>
      </c>
      <c r="W129" s="243">
        <f t="shared" ref="W129:AO129" si="69">W128+B199</f>
        <v>1355.2</v>
      </c>
      <c r="X129" s="243">
        <f t="shared" si="69"/>
        <v>1411.1999999999998</v>
      </c>
      <c r="Y129" s="243">
        <f t="shared" si="69"/>
        <v>1594.88</v>
      </c>
      <c r="Z129" s="243">
        <f t="shared" si="69"/>
        <v>1786.4</v>
      </c>
      <c r="AA129" s="243">
        <f t="shared" si="69"/>
        <v>2009.28</v>
      </c>
      <c r="AB129" s="243">
        <f t="shared" si="69"/>
        <v>2273.6000000000004</v>
      </c>
      <c r="AC129" s="243">
        <f t="shared" si="69"/>
        <v>2544.6400000000003</v>
      </c>
      <c r="AD129" s="243">
        <f t="shared" si="69"/>
        <v>2862.7200000000003</v>
      </c>
      <c r="AE129" s="243">
        <f t="shared" si="69"/>
        <v>3113.6000000000004</v>
      </c>
      <c r="AF129" s="243">
        <f t="shared" si="69"/>
        <v>3412.64</v>
      </c>
      <c r="AG129" s="295">
        <f t="shared" si="69"/>
        <v>3696</v>
      </c>
      <c r="AH129" s="243">
        <f t="shared" si="69"/>
        <v>4004</v>
      </c>
      <c r="AI129" s="243">
        <f t="shared" si="69"/>
        <v>4312</v>
      </c>
      <c r="AJ129" s="243">
        <f t="shared" si="69"/>
        <v>4620</v>
      </c>
      <c r="AK129" s="243">
        <f t="shared" si="69"/>
        <v>4928</v>
      </c>
      <c r="AL129" s="243">
        <f t="shared" si="69"/>
        <v>5236</v>
      </c>
      <c r="AM129" s="243">
        <f t="shared" si="69"/>
        <v>5544</v>
      </c>
      <c r="AN129" s="243">
        <f t="shared" si="69"/>
        <v>5852</v>
      </c>
      <c r="AO129" s="243">
        <f t="shared" si="69"/>
        <v>6160</v>
      </c>
      <c r="AP129" s="222">
        <v>2.75</v>
      </c>
    </row>
    <row r="130" spans="1:42" x14ac:dyDescent="0.15">
      <c r="A130" s="251" t="s">
        <v>134</v>
      </c>
      <c r="B130" s="248">
        <f t="shared" ref="B130:T130" si="70">ROUND(W130*$T$76,0)+W200</f>
        <v>1775</v>
      </c>
      <c r="C130" s="248">
        <f t="shared" si="70"/>
        <v>2239</v>
      </c>
      <c r="D130" s="248">
        <f t="shared" si="70"/>
        <v>2680</v>
      </c>
      <c r="E130" s="248">
        <f t="shared" si="70"/>
        <v>3100</v>
      </c>
      <c r="F130" s="248">
        <f t="shared" si="70"/>
        <v>3712</v>
      </c>
      <c r="G130" s="248">
        <f t="shared" si="70"/>
        <v>4222</v>
      </c>
      <c r="H130" s="248">
        <f t="shared" si="70"/>
        <v>4880</v>
      </c>
      <c r="I130" s="248">
        <f t="shared" si="70"/>
        <v>5439</v>
      </c>
      <c r="J130" s="248">
        <f t="shared" si="70"/>
        <v>5997</v>
      </c>
      <c r="K130" s="248">
        <f t="shared" si="70"/>
        <v>6693</v>
      </c>
      <c r="L130" s="248">
        <f t="shared" si="70"/>
        <v>7251</v>
      </c>
      <c r="M130" s="248">
        <f t="shared" si="70"/>
        <v>7810</v>
      </c>
      <c r="N130" s="248">
        <f t="shared" si="70"/>
        <v>8506</v>
      </c>
      <c r="O130" s="248">
        <f t="shared" si="70"/>
        <v>9064</v>
      </c>
      <c r="P130" s="248">
        <f t="shared" si="70"/>
        <v>9761</v>
      </c>
      <c r="Q130" s="248">
        <f t="shared" si="70"/>
        <v>10319</v>
      </c>
      <c r="R130" s="248">
        <f t="shared" si="70"/>
        <v>10877</v>
      </c>
      <c r="S130" s="248">
        <f t="shared" si="70"/>
        <v>11573</v>
      </c>
      <c r="T130" s="249">
        <f t="shared" si="70"/>
        <v>12132</v>
      </c>
      <c r="V130" s="239">
        <v>58</v>
      </c>
      <c r="W130" s="295">
        <f>$W$74*V130*$W$134</f>
        <v>788.8</v>
      </c>
      <c r="X130" s="243">
        <f t="shared" ref="X130:AO130" si="71">X74*$V$130*X134</f>
        <v>821.28</v>
      </c>
      <c r="Y130" s="243">
        <f t="shared" si="71"/>
        <v>928</v>
      </c>
      <c r="Z130" s="243">
        <f t="shared" si="71"/>
        <v>1020.8</v>
      </c>
      <c r="AA130" s="243">
        <f t="shared" si="71"/>
        <v>1148.3999999999999</v>
      </c>
      <c r="AB130" s="243">
        <f t="shared" si="71"/>
        <v>1299.2</v>
      </c>
      <c r="AC130" s="243">
        <f t="shared" si="71"/>
        <v>1456.96</v>
      </c>
      <c r="AD130" s="243">
        <f t="shared" si="71"/>
        <v>1639.0800000000002</v>
      </c>
      <c r="AE130" s="243">
        <f t="shared" si="71"/>
        <v>1821.2</v>
      </c>
      <c r="AF130" s="243">
        <f t="shared" si="71"/>
        <v>2003.3200000000002</v>
      </c>
      <c r="AG130" s="295">
        <f t="shared" si="71"/>
        <v>2185.44</v>
      </c>
      <c r="AH130" s="243">
        <f t="shared" si="71"/>
        <v>2367.56</v>
      </c>
      <c r="AI130" s="243">
        <f t="shared" si="71"/>
        <v>2549.6800000000003</v>
      </c>
      <c r="AJ130" s="243">
        <f t="shared" si="71"/>
        <v>2731.8</v>
      </c>
      <c r="AK130" s="243">
        <f t="shared" si="71"/>
        <v>2913.92</v>
      </c>
      <c r="AL130" s="243">
        <f t="shared" si="71"/>
        <v>3096.04</v>
      </c>
      <c r="AM130" s="243">
        <f t="shared" si="71"/>
        <v>3278.1600000000003</v>
      </c>
      <c r="AN130" s="243">
        <f t="shared" si="71"/>
        <v>3460.28</v>
      </c>
      <c r="AO130" s="243">
        <f t="shared" si="71"/>
        <v>3642.4</v>
      </c>
      <c r="AP130" s="222">
        <v>1.57</v>
      </c>
    </row>
    <row r="131" spans="1:42" x14ac:dyDescent="0.15">
      <c r="A131" s="244">
        <v>1450</v>
      </c>
      <c r="B131" s="245">
        <f t="shared" ref="B131:T131" si="72">ROUND(W131*$T$76,0)+W200</f>
        <v>2728</v>
      </c>
      <c r="C131" s="245">
        <f t="shared" si="72"/>
        <v>3231</v>
      </c>
      <c r="D131" s="245">
        <f t="shared" si="72"/>
        <v>3802</v>
      </c>
      <c r="E131" s="245">
        <f t="shared" si="72"/>
        <v>4386</v>
      </c>
      <c r="F131" s="245">
        <f t="shared" si="72"/>
        <v>5158</v>
      </c>
      <c r="G131" s="245">
        <f t="shared" si="72"/>
        <v>5858</v>
      </c>
      <c r="H131" s="245">
        <f t="shared" si="72"/>
        <v>6707</v>
      </c>
      <c r="I131" s="245">
        <f t="shared" si="72"/>
        <v>7494</v>
      </c>
      <c r="J131" s="245">
        <f t="shared" si="72"/>
        <v>8172</v>
      </c>
      <c r="K131" s="245">
        <f t="shared" si="72"/>
        <v>9067</v>
      </c>
      <c r="L131" s="245">
        <f t="shared" si="72"/>
        <v>9797</v>
      </c>
      <c r="M131" s="245">
        <f t="shared" si="72"/>
        <v>10568</v>
      </c>
      <c r="N131" s="245">
        <f t="shared" si="72"/>
        <v>11476</v>
      </c>
      <c r="O131" s="245">
        <f t="shared" si="72"/>
        <v>12247</v>
      </c>
      <c r="P131" s="245">
        <f t="shared" si="72"/>
        <v>13155</v>
      </c>
      <c r="Q131" s="245">
        <f t="shared" si="72"/>
        <v>13926</v>
      </c>
      <c r="R131" s="245">
        <f t="shared" si="72"/>
        <v>14696</v>
      </c>
      <c r="S131" s="245">
        <f t="shared" si="72"/>
        <v>15605</v>
      </c>
      <c r="T131" s="246">
        <f t="shared" si="72"/>
        <v>16375</v>
      </c>
      <c r="V131" s="239">
        <v>1450</v>
      </c>
      <c r="W131" s="243">
        <f t="shared" ref="W131:AO131" si="73">W130+B201</f>
        <v>1403.6</v>
      </c>
      <c r="X131" s="243">
        <f t="shared" si="73"/>
        <v>1461.6</v>
      </c>
      <c r="Y131" s="243">
        <f t="shared" si="73"/>
        <v>1651.8400000000001</v>
      </c>
      <c r="Z131" s="243">
        <f t="shared" si="73"/>
        <v>1850.1999999999998</v>
      </c>
      <c r="AA131" s="243">
        <f t="shared" si="73"/>
        <v>2081.04</v>
      </c>
      <c r="AB131" s="243">
        <f t="shared" si="73"/>
        <v>2354.8000000000002</v>
      </c>
      <c r="AC131" s="243">
        <f t="shared" si="73"/>
        <v>2635.52</v>
      </c>
      <c r="AD131" s="243">
        <f t="shared" si="73"/>
        <v>2964.96</v>
      </c>
      <c r="AE131" s="243">
        <f t="shared" si="73"/>
        <v>3224.8</v>
      </c>
      <c r="AF131" s="243">
        <f t="shared" si="73"/>
        <v>3534.5200000000004</v>
      </c>
      <c r="AG131" s="295">
        <f t="shared" si="73"/>
        <v>3828</v>
      </c>
      <c r="AH131" s="243">
        <f t="shared" si="73"/>
        <v>4147</v>
      </c>
      <c r="AI131" s="243">
        <f t="shared" si="73"/>
        <v>4466</v>
      </c>
      <c r="AJ131" s="243">
        <f t="shared" si="73"/>
        <v>4785</v>
      </c>
      <c r="AK131" s="243">
        <f t="shared" si="73"/>
        <v>5104</v>
      </c>
      <c r="AL131" s="243">
        <f t="shared" si="73"/>
        <v>5423</v>
      </c>
      <c r="AM131" s="243">
        <f t="shared" si="73"/>
        <v>5742</v>
      </c>
      <c r="AN131" s="243">
        <f t="shared" si="73"/>
        <v>6061</v>
      </c>
      <c r="AO131" s="243">
        <f t="shared" si="73"/>
        <v>6380</v>
      </c>
      <c r="AP131" s="222">
        <v>2.75</v>
      </c>
    </row>
    <row r="132" spans="1:42" x14ac:dyDescent="0.15">
      <c r="A132" s="251" t="s">
        <v>135</v>
      </c>
      <c r="B132" s="248">
        <f t="shared" ref="B132:T132" si="74">ROUND(W132*$T$76,0)+W202</f>
        <v>1833</v>
      </c>
      <c r="C132" s="248">
        <f t="shared" si="74"/>
        <v>2311</v>
      </c>
      <c r="D132" s="248">
        <f t="shared" si="74"/>
        <v>2766</v>
      </c>
      <c r="E132" s="248">
        <f t="shared" si="74"/>
        <v>3199</v>
      </c>
      <c r="F132" s="248">
        <f t="shared" si="74"/>
        <v>3829</v>
      </c>
      <c r="G132" s="248">
        <f t="shared" si="74"/>
        <v>4355</v>
      </c>
      <c r="H132" s="248">
        <f t="shared" si="74"/>
        <v>5034</v>
      </c>
      <c r="I132" s="248">
        <f t="shared" si="74"/>
        <v>5610</v>
      </c>
      <c r="J132" s="248">
        <f t="shared" si="74"/>
        <v>6186</v>
      </c>
      <c r="K132" s="248">
        <f t="shared" si="74"/>
        <v>6904</v>
      </c>
      <c r="L132" s="248">
        <f t="shared" si="74"/>
        <v>7480</v>
      </c>
      <c r="M132" s="248">
        <f t="shared" si="74"/>
        <v>8056</v>
      </c>
      <c r="N132" s="248">
        <f t="shared" si="74"/>
        <v>8774</v>
      </c>
      <c r="O132" s="248">
        <f t="shared" si="74"/>
        <v>9350</v>
      </c>
      <c r="P132" s="248">
        <f t="shared" si="74"/>
        <v>10068</v>
      </c>
      <c r="Q132" s="248">
        <f t="shared" si="74"/>
        <v>10644</v>
      </c>
      <c r="R132" s="248">
        <f t="shared" si="74"/>
        <v>11220</v>
      </c>
      <c r="S132" s="248">
        <f t="shared" si="74"/>
        <v>11938</v>
      </c>
      <c r="T132" s="249">
        <f t="shared" si="74"/>
        <v>12514</v>
      </c>
      <c r="V132" s="239">
        <v>60</v>
      </c>
      <c r="W132" s="295">
        <f>$W$74*V132*$W$134</f>
        <v>816</v>
      </c>
      <c r="X132" s="243">
        <f t="shared" ref="X132:AO132" si="75">X74*$V$132*X134</f>
        <v>849.59999999999991</v>
      </c>
      <c r="Y132" s="243">
        <f t="shared" si="75"/>
        <v>960</v>
      </c>
      <c r="Z132" s="243">
        <f t="shared" si="75"/>
        <v>1056</v>
      </c>
      <c r="AA132" s="243">
        <f t="shared" si="75"/>
        <v>1188</v>
      </c>
      <c r="AB132" s="243">
        <f t="shared" si="75"/>
        <v>1344</v>
      </c>
      <c r="AC132" s="243">
        <f t="shared" si="75"/>
        <v>1507.2</v>
      </c>
      <c r="AD132" s="243">
        <f t="shared" si="75"/>
        <v>1695.6000000000001</v>
      </c>
      <c r="AE132" s="243">
        <f t="shared" si="75"/>
        <v>1884</v>
      </c>
      <c r="AF132" s="243">
        <f t="shared" si="75"/>
        <v>2072.4</v>
      </c>
      <c r="AG132" s="295">
        <f t="shared" si="75"/>
        <v>2260.8000000000002</v>
      </c>
      <c r="AH132" s="243">
        <f t="shared" si="75"/>
        <v>2449.2000000000003</v>
      </c>
      <c r="AI132" s="243">
        <f t="shared" si="75"/>
        <v>2637.6</v>
      </c>
      <c r="AJ132" s="243">
        <f t="shared" si="75"/>
        <v>2826</v>
      </c>
      <c r="AK132" s="243">
        <f t="shared" si="75"/>
        <v>3014.4</v>
      </c>
      <c r="AL132" s="243">
        <f t="shared" si="75"/>
        <v>3202.8</v>
      </c>
      <c r="AM132" s="243">
        <f t="shared" si="75"/>
        <v>3391.2000000000003</v>
      </c>
      <c r="AN132" s="243">
        <f t="shared" si="75"/>
        <v>3579.6000000000004</v>
      </c>
      <c r="AO132" s="243">
        <f t="shared" si="75"/>
        <v>3768</v>
      </c>
      <c r="AP132" s="222">
        <v>1.57</v>
      </c>
    </row>
    <row r="133" spans="1:42" ht="13" thickBot="1" x14ac:dyDescent="0.2">
      <c r="A133" s="240">
        <v>1500</v>
      </c>
      <c r="B133" s="252">
        <f t="shared" ref="B133:T133" si="76">ROUND(W133*$T$76,0)+W202</f>
        <v>2819</v>
      </c>
      <c r="C133" s="252">
        <f t="shared" si="76"/>
        <v>3338</v>
      </c>
      <c r="D133" s="252">
        <f t="shared" si="76"/>
        <v>3927</v>
      </c>
      <c r="E133" s="252">
        <f t="shared" si="76"/>
        <v>4529</v>
      </c>
      <c r="F133" s="252">
        <f t="shared" si="76"/>
        <v>5325</v>
      </c>
      <c r="G133" s="252">
        <f t="shared" si="76"/>
        <v>6048</v>
      </c>
      <c r="H133" s="252">
        <f t="shared" si="76"/>
        <v>6924</v>
      </c>
      <c r="I133" s="252">
        <f t="shared" si="76"/>
        <v>7736</v>
      </c>
      <c r="J133" s="252">
        <f t="shared" si="76"/>
        <v>8437</v>
      </c>
      <c r="K133" s="252">
        <f t="shared" si="76"/>
        <v>9359</v>
      </c>
      <c r="L133" s="252">
        <f t="shared" si="76"/>
        <v>10114</v>
      </c>
      <c r="M133" s="252">
        <f t="shared" si="76"/>
        <v>10910</v>
      </c>
      <c r="N133" s="252">
        <f t="shared" si="76"/>
        <v>11847</v>
      </c>
      <c r="O133" s="252">
        <f t="shared" si="76"/>
        <v>12643</v>
      </c>
      <c r="P133" s="252">
        <f t="shared" si="76"/>
        <v>13580</v>
      </c>
      <c r="Q133" s="252">
        <f t="shared" si="76"/>
        <v>14376</v>
      </c>
      <c r="R133" s="252">
        <f t="shared" si="76"/>
        <v>15171</v>
      </c>
      <c r="S133" s="252">
        <f t="shared" si="76"/>
        <v>16109</v>
      </c>
      <c r="T133" s="253">
        <f t="shared" si="76"/>
        <v>16904</v>
      </c>
      <c r="V133" s="239">
        <v>1500</v>
      </c>
      <c r="W133" s="243">
        <f t="shared" ref="W133:AO133" si="77">W132+B203</f>
        <v>1452</v>
      </c>
      <c r="X133" s="243">
        <f t="shared" si="77"/>
        <v>1512</v>
      </c>
      <c r="Y133" s="243">
        <f t="shared" si="77"/>
        <v>1708.8000000000002</v>
      </c>
      <c r="Z133" s="243">
        <f t="shared" si="77"/>
        <v>1914</v>
      </c>
      <c r="AA133" s="243">
        <f t="shared" si="77"/>
        <v>2152.8000000000002</v>
      </c>
      <c r="AB133" s="243">
        <f t="shared" si="77"/>
        <v>2436</v>
      </c>
      <c r="AC133" s="243">
        <f t="shared" si="77"/>
        <v>2726.4</v>
      </c>
      <c r="AD133" s="243">
        <f t="shared" si="77"/>
        <v>3067.2</v>
      </c>
      <c r="AE133" s="243">
        <f t="shared" si="77"/>
        <v>3336</v>
      </c>
      <c r="AF133" s="243">
        <f t="shared" si="77"/>
        <v>3656.4</v>
      </c>
      <c r="AG133" s="295">
        <f t="shared" si="77"/>
        <v>3960</v>
      </c>
      <c r="AH133" s="243">
        <f t="shared" si="77"/>
        <v>4290</v>
      </c>
      <c r="AI133" s="243">
        <f t="shared" si="77"/>
        <v>4620</v>
      </c>
      <c r="AJ133" s="243">
        <f t="shared" si="77"/>
        <v>4950</v>
      </c>
      <c r="AK133" s="243">
        <f t="shared" si="77"/>
        <v>5280</v>
      </c>
      <c r="AL133" s="243">
        <f t="shared" si="77"/>
        <v>5610</v>
      </c>
      <c r="AM133" s="243">
        <f t="shared" si="77"/>
        <v>5940</v>
      </c>
      <c r="AN133" s="243">
        <f t="shared" si="77"/>
        <v>6270</v>
      </c>
      <c r="AO133" s="243">
        <f t="shared" si="77"/>
        <v>6600</v>
      </c>
      <c r="AP133" s="222">
        <v>2.75</v>
      </c>
    </row>
    <row r="134" spans="1:42" x14ac:dyDescent="0.15">
      <c r="W134" s="332">
        <v>3.4</v>
      </c>
      <c r="X134" s="267">
        <v>2.36</v>
      </c>
      <c r="Y134" s="267">
        <v>2</v>
      </c>
      <c r="Z134" s="267">
        <v>1.76</v>
      </c>
      <c r="AA134" s="267">
        <v>1.65</v>
      </c>
      <c r="AB134" s="267">
        <v>1.6</v>
      </c>
      <c r="AC134" s="267">
        <v>1.57</v>
      </c>
      <c r="AD134" s="267">
        <v>1.57</v>
      </c>
      <c r="AE134" s="267">
        <v>1.57</v>
      </c>
      <c r="AF134" s="267">
        <v>1.57</v>
      </c>
      <c r="AG134" s="267">
        <v>1.57</v>
      </c>
      <c r="AH134" s="267">
        <v>1.57</v>
      </c>
      <c r="AI134" s="267">
        <v>1.57</v>
      </c>
      <c r="AJ134" s="267">
        <v>1.57</v>
      </c>
      <c r="AK134" s="267">
        <v>1.57</v>
      </c>
      <c r="AL134" s="267">
        <v>1.57</v>
      </c>
      <c r="AM134" s="267">
        <v>1.57</v>
      </c>
      <c r="AN134" s="267">
        <v>1.57</v>
      </c>
      <c r="AO134" s="267">
        <v>1.57</v>
      </c>
    </row>
    <row r="135" spans="1:42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33">
        <f>W134+B204</f>
        <v>6.05</v>
      </c>
      <c r="X135" s="302">
        <f>X134+C204</f>
        <v>4.2</v>
      </c>
      <c r="Y135" s="302">
        <f t="shared" ref="Y135:AO135" si="78">Y134+D204</f>
        <v>3.56</v>
      </c>
      <c r="Z135" s="302">
        <f t="shared" si="78"/>
        <v>3.19</v>
      </c>
      <c r="AA135" s="302">
        <f t="shared" si="78"/>
        <v>2.99</v>
      </c>
      <c r="AB135" s="302">
        <f t="shared" si="78"/>
        <v>2.9000000000000004</v>
      </c>
      <c r="AC135" s="302">
        <f t="shared" si="78"/>
        <v>2.84</v>
      </c>
      <c r="AD135" s="302">
        <f t="shared" si="78"/>
        <v>2.84</v>
      </c>
      <c r="AE135" s="302">
        <f t="shared" si="78"/>
        <v>2.7800000000000002</v>
      </c>
      <c r="AF135" s="302">
        <f t="shared" si="78"/>
        <v>2.77</v>
      </c>
      <c r="AG135" s="302">
        <f t="shared" si="78"/>
        <v>2.75</v>
      </c>
      <c r="AH135" s="302">
        <f t="shared" si="78"/>
        <v>2.75</v>
      </c>
      <c r="AI135" s="302">
        <f t="shared" si="78"/>
        <v>2.75</v>
      </c>
      <c r="AJ135" s="302">
        <f t="shared" si="78"/>
        <v>2.75</v>
      </c>
      <c r="AK135" s="302">
        <f t="shared" si="78"/>
        <v>2.75</v>
      </c>
      <c r="AL135" s="302">
        <f t="shared" si="78"/>
        <v>2.75</v>
      </c>
      <c r="AM135" s="302">
        <f t="shared" si="78"/>
        <v>2.75</v>
      </c>
      <c r="AN135" s="302">
        <f t="shared" si="78"/>
        <v>2.75</v>
      </c>
      <c r="AO135" s="302">
        <f t="shared" si="78"/>
        <v>2.75</v>
      </c>
    </row>
    <row r="136" spans="1:42" x14ac:dyDescent="0.15">
      <c r="X136" s="267"/>
      <c r="Y136" s="267"/>
      <c r="Z136" s="267"/>
      <c r="AA136" s="267"/>
      <c r="AB136" s="267"/>
      <c r="AC136" s="267"/>
      <c r="AD136" s="267"/>
      <c r="AE136" s="267"/>
      <c r="AF136" s="267"/>
      <c r="AG136" s="267"/>
    </row>
    <row r="137" spans="1:42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2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2" x14ac:dyDescent="0.15">
      <c r="A142" s="227"/>
    </row>
    <row r="143" spans="1:42" x14ac:dyDescent="0.15">
      <c r="V143" s="221" t="s">
        <v>328</v>
      </c>
      <c r="X143" s="229">
        <v>2</v>
      </c>
      <c r="Y143" s="221" t="s">
        <v>329</v>
      </c>
    </row>
    <row r="144" spans="1:42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39" t="s">
        <v>0</v>
      </c>
      <c r="W144" s="239">
        <v>4</v>
      </c>
      <c r="X144" s="239">
        <v>6</v>
      </c>
      <c r="Y144" s="239">
        <v>8</v>
      </c>
      <c r="Z144" s="239">
        <v>10</v>
      </c>
      <c r="AA144" s="239">
        <v>12</v>
      </c>
      <c r="AB144" s="239">
        <v>14</v>
      </c>
      <c r="AC144" s="239">
        <v>16</v>
      </c>
      <c r="AD144" s="239">
        <v>18</v>
      </c>
      <c r="AE144" s="239">
        <v>20</v>
      </c>
      <c r="AF144" s="239">
        <v>22</v>
      </c>
      <c r="AG144" s="303">
        <v>24</v>
      </c>
      <c r="AH144" s="239">
        <v>26</v>
      </c>
      <c r="AI144" s="239">
        <v>28</v>
      </c>
      <c r="AJ144" s="239">
        <v>30</v>
      </c>
      <c r="AK144" s="239">
        <v>32</v>
      </c>
      <c r="AL144" s="239">
        <v>34</v>
      </c>
      <c r="AM144" s="239">
        <v>36</v>
      </c>
      <c r="AN144" s="239">
        <v>38</v>
      </c>
      <c r="AO144" s="239">
        <v>40</v>
      </c>
      <c r="AP144" s="229" t="s">
        <v>330</v>
      </c>
    </row>
    <row r="145" spans="1:4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39"/>
      <c r="W145" s="239">
        <v>100</v>
      </c>
      <c r="X145" s="239">
        <v>150</v>
      </c>
      <c r="Y145" s="239">
        <v>200</v>
      </c>
      <c r="Z145" s="239">
        <v>250</v>
      </c>
      <c r="AA145" s="239">
        <v>300</v>
      </c>
      <c r="AB145" s="239">
        <v>350</v>
      </c>
      <c r="AC145" s="239">
        <v>400</v>
      </c>
      <c r="AD145" s="239">
        <v>450</v>
      </c>
      <c r="AE145" s="239">
        <v>500</v>
      </c>
      <c r="AF145" s="239">
        <v>550</v>
      </c>
      <c r="AG145" s="303">
        <v>600</v>
      </c>
      <c r="AH145" s="239">
        <v>650</v>
      </c>
      <c r="AI145" s="239">
        <v>700</v>
      </c>
      <c r="AJ145" s="239">
        <v>750</v>
      </c>
      <c r="AK145" s="239">
        <v>800</v>
      </c>
      <c r="AL145" s="239">
        <v>850</v>
      </c>
      <c r="AM145" s="239">
        <v>900</v>
      </c>
      <c r="AN145" s="239">
        <v>950</v>
      </c>
      <c r="AO145" s="239">
        <v>1000</v>
      </c>
      <c r="AP145" s="229" t="s">
        <v>331</v>
      </c>
    </row>
    <row r="146" spans="1:4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39">
        <v>4</v>
      </c>
      <c r="W146" s="243">
        <f>AP146*$W$204*$X$143</f>
        <v>32</v>
      </c>
      <c r="X146" s="243"/>
      <c r="Y146" s="243"/>
      <c r="Z146" s="243"/>
      <c r="AA146" s="243"/>
      <c r="AB146" s="243"/>
      <c r="AC146" s="243"/>
      <c r="AD146" s="243"/>
      <c r="AE146" s="243"/>
      <c r="AF146" s="243"/>
      <c r="AG146" s="295"/>
      <c r="AH146" s="243"/>
      <c r="AI146" s="243"/>
      <c r="AJ146" s="243"/>
      <c r="AK146" s="243"/>
      <c r="AL146" s="243"/>
      <c r="AM146" s="243"/>
      <c r="AN146" s="243"/>
      <c r="AO146" s="243"/>
      <c r="AP146" s="229">
        <f>ROUNDDOWN(V147/21,0)</f>
        <v>4</v>
      </c>
    </row>
    <row r="147" spans="1:4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39">
        <v>100</v>
      </c>
      <c r="W147" s="295"/>
      <c r="X147" s="243"/>
      <c r="Y147" s="243"/>
      <c r="Z147" s="243"/>
      <c r="AA147" s="243"/>
      <c r="AB147" s="243"/>
      <c r="AC147" s="243"/>
      <c r="AD147" s="243"/>
      <c r="AE147" s="243"/>
      <c r="AF147" s="243"/>
      <c r="AG147" s="295"/>
      <c r="AH147" s="243"/>
      <c r="AI147" s="243"/>
      <c r="AJ147" s="243"/>
      <c r="AK147" s="243"/>
      <c r="AL147" s="243"/>
      <c r="AM147" s="243"/>
      <c r="AN147" s="243"/>
      <c r="AO147" s="243"/>
      <c r="AP147" s="229"/>
    </row>
    <row r="148" spans="1:4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39">
        <v>6</v>
      </c>
      <c r="W148" s="295">
        <f>AP148*$W$204*$X$143</f>
        <v>56</v>
      </c>
      <c r="X148" s="250">
        <f>AP148*$X$204*$X$143</f>
        <v>98</v>
      </c>
      <c r="Y148" s="250"/>
      <c r="Z148" s="250"/>
      <c r="AA148" s="250"/>
      <c r="AB148" s="250"/>
      <c r="AC148" s="250"/>
      <c r="AD148" s="250"/>
      <c r="AE148" s="250"/>
      <c r="AF148" s="250"/>
      <c r="AG148" s="250"/>
      <c r="AH148" s="243"/>
      <c r="AI148" s="243"/>
      <c r="AJ148" s="243"/>
      <c r="AK148" s="243"/>
      <c r="AL148" s="243"/>
      <c r="AM148" s="243"/>
      <c r="AN148" s="243"/>
      <c r="AO148" s="243"/>
      <c r="AP148" s="229">
        <f>ROUNDDOWN(V149/21,0)</f>
        <v>7</v>
      </c>
    </row>
    <row r="149" spans="1:4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39">
        <v>150</v>
      </c>
      <c r="W149" s="295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43"/>
      <c r="AI149" s="243"/>
      <c r="AJ149" s="243"/>
      <c r="AK149" s="243"/>
      <c r="AL149" s="243"/>
      <c r="AM149" s="243"/>
      <c r="AN149" s="243"/>
      <c r="AO149" s="243"/>
      <c r="AP149" s="229"/>
    </row>
    <row r="150" spans="1:4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39">
        <v>8</v>
      </c>
      <c r="W150" s="295">
        <f>AP150*$W$204*$X$143</f>
        <v>72</v>
      </c>
      <c r="X150" s="250">
        <f>AP150*$X$204*$X$143</f>
        <v>126</v>
      </c>
      <c r="Y150" s="250">
        <f>AP150*$Y$204*$X$143</f>
        <v>162</v>
      </c>
      <c r="Z150" s="250"/>
      <c r="AA150" s="250"/>
      <c r="AB150" s="250"/>
      <c r="AC150" s="250"/>
      <c r="AD150" s="250"/>
      <c r="AE150" s="250"/>
      <c r="AF150" s="250"/>
      <c r="AG150" s="250"/>
      <c r="AH150" s="243"/>
      <c r="AI150" s="243"/>
      <c r="AJ150" s="243"/>
      <c r="AK150" s="243"/>
      <c r="AL150" s="243"/>
      <c r="AM150" s="243"/>
      <c r="AN150" s="243"/>
      <c r="AO150" s="243"/>
      <c r="AP150" s="229">
        <f>ROUNDDOWN(V151/21,0)</f>
        <v>9</v>
      </c>
    </row>
    <row r="151" spans="1:4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39">
        <v>200</v>
      </c>
      <c r="W151" s="295"/>
      <c r="X151" s="250"/>
      <c r="Y151" s="250"/>
      <c r="Z151" s="250"/>
      <c r="AA151" s="250"/>
      <c r="AB151" s="250"/>
      <c r="AC151" s="250"/>
      <c r="AD151" s="250"/>
      <c r="AE151" s="250"/>
      <c r="AF151" s="250"/>
      <c r="AG151" s="250"/>
      <c r="AH151" s="243"/>
      <c r="AI151" s="243"/>
      <c r="AJ151" s="243"/>
      <c r="AK151" s="243"/>
      <c r="AL151" s="243"/>
      <c r="AM151" s="243"/>
      <c r="AN151" s="243"/>
      <c r="AO151" s="243"/>
      <c r="AP151" s="229"/>
    </row>
    <row r="152" spans="1:4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39">
        <v>10</v>
      </c>
      <c r="W152" s="295">
        <f>AP152*$W$204*$X$143</f>
        <v>88</v>
      </c>
      <c r="X152" s="250">
        <f>AP152*$X$204*$X$143</f>
        <v>154</v>
      </c>
      <c r="Y152" s="250">
        <f>AP152*$Y$204*$X$143</f>
        <v>198</v>
      </c>
      <c r="Z152" s="250">
        <f>AP152*$Z$204*$X$143</f>
        <v>242</v>
      </c>
      <c r="AA152" s="250"/>
      <c r="AB152" s="250"/>
      <c r="AC152" s="250"/>
      <c r="AD152" s="250"/>
      <c r="AE152" s="250"/>
      <c r="AF152" s="250"/>
      <c r="AG152" s="250"/>
      <c r="AH152" s="243"/>
      <c r="AI152" s="243"/>
      <c r="AJ152" s="243"/>
      <c r="AK152" s="243"/>
      <c r="AL152" s="243"/>
      <c r="AM152" s="243"/>
      <c r="AN152" s="243"/>
      <c r="AO152" s="243"/>
      <c r="AP152" s="229">
        <f>ROUNDDOWN(V153/21,0)</f>
        <v>11</v>
      </c>
    </row>
    <row r="153" spans="1:4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39">
        <v>250</v>
      </c>
      <c r="W153" s="295"/>
      <c r="X153" s="250"/>
      <c r="Y153" s="250"/>
      <c r="Z153" s="250"/>
      <c r="AA153" s="250"/>
      <c r="AB153" s="250"/>
      <c r="AC153" s="250"/>
      <c r="AD153" s="250"/>
      <c r="AE153" s="250"/>
      <c r="AF153" s="250"/>
      <c r="AG153" s="250"/>
      <c r="AH153" s="243"/>
      <c r="AI153" s="243"/>
      <c r="AJ153" s="243"/>
      <c r="AK153" s="243"/>
      <c r="AL153" s="243"/>
      <c r="AM153" s="243"/>
      <c r="AN153" s="243"/>
      <c r="AO153" s="243"/>
      <c r="AP153" s="229"/>
    </row>
    <row r="154" spans="1:4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39">
        <v>12</v>
      </c>
      <c r="W154" s="295">
        <f>AP154*$W$204*$X$143</f>
        <v>112</v>
      </c>
      <c r="X154" s="250">
        <f>AP154*$X$204*$X$143</f>
        <v>196</v>
      </c>
      <c r="Y154" s="250">
        <f>AP154*$Y$204*$X$143</f>
        <v>252</v>
      </c>
      <c r="Z154" s="250">
        <f>AP154*$Z$204*$X$143</f>
        <v>308</v>
      </c>
      <c r="AA154" s="250">
        <f>AP154*$AA$204*$X$143</f>
        <v>392</v>
      </c>
      <c r="AB154" s="250"/>
      <c r="AC154" s="250"/>
      <c r="AD154" s="250"/>
      <c r="AE154" s="250"/>
      <c r="AF154" s="250"/>
      <c r="AG154" s="250"/>
      <c r="AH154" s="243"/>
      <c r="AI154" s="243"/>
      <c r="AJ154" s="243"/>
      <c r="AK154" s="243"/>
      <c r="AL154" s="243"/>
      <c r="AM154" s="243"/>
      <c r="AN154" s="243"/>
      <c r="AO154" s="243"/>
      <c r="AP154" s="229">
        <f>ROUNDDOWN(V155/21,0)</f>
        <v>14</v>
      </c>
    </row>
    <row r="155" spans="1:4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39">
        <v>300</v>
      </c>
      <c r="W155" s="295"/>
      <c r="X155" s="250"/>
      <c r="Y155" s="250"/>
      <c r="Z155" s="250"/>
      <c r="AA155" s="250"/>
      <c r="AB155" s="250"/>
      <c r="AC155" s="250"/>
      <c r="AD155" s="250"/>
      <c r="AE155" s="250"/>
      <c r="AF155" s="250"/>
      <c r="AG155" s="250"/>
      <c r="AH155" s="243"/>
      <c r="AI155" s="243"/>
      <c r="AJ155" s="243"/>
      <c r="AK155" s="243"/>
      <c r="AL155" s="243"/>
      <c r="AM155" s="243"/>
      <c r="AN155" s="243"/>
      <c r="AO155" s="243"/>
      <c r="AP155" s="229"/>
    </row>
    <row r="156" spans="1:4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39">
        <v>14</v>
      </c>
      <c r="W156" s="295">
        <f>AP156*$W$204*$X$143</f>
        <v>128</v>
      </c>
      <c r="X156" s="250">
        <f>AP156*$X$204*$X$143</f>
        <v>224</v>
      </c>
      <c r="Y156" s="250">
        <f>AP156*$Y$204*$X$143</f>
        <v>288</v>
      </c>
      <c r="Z156" s="250">
        <f>AP156*$Z$204*$X$143</f>
        <v>352</v>
      </c>
      <c r="AA156" s="250">
        <f>AP156*$AA$204*$X$143</f>
        <v>448</v>
      </c>
      <c r="AB156" s="250">
        <f>AP156*$AB$204*$X$143</f>
        <v>512</v>
      </c>
      <c r="AC156" s="250"/>
      <c r="AD156" s="250"/>
      <c r="AE156" s="250"/>
      <c r="AF156" s="250"/>
      <c r="AG156" s="250"/>
      <c r="AH156" s="243"/>
      <c r="AI156" s="243"/>
      <c r="AJ156" s="243"/>
      <c r="AK156" s="243"/>
      <c r="AL156" s="243"/>
      <c r="AM156" s="243"/>
      <c r="AN156" s="243"/>
      <c r="AO156" s="243"/>
      <c r="AP156" s="229">
        <f>ROUNDDOWN(V157/21,0)</f>
        <v>16</v>
      </c>
    </row>
    <row r="157" spans="1:4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39">
        <v>350</v>
      </c>
      <c r="W157" s="295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43"/>
      <c r="AI157" s="243"/>
      <c r="AJ157" s="243"/>
      <c r="AK157" s="243"/>
      <c r="AL157" s="243"/>
      <c r="AM157" s="243"/>
      <c r="AN157" s="243"/>
      <c r="AO157" s="243"/>
      <c r="AP157" s="229"/>
    </row>
    <row r="158" spans="1:4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39">
        <v>16</v>
      </c>
      <c r="W158" s="295">
        <f>AP158*$W$204*$X$143</f>
        <v>152</v>
      </c>
      <c r="X158" s="250">
        <f>AP158*$X$204*$X$143</f>
        <v>266</v>
      </c>
      <c r="Y158" s="250">
        <f>AP158*$Y$204*$X$143</f>
        <v>342</v>
      </c>
      <c r="Z158" s="250">
        <f>AP158*$Z$204*$X$143</f>
        <v>418</v>
      </c>
      <c r="AA158" s="250">
        <f>AP158*$AA$204*$X$143</f>
        <v>532</v>
      </c>
      <c r="AB158" s="250">
        <f>AP158*$AB$204*$X$143</f>
        <v>608</v>
      </c>
      <c r="AC158" s="250">
        <f>AP158*$AC$204*$X$143</f>
        <v>722</v>
      </c>
      <c r="AD158" s="250"/>
      <c r="AE158" s="250"/>
      <c r="AF158" s="250"/>
      <c r="AG158" s="250"/>
      <c r="AH158" s="243"/>
      <c r="AI158" s="243"/>
      <c r="AJ158" s="243"/>
      <c r="AK158" s="243"/>
      <c r="AL158" s="243"/>
      <c r="AM158" s="243"/>
      <c r="AN158" s="243"/>
      <c r="AO158" s="243"/>
      <c r="AP158" s="229">
        <f>ROUNDDOWN(V159/21,0)</f>
        <v>19</v>
      </c>
    </row>
    <row r="159" spans="1:4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39">
        <v>400</v>
      </c>
      <c r="W159" s="295"/>
      <c r="X159" s="250"/>
      <c r="Y159" s="250"/>
      <c r="Z159" s="250"/>
      <c r="AA159" s="250"/>
      <c r="AB159" s="250"/>
      <c r="AC159" s="250"/>
      <c r="AD159" s="250"/>
      <c r="AE159" s="250"/>
      <c r="AF159" s="250"/>
      <c r="AG159" s="250"/>
      <c r="AH159" s="243"/>
      <c r="AI159" s="243"/>
      <c r="AJ159" s="243"/>
      <c r="AK159" s="243"/>
      <c r="AL159" s="243"/>
      <c r="AM159" s="243"/>
      <c r="AN159" s="243"/>
      <c r="AO159" s="243"/>
      <c r="AP159" s="229"/>
    </row>
    <row r="160" spans="1:4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39">
        <v>18</v>
      </c>
      <c r="W160" s="295">
        <f>AP160*$W$204*$X$143</f>
        <v>168</v>
      </c>
      <c r="X160" s="250">
        <f>AP160*$X$204*$X$143</f>
        <v>294</v>
      </c>
      <c r="Y160" s="250">
        <f>AP160*$Y$204*$X$143</f>
        <v>378</v>
      </c>
      <c r="Z160" s="250">
        <f>AP160*$Z$204*$X$143</f>
        <v>462</v>
      </c>
      <c r="AA160" s="250">
        <f>AP160*$AA$204*$X$143</f>
        <v>588</v>
      </c>
      <c r="AB160" s="250">
        <f>AP160*$AB$204*$X$143</f>
        <v>672</v>
      </c>
      <c r="AC160" s="250">
        <f>AP160*$AC$204*$X$143</f>
        <v>798</v>
      </c>
      <c r="AD160" s="250">
        <f>AP160*$AD$204*$X$143</f>
        <v>882</v>
      </c>
      <c r="AE160" s="250"/>
      <c r="AF160" s="250"/>
      <c r="AG160" s="250"/>
      <c r="AH160" s="243"/>
      <c r="AI160" s="243"/>
      <c r="AJ160" s="243"/>
      <c r="AK160" s="243"/>
      <c r="AL160" s="243"/>
      <c r="AM160" s="243"/>
      <c r="AN160" s="243"/>
      <c r="AO160" s="243"/>
      <c r="AP160" s="229">
        <f>ROUNDDOWN(V161/21,0)</f>
        <v>21</v>
      </c>
    </row>
    <row r="161" spans="1:4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39">
        <v>450</v>
      </c>
      <c r="W161" s="295"/>
      <c r="X161" s="250"/>
      <c r="Y161" s="250"/>
      <c r="Z161" s="250"/>
      <c r="AA161" s="250"/>
      <c r="AB161" s="250"/>
      <c r="AC161" s="250"/>
      <c r="AD161" s="250"/>
      <c r="AE161" s="250"/>
      <c r="AF161" s="250"/>
      <c r="AG161" s="250"/>
      <c r="AH161" s="243"/>
      <c r="AI161" s="243"/>
      <c r="AJ161" s="243"/>
      <c r="AK161" s="243"/>
      <c r="AL161" s="243"/>
      <c r="AM161" s="243"/>
      <c r="AN161" s="243"/>
      <c r="AO161" s="243"/>
      <c r="AP161" s="229"/>
    </row>
    <row r="162" spans="1:4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39">
        <v>20</v>
      </c>
      <c r="W162" s="295">
        <f>AP162*$W$204*$X$143</f>
        <v>184</v>
      </c>
      <c r="X162" s="250">
        <f>AP162*$X$204*$X$143</f>
        <v>322</v>
      </c>
      <c r="Y162" s="250">
        <f>AP162*$Y$204*$X$143</f>
        <v>414</v>
      </c>
      <c r="Z162" s="250">
        <f>AP162*$Z$204*$X$143</f>
        <v>506</v>
      </c>
      <c r="AA162" s="250">
        <f>AP162*$AA$204*$X$143</f>
        <v>644</v>
      </c>
      <c r="AB162" s="250">
        <f>AP162*$AB$204*$X$143</f>
        <v>736</v>
      </c>
      <c r="AC162" s="250">
        <f>AP162*$AC$204*$X$143</f>
        <v>874</v>
      </c>
      <c r="AD162" s="250">
        <f>AP162*$AD$204*$X$143</f>
        <v>966</v>
      </c>
      <c r="AE162" s="250">
        <f>AP162*$AE$204*$X$143</f>
        <v>1058</v>
      </c>
      <c r="AF162" s="250"/>
      <c r="AG162" s="250"/>
      <c r="AH162" s="243"/>
      <c r="AI162" s="243"/>
      <c r="AJ162" s="243"/>
      <c r="AK162" s="243"/>
      <c r="AL162" s="243"/>
      <c r="AM162" s="243"/>
      <c r="AN162" s="243"/>
      <c r="AO162" s="243"/>
      <c r="AP162" s="229">
        <f>ROUNDDOWN(V163/21,0)</f>
        <v>23</v>
      </c>
    </row>
    <row r="163" spans="1:4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39">
        <v>500</v>
      </c>
      <c r="W163" s="295"/>
      <c r="X163" s="250"/>
      <c r="Y163" s="250"/>
      <c r="Z163" s="250"/>
      <c r="AA163" s="250"/>
      <c r="AB163" s="250"/>
      <c r="AC163" s="250"/>
      <c r="AD163" s="250"/>
      <c r="AE163" s="250"/>
      <c r="AF163" s="250"/>
      <c r="AG163" s="250"/>
      <c r="AH163" s="243"/>
      <c r="AI163" s="243"/>
      <c r="AJ163" s="243"/>
      <c r="AK163" s="243"/>
      <c r="AL163" s="243"/>
      <c r="AM163" s="243"/>
      <c r="AN163" s="243"/>
      <c r="AO163" s="243"/>
      <c r="AP163" s="229"/>
    </row>
    <row r="164" spans="1:4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39">
        <v>22</v>
      </c>
      <c r="W164" s="295">
        <f>AP164*$W$204*$X$143</f>
        <v>208</v>
      </c>
      <c r="X164" s="250">
        <f>AP164*$X$204*$X$143</f>
        <v>364</v>
      </c>
      <c r="Y164" s="250">
        <f>AP164*$Y$204*$X$143</f>
        <v>468</v>
      </c>
      <c r="Z164" s="250">
        <f>AP164*$Z$204*$X$143</f>
        <v>572</v>
      </c>
      <c r="AA164" s="250">
        <f>AP164*$AA$204*$X$143</f>
        <v>728</v>
      </c>
      <c r="AB164" s="250">
        <f>AP164*$AB$204*$X$143</f>
        <v>832</v>
      </c>
      <c r="AC164" s="250">
        <f>AP164*$AC$204*$X$143</f>
        <v>988</v>
      </c>
      <c r="AD164" s="250">
        <f>AP164*$AD$204*$X$143</f>
        <v>1092</v>
      </c>
      <c r="AE164" s="250">
        <f>AP164*$AE$204*$X$143</f>
        <v>1196</v>
      </c>
      <c r="AF164" s="250">
        <f>AP164*$AF$204*$X$143</f>
        <v>1352</v>
      </c>
      <c r="AG164" s="250"/>
      <c r="AH164" s="243"/>
      <c r="AI164" s="243"/>
      <c r="AJ164" s="243"/>
      <c r="AK164" s="243"/>
      <c r="AL164" s="243"/>
      <c r="AM164" s="243"/>
      <c r="AN164" s="243"/>
      <c r="AO164" s="243"/>
      <c r="AP164" s="229">
        <f>ROUNDDOWN(V165/21,0)</f>
        <v>26</v>
      </c>
    </row>
    <row r="165" spans="1:4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39">
        <v>550</v>
      </c>
      <c r="W165" s="295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43"/>
      <c r="AI165" s="243"/>
      <c r="AJ165" s="243"/>
      <c r="AK165" s="243"/>
      <c r="AL165" s="243"/>
      <c r="AM165" s="243"/>
      <c r="AN165" s="243"/>
      <c r="AO165" s="243"/>
      <c r="AP165" s="229"/>
    </row>
    <row r="166" spans="1:4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39">
        <v>24</v>
      </c>
      <c r="W166" s="295">
        <f>AP166*$W$204*$X$143</f>
        <v>224</v>
      </c>
      <c r="X166" s="250">
        <f>AP166*$X$204*$X$143</f>
        <v>392</v>
      </c>
      <c r="Y166" s="250">
        <f>AP166*$Y$204*$X$143</f>
        <v>504</v>
      </c>
      <c r="Z166" s="250">
        <f>AP166*$Z$204*$X$143</f>
        <v>616</v>
      </c>
      <c r="AA166" s="250">
        <f>AP166*$AA$204*$X$143</f>
        <v>784</v>
      </c>
      <c r="AB166" s="250">
        <f>AP166*$AB$204*$X$143</f>
        <v>896</v>
      </c>
      <c r="AC166" s="250">
        <f>AP166*$AC$204*$X$143</f>
        <v>1064</v>
      </c>
      <c r="AD166" s="250">
        <f>AP166*$AD$204*$X$143</f>
        <v>1176</v>
      </c>
      <c r="AE166" s="250">
        <f>AP166*$AE$204*$X$143</f>
        <v>1288</v>
      </c>
      <c r="AF166" s="250">
        <f>AP166*$AF$204*$X$143</f>
        <v>1456</v>
      </c>
      <c r="AG166" s="250">
        <f>AP166*$AG$204*$X$143</f>
        <v>1568</v>
      </c>
      <c r="AH166" s="243"/>
      <c r="AI166" s="243"/>
      <c r="AJ166" s="243"/>
      <c r="AK166" s="243"/>
      <c r="AL166" s="243"/>
      <c r="AM166" s="243"/>
      <c r="AN166" s="243"/>
      <c r="AO166" s="243"/>
      <c r="AP166" s="229">
        <f>ROUNDDOWN(V167/21,0)</f>
        <v>28</v>
      </c>
    </row>
    <row r="167" spans="1:4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39">
        <v>600</v>
      </c>
      <c r="W167" s="295"/>
      <c r="X167" s="250"/>
      <c r="Y167" s="250"/>
      <c r="Z167" s="250"/>
      <c r="AA167" s="250"/>
      <c r="AB167" s="250"/>
      <c r="AC167" s="250"/>
      <c r="AD167" s="250"/>
      <c r="AE167" s="250"/>
      <c r="AF167" s="250"/>
      <c r="AG167" s="250"/>
      <c r="AH167" s="243"/>
      <c r="AI167" s="243"/>
      <c r="AJ167" s="243"/>
      <c r="AK167" s="243"/>
      <c r="AL167" s="243"/>
      <c r="AM167" s="243"/>
      <c r="AN167" s="243"/>
      <c r="AO167" s="243"/>
      <c r="AP167" s="229"/>
    </row>
    <row r="168" spans="1:4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39">
        <v>26</v>
      </c>
      <c r="W168" s="295">
        <f>AP168*$W$204*$X$143</f>
        <v>240</v>
      </c>
      <c r="X168" s="250">
        <f>AP168*$X$204*$X$143</f>
        <v>420</v>
      </c>
      <c r="Y168" s="250">
        <f>AP168*$Y$204*$X$143</f>
        <v>540</v>
      </c>
      <c r="Z168" s="250">
        <f>AP168*$Z$204*$X$143</f>
        <v>660</v>
      </c>
      <c r="AA168" s="250">
        <f>AP168*$AA$204*$X$143</f>
        <v>840</v>
      </c>
      <c r="AB168" s="250">
        <f>AP168*$AB$204*$X$143</f>
        <v>960</v>
      </c>
      <c r="AC168" s="250">
        <f>AP168*$AC$204*$X$143</f>
        <v>1140</v>
      </c>
      <c r="AD168" s="250">
        <f>AP168*$AD$204*$X$143</f>
        <v>1260</v>
      </c>
      <c r="AE168" s="250">
        <f>AP168*$AE$204*$X$143</f>
        <v>1380</v>
      </c>
      <c r="AF168" s="250">
        <f>AP168*$AF$204*$X$143</f>
        <v>1560</v>
      </c>
      <c r="AG168" s="250">
        <f>AP168*$AG$204*$X$143</f>
        <v>1680</v>
      </c>
      <c r="AH168" s="243">
        <f>AP168*$AH$204*$X$143</f>
        <v>1800</v>
      </c>
      <c r="AI168" s="243"/>
      <c r="AJ168" s="243"/>
      <c r="AK168" s="243"/>
      <c r="AL168" s="243"/>
      <c r="AM168" s="243"/>
      <c r="AN168" s="243"/>
      <c r="AO168" s="243"/>
      <c r="AP168" s="229">
        <f>ROUNDDOWN(V169/21,0)</f>
        <v>30</v>
      </c>
    </row>
    <row r="169" spans="1:4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39">
        <v>650</v>
      </c>
      <c r="W169" s="295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43"/>
      <c r="AI169" s="243"/>
      <c r="AJ169" s="243"/>
      <c r="AK169" s="243"/>
      <c r="AL169" s="243"/>
      <c r="AM169" s="243"/>
      <c r="AN169" s="243"/>
      <c r="AO169" s="243"/>
      <c r="AP169" s="229"/>
    </row>
    <row r="170" spans="1:4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39">
        <v>28</v>
      </c>
      <c r="W170" s="295">
        <f>AP170*$W$204*$X$143</f>
        <v>264</v>
      </c>
      <c r="X170" s="250">
        <f>AP170*$X$204*$X$143</f>
        <v>462</v>
      </c>
      <c r="Y170" s="250">
        <f>AP170*$Y$204*$X$143</f>
        <v>594</v>
      </c>
      <c r="Z170" s="250">
        <f>AP170*$Z$204*$X$143</f>
        <v>726</v>
      </c>
      <c r="AA170" s="250">
        <f>AP170*$AA$204*$X$143</f>
        <v>924</v>
      </c>
      <c r="AB170" s="250">
        <f>AP170*$AB$204*$X$143</f>
        <v>1056</v>
      </c>
      <c r="AC170" s="250">
        <f>AP170*$AC$204*$X$143</f>
        <v>1254</v>
      </c>
      <c r="AD170" s="250">
        <f>AP170*$AD$204*$X$143</f>
        <v>1386</v>
      </c>
      <c r="AE170" s="250">
        <f>AP170*$AE$204*$X$143</f>
        <v>1518</v>
      </c>
      <c r="AF170" s="250">
        <f>AP170*$AF$204*$X$143</f>
        <v>1716</v>
      </c>
      <c r="AG170" s="250">
        <f>AP170*$AG$204*$X$143</f>
        <v>1848</v>
      </c>
      <c r="AH170" s="243">
        <f>AP170*$AH$204*$X$143</f>
        <v>1980</v>
      </c>
      <c r="AI170" s="243">
        <f>AP170*$AI$204*$X$143</f>
        <v>2178</v>
      </c>
      <c r="AJ170" s="243"/>
      <c r="AK170" s="243"/>
      <c r="AL170" s="243"/>
      <c r="AM170" s="243"/>
      <c r="AN170" s="243"/>
      <c r="AO170" s="243"/>
      <c r="AP170" s="229">
        <f>ROUNDDOWN(V171/21,0)</f>
        <v>33</v>
      </c>
    </row>
    <row r="171" spans="1:4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39">
        <v>700</v>
      </c>
      <c r="W171" s="295"/>
      <c r="X171" s="250"/>
      <c r="Y171" s="250"/>
      <c r="Z171" s="250"/>
      <c r="AA171" s="250"/>
      <c r="AB171" s="250"/>
      <c r="AC171" s="250"/>
      <c r="AD171" s="250"/>
      <c r="AE171" s="250"/>
      <c r="AF171" s="250"/>
      <c r="AG171" s="250"/>
      <c r="AH171" s="243"/>
      <c r="AI171" s="243"/>
      <c r="AJ171" s="243"/>
      <c r="AK171" s="243"/>
      <c r="AL171" s="243"/>
      <c r="AM171" s="243"/>
      <c r="AN171" s="243"/>
      <c r="AO171" s="243"/>
      <c r="AP171" s="229"/>
    </row>
    <row r="172" spans="1:4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39">
        <v>30</v>
      </c>
      <c r="W172" s="295">
        <f>AP172*$W$204*$X$143</f>
        <v>280</v>
      </c>
      <c r="X172" s="250">
        <f>AP172*$X$204*$X$143</f>
        <v>490</v>
      </c>
      <c r="Y172" s="250">
        <f>AP172*$Y$204*$X$143</f>
        <v>630</v>
      </c>
      <c r="Z172" s="250">
        <f>AP172*$Z$204*$X$143</f>
        <v>770</v>
      </c>
      <c r="AA172" s="250">
        <f>AP172*$AA$204*$X$143</f>
        <v>980</v>
      </c>
      <c r="AB172" s="250">
        <f>AP172*$AB$204*$X$143</f>
        <v>1120</v>
      </c>
      <c r="AC172" s="250">
        <f>AP172*$AC$204*$X$143</f>
        <v>1330</v>
      </c>
      <c r="AD172" s="250">
        <f>AP172*$AD$204*$X$143</f>
        <v>1470</v>
      </c>
      <c r="AE172" s="250">
        <f>AP172*$AE$204*$X$143</f>
        <v>1610</v>
      </c>
      <c r="AF172" s="250">
        <f>AP172*$AF$204*$X$143</f>
        <v>1820</v>
      </c>
      <c r="AG172" s="250">
        <f>AP172*$AG$204*$X$143</f>
        <v>1960</v>
      </c>
      <c r="AH172" s="243">
        <f>AP172*$AH$204*$X$143</f>
        <v>2100</v>
      </c>
      <c r="AI172" s="243">
        <f>AP172*$AI$204*$X$143</f>
        <v>2310</v>
      </c>
      <c r="AJ172" s="243">
        <f>AP172*$AJ$204*$X$143</f>
        <v>2450</v>
      </c>
      <c r="AK172" s="243"/>
      <c r="AL172" s="243"/>
      <c r="AM172" s="243"/>
      <c r="AN172" s="243"/>
      <c r="AO172" s="243"/>
      <c r="AP172" s="229">
        <f>ROUNDDOWN(V173/21,0)</f>
        <v>35</v>
      </c>
    </row>
    <row r="173" spans="1:4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39">
        <v>750</v>
      </c>
      <c r="W173" s="295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43"/>
      <c r="AI173" s="243"/>
      <c r="AJ173" s="243"/>
      <c r="AK173" s="243"/>
      <c r="AL173" s="243"/>
      <c r="AM173" s="243"/>
      <c r="AN173" s="243"/>
      <c r="AO173" s="243"/>
      <c r="AP173" s="229"/>
    </row>
    <row r="174" spans="1:4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39">
        <v>32</v>
      </c>
      <c r="W174" s="295">
        <f>AP174*$W$204*$X$143</f>
        <v>304</v>
      </c>
      <c r="X174" s="250">
        <f>AP174*$X$204*$X$143</f>
        <v>532</v>
      </c>
      <c r="Y174" s="250">
        <f>AP174*$Y$204*$X$143</f>
        <v>684</v>
      </c>
      <c r="Z174" s="250">
        <f>AP174*$Z$204*$X$143</f>
        <v>836</v>
      </c>
      <c r="AA174" s="250">
        <f>AP174*$AA$204*$X$143</f>
        <v>1064</v>
      </c>
      <c r="AB174" s="250">
        <f>AP174*$AB$204*$X$143</f>
        <v>1216</v>
      </c>
      <c r="AC174" s="250">
        <f>AP174*$AC$204*$X$143</f>
        <v>1444</v>
      </c>
      <c r="AD174" s="250">
        <f>AP174*$AD$204*$X$143</f>
        <v>1596</v>
      </c>
      <c r="AE174" s="250">
        <f>AP174*$AE$204*$X$143</f>
        <v>1748</v>
      </c>
      <c r="AF174" s="250">
        <f>AP174*$AF$204*$X$143</f>
        <v>1976</v>
      </c>
      <c r="AG174" s="250">
        <f>AP174*$AG$204*$X$143</f>
        <v>2128</v>
      </c>
      <c r="AH174" s="243">
        <f>AP174*$AH$204*$X$143</f>
        <v>2280</v>
      </c>
      <c r="AI174" s="243">
        <f>AP174*$AI$204*$X$143</f>
        <v>2508</v>
      </c>
      <c r="AJ174" s="243">
        <f>AP174*$AJ$204*$X$143</f>
        <v>2660</v>
      </c>
      <c r="AK174" s="243">
        <f>AP174*$AK$204*$X$143</f>
        <v>2888</v>
      </c>
      <c r="AL174" s="243"/>
      <c r="AM174" s="243"/>
      <c r="AN174" s="243"/>
      <c r="AO174" s="243"/>
      <c r="AP174" s="229">
        <f>ROUNDDOWN(V175/21,0)</f>
        <v>38</v>
      </c>
    </row>
    <row r="175" spans="1:4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39">
        <v>800</v>
      </c>
      <c r="W175" s="295"/>
      <c r="X175" s="250"/>
      <c r="Y175" s="250"/>
      <c r="Z175" s="250"/>
      <c r="AA175" s="250"/>
      <c r="AB175" s="250"/>
      <c r="AC175" s="250"/>
      <c r="AD175" s="250"/>
      <c r="AE175" s="250"/>
      <c r="AF175" s="250"/>
      <c r="AG175" s="250"/>
      <c r="AH175" s="243"/>
      <c r="AI175" s="243"/>
      <c r="AJ175" s="243"/>
      <c r="AK175" s="243"/>
      <c r="AL175" s="243"/>
      <c r="AM175" s="243"/>
      <c r="AN175" s="243"/>
      <c r="AO175" s="243"/>
      <c r="AP175" s="229"/>
    </row>
    <row r="176" spans="1:4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39">
        <v>34</v>
      </c>
      <c r="W176" s="295">
        <f>AP176*$W$204*$X$143</f>
        <v>320</v>
      </c>
      <c r="X176" s="250">
        <f>AP176*$X$204*$X$143</f>
        <v>560</v>
      </c>
      <c r="Y176" s="250">
        <f>AP176*$Y$204*$X$143</f>
        <v>720</v>
      </c>
      <c r="Z176" s="250">
        <f>AP176*$Z$204*$X$143</f>
        <v>880</v>
      </c>
      <c r="AA176" s="250">
        <f>AP176*$AA$204*$X$143</f>
        <v>1120</v>
      </c>
      <c r="AB176" s="250">
        <f>AP176*$AB$204*$X$143</f>
        <v>1280</v>
      </c>
      <c r="AC176" s="250">
        <f>AP176*$AC$204*$X$143</f>
        <v>1520</v>
      </c>
      <c r="AD176" s="250">
        <f>AP176*$AD$204*$X$143</f>
        <v>1680</v>
      </c>
      <c r="AE176" s="250">
        <f>AP176*$AE$204*$X$143</f>
        <v>1840</v>
      </c>
      <c r="AF176" s="250">
        <f>AP176*$AF$204*$X$143</f>
        <v>2080</v>
      </c>
      <c r="AG176" s="250">
        <f>AP176*$AG$204*$X$143</f>
        <v>2240</v>
      </c>
      <c r="AH176" s="243">
        <f>AP176*$AH$204*$X$143</f>
        <v>2400</v>
      </c>
      <c r="AI176" s="243">
        <f>AP176*$AI$204*$X$143</f>
        <v>2640</v>
      </c>
      <c r="AJ176" s="243">
        <f>AP176*$AJ$204*$X$143</f>
        <v>2800</v>
      </c>
      <c r="AK176" s="243">
        <f>AP176*$AK$204*$X$143</f>
        <v>3040</v>
      </c>
      <c r="AL176" s="243">
        <f>AP176*$AL$204*$X$143</f>
        <v>3200</v>
      </c>
      <c r="AM176" s="243"/>
      <c r="AN176" s="243"/>
      <c r="AO176" s="243"/>
      <c r="AP176" s="229">
        <f>ROUNDDOWN(V177/21,0)</f>
        <v>40</v>
      </c>
    </row>
    <row r="177" spans="1:4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39">
        <v>850</v>
      </c>
      <c r="W177" s="295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43"/>
      <c r="AI177" s="243"/>
      <c r="AJ177" s="243"/>
      <c r="AK177" s="243"/>
      <c r="AL177" s="243"/>
      <c r="AM177" s="243"/>
      <c r="AN177" s="243"/>
      <c r="AO177" s="243"/>
      <c r="AP177" s="229"/>
    </row>
    <row r="178" spans="1:4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39">
        <v>36</v>
      </c>
      <c r="W178" s="295">
        <f>AP178*$W$204*$X$143</f>
        <v>336</v>
      </c>
      <c r="X178" s="250">
        <f>AP178*$X$204*$X$143</f>
        <v>588</v>
      </c>
      <c r="Y178" s="250">
        <f>AP178*$Y$204*$X$143</f>
        <v>756</v>
      </c>
      <c r="Z178" s="250">
        <f>AP178*$Z$204*$X$143</f>
        <v>924</v>
      </c>
      <c r="AA178" s="250">
        <f>AP178*$AA$204*$X$143</f>
        <v>1176</v>
      </c>
      <c r="AB178" s="250">
        <f>AP178*$AB$204*$X$143</f>
        <v>1344</v>
      </c>
      <c r="AC178" s="250">
        <f>AP178*$AC$204*$X$143</f>
        <v>1596</v>
      </c>
      <c r="AD178" s="250">
        <f>AP178*$AD$204*$X$143</f>
        <v>1764</v>
      </c>
      <c r="AE178" s="250">
        <f>AP178*$AE$204*$X$143</f>
        <v>1932</v>
      </c>
      <c r="AF178" s="250">
        <f>AP178*$AF$204*$X$143</f>
        <v>2184</v>
      </c>
      <c r="AG178" s="250">
        <f>AP178*$AG$204*$X$143</f>
        <v>2352</v>
      </c>
      <c r="AH178" s="243">
        <f>AP178*$AH$204*$X$143</f>
        <v>2520</v>
      </c>
      <c r="AI178" s="243">
        <f>AP178*$AI$204*$X$143</f>
        <v>2772</v>
      </c>
      <c r="AJ178" s="243">
        <f>AP178*$AJ$204*$X$143</f>
        <v>2940</v>
      </c>
      <c r="AK178" s="243">
        <f>AP178*$AK$204*$X$143</f>
        <v>3192</v>
      </c>
      <c r="AL178" s="243">
        <f>AP178*$AL$204*$X$143</f>
        <v>3360</v>
      </c>
      <c r="AM178" s="243">
        <f>AP178*$AM$204*$X$143</f>
        <v>3528</v>
      </c>
      <c r="AN178" s="243"/>
      <c r="AO178" s="243"/>
      <c r="AP178" s="229">
        <f>ROUNDDOWN(V179/21,0)</f>
        <v>42</v>
      </c>
    </row>
    <row r="179" spans="1:4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79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39">
        <v>900</v>
      </c>
      <c r="W179" s="295"/>
      <c r="X179" s="250"/>
      <c r="Y179" s="250"/>
      <c r="Z179" s="250"/>
      <c r="AA179" s="250"/>
      <c r="AB179" s="250"/>
      <c r="AC179" s="250"/>
      <c r="AD179" s="250"/>
      <c r="AE179" s="250"/>
      <c r="AF179" s="250"/>
      <c r="AG179" s="250"/>
      <c r="AH179" s="243"/>
      <c r="AI179" s="243"/>
      <c r="AJ179" s="243"/>
      <c r="AK179" s="243"/>
      <c r="AL179" s="243"/>
      <c r="AM179" s="243"/>
      <c r="AN179" s="243"/>
      <c r="AO179" s="243"/>
      <c r="AP179" s="229"/>
    </row>
    <row r="180" spans="1:4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39">
        <v>38</v>
      </c>
      <c r="W180" s="295">
        <f>AP180*$W$204*$X$143</f>
        <v>360</v>
      </c>
      <c r="X180" s="250">
        <f>AP180*$X$204*$X$143</f>
        <v>630</v>
      </c>
      <c r="Y180" s="250">
        <f>AP180*$Y$204*$X$143</f>
        <v>810</v>
      </c>
      <c r="Z180" s="250">
        <f>AP180*$Z$204*$X$143</f>
        <v>990</v>
      </c>
      <c r="AA180" s="250">
        <f>AP180*$AA$204*$X$143</f>
        <v>1260</v>
      </c>
      <c r="AB180" s="250">
        <f>AP180*$AB$204*$X$143</f>
        <v>1440</v>
      </c>
      <c r="AC180" s="250">
        <f>AP180*$AC$204*$X$143</f>
        <v>1710</v>
      </c>
      <c r="AD180" s="250">
        <f>AP180*$AD$204*$X$143</f>
        <v>1890</v>
      </c>
      <c r="AE180" s="250">
        <f>AP180*$AE$204*$X$143</f>
        <v>2070</v>
      </c>
      <c r="AF180" s="250">
        <f>AP180*$AF$204*$X$143</f>
        <v>2340</v>
      </c>
      <c r="AG180" s="250">
        <f>AP180*$AG$204*$X$143</f>
        <v>2520</v>
      </c>
      <c r="AH180" s="243">
        <f>AP180*$AH$204*$X$143</f>
        <v>2700</v>
      </c>
      <c r="AI180" s="243">
        <f>AP180*$AI$204*$X$143</f>
        <v>2970</v>
      </c>
      <c r="AJ180" s="243">
        <f>AP180*$AJ$204*$X$143</f>
        <v>3150</v>
      </c>
      <c r="AK180" s="243">
        <f>AP180*$AK$204*$X$143</f>
        <v>3420</v>
      </c>
      <c r="AL180" s="243">
        <f>AP180*$AL$204*$X$143</f>
        <v>3600</v>
      </c>
      <c r="AM180" s="243">
        <f>AP180*$AM$204*$X$143</f>
        <v>3780</v>
      </c>
      <c r="AN180" s="243">
        <f>AP180*$AN$204*$X$143</f>
        <v>4050</v>
      </c>
      <c r="AO180" s="243"/>
      <c r="AP180" s="229">
        <f>ROUNDDOWN(V181/21,0)</f>
        <v>45</v>
      </c>
    </row>
    <row r="181" spans="1:4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79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39">
        <v>950</v>
      </c>
      <c r="W181" s="295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43"/>
      <c r="AI181" s="243"/>
      <c r="AJ181" s="243"/>
      <c r="AK181" s="243"/>
      <c r="AL181" s="243"/>
      <c r="AM181" s="243"/>
      <c r="AN181" s="243"/>
      <c r="AO181" s="243"/>
      <c r="AP181" s="229"/>
    </row>
    <row r="182" spans="1:4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39">
        <v>40</v>
      </c>
      <c r="W182" s="295">
        <f>AP182*$W$204*$X$143</f>
        <v>376</v>
      </c>
      <c r="X182" s="250">
        <f>AP182*$X$204*$X$143</f>
        <v>658</v>
      </c>
      <c r="Y182" s="250">
        <f>AP182*$Y$204*$X$143</f>
        <v>846</v>
      </c>
      <c r="Z182" s="250">
        <f>AP182*$Z$204*$X$143</f>
        <v>1034</v>
      </c>
      <c r="AA182" s="250">
        <f>AP182*$AA$204*$X$143</f>
        <v>1316</v>
      </c>
      <c r="AB182" s="250">
        <f>AP182*$AB$204*$X$143</f>
        <v>1504</v>
      </c>
      <c r="AC182" s="250">
        <f>AP182*$AC$204*$X$143</f>
        <v>1786</v>
      </c>
      <c r="AD182" s="250">
        <f>AP182*$AD$204*$X$143</f>
        <v>1974</v>
      </c>
      <c r="AE182" s="250">
        <f>AP182*$AE$204*$X$143</f>
        <v>2162</v>
      </c>
      <c r="AF182" s="250">
        <f>AP182*$AF$204*$X$143</f>
        <v>2444</v>
      </c>
      <c r="AG182" s="250">
        <f>AP182*$AG$204*$X$143</f>
        <v>2632</v>
      </c>
      <c r="AH182" s="243">
        <f>AP182*$AH$204*$X$143</f>
        <v>2820</v>
      </c>
      <c r="AI182" s="243">
        <f>AP182*$AI$204*$X$143</f>
        <v>3102</v>
      </c>
      <c r="AJ182" s="243">
        <f>AP182*$AJ$204*$X$143</f>
        <v>3290</v>
      </c>
      <c r="AK182" s="243">
        <f>AP182*$AK$204*$X$143</f>
        <v>3572</v>
      </c>
      <c r="AL182" s="243">
        <f>AP182*$AL$204*$X$143</f>
        <v>3760</v>
      </c>
      <c r="AM182" s="243">
        <f>AP182*$AM$204*$X$143</f>
        <v>3948</v>
      </c>
      <c r="AN182" s="243">
        <f>AP182*$AN$204*$X$143</f>
        <v>4230</v>
      </c>
      <c r="AO182" s="243">
        <f>AP182*$AO$204*$X$143</f>
        <v>4418</v>
      </c>
      <c r="AP182" s="229">
        <f>ROUNDDOWN(V183/21,0)</f>
        <v>47</v>
      </c>
    </row>
    <row r="183" spans="1:4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79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39">
        <v>1000</v>
      </c>
      <c r="W183" s="295"/>
      <c r="X183" s="250"/>
      <c r="Y183" s="250"/>
      <c r="Z183" s="250"/>
      <c r="AA183" s="250"/>
      <c r="AB183" s="250"/>
      <c r="AC183" s="250"/>
      <c r="AD183" s="250"/>
      <c r="AE183" s="250"/>
      <c r="AF183" s="250"/>
      <c r="AG183" s="250"/>
      <c r="AH183" s="243"/>
      <c r="AI183" s="243"/>
      <c r="AJ183" s="243"/>
      <c r="AK183" s="243"/>
      <c r="AL183" s="243"/>
      <c r="AM183" s="243"/>
      <c r="AN183" s="243"/>
      <c r="AO183" s="243"/>
      <c r="AP183" s="229"/>
    </row>
    <row r="184" spans="1:4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39">
        <v>42</v>
      </c>
      <c r="W184" s="295">
        <f>AP184*$W$204*$X$143</f>
        <v>400</v>
      </c>
      <c r="X184" s="250">
        <f>AP184*$X$204*$X$143</f>
        <v>700</v>
      </c>
      <c r="Y184" s="250">
        <f>AP184*$Y$204*$X$143</f>
        <v>900</v>
      </c>
      <c r="Z184" s="250">
        <f>AP184*$Z$204*$X$143</f>
        <v>1100</v>
      </c>
      <c r="AA184" s="250">
        <f>AP184*$AA$204*$X$143</f>
        <v>1400</v>
      </c>
      <c r="AB184" s="250">
        <f>AP184*$AB$204*$X$143</f>
        <v>1600</v>
      </c>
      <c r="AC184" s="250">
        <f>AP184*$AC$204*$X$143</f>
        <v>1900</v>
      </c>
      <c r="AD184" s="250">
        <f>AP184*$AD$204*$X$143</f>
        <v>2100</v>
      </c>
      <c r="AE184" s="250">
        <f>AP184*$AE$204*$X$143</f>
        <v>2300</v>
      </c>
      <c r="AF184" s="250">
        <f>AP184*$AF$204*$X$143</f>
        <v>2600</v>
      </c>
      <c r="AG184" s="250">
        <f>AP184*$AG$204*$X$143</f>
        <v>2800</v>
      </c>
      <c r="AH184" s="243">
        <f>AP184*$AH$204*$X$143</f>
        <v>3000</v>
      </c>
      <c r="AI184" s="243">
        <f>AP184*$AI$204*$X$143</f>
        <v>3300</v>
      </c>
      <c r="AJ184" s="243">
        <f>AP184*$AJ$204*$X$143</f>
        <v>3500</v>
      </c>
      <c r="AK184" s="243">
        <f>AP184*$AK$204*$X$143</f>
        <v>3800</v>
      </c>
      <c r="AL184" s="243">
        <f>AP184*$AL$204*$X$143</f>
        <v>4000</v>
      </c>
      <c r="AM184" s="243">
        <f>AP184*$AM$204*$X$143</f>
        <v>4200</v>
      </c>
      <c r="AN184" s="243">
        <f>AP184*$AN$204*$X$143</f>
        <v>4500</v>
      </c>
      <c r="AO184" s="243">
        <f>AP184*$AO$204*$X$143</f>
        <v>4700</v>
      </c>
      <c r="AP184" s="229">
        <f>ROUNDDOWN(V185/21,0)</f>
        <v>50</v>
      </c>
    </row>
    <row r="185" spans="1:4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79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39">
        <v>1050</v>
      </c>
      <c r="W185" s="295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43"/>
      <c r="AI185" s="243"/>
      <c r="AJ185" s="243"/>
      <c r="AK185" s="243"/>
      <c r="AL185" s="243"/>
      <c r="AM185" s="243"/>
      <c r="AN185" s="243"/>
      <c r="AO185" s="243"/>
      <c r="AP185" s="229"/>
    </row>
    <row r="186" spans="1:4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39">
        <v>44</v>
      </c>
      <c r="W186" s="295">
        <f>AP186*$W$204*$X$143</f>
        <v>416</v>
      </c>
      <c r="X186" s="250">
        <f>AP186*$X$204*$X$143</f>
        <v>728</v>
      </c>
      <c r="Y186" s="250">
        <f>AP186*$Y$204*$X$143</f>
        <v>936</v>
      </c>
      <c r="Z186" s="250">
        <f>AP186*$Z$204*$X$143</f>
        <v>1144</v>
      </c>
      <c r="AA186" s="250">
        <f>AP186*$AA$204*$X$143</f>
        <v>1456</v>
      </c>
      <c r="AB186" s="250">
        <f>AP186*$AB$204*$X$143</f>
        <v>1664</v>
      </c>
      <c r="AC186" s="250">
        <f>AP186*$AC$204*$X$143</f>
        <v>1976</v>
      </c>
      <c r="AD186" s="250">
        <f>AP186*$AD$204*$X$143</f>
        <v>2184</v>
      </c>
      <c r="AE186" s="250">
        <f>AP186*$AE$204*$X$143</f>
        <v>2392</v>
      </c>
      <c r="AF186" s="250">
        <f>AP186*$AF$204*$X$143</f>
        <v>2704</v>
      </c>
      <c r="AG186" s="250">
        <f>AP186*$AG$204*$X$143</f>
        <v>2912</v>
      </c>
      <c r="AH186" s="243">
        <f>AP186*$AH$204*$X$143</f>
        <v>3120</v>
      </c>
      <c r="AI186" s="243">
        <f>AP186*$AI$204*$X$143</f>
        <v>3432</v>
      </c>
      <c r="AJ186" s="243">
        <f>AP186*$AJ$204*$X$143</f>
        <v>3640</v>
      </c>
      <c r="AK186" s="243">
        <f>AP186*$AK$204*$X$143</f>
        <v>3952</v>
      </c>
      <c r="AL186" s="243">
        <f>AP186*$AL$204*$X$143</f>
        <v>4160</v>
      </c>
      <c r="AM186" s="243">
        <f>AP186*$AM$204*$X$143</f>
        <v>4368</v>
      </c>
      <c r="AN186" s="243">
        <f>AP186*$AN$204*$X$143</f>
        <v>4680</v>
      </c>
      <c r="AO186" s="243">
        <f>AP186*$AO$204*$X$143</f>
        <v>4888</v>
      </c>
      <c r="AP186" s="229">
        <f>ROUNDDOWN(V187/21,0)</f>
        <v>52</v>
      </c>
    </row>
    <row r="187" spans="1:4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79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39">
        <v>1100</v>
      </c>
      <c r="W187" s="295"/>
      <c r="X187" s="250"/>
      <c r="Y187" s="250"/>
      <c r="Z187" s="250"/>
      <c r="AA187" s="250"/>
      <c r="AB187" s="250"/>
      <c r="AC187" s="250"/>
      <c r="AD187" s="250"/>
      <c r="AE187" s="250"/>
      <c r="AF187" s="250"/>
      <c r="AG187" s="250"/>
      <c r="AH187" s="243"/>
      <c r="AI187" s="243"/>
      <c r="AJ187" s="243"/>
      <c r="AK187" s="243"/>
      <c r="AL187" s="243"/>
      <c r="AM187" s="243"/>
      <c r="AN187" s="243"/>
      <c r="AO187" s="243"/>
      <c r="AP187" s="229"/>
    </row>
    <row r="188" spans="1:4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39">
        <v>46</v>
      </c>
      <c r="W188" s="295">
        <f>AP188*$W$204*$X$143</f>
        <v>432</v>
      </c>
      <c r="X188" s="250">
        <f>AP188*$X$204*$X$143</f>
        <v>756</v>
      </c>
      <c r="Y188" s="250">
        <f>AP188*$Y$204*$X$143</f>
        <v>972</v>
      </c>
      <c r="Z188" s="250">
        <f>AP188*$Z$204*$X$143</f>
        <v>1188</v>
      </c>
      <c r="AA188" s="250">
        <f>AP188*$AA$204*$X$143</f>
        <v>1512</v>
      </c>
      <c r="AB188" s="250">
        <f>AP188*$AB$204*$X$143</f>
        <v>1728</v>
      </c>
      <c r="AC188" s="250">
        <f>AP188*$AC$204*$X$143</f>
        <v>2052</v>
      </c>
      <c r="AD188" s="250">
        <f>AP188*$AD$204*$X$143</f>
        <v>2268</v>
      </c>
      <c r="AE188" s="250">
        <f>AP188*$AE$204*$X$143</f>
        <v>2484</v>
      </c>
      <c r="AF188" s="250">
        <f>AP188*$AF$204*$X$143</f>
        <v>2808</v>
      </c>
      <c r="AG188" s="250">
        <f>AP188*$AG$204*$X$143</f>
        <v>3024</v>
      </c>
      <c r="AH188" s="243">
        <f>AP188*$AH$204*$X$143</f>
        <v>3240</v>
      </c>
      <c r="AI188" s="243">
        <f>AP188*$AI$204*$X$143</f>
        <v>3564</v>
      </c>
      <c r="AJ188" s="243">
        <f>AP188*$AJ$204*$X$143</f>
        <v>3780</v>
      </c>
      <c r="AK188" s="243">
        <f>AP188*$AK$204*$X$143</f>
        <v>4104</v>
      </c>
      <c r="AL188" s="243">
        <f>AP188*$AL$204*$X$143</f>
        <v>4320</v>
      </c>
      <c r="AM188" s="243">
        <f>AP188*$AM$204*$X$143</f>
        <v>4536</v>
      </c>
      <c r="AN188" s="243">
        <f>AP188*$AN$204*$X$143</f>
        <v>4860</v>
      </c>
      <c r="AO188" s="243">
        <f>AP188*$AO$204*$X$143</f>
        <v>5076</v>
      </c>
      <c r="AP188" s="229">
        <f>ROUNDDOWN(V189/21,0)</f>
        <v>54</v>
      </c>
    </row>
    <row r="189" spans="1:4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79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39">
        <v>1150</v>
      </c>
      <c r="W189" s="295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43"/>
      <c r="AI189" s="243"/>
      <c r="AJ189" s="243"/>
      <c r="AK189" s="243"/>
      <c r="AL189" s="243"/>
      <c r="AM189" s="243"/>
      <c r="AN189" s="243"/>
      <c r="AO189" s="243"/>
      <c r="AP189" s="229"/>
    </row>
    <row r="190" spans="1:4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39">
        <v>48</v>
      </c>
      <c r="W190" s="295">
        <f>AP190*$W$204*$X$143</f>
        <v>456</v>
      </c>
      <c r="X190" s="250">
        <f>AP190*$X$204*$X$143</f>
        <v>798</v>
      </c>
      <c r="Y190" s="250">
        <f>AP190*$Y$204*$X$143</f>
        <v>1026</v>
      </c>
      <c r="Z190" s="250">
        <f>AP190*$Z$204*$X$143</f>
        <v>1254</v>
      </c>
      <c r="AA190" s="250">
        <f>AP190*$AA$204*$X$143</f>
        <v>1596</v>
      </c>
      <c r="AB190" s="250">
        <f>AP190*$AB$204*$X$143</f>
        <v>1824</v>
      </c>
      <c r="AC190" s="250">
        <f>AP190*$AC$204*$X$143</f>
        <v>2166</v>
      </c>
      <c r="AD190" s="250">
        <f>AP190*$AD$204*$X$143</f>
        <v>2394</v>
      </c>
      <c r="AE190" s="250">
        <f>AP190*$AE$204*$X$143</f>
        <v>2622</v>
      </c>
      <c r="AF190" s="250">
        <f>AP190*$AF$204*$X$143</f>
        <v>2964</v>
      </c>
      <c r="AG190" s="250">
        <f>AP190*$AG$204*$X$143</f>
        <v>3192</v>
      </c>
      <c r="AH190" s="243">
        <f>AP190*$AH$204*$X$143</f>
        <v>3420</v>
      </c>
      <c r="AI190" s="243">
        <f>AP190*$AI$204*$X$143</f>
        <v>3762</v>
      </c>
      <c r="AJ190" s="243">
        <f>AP190*$AJ$204*$X$143</f>
        <v>3990</v>
      </c>
      <c r="AK190" s="243">
        <f>AP190*$AK$204*$X$143</f>
        <v>4332</v>
      </c>
      <c r="AL190" s="243">
        <f>AP190*$AL$204*$X$143</f>
        <v>4560</v>
      </c>
      <c r="AM190" s="243">
        <f>AP190*$AM$204*$X$143</f>
        <v>4788</v>
      </c>
      <c r="AN190" s="243">
        <f>AP190*$AN$204*$X$143</f>
        <v>5130</v>
      </c>
      <c r="AO190" s="243">
        <f>AP190*$AO$204*$X$143</f>
        <v>5358</v>
      </c>
      <c r="AP190" s="229">
        <f>ROUNDDOWN(V191/21,0)</f>
        <v>57</v>
      </c>
    </row>
    <row r="191" spans="1:4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79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39">
        <v>1200</v>
      </c>
      <c r="W191" s="295"/>
      <c r="X191" s="250"/>
      <c r="Y191" s="250"/>
      <c r="Z191" s="250"/>
      <c r="AA191" s="250"/>
      <c r="AB191" s="250"/>
      <c r="AC191" s="250"/>
      <c r="AD191" s="250"/>
      <c r="AE191" s="250"/>
      <c r="AF191" s="250"/>
      <c r="AG191" s="250"/>
      <c r="AH191" s="243"/>
      <c r="AI191" s="243"/>
      <c r="AJ191" s="243"/>
      <c r="AK191" s="243"/>
      <c r="AL191" s="243"/>
      <c r="AM191" s="243"/>
      <c r="AN191" s="243"/>
      <c r="AO191" s="243"/>
      <c r="AP191" s="229"/>
    </row>
    <row r="192" spans="1:4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  <c r="V192" s="239">
        <v>50</v>
      </c>
      <c r="W192" s="295">
        <f>AP192*$W$204*$X$143</f>
        <v>472</v>
      </c>
      <c r="X192" s="243">
        <f>AP192*$X$204*$X$143</f>
        <v>826</v>
      </c>
      <c r="Y192" s="243">
        <f>AP192*$Y$204*$X$143</f>
        <v>1062</v>
      </c>
      <c r="Z192" s="243">
        <f>AP192*$Z$204*$X$143</f>
        <v>1298</v>
      </c>
      <c r="AA192" s="243">
        <f>AP192*$AA$204*$X$143</f>
        <v>1652</v>
      </c>
      <c r="AB192" s="243">
        <f>AP192*$AB$204*$X$143</f>
        <v>1888</v>
      </c>
      <c r="AC192" s="243">
        <f>AP192*$AC$204*$X$143</f>
        <v>2242</v>
      </c>
      <c r="AD192" s="243">
        <f>AP192*$AD$204*$X$143</f>
        <v>2478</v>
      </c>
      <c r="AE192" s="243">
        <f>AP192*$AE$204*$X$143</f>
        <v>2714</v>
      </c>
      <c r="AF192" s="243">
        <f>AP192*$AF$204*$X$143</f>
        <v>3068</v>
      </c>
      <c r="AG192" s="295">
        <f>AP192*$AG$204*$X$143</f>
        <v>3304</v>
      </c>
      <c r="AH192" s="243">
        <f>AP192*$AH$204*$X$143</f>
        <v>3540</v>
      </c>
      <c r="AI192" s="243">
        <f>AP192*$AI$204*$X$143</f>
        <v>3894</v>
      </c>
      <c r="AJ192" s="243">
        <f>AP192*$AJ$204*$X$143</f>
        <v>4130</v>
      </c>
      <c r="AK192" s="243">
        <f>AP192*$AK$204*$X$143</f>
        <v>4484</v>
      </c>
      <c r="AL192" s="243">
        <f>AP192*$AL$204*$X$143</f>
        <v>4720</v>
      </c>
      <c r="AM192" s="243">
        <f>AP192*$AM$204*$X$143</f>
        <v>4956</v>
      </c>
      <c r="AN192" s="243">
        <f>AP192*$AN$204*$X$143</f>
        <v>5310</v>
      </c>
      <c r="AO192" s="243">
        <f>AP192*$AO$204*$X$143</f>
        <v>5546</v>
      </c>
      <c r="AP192" s="229">
        <f>ROUNDDOWN(V193/21,0)</f>
        <v>59</v>
      </c>
    </row>
    <row r="193" spans="1:42" x14ac:dyDescent="0.15">
      <c r="A193" s="239">
        <v>1250</v>
      </c>
      <c r="B193" s="243">
        <f t="shared" ref="B193:T193" si="80">B144*$A$192*B204</f>
        <v>530</v>
      </c>
      <c r="C193" s="243">
        <f t="shared" si="80"/>
        <v>552</v>
      </c>
      <c r="D193" s="243">
        <f t="shared" si="80"/>
        <v>624</v>
      </c>
      <c r="E193" s="243">
        <f t="shared" si="80"/>
        <v>715</v>
      </c>
      <c r="F193" s="243">
        <f t="shared" si="80"/>
        <v>804</v>
      </c>
      <c r="G193" s="243">
        <f t="shared" si="80"/>
        <v>910</v>
      </c>
      <c r="H193" s="243">
        <f t="shared" si="80"/>
        <v>1016</v>
      </c>
      <c r="I193" s="243">
        <f t="shared" si="80"/>
        <v>1143</v>
      </c>
      <c r="J193" s="243">
        <f t="shared" si="80"/>
        <v>1210</v>
      </c>
      <c r="K193" s="243">
        <f t="shared" si="80"/>
        <v>1320</v>
      </c>
      <c r="L193" s="243">
        <f t="shared" si="80"/>
        <v>1416</v>
      </c>
      <c r="M193" s="243">
        <f t="shared" si="80"/>
        <v>1534</v>
      </c>
      <c r="N193" s="243">
        <f t="shared" si="80"/>
        <v>1652</v>
      </c>
      <c r="O193" s="243">
        <f t="shared" si="80"/>
        <v>1770</v>
      </c>
      <c r="P193" s="243">
        <f t="shared" si="80"/>
        <v>1888</v>
      </c>
      <c r="Q193" s="243">
        <f t="shared" si="80"/>
        <v>2006</v>
      </c>
      <c r="R193" s="243">
        <f t="shared" si="80"/>
        <v>2124</v>
      </c>
      <c r="S193" s="243">
        <f t="shared" si="80"/>
        <v>2242</v>
      </c>
      <c r="T193" s="243">
        <f t="shared" si="80"/>
        <v>2360</v>
      </c>
      <c r="U193" s="258">
        <v>1.18</v>
      </c>
      <c r="V193" s="239">
        <v>1250</v>
      </c>
      <c r="W193" s="295"/>
      <c r="X193" s="243"/>
      <c r="Y193" s="243"/>
      <c r="Z193" s="243"/>
      <c r="AA193" s="243"/>
      <c r="AB193" s="243"/>
      <c r="AC193" s="243"/>
      <c r="AD193" s="243"/>
      <c r="AE193" s="243"/>
      <c r="AF193" s="243"/>
      <c r="AG193" s="295"/>
      <c r="AH193" s="243"/>
      <c r="AI193" s="243"/>
      <c r="AJ193" s="243"/>
      <c r="AK193" s="243"/>
      <c r="AL193" s="243"/>
      <c r="AM193" s="243"/>
      <c r="AN193" s="243"/>
      <c r="AO193" s="243"/>
      <c r="AP193" s="229"/>
    </row>
    <row r="194" spans="1:42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V194" s="239">
        <v>52</v>
      </c>
      <c r="W194" s="295">
        <f>AP194*$W$204*$X$143</f>
        <v>488</v>
      </c>
      <c r="X194" s="243">
        <f>AP194*$X$204*$X$143</f>
        <v>854</v>
      </c>
      <c r="Y194" s="243">
        <f>AP194*$Y$204*$X$143</f>
        <v>1098</v>
      </c>
      <c r="Z194" s="243">
        <f>AP194*$Z$204*$X$143</f>
        <v>1342</v>
      </c>
      <c r="AA194" s="243">
        <f>AP194*$AA$204*$X$143</f>
        <v>1708</v>
      </c>
      <c r="AB194" s="243">
        <f>AP194*$AB$204*$X$143</f>
        <v>1952</v>
      </c>
      <c r="AC194" s="243">
        <f>AP194*$AC$204*$X$143</f>
        <v>2318</v>
      </c>
      <c r="AD194" s="243">
        <f>AP194*$AD$204*$X$143</f>
        <v>2562</v>
      </c>
      <c r="AE194" s="243">
        <f>AP194*$AE$204*$X$143</f>
        <v>2806</v>
      </c>
      <c r="AF194" s="243">
        <f>AP194*$AF$204*$X$143</f>
        <v>3172</v>
      </c>
      <c r="AG194" s="295">
        <f>AP194*$AG$204*$X$143</f>
        <v>3416</v>
      </c>
      <c r="AH194" s="243">
        <f>AP194*$AH$204*$X$143</f>
        <v>3660</v>
      </c>
      <c r="AI194" s="243">
        <f>AP194*$AI$204*$X$143</f>
        <v>4026</v>
      </c>
      <c r="AJ194" s="243">
        <f>AP194*$AJ$204*$X$143</f>
        <v>4270</v>
      </c>
      <c r="AK194" s="243">
        <f>AP194*$AK$204*$X$143</f>
        <v>4636</v>
      </c>
      <c r="AL194" s="243">
        <f>AP194*$AL$204*$X$143</f>
        <v>4880</v>
      </c>
      <c r="AM194" s="243">
        <f>AP194*$AM$204*$X$143</f>
        <v>5124</v>
      </c>
      <c r="AN194" s="243">
        <f>AP194*$AN$204*$X$143</f>
        <v>5490</v>
      </c>
      <c r="AO194" s="243">
        <f>AP194*$AO$204*$X$143</f>
        <v>5734</v>
      </c>
      <c r="AP194" s="229">
        <f>ROUNDDOWN(V195/21,0)</f>
        <v>61</v>
      </c>
    </row>
    <row r="195" spans="1:42" x14ac:dyDescent="0.15">
      <c r="A195" s="239">
        <v>1300</v>
      </c>
      <c r="B195" s="243">
        <f t="shared" ref="B195:T195" si="81">B144*$A$194*B204</f>
        <v>551.19999999999993</v>
      </c>
      <c r="C195" s="243">
        <f t="shared" si="81"/>
        <v>574.08000000000004</v>
      </c>
      <c r="D195" s="243">
        <f t="shared" si="81"/>
        <v>648.96</v>
      </c>
      <c r="E195" s="243">
        <f t="shared" si="81"/>
        <v>743.6</v>
      </c>
      <c r="F195" s="243">
        <f t="shared" si="81"/>
        <v>836.16000000000008</v>
      </c>
      <c r="G195" s="243">
        <f t="shared" si="81"/>
        <v>946.4</v>
      </c>
      <c r="H195" s="243">
        <f t="shared" si="81"/>
        <v>1056.6400000000001</v>
      </c>
      <c r="I195" s="243">
        <f t="shared" si="81"/>
        <v>1188.72</v>
      </c>
      <c r="J195" s="243">
        <f t="shared" si="81"/>
        <v>1258.3999999999999</v>
      </c>
      <c r="K195" s="243">
        <f t="shared" si="81"/>
        <v>1372.8</v>
      </c>
      <c r="L195" s="243">
        <f t="shared" si="81"/>
        <v>1472.6399999999999</v>
      </c>
      <c r="M195" s="243">
        <f t="shared" si="81"/>
        <v>1595.36</v>
      </c>
      <c r="N195" s="243">
        <f t="shared" si="81"/>
        <v>1718.08</v>
      </c>
      <c r="O195" s="243">
        <f t="shared" si="81"/>
        <v>1840.8</v>
      </c>
      <c r="P195" s="243">
        <f t="shared" si="81"/>
        <v>1963.52</v>
      </c>
      <c r="Q195" s="243">
        <f t="shared" si="81"/>
        <v>2086.2399999999998</v>
      </c>
      <c r="R195" s="243">
        <f t="shared" si="81"/>
        <v>2208.96</v>
      </c>
      <c r="S195" s="243">
        <f t="shared" si="81"/>
        <v>2331.6799999999998</v>
      </c>
      <c r="T195" s="243">
        <f t="shared" si="81"/>
        <v>2454.4</v>
      </c>
      <c r="U195" s="258">
        <v>1.18</v>
      </c>
      <c r="V195" s="239">
        <v>1300</v>
      </c>
      <c r="W195" s="295"/>
      <c r="X195" s="243"/>
      <c r="Y195" s="243"/>
      <c r="Z195" s="243"/>
      <c r="AA195" s="243"/>
      <c r="AB195" s="243"/>
      <c r="AC195" s="243"/>
      <c r="AD195" s="243"/>
      <c r="AE195" s="243"/>
      <c r="AF195" s="243"/>
      <c r="AG195" s="295"/>
      <c r="AH195" s="243"/>
      <c r="AI195" s="243"/>
      <c r="AJ195" s="243"/>
      <c r="AK195" s="243"/>
      <c r="AL195" s="243"/>
      <c r="AM195" s="243"/>
      <c r="AN195" s="243"/>
      <c r="AO195" s="243"/>
      <c r="AP195" s="229"/>
    </row>
    <row r="196" spans="1:42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V196" s="239">
        <v>54</v>
      </c>
      <c r="W196" s="295">
        <f>AP196*$W$204*$X$143</f>
        <v>512</v>
      </c>
      <c r="X196" s="243">
        <f>AP196*$X$204*$X$143</f>
        <v>896</v>
      </c>
      <c r="Y196" s="243">
        <f>AP196*$Y$204*$X$143</f>
        <v>1152</v>
      </c>
      <c r="Z196" s="243">
        <f>AP196*$Z$204*$X$143</f>
        <v>1408</v>
      </c>
      <c r="AA196" s="243">
        <f>AP196*$AA$204*$X$143</f>
        <v>1792</v>
      </c>
      <c r="AB196" s="243">
        <f>AP196*$AB$204*$X$143</f>
        <v>2048</v>
      </c>
      <c r="AC196" s="243">
        <f>AP196*$AC$204*$X$143</f>
        <v>2432</v>
      </c>
      <c r="AD196" s="243">
        <f>AP196*$AD$204*$X$143</f>
        <v>2688</v>
      </c>
      <c r="AE196" s="243">
        <f>AP196*$AE$204*$X$143</f>
        <v>2944</v>
      </c>
      <c r="AF196" s="243">
        <f>AP196*$AF$204*$X$143</f>
        <v>3328</v>
      </c>
      <c r="AG196" s="295">
        <f>AP196*$AG$204*$X$143</f>
        <v>3584</v>
      </c>
      <c r="AH196" s="243">
        <f>AP196*$AH$204*$X$143</f>
        <v>3840</v>
      </c>
      <c r="AI196" s="243">
        <f>AP196*$AI$204*$X$143</f>
        <v>4224</v>
      </c>
      <c r="AJ196" s="243">
        <f>AP196*$AJ$204*$X$143</f>
        <v>4480</v>
      </c>
      <c r="AK196" s="243">
        <f>AP196*$AK$204*$X$143</f>
        <v>4864</v>
      </c>
      <c r="AL196" s="243">
        <f>AP196*$AL$204*$X$143</f>
        <v>5120</v>
      </c>
      <c r="AM196" s="243">
        <f>AP196*$AM$204*$X$143</f>
        <v>5376</v>
      </c>
      <c r="AN196" s="243">
        <f>AP196*$AN$204*$X$143</f>
        <v>5760</v>
      </c>
      <c r="AO196" s="243">
        <f>AP196*$AO$204*$X$143</f>
        <v>6016</v>
      </c>
      <c r="AP196" s="229">
        <f>ROUNDDOWN(V197/21,0)</f>
        <v>64</v>
      </c>
    </row>
    <row r="197" spans="1:42" x14ac:dyDescent="0.15">
      <c r="A197" s="239">
        <v>1350</v>
      </c>
      <c r="B197" s="243">
        <f t="shared" ref="B197:T197" si="82">B144*$A$196*B204</f>
        <v>572.4</v>
      </c>
      <c r="C197" s="243">
        <f t="shared" si="82"/>
        <v>596.16000000000008</v>
      </c>
      <c r="D197" s="243">
        <f t="shared" si="82"/>
        <v>673.92000000000007</v>
      </c>
      <c r="E197" s="243">
        <f t="shared" si="82"/>
        <v>772.19999999999993</v>
      </c>
      <c r="F197" s="243">
        <f t="shared" si="82"/>
        <v>868.32</v>
      </c>
      <c r="G197" s="243">
        <f t="shared" si="82"/>
        <v>982.80000000000007</v>
      </c>
      <c r="H197" s="243">
        <f t="shared" si="82"/>
        <v>1097.28</v>
      </c>
      <c r="I197" s="243">
        <f t="shared" si="82"/>
        <v>1234.44</v>
      </c>
      <c r="J197" s="243">
        <f t="shared" si="82"/>
        <v>1306.8</v>
      </c>
      <c r="K197" s="243">
        <f t="shared" si="82"/>
        <v>1425.6</v>
      </c>
      <c r="L197" s="243">
        <f t="shared" si="82"/>
        <v>1529.28</v>
      </c>
      <c r="M197" s="243">
        <f t="shared" si="82"/>
        <v>1656.7199999999998</v>
      </c>
      <c r="N197" s="243">
        <f t="shared" si="82"/>
        <v>1784.1599999999999</v>
      </c>
      <c r="O197" s="243">
        <f t="shared" si="82"/>
        <v>1911.6</v>
      </c>
      <c r="P197" s="243">
        <f t="shared" si="82"/>
        <v>2039.04</v>
      </c>
      <c r="Q197" s="243">
        <f t="shared" si="82"/>
        <v>2166.48</v>
      </c>
      <c r="R197" s="243">
        <f t="shared" si="82"/>
        <v>2293.92</v>
      </c>
      <c r="S197" s="243">
        <f t="shared" si="82"/>
        <v>2421.3599999999997</v>
      </c>
      <c r="T197" s="243">
        <f t="shared" si="82"/>
        <v>2548.7999999999997</v>
      </c>
      <c r="U197" s="258">
        <v>1.18</v>
      </c>
      <c r="V197" s="239">
        <v>1350</v>
      </c>
      <c r="W197" s="295"/>
      <c r="X197" s="243"/>
      <c r="Y197" s="243"/>
      <c r="Z197" s="243"/>
      <c r="AA197" s="243"/>
      <c r="AB197" s="243"/>
      <c r="AC197" s="243"/>
      <c r="AD197" s="243"/>
      <c r="AE197" s="243"/>
      <c r="AF197" s="243"/>
      <c r="AG197" s="295"/>
      <c r="AH197" s="243"/>
      <c r="AI197" s="243"/>
      <c r="AJ197" s="243"/>
      <c r="AK197" s="243"/>
      <c r="AL197" s="243"/>
      <c r="AM197" s="243"/>
      <c r="AN197" s="243"/>
      <c r="AO197" s="243"/>
      <c r="AP197" s="229"/>
    </row>
    <row r="198" spans="1:42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V198" s="239">
        <v>56</v>
      </c>
      <c r="W198" s="295">
        <f>AP198*$W$204*$X$143</f>
        <v>528</v>
      </c>
      <c r="X198" s="243">
        <f>AP198*$X$204*$X$143</f>
        <v>924</v>
      </c>
      <c r="Y198" s="243">
        <f>AP198*$Y$204*$X$143</f>
        <v>1188</v>
      </c>
      <c r="Z198" s="243">
        <f>AP198*$Z$204*$X$143</f>
        <v>1452</v>
      </c>
      <c r="AA198" s="243">
        <f>AP198*$AA$204*$X$143</f>
        <v>1848</v>
      </c>
      <c r="AB198" s="243">
        <f>AP198*$AB$204*$X$143</f>
        <v>2112</v>
      </c>
      <c r="AC198" s="243">
        <f>AP198*$AC$204*$X$143</f>
        <v>2508</v>
      </c>
      <c r="AD198" s="243">
        <f>AP198*$AD$204*$X$143</f>
        <v>2772</v>
      </c>
      <c r="AE198" s="243">
        <f>AP198*$AE$204*$X$143</f>
        <v>3036</v>
      </c>
      <c r="AF198" s="243">
        <f>AP198*$AF$204*$X$143</f>
        <v>3432</v>
      </c>
      <c r="AG198" s="295">
        <f>AP198*$AG$204*$X$143</f>
        <v>3696</v>
      </c>
      <c r="AH198" s="243">
        <f>AP198*$AH$204*$X$143</f>
        <v>3960</v>
      </c>
      <c r="AI198" s="243">
        <f>AP198*$AI$204*$X$143</f>
        <v>4356</v>
      </c>
      <c r="AJ198" s="243">
        <f>AP198*$AJ$204*$X$143</f>
        <v>4620</v>
      </c>
      <c r="AK198" s="243">
        <f>AP198*$AK$204*$X$143</f>
        <v>5016</v>
      </c>
      <c r="AL198" s="243">
        <f>AP198*$AL$204*$X$143</f>
        <v>5280</v>
      </c>
      <c r="AM198" s="243">
        <f>AP198*$AM$204*$X$143</f>
        <v>5544</v>
      </c>
      <c r="AN198" s="243">
        <f>AP198*$AN$204*$X$143</f>
        <v>5940</v>
      </c>
      <c r="AO198" s="243">
        <f>AP198*$AO$204*$X$143</f>
        <v>6204</v>
      </c>
      <c r="AP198" s="229">
        <f>ROUNDDOWN(V199/21,0)</f>
        <v>66</v>
      </c>
    </row>
    <row r="199" spans="1:42" x14ac:dyDescent="0.15">
      <c r="A199" s="239">
        <v>1400</v>
      </c>
      <c r="B199" s="243">
        <f t="shared" ref="B199:S199" si="83">B144*$A$198*B204</f>
        <v>593.6</v>
      </c>
      <c r="C199" s="243">
        <f t="shared" si="83"/>
        <v>618.24</v>
      </c>
      <c r="D199" s="243">
        <f t="shared" si="83"/>
        <v>698.88</v>
      </c>
      <c r="E199" s="243">
        <f t="shared" si="83"/>
        <v>800.8</v>
      </c>
      <c r="F199" s="243">
        <f t="shared" si="83"/>
        <v>900.48</v>
      </c>
      <c r="G199" s="243">
        <f t="shared" si="83"/>
        <v>1019.2</v>
      </c>
      <c r="H199" s="243">
        <f t="shared" si="83"/>
        <v>1137.92</v>
      </c>
      <c r="I199" s="243">
        <f t="shared" si="83"/>
        <v>1280.1600000000001</v>
      </c>
      <c r="J199" s="243">
        <f t="shared" si="83"/>
        <v>1355.2</v>
      </c>
      <c r="K199" s="243">
        <f t="shared" si="83"/>
        <v>1478.3999999999999</v>
      </c>
      <c r="L199" s="243">
        <f t="shared" si="83"/>
        <v>1585.9199999999998</v>
      </c>
      <c r="M199" s="243">
        <f t="shared" si="83"/>
        <v>1718.08</v>
      </c>
      <c r="N199" s="243">
        <f t="shared" si="83"/>
        <v>1850.24</v>
      </c>
      <c r="O199" s="243">
        <f t="shared" si="83"/>
        <v>1982.3999999999999</v>
      </c>
      <c r="P199" s="243">
        <f t="shared" si="83"/>
        <v>2114.56</v>
      </c>
      <c r="Q199" s="243">
        <f t="shared" si="83"/>
        <v>2246.7199999999998</v>
      </c>
      <c r="R199" s="243">
        <f t="shared" si="83"/>
        <v>2378.8799999999997</v>
      </c>
      <c r="S199" s="243">
        <f t="shared" si="83"/>
        <v>2511.04</v>
      </c>
      <c r="T199" s="243">
        <f>T144*$A$198*T204</f>
        <v>2643.2</v>
      </c>
      <c r="U199" s="258">
        <v>1.18</v>
      </c>
      <c r="V199" s="239">
        <v>1400</v>
      </c>
      <c r="W199" s="243"/>
      <c r="X199" s="243"/>
      <c r="Y199" s="243"/>
      <c r="Z199" s="243"/>
      <c r="AA199" s="243"/>
      <c r="AB199" s="243"/>
      <c r="AC199" s="243"/>
      <c r="AD199" s="243"/>
      <c r="AE199" s="243"/>
      <c r="AF199" s="243"/>
      <c r="AG199" s="295"/>
      <c r="AH199" s="243"/>
      <c r="AI199" s="243"/>
      <c r="AJ199" s="243"/>
      <c r="AK199" s="243"/>
      <c r="AL199" s="243"/>
      <c r="AM199" s="243"/>
      <c r="AN199" s="243"/>
      <c r="AO199" s="243"/>
      <c r="AP199" s="229"/>
    </row>
    <row r="200" spans="1:42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V200" s="239">
        <v>58</v>
      </c>
      <c r="W200" s="295">
        <f>AP200*$W$204*$X$143</f>
        <v>552</v>
      </c>
      <c r="X200" s="243">
        <f>AP200*$X$204*$X$143</f>
        <v>966</v>
      </c>
      <c r="Y200" s="243">
        <f>AP200*$Y$204*$X$143</f>
        <v>1242</v>
      </c>
      <c r="Z200" s="243">
        <f>AP200*$Z$204*$X$143</f>
        <v>1518</v>
      </c>
      <c r="AA200" s="243">
        <f>AP200*$AA$204*$X$143</f>
        <v>1932</v>
      </c>
      <c r="AB200" s="243">
        <f>AP200*$AB$204*$X$143</f>
        <v>2208</v>
      </c>
      <c r="AC200" s="243">
        <f>AP200*$AC$204*$X$143</f>
        <v>2622</v>
      </c>
      <c r="AD200" s="243">
        <f>AP200*$AD$204*$X$143</f>
        <v>2898</v>
      </c>
      <c r="AE200" s="243">
        <f>AP200*$AE$204*$X$143</f>
        <v>3174</v>
      </c>
      <c r="AF200" s="243">
        <f>AP200*$AF$204*$X$143</f>
        <v>3588</v>
      </c>
      <c r="AG200" s="295">
        <f>AP200*$AG$204*$X$143</f>
        <v>3864</v>
      </c>
      <c r="AH200" s="243">
        <f>AP200*$AH$204*$X$143</f>
        <v>4140</v>
      </c>
      <c r="AI200" s="243">
        <f>AP200*$AI$204*$X$143</f>
        <v>4554</v>
      </c>
      <c r="AJ200" s="243">
        <f>AP200*$AJ$204*$X$143</f>
        <v>4830</v>
      </c>
      <c r="AK200" s="243">
        <f>AP200*$AK$204*$X$143</f>
        <v>5244</v>
      </c>
      <c r="AL200" s="243">
        <f>AP200*$AL$204*$X$143</f>
        <v>5520</v>
      </c>
      <c r="AM200" s="243">
        <f>AP200*$AM$204*$X$143</f>
        <v>5796</v>
      </c>
      <c r="AN200" s="243">
        <f>AP200*$AN$204*$X$143</f>
        <v>6210</v>
      </c>
      <c r="AO200" s="243">
        <f>AP200*$AO$204*$X$143</f>
        <v>6486</v>
      </c>
      <c r="AP200" s="229">
        <f>ROUNDDOWN(V201/21,0)</f>
        <v>69</v>
      </c>
    </row>
    <row r="201" spans="1:42" x14ac:dyDescent="0.15">
      <c r="A201" s="239">
        <v>1450</v>
      </c>
      <c r="B201" s="243">
        <f t="shared" ref="B201:T201" si="84">B144*$A$200*B204</f>
        <v>614.79999999999995</v>
      </c>
      <c r="C201" s="243">
        <f t="shared" si="84"/>
        <v>640.32000000000005</v>
      </c>
      <c r="D201" s="243">
        <f t="shared" si="84"/>
        <v>723.84</v>
      </c>
      <c r="E201" s="243">
        <f t="shared" si="84"/>
        <v>829.4</v>
      </c>
      <c r="F201" s="243">
        <f t="shared" si="84"/>
        <v>932.6400000000001</v>
      </c>
      <c r="G201" s="243">
        <f t="shared" si="84"/>
        <v>1055.6000000000001</v>
      </c>
      <c r="H201" s="243">
        <f t="shared" si="84"/>
        <v>1178.56</v>
      </c>
      <c r="I201" s="243">
        <f t="shared" si="84"/>
        <v>1325.88</v>
      </c>
      <c r="J201" s="243">
        <f t="shared" si="84"/>
        <v>1403.6</v>
      </c>
      <c r="K201" s="243">
        <f t="shared" si="84"/>
        <v>1531.2</v>
      </c>
      <c r="L201" s="243">
        <f t="shared" si="84"/>
        <v>1642.56</v>
      </c>
      <c r="M201" s="243">
        <f t="shared" si="84"/>
        <v>1779.4399999999998</v>
      </c>
      <c r="N201" s="243">
        <f t="shared" si="84"/>
        <v>1916.32</v>
      </c>
      <c r="O201" s="243">
        <f t="shared" si="84"/>
        <v>2053.1999999999998</v>
      </c>
      <c r="P201" s="243">
        <f t="shared" si="84"/>
        <v>2190.08</v>
      </c>
      <c r="Q201" s="243">
        <f t="shared" si="84"/>
        <v>2326.96</v>
      </c>
      <c r="R201" s="243">
        <f t="shared" si="84"/>
        <v>2463.8399999999997</v>
      </c>
      <c r="S201" s="243">
        <f t="shared" si="84"/>
        <v>2600.7199999999998</v>
      </c>
      <c r="T201" s="243">
        <f t="shared" si="84"/>
        <v>2737.6</v>
      </c>
      <c r="U201" s="258">
        <v>1.18</v>
      </c>
      <c r="V201" s="239">
        <v>1450</v>
      </c>
      <c r="W201" s="243"/>
      <c r="X201" s="243"/>
      <c r="Y201" s="243"/>
      <c r="Z201" s="243"/>
      <c r="AA201" s="243"/>
      <c r="AB201" s="243"/>
      <c r="AC201" s="243"/>
      <c r="AD201" s="243"/>
      <c r="AE201" s="243"/>
      <c r="AF201" s="243"/>
      <c r="AG201" s="295"/>
      <c r="AH201" s="243"/>
      <c r="AI201" s="243"/>
      <c r="AJ201" s="243"/>
      <c r="AK201" s="243"/>
      <c r="AL201" s="243"/>
      <c r="AM201" s="243"/>
      <c r="AN201" s="243"/>
      <c r="AO201" s="243"/>
      <c r="AP201" s="229"/>
    </row>
    <row r="202" spans="1:42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V202" s="239">
        <v>60</v>
      </c>
      <c r="W202" s="295">
        <f>AP202*$W$204*$X$143</f>
        <v>568</v>
      </c>
      <c r="X202" s="243">
        <f>AP202*$X$204*$X$143</f>
        <v>994</v>
      </c>
      <c r="Y202" s="243">
        <f>AP202*$Y$204*$X$143</f>
        <v>1278</v>
      </c>
      <c r="Z202" s="243">
        <f>AP202*$Z$204*$X$143</f>
        <v>1562</v>
      </c>
      <c r="AA202" s="243">
        <f>AP202*$AA$204*$X$143</f>
        <v>1988</v>
      </c>
      <c r="AB202" s="243">
        <f>AP202*$AB$204*$X$143</f>
        <v>2272</v>
      </c>
      <c r="AC202" s="243">
        <f>AP202*$AC$204*$X$143</f>
        <v>2698</v>
      </c>
      <c r="AD202" s="243">
        <f>AP202*$AD$204*$X$143</f>
        <v>2982</v>
      </c>
      <c r="AE202" s="243">
        <f>AP202*$AE$204*$X$143</f>
        <v>3266</v>
      </c>
      <c r="AF202" s="243">
        <f>AP202*$AF$204*$X$143</f>
        <v>3692</v>
      </c>
      <c r="AG202" s="295">
        <f>AP202*$AG$204*$X$143</f>
        <v>3976</v>
      </c>
      <c r="AH202" s="243">
        <f>AP202*$AH$204*$X$143</f>
        <v>4260</v>
      </c>
      <c r="AI202" s="243">
        <f>AP202*$AI$204*$X$143</f>
        <v>4686</v>
      </c>
      <c r="AJ202" s="243">
        <f>AP202*$AJ$204*$X$143</f>
        <v>4970</v>
      </c>
      <c r="AK202" s="243">
        <f>AP202*$AK$204*$X$143</f>
        <v>5396</v>
      </c>
      <c r="AL202" s="243">
        <f>AP202*$AL$204*$X$143</f>
        <v>5680</v>
      </c>
      <c r="AM202" s="243">
        <f>AP202*$AM$204*$X$143</f>
        <v>5964</v>
      </c>
      <c r="AN202" s="243">
        <f>AP202*$AN$204*$X$143</f>
        <v>6390</v>
      </c>
      <c r="AO202" s="243">
        <f>AP202*$AO$204*$X$143</f>
        <v>6674</v>
      </c>
      <c r="AP202" s="229">
        <f>ROUNDDOWN(V203/21,0)</f>
        <v>71</v>
      </c>
    </row>
    <row r="203" spans="1:42" x14ac:dyDescent="0.15">
      <c r="A203" s="239">
        <v>1500</v>
      </c>
      <c r="B203" s="243">
        <f t="shared" ref="B203:T203" si="85">B144*$A$202*B204</f>
        <v>636</v>
      </c>
      <c r="C203" s="243">
        <f t="shared" si="85"/>
        <v>662.4</v>
      </c>
      <c r="D203" s="243">
        <f t="shared" si="85"/>
        <v>748.80000000000007</v>
      </c>
      <c r="E203" s="243">
        <f t="shared" si="85"/>
        <v>858</v>
      </c>
      <c r="F203" s="243">
        <f t="shared" si="85"/>
        <v>964.80000000000007</v>
      </c>
      <c r="G203" s="243">
        <f t="shared" si="85"/>
        <v>1092</v>
      </c>
      <c r="H203" s="243">
        <f t="shared" si="85"/>
        <v>1219.2</v>
      </c>
      <c r="I203" s="243">
        <f t="shared" si="85"/>
        <v>1371.6</v>
      </c>
      <c r="J203" s="243">
        <f t="shared" si="85"/>
        <v>1452</v>
      </c>
      <c r="K203" s="243">
        <f t="shared" si="85"/>
        <v>1584</v>
      </c>
      <c r="L203" s="243">
        <f t="shared" si="85"/>
        <v>1699.1999999999998</v>
      </c>
      <c r="M203" s="243">
        <f t="shared" si="85"/>
        <v>1840.8</v>
      </c>
      <c r="N203" s="243">
        <f t="shared" si="85"/>
        <v>1982.3999999999999</v>
      </c>
      <c r="O203" s="243">
        <f t="shared" si="85"/>
        <v>2124</v>
      </c>
      <c r="P203" s="243">
        <f t="shared" si="85"/>
        <v>2265.6</v>
      </c>
      <c r="Q203" s="243">
        <f t="shared" si="85"/>
        <v>2407.1999999999998</v>
      </c>
      <c r="R203" s="243">
        <f t="shared" si="85"/>
        <v>2548.7999999999997</v>
      </c>
      <c r="S203" s="243">
        <f t="shared" si="85"/>
        <v>2690.3999999999996</v>
      </c>
      <c r="T203" s="243">
        <f t="shared" si="85"/>
        <v>2832</v>
      </c>
      <c r="U203" s="258">
        <v>1.18</v>
      </c>
      <c r="V203" s="239">
        <v>1500</v>
      </c>
      <c r="W203" s="243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95"/>
      <c r="AH203" s="243"/>
      <c r="AI203" s="243"/>
      <c r="AJ203" s="243"/>
      <c r="AK203" s="243"/>
      <c r="AL203" s="243"/>
      <c r="AM203" s="243"/>
      <c r="AN203" s="243"/>
      <c r="AO203" s="243"/>
      <c r="AP203" s="229"/>
    </row>
    <row r="204" spans="1:42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  <c r="V204" s="229" t="s">
        <v>330</v>
      </c>
      <c r="W204" s="229">
        <f>ROUNDDOWN(W145/21,0)</f>
        <v>4</v>
      </c>
      <c r="X204" s="229">
        <f t="shared" ref="X204:AO204" si="86">ROUNDDOWN(X145/21,0)</f>
        <v>7</v>
      </c>
      <c r="Y204" s="229">
        <f t="shared" si="86"/>
        <v>9</v>
      </c>
      <c r="Z204" s="229">
        <f t="shared" si="86"/>
        <v>11</v>
      </c>
      <c r="AA204" s="229">
        <f t="shared" si="86"/>
        <v>14</v>
      </c>
      <c r="AB204" s="229">
        <f t="shared" si="86"/>
        <v>16</v>
      </c>
      <c r="AC204" s="229">
        <f t="shared" si="86"/>
        <v>19</v>
      </c>
      <c r="AD204" s="229">
        <f t="shared" si="86"/>
        <v>21</v>
      </c>
      <c r="AE204" s="229">
        <f t="shared" si="86"/>
        <v>23</v>
      </c>
      <c r="AF204" s="229">
        <f t="shared" si="86"/>
        <v>26</v>
      </c>
      <c r="AG204" s="229">
        <f t="shared" si="86"/>
        <v>28</v>
      </c>
      <c r="AH204" s="229">
        <f t="shared" si="86"/>
        <v>30</v>
      </c>
      <c r="AI204" s="229">
        <f t="shared" si="86"/>
        <v>33</v>
      </c>
      <c r="AJ204" s="229">
        <f t="shared" si="86"/>
        <v>35</v>
      </c>
      <c r="AK204" s="229">
        <f t="shared" si="86"/>
        <v>38</v>
      </c>
      <c r="AL204" s="229">
        <f t="shared" si="86"/>
        <v>40</v>
      </c>
      <c r="AM204" s="229">
        <f t="shared" si="86"/>
        <v>42</v>
      </c>
      <c r="AN204" s="229">
        <f t="shared" si="86"/>
        <v>45</v>
      </c>
      <c r="AO204" s="229">
        <f t="shared" si="86"/>
        <v>47</v>
      </c>
    </row>
    <row r="205" spans="1:42" x14ac:dyDescent="0.15">
      <c r="B205" s="229">
        <v>2.14</v>
      </c>
      <c r="V205" s="229" t="s">
        <v>331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4904F-D6D3-E341-B5E0-38EB1BAC37C7}">
  <sheetPr>
    <tabColor theme="9" tint="0.79998168889431442"/>
  </sheetPr>
  <dimension ref="A1:AQ205"/>
  <sheetViews>
    <sheetView showGridLines="0" zoomScaleNormal="100" workbookViewId="0">
      <selection activeCell="AA38" sqref="AA38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5" width="4.6640625" style="221" customWidth="1"/>
    <col min="46" max="16384" width="9" style="221"/>
  </cols>
  <sheetData>
    <row r="1" spans="1:43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</row>
    <row r="2" spans="1:43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</row>
    <row r="3" spans="1:43" s="222" customFormat="1" x14ac:dyDescent="0.15">
      <c r="A3" s="219"/>
      <c r="B3" s="219"/>
      <c r="C3" s="220"/>
      <c r="D3" s="220"/>
      <c r="E3" s="220"/>
      <c r="F3" s="221"/>
      <c r="G3" s="224" t="s">
        <v>340</v>
      </c>
      <c r="H3" s="225"/>
      <c r="I3" s="225"/>
      <c r="J3" s="225"/>
      <c r="K3" s="225"/>
      <c r="L3" s="225"/>
      <c r="M3" s="225"/>
      <c r="N3" s="226"/>
      <c r="O3" s="294" t="s">
        <v>348</v>
      </c>
      <c r="P3" s="224" t="s">
        <v>334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</row>
    <row r="4" spans="1:43" s="222" customFormat="1" x14ac:dyDescent="0.15">
      <c r="A4" s="219"/>
      <c r="B4" s="219"/>
      <c r="C4" s="220"/>
      <c r="D4" s="220"/>
      <c r="E4" s="220"/>
      <c r="F4" s="228"/>
      <c r="G4" s="224" t="s">
        <v>341</v>
      </c>
      <c r="H4" s="225"/>
      <c r="I4" s="225"/>
      <c r="J4" s="225"/>
      <c r="K4" s="225"/>
      <c r="L4" s="225"/>
      <c r="M4" s="225"/>
      <c r="N4" s="226"/>
      <c r="O4" s="294" t="s">
        <v>348</v>
      </c>
      <c r="P4" s="224" t="s">
        <v>335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</row>
    <row r="5" spans="1:43" x14ac:dyDescent="0.15">
      <c r="G5" s="224"/>
      <c r="H5" s="225"/>
      <c r="I5" s="225"/>
      <c r="J5" s="225"/>
      <c r="K5" s="225"/>
      <c r="L5" s="225"/>
      <c r="M5" s="225"/>
      <c r="N5" s="226"/>
      <c r="O5" s="222"/>
      <c r="P5" s="224"/>
      <c r="Q5" s="224"/>
      <c r="R5" s="225"/>
      <c r="S5" s="225"/>
      <c r="T5" s="225"/>
    </row>
    <row r="6" spans="1:43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</row>
    <row r="7" spans="1:43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</row>
    <row r="8" spans="1:43" s="222" customFormat="1" x14ac:dyDescent="0.15">
      <c r="A8" s="460" t="s">
        <v>0</v>
      </c>
      <c r="B8" s="269" t="s">
        <v>28</v>
      </c>
      <c r="C8" s="460" t="s">
        <v>1</v>
      </c>
      <c r="D8" s="460" t="s">
        <v>2</v>
      </c>
      <c r="E8" s="460" t="s">
        <v>3</v>
      </c>
      <c r="F8" s="269" t="s">
        <v>4</v>
      </c>
      <c r="G8" s="460" t="s">
        <v>5</v>
      </c>
      <c r="H8" s="460" t="s">
        <v>6</v>
      </c>
      <c r="I8" s="460" t="s">
        <v>7</v>
      </c>
      <c r="J8" s="460" t="s">
        <v>8</v>
      </c>
      <c r="K8" s="269" t="s">
        <v>9</v>
      </c>
      <c r="L8" s="460" t="s">
        <v>10</v>
      </c>
      <c r="M8" s="460" t="s">
        <v>11</v>
      </c>
      <c r="N8" s="460" t="s">
        <v>12</v>
      </c>
      <c r="O8" s="460" t="s">
        <v>13</v>
      </c>
      <c r="P8" s="460" t="s">
        <v>14</v>
      </c>
      <c r="Q8" s="460" t="s">
        <v>15</v>
      </c>
      <c r="R8" s="460" t="s">
        <v>16</v>
      </c>
      <c r="S8" s="269" t="s">
        <v>17</v>
      </c>
      <c r="T8" s="460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</row>
    <row r="9" spans="1:43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</row>
    <row r="10" spans="1:43" s="222" customFormat="1" x14ac:dyDescent="0.15">
      <c r="A10" s="272" t="s">
        <v>28</v>
      </c>
      <c r="B10" s="304">
        <v>283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</row>
    <row r="11" spans="1:43" s="222" customFormat="1" x14ac:dyDescent="0.15">
      <c r="A11" s="272">
        <v>100</v>
      </c>
      <c r="B11" s="308">
        <v>497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</row>
    <row r="12" spans="1:43" s="222" customFormat="1" x14ac:dyDescent="0.15">
      <c r="A12" s="460" t="s">
        <v>1</v>
      </c>
      <c r="B12" s="312">
        <v>295</v>
      </c>
      <c r="C12" s="313">
        <v>315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</row>
    <row r="13" spans="1:43" s="222" customFormat="1" x14ac:dyDescent="0.15">
      <c r="A13" s="270">
        <v>150</v>
      </c>
      <c r="B13" s="316">
        <v>509</v>
      </c>
      <c r="C13" s="317">
        <v>529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</row>
    <row r="14" spans="1:43" s="222" customFormat="1" x14ac:dyDescent="0.15">
      <c r="A14" s="460" t="s">
        <v>2</v>
      </c>
      <c r="B14" s="320">
        <v>347</v>
      </c>
      <c r="C14" s="321">
        <v>375</v>
      </c>
      <c r="D14" s="322">
        <v>422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</row>
    <row r="15" spans="1:43" s="222" customFormat="1" x14ac:dyDescent="0.15">
      <c r="A15" s="270">
        <v>200</v>
      </c>
      <c r="B15" s="308">
        <v>591</v>
      </c>
      <c r="C15" s="309">
        <v>619</v>
      </c>
      <c r="D15" s="310">
        <v>682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</row>
    <row r="16" spans="1:43" s="222" customFormat="1" x14ac:dyDescent="0.15">
      <c r="A16" s="460" t="s">
        <v>3</v>
      </c>
      <c r="B16" s="312">
        <v>389</v>
      </c>
      <c r="C16" s="313">
        <v>425</v>
      </c>
      <c r="D16" s="314">
        <v>507</v>
      </c>
      <c r="E16" s="315">
        <v>557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</row>
    <row r="17" spans="1:43" s="222" customFormat="1" x14ac:dyDescent="0.15">
      <c r="A17" s="270">
        <v>250</v>
      </c>
      <c r="B17" s="308">
        <v>660</v>
      </c>
      <c r="C17" s="309">
        <v>696</v>
      </c>
      <c r="D17" s="310">
        <v>793</v>
      </c>
      <c r="E17" s="311">
        <v>863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</row>
    <row r="18" spans="1:43" s="222" customFormat="1" x14ac:dyDescent="0.15">
      <c r="A18" s="272" t="s">
        <v>4</v>
      </c>
      <c r="B18" s="312">
        <v>438</v>
      </c>
      <c r="C18" s="313">
        <v>482</v>
      </c>
      <c r="D18" s="314">
        <v>574</v>
      </c>
      <c r="E18" s="315">
        <v>644</v>
      </c>
      <c r="F18" s="313">
        <v>721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</row>
    <row r="19" spans="1:43" s="222" customFormat="1" x14ac:dyDescent="0.15">
      <c r="A19" s="270">
        <v>300</v>
      </c>
      <c r="B19" s="316">
        <v>733</v>
      </c>
      <c r="C19" s="317">
        <v>777</v>
      </c>
      <c r="D19" s="318">
        <v>903</v>
      </c>
      <c r="E19" s="319">
        <v>987</v>
      </c>
      <c r="F19" s="317">
        <v>1091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</row>
    <row r="20" spans="1:43" s="222" customFormat="1" x14ac:dyDescent="0.15">
      <c r="A20" s="460" t="s">
        <v>5</v>
      </c>
      <c r="B20" s="320">
        <v>495</v>
      </c>
      <c r="C20" s="321">
        <v>547</v>
      </c>
      <c r="D20" s="322">
        <v>653</v>
      </c>
      <c r="E20" s="323">
        <v>735</v>
      </c>
      <c r="F20" s="321">
        <v>822</v>
      </c>
      <c r="G20" s="322">
        <v>953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</row>
    <row r="21" spans="1:43" s="222" customFormat="1" x14ac:dyDescent="0.15">
      <c r="A21" s="270">
        <v>350</v>
      </c>
      <c r="B21" s="308">
        <v>817</v>
      </c>
      <c r="C21" s="309">
        <v>869</v>
      </c>
      <c r="D21" s="310">
        <v>1019</v>
      </c>
      <c r="E21" s="311">
        <v>1122</v>
      </c>
      <c r="F21" s="309">
        <v>1242</v>
      </c>
      <c r="G21" s="310">
        <v>1401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</row>
    <row r="22" spans="1:43" s="222" customFormat="1" x14ac:dyDescent="0.15">
      <c r="A22" s="460" t="s">
        <v>6</v>
      </c>
      <c r="B22" s="312">
        <v>550</v>
      </c>
      <c r="C22" s="313">
        <v>610</v>
      </c>
      <c r="D22" s="314">
        <v>706</v>
      </c>
      <c r="E22" s="315">
        <v>822</v>
      </c>
      <c r="F22" s="313">
        <v>922</v>
      </c>
      <c r="G22" s="314">
        <v>1069</v>
      </c>
      <c r="H22" s="315">
        <v>1222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</row>
    <row r="23" spans="1:43" s="222" customFormat="1" x14ac:dyDescent="0.15">
      <c r="A23" s="270">
        <v>400</v>
      </c>
      <c r="B23" s="308">
        <v>905</v>
      </c>
      <c r="C23" s="309">
        <v>965</v>
      </c>
      <c r="D23" s="310">
        <v>1098</v>
      </c>
      <c r="E23" s="311">
        <v>1256</v>
      </c>
      <c r="F23" s="309">
        <v>1392</v>
      </c>
      <c r="G23" s="310">
        <v>1560</v>
      </c>
      <c r="H23" s="311">
        <v>1786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</row>
    <row r="24" spans="1:43" s="222" customFormat="1" x14ac:dyDescent="0.15">
      <c r="A24" s="460" t="s">
        <v>7</v>
      </c>
      <c r="B24" s="312">
        <v>604</v>
      </c>
      <c r="C24" s="313">
        <v>672</v>
      </c>
      <c r="D24" s="314">
        <v>782</v>
      </c>
      <c r="E24" s="315">
        <v>912</v>
      </c>
      <c r="F24" s="313">
        <v>1027</v>
      </c>
      <c r="G24" s="314">
        <v>1188</v>
      </c>
      <c r="H24" s="315">
        <v>1355</v>
      </c>
      <c r="I24" s="313">
        <v>1534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</row>
    <row r="25" spans="1:43" s="222" customFormat="1" x14ac:dyDescent="0.15">
      <c r="A25" s="270">
        <v>450</v>
      </c>
      <c r="B25" s="316">
        <v>990</v>
      </c>
      <c r="C25" s="317">
        <v>1058</v>
      </c>
      <c r="D25" s="318">
        <v>1207</v>
      </c>
      <c r="E25" s="319">
        <v>1371</v>
      </c>
      <c r="F25" s="317">
        <v>1546</v>
      </c>
      <c r="G25" s="318">
        <v>1724</v>
      </c>
      <c r="H25" s="319">
        <v>1983</v>
      </c>
      <c r="I25" s="317">
        <v>2232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</row>
    <row r="26" spans="1:43" s="222" customFormat="1" x14ac:dyDescent="0.15">
      <c r="A26" s="460" t="s">
        <v>8</v>
      </c>
      <c r="B26" s="320">
        <v>661</v>
      </c>
      <c r="C26" s="321">
        <v>737</v>
      </c>
      <c r="D26" s="322">
        <v>857</v>
      </c>
      <c r="E26" s="323">
        <v>999</v>
      </c>
      <c r="F26" s="321">
        <v>1111</v>
      </c>
      <c r="G26" s="322">
        <v>1306</v>
      </c>
      <c r="H26" s="323">
        <v>1488</v>
      </c>
      <c r="I26" s="321">
        <v>1680</v>
      </c>
      <c r="J26" s="322">
        <v>1912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</row>
    <row r="27" spans="1:43" s="222" customFormat="1" x14ac:dyDescent="0.15">
      <c r="A27" s="270">
        <v>500</v>
      </c>
      <c r="B27" s="308">
        <v>1067</v>
      </c>
      <c r="C27" s="309">
        <v>1143</v>
      </c>
      <c r="D27" s="310">
        <v>1323</v>
      </c>
      <c r="E27" s="311">
        <v>1491</v>
      </c>
      <c r="F27" s="309">
        <v>1678</v>
      </c>
      <c r="G27" s="310">
        <v>1897</v>
      </c>
      <c r="H27" s="311">
        <v>2177</v>
      </c>
      <c r="I27" s="309">
        <v>2442</v>
      </c>
      <c r="J27" s="310">
        <v>2760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</row>
    <row r="28" spans="1:43" s="222" customFormat="1" x14ac:dyDescent="0.15">
      <c r="A28" s="272" t="s">
        <v>9</v>
      </c>
      <c r="B28" s="312">
        <v>689</v>
      </c>
      <c r="C28" s="313">
        <v>773</v>
      </c>
      <c r="D28" s="314">
        <v>959</v>
      </c>
      <c r="E28" s="315">
        <v>1069</v>
      </c>
      <c r="F28" s="313">
        <v>1211</v>
      </c>
      <c r="G28" s="314">
        <v>1402</v>
      </c>
      <c r="H28" s="315">
        <v>1603</v>
      </c>
      <c r="I28" s="313">
        <v>1813</v>
      </c>
      <c r="J28" s="314">
        <v>2089</v>
      </c>
      <c r="K28" s="315">
        <v>2280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</row>
    <row r="29" spans="1:43" s="222" customFormat="1" x14ac:dyDescent="0.15">
      <c r="A29" s="270">
        <v>550</v>
      </c>
      <c r="B29" s="308">
        <v>1132</v>
      </c>
      <c r="C29" s="309">
        <v>1216</v>
      </c>
      <c r="D29" s="310">
        <v>1450</v>
      </c>
      <c r="E29" s="311">
        <v>1606</v>
      </c>
      <c r="F29" s="309">
        <v>1831</v>
      </c>
      <c r="G29" s="310">
        <v>2059</v>
      </c>
      <c r="H29" s="311">
        <v>2357</v>
      </c>
      <c r="I29" s="309">
        <v>2648</v>
      </c>
      <c r="J29" s="310">
        <v>3015</v>
      </c>
      <c r="K29" s="311">
        <v>3311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</row>
    <row r="30" spans="1:43" s="222" customFormat="1" x14ac:dyDescent="0.15">
      <c r="A30" s="460" t="s">
        <v>10</v>
      </c>
      <c r="B30" s="312">
        <v>741</v>
      </c>
      <c r="C30" s="313">
        <v>833</v>
      </c>
      <c r="D30" s="314">
        <v>996</v>
      </c>
      <c r="E30" s="315">
        <v>1152</v>
      </c>
      <c r="F30" s="313">
        <v>1307</v>
      </c>
      <c r="G30" s="314">
        <v>1516</v>
      </c>
      <c r="H30" s="315">
        <v>1730</v>
      </c>
      <c r="I30" s="313">
        <v>1960</v>
      </c>
      <c r="J30" s="314">
        <v>2198</v>
      </c>
      <c r="K30" s="315">
        <v>2425</v>
      </c>
      <c r="L30" s="313">
        <v>2616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</row>
    <row r="31" spans="1:43" s="222" customFormat="1" x14ac:dyDescent="0.15">
      <c r="A31" s="270">
        <v>600</v>
      </c>
      <c r="B31" s="316">
        <v>1211</v>
      </c>
      <c r="C31" s="317">
        <v>1303</v>
      </c>
      <c r="D31" s="318">
        <v>1520</v>
      </c>
      <c r="E31" s="319">
        <v>1730</v>
      </c>
      <c r="F31" s="317">
        <v>1961</v>
      </c>
      <c r="G31" s="318">
        <v>2227</v>
      </c>
      <c r="H31" s="319">
        <v>2524</v>
      </c>
      <c r="I31" s="317">
        <v>2840</v>
      </c>
      <c r="J31" s="318">
        <v>3168</v>
      </c>
      <c r="K31" s="319">
        <v>3506</v>
      </c>
      <c r="L31" s="317">
        <v>3806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</row>
    <row r="32" spans="1:43" s="222" customFormat="1" x14ac:dyDescent="0.15">
      <c r="A32" s="460" t="s">
        <v>11</v>
      </c>
      <c r="B32" s="320">
        <v>792</v>
      </c>
      <c r="C32" s="321">
        <v>892</v>
      </c>
      <c r="D32" s="322">
        <v>1061</v>
      </c>
      <c r="E32" s="323">
        <v>1236</v>
      </c>
      <c r="F32" s="321">
        <v>1409</v>
      </c>
      <c r="G32" s="322">
        <v>1630</v>
      </c>
      <c r="H32" s="323">
        <v>1860</v>
      </c>
      <c r="I32" s="321">
        <v>2107</v>
      </c>
      <c r="J32" s="322">
        <v>2362</v>
      </c>
      <c r="K32" s="323">
        <v>2586</v>
      </c>
      <c r="L32" s="321">
        <v>2805</v>
      </c>
      <c r="M32" s="322">
        <v>3042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</row>
    <row r="33" spans="1:43" s="222" customFormat="1" x14ac:dyDescent="0.15">
      <c r="A33" s="270">
        <v>650</v>
      </c>
      <c r="B33" s="308">
        <v>1288</v>
      </c>
      <c r="C33" s="309">
        <v>1388</v>
      </c>
      <c r="D33" s="310">
        <v>1626</v>
      </c>
      <c r="E33" s="311">
        <v>1861</v>
      </c>
      <c r="F33" s="309">
        <v>2102</v>
      </c>
      <c r="G33" s="310">
        <v>2397</v>
      </c>
      <c r="H33" s="311">
        <v>2695</v>
      </c>
      <c r="I33" s="309">
        <v>3031</v>
      </c>
      <c r="J33" s="310">
        <v>3382</v>
      </c>
      <c r="K33" s="311">
        <v>3718</v>
      </c>
      <c r="L33" s="309">
        <v>4083</v>
      </c>
      <c r="M33" s="310">
        <v>4425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</row>
    <row r="34" spans="1:43" s="222" customFormat="1" x14ac:dyDescent="0.15">
      <c r="A34" s="460" t="s">
        <v>12</v>
      </c>
      <c r="B34" s="312">
        <v>836</v>
      </c>
      <c r="C34" s="313">
        <v>940</v>
      </c>
      <c r="D34" s="314">
        <v>1117</v>
      </c>
      <c r="E34" s="315">
        <v>1303</v>
      </c>
      <c r="F34" s="313">
        <v>1482</v>
      </c>
      <c r="G34" s="314">
        <v>1715</v>
      </c>
      <c r="H34" s="315">
        <v>1958</v>
      </c>
      <c r="I34" s="313">
        <v>2217</v>
      </c>
      <c r="J34" s="314">
        <v>2487</v>
      </c>
      <c r="K34" s="315">
        <v>2696</v>
      </c>
      <c r="L34" s="313">
        <v>2949</v>
      </c>
      <c r="M34" s="314">
        <v>3196</v>
      </c>
      <c r="N34" s="315">
        <v>3394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</row>
    <row r="35" spans="1:43" s="222" customFormat="1" x14ac:dyDescent="0.15">
      <c r="A35" s="270">
        <v>700</v>
      </c>
      <c r="B35" s="308">
        <v>1357</v>
      </c>
      <c r="C35" s="309">
        <v>1461</v>
      </c>
      <c r="D35" s="310">
        <v>1708</v>
      </c>
      <c r="E35" s="311">
        <v>1975</v>
      </c>
      <c r="F35" s="309">
        <v>2226</v>
      </c>
      <c r="G35" s="310">
        <v>2538</v>
      </c>
      <c r="H35" s="311">
        <v>2879</v>
      </c>
      <c r="I35" s="309">
        <v>3235</v>
      </c>
      <c r="J35" s="310">
        <v>3609</v>
      </c>
      <c r="K35" s="311">
        <v>3882</v>
      </c>
      <c r="L35" s="309">
        <v>4316</v>
      </c>
      <c r="M35" s="310">
        <v>4674</v>
      </c>
      <c r="N35" s="311">
        <v>4985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</row>
    <row r="36" spans="1:43" s="222" customFormat="1" x14ac:dyDescent="0.15">
      <c r="A36" s="460" t="s">
        <v>13</v>
      </c>
      <c r="B36" s="312">
        <v>890</v>
      </c>
      <c r="C36" s="313">
        <v>1002</v>
      </c>
      <c r="D36" s="314">
        <v>1189</v>
      </c>
      <c r="E36" s="315">
        <v>1389</v>
      </c>
      <c r="F36" s="313">
        <v>1580</v>
      </c>
      <c r="G36" s="314">
        <v>1827</v>
      </c>
      <c r="H36" s="315">
        <v>2088</v>
      </c>
      <c r="I36" s="313">
        <v>2366</v>
      </c>
      <c r="J36" s="314">
        <v>2650</v>
      </c>
      <c r="K36" s="315">
        <v>2867</v>
      </c>
      <c r="L36" s="313">
        <v>3140</v>
      </c>
      <c r="M36" s="314">
        <v>3407</v>
      </c>
      <c r="N36" s="315">
        <v>3617</v>
      </c>
      <c r="O36" s="313">
        <v>3884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</row>
    <row r="37" spans="1:43" s="222" customFormat="1" x14ac:dyDescent="0.15">
      <c r="A37" s="270">
        <v>750</v>
      </c>
      <c r="B37" s="316">
        <v>1448</v>
      </c>
      <c r="C37" s="317">
        <v>1560</v>
      </c>
      <c r="D37" s="318">
        <v>1821</v>
      </c>
      <c r="E37" s="319">
        <v>2107</v>
      </c>
      <c r="F37" s="317">
        <v>2375</v>
      </c>
      <c r="G37" s="318">
        <v>2707</v>
      </c>
      <c r="H37" s="319">
        <v>3070</v>
      </c>
      <c r="I37" s="317">
        <v>3455</v>
      </c>
      <c r="J37" s="318">
        <v>3848</v>
      </c>
      <c r="K37" s="319">
        <v>4130</v>
      </c>
      <c r="L37" s="317">
        <v>4597</v>
      </c>
      <c r="M37" s="318">
        <v>4991</v>
      </c>
      <c r="N37" s="319">
        <v>5323</v>
      </c>
      <c r="O37" s="317">
        <v>5711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</row>
    <row r="38" spans="1:43" s="222" customFormat="1" x14ac:dyDescent="0.15">
      <c r="A38" s="460" t="s">
        <v>14</v>
      </c>
      <c r="B38" s="320">
        <v>943</v>
      </c>
      <c r="C38" s="321">
        <v>1063</v>
      </c>
      <c r="D38" s="322">
        <v>1263</v>
      </c>
      <c r="E38" s="323">
        <v>1473</v>
      </c>
      <c r="F38" s="321">
        <v>1674</v>
      </c>
      <c r="G38" s="322">
        <v>1939</v>
      </c>
      <c r="H38" s="323">
        <v>2216</v>
      </c>
      <c r="I38" s="321">
        <v>2511</v>
      </c>
      <c r="J38" s="322">
        <v>2812</v>
      </c>
      <c r="K38" s="323">
        <v>3047</v>
      </c>
      <c r="L38" s="321">
        <v>3330</v>
      </c>
      <c r="M38" s="322">
        <v>3615</v>
      </c>
      <c r="N38" s="323">
        <v>3838</v>
      </c>
      <c r="O38" s="321">
        <v>4120</v>
      </c>
      <c r="P38" s="322">
        <v>4403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</row>
    <row r="39" spans="1:43" s="222" customFormat="1" x14ac:dyDescent="0.15">
      <c r="A39" s="270">
        <v>800</v>
      </c>
      <c r="B39" s="308">
        <v>1525</v>
      </c>
      <c r="C39" s="309">
        <v>1645</v>
      </c>
      <c r="D39" s="310">
        <v>1924</v>
      </c>
      <c r="E39" s="311">
        <v>2223</v>
      </c>
      <c r="F39" s="309">
        <v>2500</v>
      </c>
      <c r="G39" s="310">
        <v>2879</v>
      </c>
      <c r="H39" s="311">
        <v>3241</v>
      </c>
      <c r="I39" s="309">
        <v>3644</v>
      </c>
      <c r="J39" s="310">
        <v>4060</v>
      </c>
      <c r="K39" s="311">
        <v>4393</v>
      </c>
      <c r="L39" s="309">
        <v>4841</v>
      </c>
      <c r="M39" s="310">
        <v>5253</v>
      </c>
      <c r="N39" s="311">
        <v>5601</v>
      </c>
      <c r="O39" s="309">
        <v>6010</v>
      </c>
      <c r="P39" s="310">
        <v>6419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</row>
    <row r="40" spans="1:43" s="222" customFormat="1" x14ac:dyDescent="0.15">
      <c r="A40" s="460" t="s">
        <v>15</v>
      </c>
      <c r="B40" s="312">
        <v>996</v>
      </c>
      <c r="C40" s="313">
        <v>1124</v>
      </c>
      <c r="D40" s="314">
        <v>1325</v>
      </c>
      <c r="E40" s="315">
        <v>1559</v>
      </c>
      <c r="F40" s="313">
        <v>1774</v>
      </c>
      <c r="G40" s="314">
        <v>2055</v>
      </c>
      <c r="H40" s="315">
        <v>2349</v>
      </c>
      <c r="I40" s="313">
        <v>2657</v>
      </c>
      <c r="J40" s="314">
        <v>2977</v>
      </c>
      <c r="K40" s="315">
        <v>3221</v>
      </c>
      <c r="L40" s="313">
        <v>3518</v>
      </c>
      <c r="M40" s="314">
        <v>3820</v>
      </c>
      <c r="N40" s="315">
        <v>4054</v>
      </c>
      <c r="O40" s="313">
        <v>4353</v>
      </c>
      <c r="P40" s="314">
        <v>4652</v>
      </c>
      <c r="Q40" s="315">
        <v>4951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</row>
    <row r="41" spans="1:43" s="222" customFormat="1" x14ac:dyDescent="0.15">
      <c r="A41" s="270">
        <v>850</v>
      </c>
      <c r="B41" s="308">
        <v>1599</v>
      </c>
      <c r="C41" s="309">
        <v>1727</v>
      </c>
      <c r="D41" s="310">
        <v>2021</v>
      </c>
      <c r="E41" s="311">
        <v>2351</v>
      </c>
      <c r="F41" s="309">
        <v>2651</v>
      </c>
      <c r="G41" s="310">
        <v>3049</v>
      </c>
      <c r="H41" s="311">
        <v>3435</v>
      </c>
      <c r="I41" s="309">
        <v>3886</v>
      </c>
      <c r="J41" s="310">
        <v>4327</v>
      </c>
      <c r="K41" s="311">
        <v>4642</v>
      </c>
      <c r="L41" s="309">
        <v>5079</v>
      </c>
      <c r="M41" s="310">
        <v>5505</v>
      </c>
      <c r="N41" s="311">
        <v>5869</v>
      </c>
      <c r="O41" s="309">
        <v>6298</v>
      </c>
      <c r="P41" s="310">
        <v>6726</v>
      </c>
      <c r="Q41" s="311">
        <v>7155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</row>
    <row r="42" spans="1:43" s="222" customFormat="1" x14ac:dyDescent="0.15">
      <c r="A42" s="460" t="s">
        <v>16</v>
      </c>
      <c r="B42" s="312">
        <v>1047</v>
      </c>
      <c r="C42" s="313">
        <v>1183</v>
      </c>
      <c r="D42" s="314">
        <v>1398</v>
      </c>
      <c r="E42" s="315">
        <v>1643</v>
      </c>
      <c r="F42" s="313">
        <v>1886</v>
      </c>
      <c r="G42" s="314">
        <v>2167</v>
      </c>
      <c r="H42" s="315">
        <v>2475</v>
      </c>
      <c r="I42" s="313">
        <v>2802</v>
      </c>
      <c r="J42" s="314">
        <v>3137</v>
      </c>
      <c r="K42" s="315">
        <v>3393</v>
      </c>
      <c r="L42" s="313">
        <v>3732</v>
      </c>
      <c r="M42" s="314">
        <v>4050</v>
      </c>
      <c r="N42" s="315">
        <v>4299</v>
      </c>
      <c r="O42" s="313">
        <v>4616</v>
      </c>
      <c r="P42" s="314">
        <v>4933</v>
      </c>
      <c r="Q42" s="315">
        <v>5249</v>
      </c>
      <c r="R42" s="313">
        <v>5566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</row>
    <row r="43" spans="1:43" s="222" customFormat="1" x14ac:dyDescent="0.15">
      <c r="A43" s="270">
        <v>900</v>
      </c>
      <c r="B43" s="316">
        <v>1684</v>
      </c>
      <c r="C43" s="317">
        <v>1820</v>
      </c>
      <c r="D43" s="318">
        <v>2135</v>
      </c>
      <c r="E43" s="319">
        <v>2480</v>
      </c>
      <c r="F43" s="317">
        <v>2814</v>
      </c>
      <c r="G43" s="318">
        <v>3218</v>
      </c>
      <c r="H43" s="319">
        <v>3649</v>
      </c>
      <c r="I43" s="317">
        <v>4098</v>
      </c>
      <c r="J43" s="318">
        <v>4501</v>
      </c>
      <c r="K43" s="319">
        <v>4892</v>
      </c>
      <c r="L43" s="317">
        <v>5377</v>
      </c>
      <c r="M43" s="318">
        <v>5835</v>
      </c>
      <c r="N43" s="319">
        <v>6221</v>
      </c>
      <c r="O43" s="317">
        <v>6675</v>
      </c>
      <c r="P43" s="318">
        <v>7129</v>
      </c>
      <c r="Q43" s="319">
        <v>7583</v>
      </c>
      <c r="R43" s="317">
        <v>8037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</row>
    <row r="44" spans="1:43" s="222" customFormat="1" x14ac:dyDescent="0.15">
      <c r="A44" s="460" t="s">
        <v>17</v>
      </c>
      <c r="B44" s="320">
        <v>1098</v>
      </c>
      <c r="C44" s="321">
        <v>1242</v>
      </c>
      <c r="D44" s="322">
        <v>1468</v>
      </c>
      <c r="E44" s="323">
        <v>1725</v>
      </c>
      <c r="F44" s="321">
        <v>1982</v>
      </c>
      <c r="G44" s="322">
        <v>2278</v>
      </c>
      <c r="H44" s="323">
        <v>2605</v>
      </c>
      <c r="I44" s="321">
        <v>2943</v>
      </c>
      <c r="J44" s="322">
        <v>3292</v>
      </c>
      <c r="K44" s="323">
        <v>3566</v>
      </c>
      <c r="L44" s="321">
        <v>3928</v>
      </c>
      <c r="M44" s="322">
        <v>4266</v>
      </c>
      <c r="N44" s="323">
        <v>4527</v>
      </c>
      <c r="O44" s="321">
        <v>4861</v>
      </c>
      <c r="P44" s="322">
        <v>5195</v>
      </c>
      <c r="Q44" s="323">
        <v>5528</v>
      </c>
      <c r="R44" s="321">
        <v>5862</v>
      </c>
      <c r="S44" s="320">
        <v>6196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</row>
    <row r="45" spans="1:43" s="222" customFormat="1" x14ac:dyDescent="0.15">
      <c r="A45" s="270">
        <v>950</v>
      </c>
      <c r="B45" s="308">
        <v>1768</v>
      </c>
      <c r="C45" s="309">
        <v>1912</v>
      </c>
      <c r="D45" s="310">
        <v>2243</v>
      </c>
      <c r="E45" s="311">
        <v>2604</v>
      </c>
      <c r="F45" s="309">
        <v>2960</v>
      </c>
      <c r="G45" s="310">
        <v>3383</v>
      </c>
      <c r="H45" s="311">
        <v>3842</v>
      </c>
      <c r="I45" s="309">
        <v>4305</v>
      </c>
      <c r="J45" s="310">
        <v>4728</v>
      </c>
      <c r="K45" s="311">
        <v>5141</v>
      </c>
      <c r="L45" s="309">
        <v>5663</v>
      </c>
      <c r="M45" s="310">
        <v>6149</v>
      </c>
      <c r="N45" s="311">
        <v>6556</v>
      </c>
      <c r="O45" s="309">
        <v>7034</v>
      </c>
      <c r="P45" s="310">
        <v>7513</v>
      </c>
      <c r="Q45" s="311">
        <v>7991</v>
      </c>
      <c r="R45" s="309">
        <v>8470</v>
      </c>
      <c r="S45" s="308">
        <v>8948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</row>
    <row r="46" spans="1:43" s="222" customFormat="1" x14ac:dyDescent="0.15">
      <c r="A46" s="460" t="s">
        <v>18</v>
      </c>
      <c r="B46" s="312">
        <v>1130</v>
      </c>
      <c r="C46" s="313">
        <v>1282</v>
      </c>
      <c r="D46" s="314">
        <v>1547</v>
      </c>
      <c r="E46" s="315">
        <v>1803</v>
      </c>
      <c r="F46" s="313">
        <v>2101</v>
      </c>
      <c r="G46" s="314">
        <v>2403</v>
      </c>
      <c r="H46" s="315">
        <v>2741</v>
      </c>
      <c r="I46" s="313">
        <v>3067</v>
      </c>
      <c r="J46" s="314">
        <v>3417</v>
      </c>
      <c r="K46" s="315">
        <v>3758</v>
      </c>
      <c r="L46" s="313">
        <v>4140</v>
      </c>
      <c r="M46" s="314">
        <v>4495</v>
      </c>
      <c r="N46" s="315">
        <v>4771</v>
      </c>
      <c r="O46" s="313">
        <v>5123</v>
      </c>
      <c r="P46" s="314">
        <v>5474</v>
      </c>
      <c r="Q46" s="315">
        <v>5826</v>
      </c>
      <c r="R46" s="313">
        <v>6178</v>
      </c>
      <c r="S46" s="312">
        <v>6529</v>
      </c>
      <c r="T46" s="313">
        <v>6881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</row>
    <row r="47" spans="1:43" s="222" customFormat="1" x14ac:dyDescent="0.15">
      <c r="A47" s="270">
        <v>1000</v>
      </c>
      <c r="B47" s="308">
        <v>1818</v>
      </c>
      <c r="C47" s="309">
        <v>1970</v>
      </c>
      <c r="D47" s="310">
        <v>2359</v>
      </c>
      <c r="E47" s="311">
        <v>2727</v>
      </c>
      <c r="F47" s="309">
        <v>3128</v>
      </c>
      <c r="G47" s="310">
        <v>3567</v>
      </c>
      <c r="H47" s="311">
        <v>4040</v>
      </c>
      <c r="I47" s="309">
        <v>4502</v>
      </c>
      <c r="J47" s="310">
        <v>4927</v>
      </c>
      <c r="K47" s="311">
        <v>5415</v>
      </c>
      <c r="L47" s="309">
        <v>5921</v>
      </c>
      <c r="M47" s="310">
        <v>6430</v>
      </c>
      <c r="N47" s="311">
        <v>6854</v>
      </c>
      <c r="O47" s="309">
        <v>7355</v>
      </c>
      <c r="P47" s="310">
        <v>7855</v>
      </c>
      <c r="Q47" s="311">
        <v>8355</v>
      </c>
      <c r="R47" s="309">
        <v>8856</v>
      </c>
      <c r="S47" s="308">
        <v>9356</v>
      </c>
      <c r="T47" s="309">
        <v>9857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</row>
    <row r="48" spans="1:43" s="222" customFormat="1" x14ac:dyDescent="0.15">
      <c r="A48" s="272" t="s">
        <v>19</v>
      </c>
      <c r="B48" s="312">
        <v>1179</v>
      </c>
      <c r="C48" s="313">
        <v>1339</v>
      </c>
      <c r="D48" s="314">
        <v>1620</v>
      </c>
      <c r="E48" s="315">
        <v>1887</v>
      </c>
      <c r="F48" s="313">
        <v>2196</v>
      </c>
      <c r="G48" s="314">
        <v>2513</v>
      </c>
      <c r="H48" s="315">
        <v>2869</v>
      </c>
      <c r="I48" s="313">
        <v>3208</v>
      </c>
      <c r="J48" s="314">
        <v>3575</v>
      </c>
      <c r="K48" s="315">
        <v>3937</v>
      </c>
      <c r="L48" s="313">
        <v>4349</v>
      </c>
      <c r="M48" s="314">
        <v>4725</v>
      </c>
      <c r="N48" s="315">
        <v>5015</v>
      </c>
      <c r="O48" s="313">
        <v>5384</v>
      </c>
      <c r="P48" s="314">
        <v>5754</v>
      </c>
      <c r="Q48" s="315">
        <v>6124</v>
      </c>
      <c r="R48" s="313">
        <v>6493</v>
      </c>
      <c r="S48" s="312">
        <v>6863</v>
      </c>
      <c r="T48" s="313">
        <v>7232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</row>
    <row r="49" spans="1:43" s="222" customFormat="1" x14ac:dyDescent="0.15">
      <c r="A49" s="270">
        <v>1050</v>
      </c>
      <c r="B49" s="316">
        <v>1900</v>
      </c>
      <c r="C49" s="317">
        <v>2060</v>
      </c>
      <c r="D49" s="318">
        <v>2453</v>
      </c>
      <c r="E49" s="319">
        <v>2856</v>
      </c>
      <c r="F49" s="317">
        <v>3258</v>
      </c>
      <c r="G49" s="318">
        <v>3731</v>
      </c>
      <c r="H49" s="319">
        <v>4232</v>
      </c>
      <c r="I49" s="317">
        <v>4711</v>
      </c>
      <c r="J49" s="318">
        <v>5153</v>
      </c>
      <c r="K49" s="319">
        <v>5676</v>
      </c>
      <c r="L49" s="317">
        <v>6217</v>
      </c>
      <c r="M49" s="318">
        <v>6756</v>
      </c>
      <c r="N49" s="319">
        <v>7202</v>
      </c>
      <c r="O49" s="317">
        <v>7728</v>
      </c>
      <c r="P49" s="318">
        <v>8254</v>
      </c>
      <c r="Q49" s="319">
        <v>8780</v>
      </c>
      <c r="R49" s="317">
        <v>9306</v>
      </c>
      <c r="S49" s="316">
        <v>9831</v>
      </c>
      <c r="T49" s="317">
        <v>10357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</row>
    <row r="50" spans="1:43" s="222" customFormat="1" x14ac:dyDescent="0.15">
      <c r="A50" s="460" t="s">
        <v>20</v>
      </c>
      <c r="B50" s="320">
        <v>1232</v>
      </c>
      <c r="C50" s="321">
        <v>1400</v>
      </c>
      <c r="D50" s="322">
        <v>1692</v>
      </c>
      <c r="E50" s="323">
        <v>1971</v>
      </c>
      <c r="F50" s="321">
        <v>2294</v>
      </c>
      <c r="G50" s="322">
        <v>2627</v>
      </c>
      <c r="H50" s="323">
        <v>2996</v>
      </c>
      <c r="I50" s="321">
        <v>3352</v>
      </c>
      <c r="J50" s="322">
        <v>3732</v>
      </c>
      <c r="K50" s="323">
        <v>4108</v>
      </c>
      <c r="L50" s="321">
        <v>4547</v>
      </c>
      <c r="M50" s="322">
        <v>4937</v>
      </c>
      <c r="N50" s="323">
        <v>5239</v>
      </c>
      <c r="O50" s="321">
        <v>5626</v>
      </c>
      <c r="P50" s="322">
        <v>6012</v>
      </c>
      <c r="Q50" s="323">
        <v>6398</v>
      </c>
      <c r="R50" s="321">
        <v>6784</v>
      </c>
      <c r="S50" s="320">
        <v>7171</v>
      </c>
      <c r="T50" s="321">
        <v>7557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</row>
    <row r="51" spans="1:43" s="222" customFormat="1" x14ac:dyDescent="0.15">
      <c r="A51" s="270">
        <v>1100</v>
      </c>
      <c r="B51" s="308">
        <v>1986</v>
      </c>
      <c r="C51" s="309">
        <v>2154</v>
      </c>
      <c r="D51" s="310">
        <v>2544</v>
      </c>
      <c r="E51" s="311">
        <v>2985</v>
      </c>
      <c r="F51" s="309">
        <v>3420</v>
      </c>
      <c r="G51" s="310">
        <v>3902</v>
      </c>
      <c r="H51" s="311">
        <v>4420</v>
      </c>
      <c r="I51" s="309">
        <v>4925</v>
      </c>
      <c r="J51" s="310">
        <v>5384</v>
      </c>
      <c r="K51" s="311">
        <v>5924</v>
      </c>
      <c r="L51" s="309">
        <v>6494</v>
      </c>
      <c r="M51" s="310">
        <v>7047</v>
      </c>
      <c r="N51" s="311">
        <v>7512</v>
      </c>
      <c r="O51" s="309">
        <v>8060</v>
      </c>
      <c r="P51" s="310">
        <v>8609</v>
      </c>
      <c r="Q51" s="311">
        <v>9157</v>
      </c>
      <c r="R51" s="309">
        <v>9706</v>
      </c>
      <c r="S51" s="308">
        <v>10255</v>
      </c>
      <c r="T51" s="309">
        <v>10803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</row>
    <row r="52" spans="1:43" s="222" customFormat="1" x14ac:dyDescent="0.15">
      <c r="A52" s="460" t="s">
        <v>21</v>
      </c>
      <c r="B52" s="312">
        <v>1278</v>
      </c>
      <c r="C52" s="313">
        <v>1454</v>
      </c>
      <c r="D52" s="314">
        <v>1761</v>
      </c>
      <c r="E52" s="315">
        <v>2055</v>
      </c>
      <c r="F52" s="313">
        <v>2391</v>
      </c>
      <c r="G52" s="314">
        <v>2736</v>
      </c>
      <c r="H52" s="315">
        <v>3123</v>
      </c>
      <c r="I52" s="313">
        <v>3492</v>
      </c>
      <c r="J52" s="314">
        <v>3890</v>
      </c>
      <c r="K52" s="315">
        <v>4277</v>
      </c>
      <c r="L52" s="313">
        <v>4733</v>
      </c>
      <c r="M52" s="314">
        <v>5129</v>
      </c>
      <c r="N52" s="315">
        <v>5442</v>
      </c>
      <c r="O52" s="313">
        <v>5844</v>
      </c>
      <c r="P52" s="314">
        <v>6245</v>
      </c>
      <c r="Q52" s="315">
        <v>6646</v>
      </c>
      <c r="R52" s="313">
        <v>7048</v>
      </c>
      <c r="S52" s="312">
        <v>7449</v>
      </c>
      <c r="T52" s="313">
        <v>7850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</row>
    <row r="53" spans="1:43" s="222" customFormat="1" x14ac:dyDescent="0.15">
      <c r="A53" s="270">
        <v>1150</v>
      </c>
      <c r="B53" s="308">
        <v>2064</v>
      </c>
      <c r="C53" s="309">
        <v>2240</v>
      </c>
      <c r="D53" s="310">
        <v>2653</v>
      </c>
      <c r="E53" s="311">
        <v>3098</v>
      </c>
      <c r="F53" s="309">
        <v>3567</v>
      </c>
      <c r="G53" s="310">
        <v>4066</v>
      </c>
      <c r="H53" s="311">
        <v>4611</v>
      </c>
      <c r="I53" s="309">
        <v>5134</v>
      </c>
      <c r="J53" s="310">
        <v>5615</v>
      </c>
      <c r="K53" s="311">
        <v>6169</v>
      </c>
      <c r="L53" s="309">
        <v>6761</v>
      </c>
      <c r="M53" s="310">
        <v>7316</v>
      </c>
      <c r="N53" s="311">
        <v>7798</v>
      </c>
      <c r="O53" s="309">
        <v>8368</v>
      </c>
      <c r="P53" s="310">
        <v>8937</v>
      </c>
      <c r="Q53" s="311">
        <v>9507</v>
      </c>
      <c r="R53" s="309">
        <v>10076</v>
      </c>
      <c r="S53" s="308">
        <v>10646</v>
      </c>
      <c r="T53" s="309">
        <v>11216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</row>
    <row r="54" spans="1:43" s="222" customFormat="1" x14ac:dyDescent="0.15">
      <c r="A54" s="460" t="s">
        <v>22</v>
      </c>
      <c r="B54" s="312">
        <v>1330</v>
      </c>
      <c r="C54" s="313">
        <v>1514</v>
      </c>
      <c r="D54" s="314">
        <v>1834</v>
      </c>
      <c r="E54" s="315">
        <v>2138</v>
      </c>
      <c r="F54" s="313">
        <v>2488</v>
      </c>
      <c r="G54" s="314">
        <v>2867</v>
      </c>
      <c r="H54" s="315">
        <v>3249</v>
      </c>
      <c r="I54" s="313">
        <v>3666</v>
      </c>
      <c r="J54" s="314">
        <v>4084</v>
      </c>
      <c r="K54" s="315">
        <v>4500</v>
      </c>
      <c r="L54" s="313">
        <v>4925</v>
      </c>
      <c r="M54" s="314">
        <v>5337</v>
      </c>
      <c r="N54" s="315">
        <v>5663</v>
      </c>
      <c r="O54" s="313">
        <v>6080</v>
      </c>
      <c r="P54" s="314">
        <v>6498</v>
      </c>
      <c r="Q54" s="315">
        <v>6915</v>
      </c>
      <c r="R54" s="313">
        <v>7333</v>
      </c>
      <c r="S54" s="312">
        <v>7751</v>
      </c>
      <c r="T54" s="313">
        <v>8168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</row>
    <row r="55" spans="1:43" s="222" customFormat="1" x14ac:dyDescent="0.15">
      <c r="A55" s="270">
        <v>1200</v>
      </c>
      <c r="B55" s="316">
        <v>2150</v>
      </c>
      <c r="C55" s="317">
        <v>2334</v>
      </c>
      <c r="D55" s="318">
        <v>2764</v>
      </c>
      <c r="E55" s="319">
        <v>3198</v>
      </c>
      <c r="F55" s="317">
        <v>3681</v>
      </c>
      <c r="G55" s="318">
        <v>4219</v>
      </c>
      <c r="H55" s="319">
        <v>4762</v>
      </c>
      <c r="I55" s="317">
        <v>5366</v>
      </c>
      <c r="J55" s="318">
        <v>5882</v>
      </c>
      <c r="K55" s="319">
        <v>6470</v>
      </c>
      <c r="L55" s="317">
        <v>7036</v>
      </c>
      <c r="M55" s="318">
        <v>7620</v>
      </c>
      <c r="N55" s="319">
        <v>8121</v>
      </c>
      <c r="O55" s="317">
        <v>8714</v>
      </c>
      <c r="P55" s="318">
        <v>9307</v>
      </c>
      <c r="Q55" s="319">
        <v>9900</v>
      </c>
      <c r="R55" s="317">
        <v>10494</v>
      </c>
      <c r="S55" s="316">
        <v>11087</v>
      </c>
      <c r="T55" s="317">
        <v>11680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</row>
    <row r="56" spans="1:43" s="222" customFormat="1" x14ac:dyDescent="0.15">
      <c r="A56" s="460" t="s">
        <v>130</v>
      </c>
      <c r="B56" s="320">
        <v>1342</v>
      </c>
      <c r="C56" s="321">
        <v>1577</v>
      </c>
      <c r="D56" s="322">
        <v>1912</v>
      </c>
      <c r="E56" s="323">
        <v>2228</v>
      </c>
      <c r="F56" s="321">
        <v>2591</v>
      </c>
      <c r="G56" s="322">
        <v>2984</v>
      </c>
      <c r="H56" s="323">
        <v>3387</v>
      </c>
      <c r="I56" s="321">
        <v>3822</v>
      </c>
      <c r="J56" s="322">
        <v>4258</v>
      </c>
      <c r="K56" s="323">
        <v>4693</v>
      </c>
      <c r="L56" s="321">
        <v>5128</v>
      </c>
      <c r="M56" s="322">
        <v>5564</v>
      </c>
      <c r="N56" s="323">
        <v>5903</v>
      </c>
      <c r="O56" s="321">
        <v>6338</v>
      </c>
      <c r="P56" s="322">
        <v>6774</v>
      </c>
      <c r="Q56" s="323">
        <v>7209</v>
      </c>
      <c r="R56" s="321">
        <v>7644</v>
      </c>
      <c r="S56" s="320">
        <v>8080</v>
      </c>
      <c r="T56" s="321">
        <v>8515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</row>
    <row r="57" spans="1:43" s="222" customFormat="1" x14ac:dyDescent="0.15">
      <c r="A57" s="270">
        <v>1250</v>
      </c>
      <c r="B57" s="308">
        <v>2164</v>
      </c>
      <c r="C57" s="309">
        <v>2433</v>
      </c>
      <c r="D57" s="310">
        <v>2879</v>
      </c>
      <c r="E57" s="311">
        <v>3336</v>
      </c>
      <c r="F57" s="309">
        <v>3837</v>
      </c>
      <c r="G57" s="310">
        <v>4395</v>
      </c>
      <c r="H57" s="311">
        <v>4962</v>
      </c>
      <c r="I57" s="309">
        <v>5594</v>
      </c>
      <c r="J57" s="310">
        <v>6133</v>
      </c>
      <c r="K57" s="311">
        <v>6739</v>
      </c>
      <c r="L57" s="309">
        <v>7323</v>
      </c>
      <c r="M57" s="310">
        <v>7941</v>
      </c>
      <c r="N57" s="311">
        <v>8464</v>
      </c>
      <c r="O57" s="309">
        <v>9082</v>
      </c>
      <c r="P57" s="310">
        <v>9700</v>
      </c>
      <c r="Q57" s="311">
        <v>10318</v>
      </c>
      <c r="R57" s="309">
        <v>10937</v>
      </c>
      <c r="S57" s="308">
        <v>11555</v>
      </c>
      <c r="T57" s="309">
        <v>12173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</row>
    <row r="58" spans="1:43" s="222" customFormat="1" x14ac:dyDescent="0.15">
      <c r="A58" s="460" t="s">
        <v>131</v>
      </c>
      <c r="B58" s="312">
        <v>1396</v>
      </c>
      <c r="C58" s="313">
        <v>1641</v>
      </c>
      <c r="D58" s="314">
        <v>1990</v>
      </c>
      <c r="E58" s="315">
        <v>2319</v>
      </c>
      <c r="F58" s="313">
        <v>2696</v>
      </c>
      <c r="G58" s="314">
        <v>3105</v>
      </c>
      <c r="H58" s="315">
        <v>3525</v>
      </c>
      <c r="I58" s="313">
        <v>3978</v>
      </c>
      <c r="J58" s="314">
        <v>4431</v>
      </c>
      <c r="K58" s="315">
        <v>4884</v>
      </c>
      <c r="L58" s="313">
        <v>5337</v>
      </c>
      <c r="M58" s="314">
        <v>5790</v>
      </c>
      <c r="N58" s="315">
        <v>6143</v>
      </c>
      <c r="O58" s="313">
        <v>6596</v>
      </c>
      <c r="P58" s="314">
        <v>7049</v>
      </c>
      <c r="Q58" s="315">
        <v>7502</v>
      </c>
      <c r="R58" s="313">
        <v>7956</v>
      </c>
      <c r="S58" s="312">
        <v>8409</v>
      </c>
      <c r="T58" s="313">
        <v>8862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</row>
    <row r="59" spans="1:43" s="222" customFormat="1" x14ac:dyDescent="0.15">
      <c r="A59" s="270">
        <v>1300</v>
      </c>
      <c r="B59" s="308">
        <v>2251</v>
      </c>
      <c r="C59" s="309">
        <v>2531</v>
      </c>
      <c r="D59" s="310">
        <v>2995</v>
      </c>
      <c r="E59" s="311">
        <v>3471</v>
      </c>
      <c r="F59" s="309">
        <v>3992</v>
      </c>
      <c r="G59" s="310">
        <v>4572</v>
      </c>
      <c r="H59" s="311">
        <v>5162</v>
      </c>
      <c r="I59" s="309">
        <v>5820</v>
      </c>
      <c r="J59" s="310">
        <v>6381</v>
      </c>
      <c r="K59" s="311">
        <v>7012</v>
      </c>
      <c r="L59" s="309">
        <v>7620</v>
      </c>
      <c r="M59" s="310">
        <v>8263</v>
      </c>
      <c r="N59" s="311">
        <v>8806</v>
      </c>
      <c r="O59" s="309">
        <v>9450</v>
      </c>
      <c r="P59" s="310">
        <v>10093</v>
      </c>
      <c r="Q59" s="311">
        <v>10736</v>
      </c>
      <c r="R59" s="309">
        <v>11379</v>
      </c>
      <c r="S59" s="308">
        <v>12023</v>
      </c>
      <c r="T59" s="309">
        <v>12666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</row>
    <row r="60" spans="1:43" s="222" customFormat="1" x14ac:dyDescent="0.15">
      <c r="A60" s="460" t="s">
        <v>132</v>
      </c>
      <c r="B60" s="312">
        <v>1444</v>
      </c>
      <c r="C60" s="313">
        <v>1695</v>
      </c>
      <c r="D60" s="314">
        <v>2053</v>
      </c>
      <c r="E60" s="315">
        <v>2391</v>
      </c>
      <c r="F60" s="313">
        <v>2779</v>
      </c>
      <c r="G60" s="314">
        <v>3201</v>
      </c>
      <c r="H60" s="315">
        <v>3633</v>
      </c>
      <c r="I60" s="313">
        <v>4099</v>
      </c>
      <c r="J60" s="314">
        <v>4566</v>
      </c>
      <c r="K60" s="315">
        <v>5033</v>
      </c>
      <c r="L60" s="313">
        <v>5500</v>
      </c>
      <c r="M60" s="314">
        <v>5967</v>
      </c>
      <c r="N60" s="315">
        <v>6331</v>
      </c>
      <c r="O60" s="313">
        <v>6798</v>
      </c>
      <c r="P60" s="314">
        <v>7265</v>
      </c>
      <c r="Q60" s="315">
        <v>7732</v>
      </c>
      <c r="R60" s="313">
        <v>8199</v>
      </c>
      <c r="S60" s="312">
        <v>8666</v>
      </c>
      <c r="T60" s="313">
        <v>9132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</row>
    <row r="61" spans="1:43" s="222" customFormat="1" x14ac:dyDescent="0.15">
      <c r="A61" s="270">
        <v>1350</v>
      </c>
      <c r="B61" s="316">
        <v>2332</v>
      </c>
      <c r="C61" s="317">
        <v>2619</v>
      </c>
      <c r="D61" s="318">
        <v>3098</v>
      </c>
      <c r="E61" s="319">
        <v>3588</v>
      </c>
      <c r="F61" s="317">
        <v>4125</v>
      </c>
      <c r="G61" s="318">
        <v>4724</v>
      </c>
      <c r="H61" s="319">
        <v>5333</v>
      </c>
      <c r="I61" s="317">
        <v>6013</v>
      </c>
      <c r="J61" s="318">
        <v>6592</v>
      </c>
      <c r="K61" s="319">
        <v>7243</v>
      </c>
      <c r="L61" s="317">
        <v>7870</v>
      </c>
      <c r="M61" s="318">
        <v>8535</v>
      </c>
      <c r="N61" s="319">
        <v>9097</v>
      </c>
      <c r="O61" s="317">
        <v>9761</v>
      </c>
      <c r="P61" s="318">
        <v>10426</v>
      </c>
      <c r="Q61" s="319">
        <v>11090</v>
      </c>
      <c r="R61" s="317">
        <v>11754</v>
      </c>
      <c r="S61" s="316">
        <v>12419</v>
      </c>
      <c r="T61" s="317">
        <v>13083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</row>
    <row r="62" spans="1:43" s="222" customFormat="1" x14ac:dyDescent="0.15">
      <c r="A62" s="460" t="s">
        <v>133</v>
      </c>
      <c r="B62" s="320">
        <v>1498</v>
      </c>
      <c r="C62" s="321">
        <v>1759</v>
      </c>
      <c r="D62" s="322">
        <v>2131</v>
      </c>
      <c r="E62" s="323">
        <v>2482</v>
      </c>
      <c r="F62" s="321">
        <v>2885</v>
      </c>
      <c r="G62" s="322">
        <v>3322</v>
      </c>
      <c r="H62" s="323">
        <v>3770</v>
      </c>
      <c r="I62" s="321">
        <v>4255</v>
      </c>
      <c r="J62" s="322">
        <v>4740</v>
      </c>
      <c r="K62" s="323">
        <v>5224</v>
      </c>
      <c r="L62" s="321">
        <v>5709</v>
      </c>
      <c r="M62" s="322">
        <v>6193</v>
      </c>
      <c r="N62" s="323">
        <v>6572</v>
      </c>
      <c r="O62" s="321">
        <v>7056</v>
      </c>
      <c r="P62" s="322">
        <v>7541</v>
      </c>
      <c r="Q62" s="323">
        <v>8025</v>
      </c>
      <c r="R62" s="321">
        <v>8510</v>
      </c>
      <c r="S62" s="320">
        <v>8994</v>
      </c>
      <c r="T62" s="321">
        <v>9479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</row>
    <row r="63" spans="1:43" s="222" customFormat="1" x14ac:dyDescent="0.15">
      <c r="A63" s="270">
        <v>1400</v>
      </c>
      <c r="B63" s="308">
        <v>2419</v>
      </c>
      <c r="C63" s="309">
        <v>2717</v>
      </c>
      <c r="D63" s="310">
        <v>3214</v>
      </c>
      <c r="E63" s="311">
        <v>3723</v>
      </c>
      <c r="F63" s="309">
        <v>4280</v>
      </c>
      <c r="G63" s="310">
        <v>4902</v>
      </c>
      <c r="H63" s="311">
        <v>5534</v>
      </c>
      <c r="I63" s="309">
        <v>6239</v>
      </c>
      <c r="J63" s="310">
        <v>6840</v>
      </c>
      <c r="K63" s="311">
        <v>7516</v>
      </c>
      <c r="L63" s="309">
        <v>8167</v>
      </c>
      <c r="M63" s="310">
        <v>8856</v>
      </c>
      <c r="N63" s="311">
        <v>9440</v>
      </c>
      <c r="O63" s="309">
        <v>10129</v>
      </c>
      <c r="P63" s="310">
        <v>10818</v>
      </c>
      <c r="Q63" s="311">
        <v>11508</v>
      </c>
      <c r="R63" s="309">
        <v>12197</v>
      </c>
      <c r="S63" s="308">
        <v>12887</v>
      </c>
      <c r="T63" s="309">
        <v>13576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</row>
    <row r="64" spans="1:43" s="222" customFormat="1" x14ac:dyDescent="0.15">
      <c r="A64" s="460" t="s">
        <v>134</v>
      </c>
      <c r="B64" s="312">
        <v>1553</v>
      </c>
      <c r="C64" s="313">
        <v>1823</v>
      </c>
      <c r="D64" s="314">
        <v>2208</v>
      </c>
      <c r="E64" s="315">
        <v>2572</v>
      </c>
      <c r="F64" s="313">
        <v>2990</v>
      </c>
      <c r="G64" s="314">
        <v>3444</v>
      </c>
      <c r="H64" s="315">
        <v>3908</v>
      </c>
      <c r="I64" s="313">
        <v>4411</v>
      </c>
      <c r="J64" s="314">
        <v>4913</v>
      </c>
      <c r="K64" s="315">
        <v>5415</v>
      </c>
      <c r="L64" s="313">
        <v>5917</v>
      </c>
      <c r="M64" s="314">
        <v>6420</v>
      </c>
      <c r="N64" s="315">
        <v>6812</v>
      </c>
      <c r="O64" s="313">
        <v>7314</v>
      </c>
      <c r="P64" s="314">
        <v>7817</v>
      </c>
      <c r="Q64" s="315">
        <v>8319</v>
      </c>
      <c r="R64" s="313">
        <v>8821</v>
      </c>
      <c r="S64" s="312">
        <v>9323</v>
      </c>
      <c r="T64" s="313">
        <v>9826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</row>
    <row r="65" spans="1:42" x14ac:dyDescent="0.15">
      <c r="A65" s="270">
        <v>1450</v>
      </c>
      <c r="B65" s="308">
        <v>2506</v>
      </c>
      <c r="C65" s="309">
        <v>2815</v>
      </c>
      <c r="D65" s="310">
        <v>3330</v>
      </c>
      <c r="E65" s="311">
        <v>3858</v>
      </c>
      <c r="F65" s="309">
        <v>4436</v>
      </c>
      <c r="G65" s="310">
        <v>5080</v>
      </c>
      <c r="H65" s="311">
        <v>5735</v>
      </c>
      <c r="I65" s="309">
        <v>6466</v>
      </c>
      <c r="J65" s="310">
        <v>7088</v>
      </c>
      <c r="K65" s="311">
        <v>7789</v>
      </c>
      <c r="L65" s="309">
        <v>8463</v>
      </c>
      <c r="M65" s="310">
        <v>9178</v>
      </c>
      <c r="N65" s="311">
        <v>9782</v>
      </c>
      <c r="O65" s="309">
        <v>10497</v>
      </c>
      <c r="P65" s="310">
        <v>11211</v>
      </c>
      <c r="Q65" s="311">
        <v>11926</v>
      </c>
      <c r="R65" s="309">
        <v>12640</v>
      </c>
      <c r="S65" s="308">
        <v>13355</v>
      </c>
      <c r="T65" s="309">
        <v>14069</v>
      </c>
    </row>
    <row r="66" spans="1:42" x14ac:dyDescent="0.15">
      <c r="A66" s="460" t="s">
        <v>135</v>
      </c>
      <c r="B66" s="312">
        <v>1607</v>
      </c>
      <c r="C66" s="313">
        <v>1887</v>
      </c>
      <c r="D66" s="314">
        <v>2286</v>
      </c>
      <c r="E66" s="315">
        <v>2663</v>
      </c>
      <c r="F66" s="313">
        <v>3095</v>
      </c>
      <c r="G66" s="314">
        <v>3565</v>
      </c>
      <c r="H66" s="315">
        <v>4046</v>
      </c>
      <c r="I66" s="313">
        <v>4566</v>
      </c>
      <c r="J66" s="314">
        <v>5086</v>
      </c>
      <c r="K66" s="315">
        <v>5606</v>
      </c>
      <c r="L66" s="313">
        <v>6126</v>
      </c>
      <c r="M66" s="314">
        <v>6646</v>
      </c>
      <c r="N66" s="315">
        <v>7052</v>
      </c>
      <c r="O66" s="313">
        <v>7572</v>
      </c>
      <c r="P66" s="314">
        <v>8092</v>
      </c>
      <c r="Q66" s="315">
        <v>8612</v>
      </c>
      <c r="R66" s="313">
        <v>9132</v>
      </c>
      <c r="S66" s="312">
        <v>9652</v>
      </c>
      <c r="T66" s="313">
        <v>10172</v>
      </c>
      <c r="U66" s="294"/>
    </row>
    <row r="67" spans="1:42" x14ac:dyDescent="0.15">
      <c r="A67" s="270">
        <v>1500</v>
      </c>
      <c r="B67" s="316">
        <v>2593</v>
      </c>
      <c r="C67" s="317">
        <v>2914</v>
      </c>
      <c r="D67" s="318">
        <v>3447</v>
      </c>
      <c r="E67" s="319">
        <v>3993</v>
      </c>
      <c r="F67" s="317">
        <v>4591</v>
      </c>
      <c r="G67" s="318">
        <v>5258</v>
      </c>
      <c r="H67" s="319">
        <v>5936</v>
      </c>
      <c r="I67" s="317">
        <v>6692</v>
      </c>
      <c r="J67" s="318">
        <v>7337</v>
      </c>
      <c r="K67" s="319">
        <v>8061</v>
      </c>
      <c r="L67" s="317">
        <v>8760</v>
      </c>
      <c r="M67" s="318">
        <v>9500</v>
      </c>
      <c r="N67" s="319">
        <v>10125</v>
      </c>
      <c r="O67" s="317">
        <v>10865</v>
      </c>
      <c r="P67" s="318">
        <v>11604</v>
      </c>
      <c r="Q67" s="319">
        <v>12344</v>
      </c>
      <c r="R67" s="317">
        <v>13083</v>
      </c>
      <c r="S67" s="316">
        <v>13823</v>
      </c>
      <c r="T67" s="317">
        <v>14562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>ROUND(W76*$T$76,0)+W146</f>
        <v>283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1.55</v>
      </c>
      <c r="U76" s="221"/>
      <c r="V76" s="239">
        <v>4</v>
      </c>
      <c r="W76" s="243">
        <v>171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>ROUND(W77*$T$76,0)+W146</f>
        <v>497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W76+B147</f>
        <v>309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>ROUND(W78*$T$76,0)+W148</f>
        <v>295</v>
      </c>
      <c r="C78" s="248">
        <f>ROUND(X78*$T$76,0)+X148</f>
        <v>315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X78</f>
        <v>171</v>
      </c>
      <c r="X78" s="250">
        <v>171</v>
      </c>
      <c r="Y78" s="250"/>
      <c r="Z78" s="250"/>
      <c r="AA78" s="250"/>
      <c r="AB78" s="250"/>
      <c r="AC78" s="250"/>
      <c r="AD78" s="250"/>
      <c r="AE78" s="250"/>
      <c r="AF78" s="250"/>
      <c r="AG78" s="250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>ROUND(W79*$T$76,0)+W148</f>
        <v>509</v>
      </c>
      <c r="C79" s="245">
        <f>ROUND(X79*$T$76,0)+X148</f>
        <v>529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W78+B149</f>
        <v>309</v>
      </c>
      <c r="X79" s="250">
        <f>X78+C149</f>
        <v>309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>ROUND(W80*$T$76,0)+W150</f>
        <v>347</v>
      </c>
      <c r="C80" s="248">
        <f>ROUND(X80*$T$76,0)+X150</f>
        <v>375</v>
      </c>
      <c r="D80" s="248">
        <f>ROUND(Y80*$T$76,0)+Y150</f>
        <v>422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X80</f>
        <v>197</v>
      </c>
      <c r="X80" s="250">
        <v>197</v>
      </c>
      <c r="Y80" s="250">
        <v>209</v>
      </c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>ROUND(W81*$T$76,0)+W150</f>
        <v>591</v>
      </c>
      <c r="C81" s="245">
        <f>ROUND(X81*$T$76,0)+X150</f>
        <v>619</v>
      </c>
      <c r="D81" s="245">
        <f>ROUND(Y81*$T$76,0)+Y150</f>
        <v>682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W80+B151</f>
        <v>354</v>
      </c>
      <c r="X81" s="250">
        <f>X80+C151</f>
        <v>354</v>
      </c>
      <c r="Y81" s="250">
        <f>Y80+D151</f>
        <v>377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>ROUND(W82*$T$76,0)+W152</f>
        <v>389</v>
      </c>
      <c r="C82" s="248">
        <f>ROUND(X82*$T$76,0)+X152</f>
        <v>425</v>
      </c>
      <c r="D82" s="248">
        <f>ROUND(Y82*$T$76,0)+Y152</f>
        <v>507</v>
      </c>
      <c r="E82" s="248">
        <f>ROUND(Z82*$T$76,0)+Z152</f>
        <v>557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X82</f>
        <v>216</v>
      </c>
      <c r="X82" s="250">
        <v>216</v>
      </c>
      <c r="Y82" s="250">
        <v>246</v>
      </c>
      <c r="Z82" s="250">
        <v>255</v>
      </c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>ROUND(W83*$T$76,0)+W152</f>
        <v>660</v>
      </c>
      <c r="C83" s="245">
        <f>ROUND(X83*$T$76,0)+X152</f>
        <v>696</v>
      </c>
      <c r="D83" s="245">
        <f>ROUND(Y83*$T$76,0)+Y152</f>
        <v>793</v>
      </c>
      <c r="E83" s="245">
        <f>ROUND(Z83*$T$76,0)+Z152</f>
        <v>863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W82+B153</f>
        <v>391</v>
      </c>
      <c r="X83" s="250">
        <f>X82+C153</f>
        <v>391</v>
      </c>
      <c r="Y83" s="250">
        <f>Y82+D153</f>
        <v>430</v>
      </c>
      <c r="Z83" s="250">
        <f>Z82+E153</f>
        <v>452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>ROUND(W84*$T$76,0)+W154</f>
        <v>438</v>
      </c>
      <c r="C84" s="248">
        <f>ROUND(X84*$T$76,0)+X154</f>
        <v>482</v>
      </c>
      <c r="D84" s="248">
        <f>ROUND(Y84*$T$76,0)+Y154</f>
        <v>574</v>
      </c>
      <c r="E84" s="248">
        <f>ROUND(Z84*$T$76,0)+Z154</f>
        <v>644</v>
      </c>
      <c r="F84" s="248">
        <f>ROUND(AA84*$T$76,0)+AA154</f>
        <v>721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X84</f>
        <v>240</v>
      </c>
      <c r="X84" s="250">
        <v>240</v>
      </c>
      <c r="Y84" s="250">
        <v>271</v>
      </c>
      <c r="Z84" s="250">
        <v>288</v>
      </c>
      <c r="AA84" s="250">
        <v>309</v>
      </c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>ROUND(W85*$T$76,0)+W154</f>
        <v>733</v>
      </c>
      <c r="C85" s="252">
        <f>ROUND(X85*$T$76,0)+X154</f>
        <v>777</v>
      </c>
      <c r="D85" s="252">
        <f>ROUND(Y85*$T$76,0)+Y154</f>
        <v>903</v>
      </c>
      <c r="E85" s="252">
        <f>ROUND(Z85*$T$76,0)+Z154</f>
        <v>987</v>
      </c>
      <c r="F85" s="252">
        <f>ROUND(AA85*$T$76,0)+AA154</f>
        <v>1091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W84+B155</f>
        <v>430</v>
      </c>
      <c r="X85" s="250">
        <f>X84+C155</f>
        <v>430</v>
      </c>
      <c r="Y85" s="250">
        <f>Y84+D155</f>
        <v>483</v>
      </c>
      <c r="Z85" s="250">
        <f>Z84+E155</f>
        <v>509</v>
      </c>
      <c r="AA85" s="250">
        <f>AA84+F155</f>
        <v>548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ref="B86:G86" si="0">ROUND(W86*$T$76,0)+W156</f>
        <v>495</v>
      </c>
      <c r="C86" s="241">
        <f t="shared" si="0"/>
        <v>547</v>
      </c>
      <c r="D86" s="241">
        <f t="shared" si="0"/>
        <v>653</v>
      </c>
      <c r="E86" s="241">
        <f t="shared" si="0"/>
        <v>735</v>
      </c>
      <c r="F86" s="241">
        <f t="shared" si="0"/>
        <v>822</v>
      </c>
      <c r="G86" s="241">
        <f t="shared" si="0"/>
        <v>953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X86</f>
        <v>269</v>
      </c>
      <c r="X86" s="250">
        <v>269</v>
      </c>
      <c r="Y86" s="250">
        <v>304</v>
      </c>
      <c r="Z86" s="250">
        <v>323</v>
      </c>
      <c r="AA86" s="250">
        <v>346</v>
      </c>
      <c r="AB86" s="250">
        <v>397</v>
      </c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ref="B87:G87" si="1">ROUND(W87*$T$76,0)+W156</f>
        <v>817</v>
      </c>
      <c r="C87" s="245">
        <f t="shared" si="1"/>
        <v>869</v>
      </c>
      <c r="D87" s="245">
        <f t="shared" si="1"/>
        <v>1019</v>
      </c>
      <c r="E87" s="245">
        <f t="shared" si="1"/>
        <v>1122</v>
      </c>
      <c r="F87" s="245">
        <f t="shared" si="1"/>
        <v>1242</v>
      </c>
      <c r="G87" s="245">
        <f t="shared" si="1"/>
        <v>1401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 t="shared" ref="W87:AB87" si="2">W86+B157</f>
        <v>477</v>
      </c>
      <c r="X87" s="250">
        <f t="shared" si="2"/>
        <v>477</v>
      </c>
      <c r="Y87" s="250">
        <f t="shared" si="2"/>
        <v>540</v>
      </c>
      <c r="Z87" s="250">
        <f t="shared" si="2"/>
        <v>573</v>
      </c>
      <c r="AA87" s="250">
        <f t="shared" si="2"/>
        <v>617</v>
      </c>
      <c r="AB87" s="250">
        <f t="shared" si="2"/>
        <v>686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ref="B88:H88" si="3">ROUND(W88*$T$76,0)+W158</f>
        <v>550</v>
      </c>
      <c r="C88" s="248">
        <f t="shared" si="3"/>
        <v>610</v>
      </c>
      <c r="D88" s="248">
        <f t="shared" si="3"/>
        <v>706</v>
      </c>
      <c r="E88" s="248">
        <f t="shared" si="3"/>
        <v>822</v>
      </c>
      <c r="F88" s="248">
        <f t="shared" si="3"/>
        <v>922</v>
      </c>
      <c r="G88" s="248">
        <f t="shared" si="3"/>
        <v>1069</v>
      </c>
      <c r="H88" s="248">
        <f t="shared" si="3"/>
        <v>1222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X88</f>
        <v>297</v>
      </c>
      <c r="X88" s="250">
        <v>297</v>
      </c>
      <c r="Y88" s="250">
        <v>320</v>
      </c>
      <c r="Z88" s="250">
        <v>356</v>
      </c>
      <c r="AA88" s="250">
        <v>382</v>
      </c>
      <c r="AB88" s="250">
        <v>438</v>
      </c>
      <c r="AC88" s="250">
        <v>498</v>
      </c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ref="B89:H89" si="4">ROUND(W89*$T$76,0)+W158</f>
        <v>905</v>
      </c>
      <c r="C89" s="245">
        <f t="shared" si="4"/>
        <v>965</v>
      </c>
      <c r="D89" s="245">
        <f t="shared" si="4"/>
        <v>1098</v>
      </c>
      <c r="E89" s="245">
        <f t="shared" si="4"/>
        <v>1256</v>
      </c>
      <c r="F89" s="245">
        <f t="shared" si="4"/>
        <v>1392</v>
      </c>
      <c r="G89" s="245">
        <f t="shared" si="4"/>
        <v>1560</v>
      </c>
      <c r="H89" s="245">
        <f t="shared" si="4"/>
        <v>1786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 t="shared" ref="W89:AC89" si="5">W88+B159</f>
        <v>526</v>
      </c>
      <c r="X89" s="250">
        <f t="shared" si="5"/>
        <v>526</v>
      </c>
      <c r="Y89" s="250">
        <f t="shared" si="5"/>
        <v>573</v>
      </c>
      <c r="Z89" s="250">
        <f t="shared" si="5"/>
        <v>636</v>
      </c>
      <c r="AA89" s="250">
        <f t="shared" si="5"/>
        <v>685</v>
      </c>
      <c r="AB89" s="250">
        <f t="shared" si="5"/>
        <v>755</v>
      </c>
      <c r="AC89" s="250">
        <f t="shared" si="5"/>
        <v>862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ref="B90:I90" si="6">ROUND(W90*$T$76,0)+W160</f>
        <v>604</v>
      </c>
      <c r="C90" s="248">
        <f t="shared" si="6"/>
        <v>672</v>
      </c>
      <c r="D90" s="248">
        <f t="shared" si="6"/>
        <v>782</v>
      </c>
      <c r="E90" s="248">
        <f t="shared" si="6"/>
        <v>912</v>
      </c>
      <c r="F90" s="248">
        <f t="shared" si="6"/>
        <v>1027</v>
      </c>
      <c r="G90" s="248">
        <f t="shared" si="6"/>
        <v>1188</v>
      </c>
      <c r="H90" s="248">
        <f t="shared" si="6"/>
        <v>1355</v>
      </c>
      <c r="I90" s="248">
        <f t="shared" si="6"/>
        <v>1534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X90</f>
        <v>324</v>
      </c>
      <c r="X90" s="250">
        <v>324</v>
      </c>
      <c r="Y90" s="250">
        <v>351</v>
      </c>
      <c r="Z90" s="250">
        <v>391</v>
      </c>
      <c r="AA90" s="250">
        <v>421</v>
      </c>
      <c r="AB90" s="250">
        <v>481</v>
      </c>
      <c r="AC90" s="250">
        <v>545</v>
      </c>
      <c r="AD90" s="250">
        <v>617</v>
      </c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ref="B91:I91" si="7">ROUND(W91*$T$76,0)+W160</f>
        <v>990</v>
      </c>
      <c r="C91" s="245">
        <f t="shared" si="7"/>
        <v>1058</v>
      </c>
      <c r="D91" s="245">
        <f t="shared" si="7"/>
        <v>1207</v>
      </c>
      <c r="E91" s="245">
        <f t="shared" si="7"/>
        <v>1371</v>
      </c>
      <c r="F91" s="245">
        <f t="shared" si="7"/>
        <v>1546</v>
      </c>
      <c r="G91" s="245">
        <f t="shared" si="7"/>
        <v>1724</v>
      </c>
      <c r="H91" s="245">
        <f t="shared" si="7"/>
        <v>1983</v>
      </c>
      <c r="I91" s="245">
        <f t="shared" si="7"/>
        <v>2232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 t="shared" ref="W91:AD91" si="8">W90+B161</f>
        <v>573</v>
      </c>
      <c r="X91" s="250">
        <f t="shared" si="8"/>
        <v>573</v>
      </c>
      <c r="Y91" s="250">
        <f t="shared" si="8"/>
        <v>625</v>
      </c>
      <c r="Z91" s="250">
        <f t="shared" si="8"/>
        <v>687</v>
      </c>
      <c r="AA91" s="250">
        <f t="shared" si="8"/>
        <v>756</v>
      </c>
      <c r="AB91" s="250">
        <f t="shared" si="8"/>
        <v>827</v>
      </c>
      <c r="AC91" s="250">
        <f t="shared" si="8"/>
        <v>950</v>
      </c>
      <c r="AD91" s="250">
        <f t="shared" si="8"/>
        <v>1067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ref="B92:J92" si="9">ROUND(W92*$T$76,0)+W162</f>
        <v>661</v>
      </c>
      <c r="C92" s="248">
        <f t="shared" si="9"/>
        <v>737</v>
      </c>
      <c r="D92" s="248">
        <f t="shared" si="9"/>
        <v>857</v>
      </c>
      <c r="E92" s="248">
        <f t="shared" si="9"/>
        <v>999</v>
      </c>
      <c r="F92" s="248">
        <f t="shared" si="9"/>
        <v>1111</v>
      </c>
      <c r="G92" s="248">
        <f t="shared" si="9"/>
        <v>1306</v>
      </c>
      <c r="H92" s="248">
        <f t="shared" si="9"/>
        <v>1488</v>
      </c>
      <c r="I92" s="248">
        <f t="shared" si="9"/>
        <v>1680</v>
      </c>
      <c r="J92" s="248">
        <f t="shared" si="9"/>
        <v>1912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X92</f>
        <v>353</v>
      </c>
      <c r="X92" s="250">
        <v>353</v>
      </c>
      <c r="Y92" s="250">
        <v>381</v>
      </c>
      <c r="Z92" s="250">
        <v>424</v>
      </c>
      <c r="AA92" s="250">
        <v>447</v>
      </c>
      <c r="AB92" s="250">
        <v>524</v>
      </c>
      <c r="AC92" s="250">
        <v>592</v>
      </c>
      <c r="AD92" s="250">
        <v>667</v>
      </c>
      <c r="AE92" s="250">
        <v>768</v>
      </c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ref="B93:J93" si="10">ROUND(W93*$T$76,0)+W162</f>
        <v>1067</v>
      </c>
      <c r="C93" s="245">
        <f t="shared" si="10"/>
        <v>1143</v>
      </c>
      <c r="D93" s="245">
        <f t="shared" si="10"/>
        <v>1323</v>
      </c>
      <c r="E93" s="245">
        <f t="shared" si="10"/>
        <v>1491</v>
      </c>
      <c r="F93" s="245">
        <f t="shared" si="10"/>
        <v>1678</v>
      </c>
      <c r="G93" s="245">
        <f t="shared" si="10"/>
        <v>1897</v>
      </c>
      <c r="H93" s="245">
        <f t="shared" si="10"/>
        <v>2177</v>
      </c>
      <c r="I93" s="245">
        <f t="shared" si="10"/>
        <v>2442</v>
      </c>
      <c r="J93" s="245">
        <f t="shared" si="10"/>
        <v>2760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 t="shared" ref="W93:AE93" si="11">W92+B163</f>
        <v>615</v>
      </c>
      <c r="X93" s="250">
        <f t="shared" si="11"/>
        <v>615</v>
      </c>
      <c r="Y93" s="250">
        <f t="shared" si="11"/>
        <v>682</v>
      </c>
      <c r="Z93" s="250">
        <f t="shared" si="11"/>
        <v>741</v>
      </c>
      <c r="AA93" s="250">
        <f t="shared" si="11"/>
        <v>813</v>
      </c>
      <c r="AB93" s="250">
        <f t="shared" si="11"/>
        <v>905</v>
      </c>
      <c r="AC93" s="250">
        <f t="shared" si="11"/>
        <v>1037</v>
      </c>
      <c r="AD93" s="250">
        <f t="shared" si="11"/>
        <v>1159</v>
      </c>
      <c r="AE93" s="250">
        <f t="shared" si="11"/>
        <v>1315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ref="B94:K94" si="12">ROUND(W94*$T$76,0)+W164</f>
        <v>689</v>
      </c>
      <c r="C94" s="248">
        <f t="shared" si="12"/>
        <v>773</v>
      </c>
      <c r="D94" s="248">
        <f t="shared" si="12"/>
        <v>959</v>
      </c>
      <c r="E94" s="248">
        <f t="shared" si="12"/>
        <v>1069</v>
      </c>
      <c r="F94" s="248">
        <f t="shared" si="12"/>
        <v>1211</v>
      </c>
      <c r="G94" s="248">
        <f t="shared" si="12"/>
        <v>1402</v>
      </c>
      <c r="H94" s="248">
        <f t="shared" si="12"/>
        <v>1603</v>
      </c>
      <c r="I94" s="248">
        <f t="shared" si="12"/>
        <v>1813</v>
      </c>
      <c r="J94" s="248">
        <f t="shared" si="12"/>
        <v>2089</v>
      </c>
      <c r="K94" s="248">
        <f t="shared" si="12"/>
        <v>2280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X94</f>
        <v>363</v>
      </c>
      <c r="X94" s="250">
        <v>363</v>
      </c>
      <c r="Y94" s="250">
        <v>429</v>
      </c>
      <c r="Z94" s="250">
        <v>446</v>
      </c>
      <c r="AA94" s="250">
        <v>483</v>
      </c>
      <c r="AB94" s="250">
        <v>552</v>
      </c>
      <c r="AC94" s="250">
        <v>628</v>
      </c>
      <c r="AD94" s="250">
        <v>709</v>
      </c>
      <c r="AE94" s="250">
        <v>833</v>
      </c>
      <c r="AF94" s="250">
        <v>902</v>
      </c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ref="B95:K95" si="13">ROUND(W95*$T$76,0)+W164</f>
        <v>1132</v>
      </c>
      <c r="C95" s="245">
        <f t="shared" si="13"/>
        <v>1216</v>
      </c>
      <c r="D95" s="245">
        <f t="shared" si="13"/>
        <v>1450</v>
      </c>
      <c r="E95" s="245">
        <f t="shared" si="13"/>
        <v>1606</v>
      </c>
      <c r="F95" s="245">
        <f t="shared" si="13"/>
        <v>1831</v>
      </c>
      <c r="G95" s="245">
        <f t="shared" si="13"/>
        <v>2059</v>
      </c>
      <c r="H95" s="245">
        <f t="shared" si="13"/>
        <v>2357</v>
      </c>
      <c r="I95" s="245">
        <f t="shared" si="13"/>
        <v>2648</v>
      </c>
      <c r="J95" s="245">
        <f t="shared" si="13"/>
        <v>3015</v>
      </c>
      <c r="K95" s="245">
        <f t="shared" si="13"/>
        <v>3311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 t="shared" ref="W95:AF95" si="14">W94+B165</f>
        <v>649</v>
      </c>
      <c r="X95" s="250">
        <f t="shared" si="14"/>
        <v>649</v>
      </c>
      <c r="Y95" s="250">
        <f t="shared" si="14"/>
        <v>746</v>
      </c>
      <c r="Z95" s="250">
        <f t="shared" si="14"/>
        <v>792</v>
      </c>
      <c r="AA95" s="250">
        <f t="shared" si="14"/>
        <v>883</v>
      </c>
      <c r="AB95" s="250">
        <f t="shared" si="14"/>
        <v>976</v>
      </c>
      <c r="AC95" s="250">
        <f t="shared" si="14"/>
        <v>1114</v>
      </c>
      <c r="AD95" s="250">
        <f t="shared" si="14"/>
        <v>1248</v>
      </c>
      <c r="AE95" s="250">
        <f t="shared" si="14"/>
        <v>1430</v>
      </c>
      <c r="AF95" s="250">
        <f t="shared" si="14"/>
        <v>1567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ref="B96:L96" si="15">ROUND(W96*$T$76,0)+W166</f>
        <v>741</v>
      </c>
      <c r="C96" s="248">
        <f t="shared" si="15"/>
        <v>833</v>
      </c>
      <c r="D96" s="248">
        <f t="shared" si="15"/>
        <v>996</v>
      </c>
      <c r="E96" s="248">
        <f t="shared" si="15"/>
        <v>1152</v>
      </c>
      <c r="F96" s="248">
        <f t="shared" si="15"/>
        <v>1307</v>
      </c>
      <c r="G96" s="248">
        <f t="shared" si="15"/>
        <v>1516</v>
      </c>
      <c r="H96" s="248">
        <f t="shared" si="15"/>
        <v>1730</v>
      </c>
      <c r="I96" s="248">
        <f t="shared" si="15"/>
        <v>1960</v>
      </c>
      <c r="J96" s="248">
        <f t="shared" si="15"/>
        <v>2198</v>
      </c>
      <c r="K96" s="248">
        <f t="shared" si="15"/>
        <v>2425</v>
      </c>
      <c r="L96" s="248">
        <f t="shared" si="15"/>
        <v>2616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X96</f>
        <v>389</v>
      </c>
      <c r="X96" s="250">
        <v>389</v>
      </c>
      <c r="Y96" s="250">
        <v>435</v>
      </c>
      <c r="Z96" s="250">
        <v>476</v>
      </c>
      <c r="AA96" s="250">
        <v>517</v>
      </c>
      <c r="AB96" s="250">
        <v>592</v>
      </c>
      <c r="AC96" s="250">
        <v>671</v>
      </c>
      <c r="AD96" s="250">
        <v>760</v>
      </c>
      <c r="AE96" s="250">
        <v>854</v>
      </c>
      <c r="AF96" s="250">
        <v>941</v>
      </c>
      <c r="AG96" s="250">
        <v>1005</v>
      </c>
      <c r="AH96" s="243"/>
      <c r="AI96" s="243"/>
      <c r="AJ96" s="243"/>
      <c r="AK96" s="243"/>
      <c r="AL96" s="243"/>
      <c r="AM96" s="243"/>
      <c r="AN96" s="243"/>
      <c r="AO96" s="243"/>
      <c r="AP96" s="222">
        <v>1.74</v>
      </c>
    </row>
    <row r="97" spans="1:42" ht="13" thickBot="1" x14ac:dyDescent="0.2">
      <c r="A97" s="240">
        <v>600</v>
      </c>
      <c r="B97" s="252">
        <f t="shared" ref="B97:L97" si="16">ROUND(W97*$T$76,0)+W166</f>
        <v>1211</v>
      </c>
      <c r="C97" s="252">
        <f t="shared" si="16"/>
        <v>1303</v>
      </c>
      <c r="D97" s="252">
        <f t="shared" si="16"/>
        <v>1520</v>
      </c>
      <c r="E97" s="252">
        <f t="shared" si="16"/>
        <v>1730</v>
      </c>
      <c r="F97" s="252">
        <f t="shared" si="16"/>
        <v>1961</v>
      </c>
      <c r="G97" s="252">
        <f t="shared" si="16"/>
        <v>2227</v>
      </c>
      <c r="H97" s="252">
        <f t="shared" si="16"/>
        <v>2524</v>
      </c>
      <c r="I97" s="252">
        <f t="shared" si="16"/>
        <v>2840</v>
      </c>
      <c r="J97" s="252">
        <f t="shared" si="16"/>
        <v>3168</v>
      </c>
      <c r="K97" s="252">
        <f t="shared" si="16"/>
        <v>3506</v>
      </c>
      <c r="L97" s="252">
        <f t="shared" si="16"/>
        <v>3806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 t="shared" ref="W97:AG97" si="17">W96+B167</f>
        <v>692</v>
      </c>
      <c r="X97" s="250">
        <f t="shared" si="17"/>
        <v>692</v>
      </c>
      <c r="Y97" s="250">
        <f t="shared" si="17"/>
        <v>773</v>
      </c>
      <c r="Z97" s="250">
        <f t="shared" si="17"/>
        <v>849</v>
      </c>
      <c r="AA97" s="250">
        <f t="shared" si="17"/>
        <v>939</v>
      </c>
      <c r="AB97" s="250">
        <f t="shared" si="17"/>
        <v>1051</v>
      </c>
      <c r="AC97" s="250">
        <f t="shared" si="17"/>
        <v>1183</v>
      </c>
      <c r="AD97" s="250">
        <f t="shared" si="17"/>
        <v>1328</v>
      </c>
      <c r="AE97" s="250">
        <f t="shared" si="17"/>
        <v>1480</v>
      </c>
      <c r="AF97" s="250">
        <f t="shared" si="17"/>
        <v>1639</v>
      </c>
      <c r="AG97" s="250">
        <f t="shared" si="17"/>
        <v>1773</v>
      </c>
      <c r="AH97" s="243"/>
      <c r="AI97" s="243"/>
      <c r="AJ97" s="243"/>
      <c r="AK97" s="243"/>
      <c r="AL97" s="243"/>
      <c r="AM97" s="243"/>
      <c r="AN97" s="243"/>
      <c r="AO97" s="243"/>
      <c r="AP97" s="222">
        <v>3.07</v>
      </c>
    </row>
    <row r="98" spans="1:42" x14ac:dyDescent="0.15">
      <c r="A98" s="238" t="s">
        <v>11</v>
      </c>
      <c r="B98" s="241">
        <f t="shared" ref="B98:M98" si="18">ROUND(W98*$T$76,0)+W168</f>
        <v>792</v>
      </c>
      <c r="C98" s="241">
        <f t="shared" si="18"/>
        <v>892</v>
      </c>
      <c r="D98" s="241">
        <f t="shared" si="18"/>
        <v>1061</v>
      </c>
      <c r="E98" s="241">
        <f t="shared" si="18"/>
        <v>1236</v>
      </c>
      <c r="F98" s="241">
        <f t="shared" si="18"/>
        <v>1409</v>
      </c>
      <c r="G98" s="241">
        <f t="shared" si="18"/>
        <v>1630</v>
      </c>
      <c r="H98" s="241">
        <f t="shared" si="18"/>
        <v>1860</v>
      </c>
      <c r="I98" s="241">
        <f t="shared" si="18"/>
        <v>2107</v>
      </c>
      <c r="J98" s="241">
        <f t="shared" si="18"/>
        <v>2362</v>
      </c>
      <c r="K98" s="241">
        <f t="shared" si="18"/>
        <v>2586</v>
      </c>
      <c r="L98" s="241">
        <f t="shared" si="18"/>
        <v>2805</v>
      </c>
      <c r="M98" s="241">
        <f t="shared" si="18"/>
        <v>3042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X98</f>
        <v>414</v>
      </c>
      <c r="X98" s="250">
        <v>414</v>
      </c>
      <c r="Y98" s="250">
        <v>459</v>
      </c>
      <c r="Z98" s="250">
        <v>507</v>
      </c>
      <c r="AA98" s="250">
        <v>554</v>
      </c>
      <c r="AB98" s="250">
        <v>632</v>
      </c>
      <c r="AC98" s="250">
        <v>716</v>
      </c>
      <c r="AD98" s="250">
        <v>811</v>
      </c>
      <c r="AE98" s="250">
        <v>911</v>
      </c>
      <c r="AF98" s="250">
        <v>991</v>
      </c>
      <c r="AG98" s="250">
        <v>1068</v>
      </c>
      <c r="AH98" s="243">
        <f>$AH$74*V98*AP98</f>
        <v>1155.96</v>
      </c>
      <c r="AI98" s="243"/>
      <c r="AJ98" s="243"/>
      <c r="AK98" s="243"/>
      <c r="AL98" s="243"/>
      <c r="AM98" s="243"/>
      <c r="AN98" s="243"/>
      <c r="AO98" s="243"/>
      <c r="AP98" s="222">
        <v>1.71</v>
      </c>
    </row>
    <row r="99" spans="1:42" x14ac:dyDescent="0.15">
      <c r="A99" s="244">
        <v>650</v>
      </c>
      <c r="B99" s="245">
        <f t="shared" ref="B99:M99" si="19">ROUND(W99*$T$76,0)+W168</f>
        <v>1288</v>
      </c>
      <c r="C99" s="245">
        <f t="shared" si="19"/>
        <v>1388</v>
      </c>
      <c r="D99" s="245">
        <f t="shared" si="19"/>
        <v>1626</v>
      </c>
      <c r="E99" s="245">
        <f t="shared" si="19"/>
        <v>1861</v>
      </c>
      <c r="F99" s="245">
        <f t="shared" si="19"/>
        <v>2102</v>
      </c>
      <c r="G99" s="245">
        <f t="shared" si="19"/>
        <v>2397</v>
      </c>
      <c r="H99" s="245">
        <f t="shared" si="19"/>
        <v>2695</v>
      </c>
      <c r="I99" s="245">
        <f t="shared" si="19"/>
        <v>3031</v>
      </c>
      <c r="J99" s="245">
        <f t="shared" si="19"/>
        <v>3382</v>
      </c>
      <c r="K99" s="245">
        <f t="shared" si="19"/>
        <v>3718</v>
      </c>
      <c r="L99" s="245">
        <f t="shared" si="19"/>
        <v>4083</v>
      </c>
      <c r="M99" s="245">
        <f t="shared" si="19"/>
        <v>4425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 t="shared" ref="W99:AH99" si="20">W98+B169</f>
        <v>734</v>
      </c>
      <c r="X99" s="250">
        <f t="shared" si="20"/>
        <v>734</v>
      </c>
      <c r="Y99" s="250">
        <f t="shared" si="20"/>
        <v>823</v>
      </c>
      <c r="Z99" s="250">
        <f t="shared" si="20"/>
        <v>910</v>
      </c>
      <c r="AA99" s="250">
        <f t="shared" si="20"/>
        <v>1001</v>
      </c>
      <c r="AB99" s="250">
        <f t="shared" si="20"/>
        <v>1127</v>
      </c>
      <c r="AC99" s="250">
        <f t="shared" si="20"/>
        <v>1255</v>
      </c>
      <c r="AD99" s="250">
        <f t="shared" si="20"/>
        <v>1407</v>
      </c>
      <c r="AE99" s="250">
        <f t="shared" si="20"/>
        <v>1569</v>
      </c>
      <c r="AF99" s="250">
        <f t="shared" si="20"/>
        <v>1721</v>
      </c>
      <c r="AG99" s="250">
        <f t="shared" si="20"/>
        <v>1892</v>
      </c>
      <c r="AH99" s="243">
        <f t="shared" si="20"/>
        <v>2048.2800000000002</v>
      </c>
      <c r="AI99" s="243"/>
      <c r="AJ99" s="243"/>
      <c r="AK99" s="243"/>
      <c r="AL99" s="243"/>
      <c r="AM99" s="243"/>
      <c r="AN99" s="243"/>
      <c r="AO99" s="243"/>
      <c r="AP99" s="222">
        <v>3.03</v>
      </c>
    </row>
    <row r="100" spans="1:42" x14ac:dyDescent="0.15">
      <c r="A100" s="251" t="s">
        <v>12</v>
      </c>
      <c r="B100" s="248">
        <f t="shared" ref="B100:N100" si="21">ROUND(W100*$T$76,0)+W170</f>
        <v>836</v>
      </c>
      <c r="C100" s="248">
        <f t="shared" si="21"/>
        <v>940</v>
      </c>
      <c r="D100" s="248">
        <f t="shared" si="21"/>
        <v>1117</v>
      </c>
      <c r="E100" s="248">
        <f t="shared" si="21"/>
        <v>1303</v>
      </c>
      <c r="F100" s="248">
        <f t="shared" si="21"/>
        <v>1482</v>
      </c>
      <c r="G100" s="248">
        <f t="shared" si="21"/>
        <v>1715</v>
      </c>
      <c r="H100" s="248">
        <f t="shared" si="21"/>
        <v>1958</v>
      </c>
      <c r="I100" s="248">
        <f t="shared" si="21"/>
        <v>2217</v>
      </c>
      <c r="J100" s="248">
        <f t="shared" si="21"/>
        <v>2487</v>
      </c>
      <c r="K100" s="248">
        <f t="shared" si="21"/>
        <v>2696</v>
      </c>
      <c r="L100" s="248">
        <f t="shared" si="21"/>
        <v>2949</v>
      </c>
      <c r="M100" s="248">
        <f t="shared" si="21"/>
        <v>3196</v>
      </c>
      <c r="N100" s="248">
        <f t="shared" si="21"/>
        <v>3394</v>
      </c>
      <c r="O100" s="248"/>
      <c r="P100" s="248"/>
      <c r="Q100" s="248"/>
      <c r="R100" s="248"/>
      <c r="S100" s="248"/>
      <c r="T100" s="249"/>
      <c r="V100" s="239">
        <v>28</v>
      </c>
      <c r="W100" s="295">
        <f>X100</f>
        <v>439</v>
      </c>
      <c r="X100" s="250">
        <v>439</v>
      </c>
      <c r="Y100" s="250">
        <v>486</v>
      </c>
      <c r="Z100" s="250">
        <v>539</v>
      </c>
      <c r="AA100" s="250">
        <v>587</v>
      </c>
      <c r="AB100" s="250">
        <v>670</v>
      </c>
      <c r="AC100" s="250">
        <v>760</v>
      </c>
      <c r="AD100" s="250">
        <v>860</v>
      </c>
      <c r="AE100" s="250">
        <v>967</v>
      </c>
      <c r="AF100" s="250">
        <v>1035</v>
      </c>
      <c r="AG100" s="250">
        <v>1131</v>
      </c>
      <c r="AH100" s="243">
        <f>$AH$74*V100*AP100</f>
        <v>1223.04</v>
      </c>
      <c r="AI100" s="243">
        <f>$AI$74*V100*AP100</f>
        <v>1317.12</v>
      </c>
      <c r="AJ100" s="243"/>
      <c r="AK100" s="243"/>
      <c r="AL100" s="243"/>
      <c r="AM100" s="243"/>
      <c r="AN100" s="243"/>
      <c r="AO100" s="243"/>
      <c r="AP100" s="222">
        <v>1.68</v>
      </c>
    </row>
    <row r="101" spans="1:42" x14ac:dyDescent="0.15">
      <c r="A101" s="244">
        <v>700</v>
      </c>
      <c r="B101" s="245">
        <f t="shared" ref="B101:N101" si="22">ROUND(W101*$T$76,0)+W170</f>
        <v>1357</v>
      </c>
      <c r="C101" s="245">
        <f t="shared" si="22"/>
        <v>1461</v>
      </c>
      <c r="D101" s="245">
        <f t="shared" si="22"/>
        <v>1708</v>
      </c>
      <c r="E101" s="245">
        <f t="shared" si="22"/>
        <v>1975</v>
      </c>
      <c r="F101" s="245">
        <f t="shared" si="22"/>
        <v>2226</v>
      </c>
      <c r="G101" s="245">
        <f t="shared" si="22"/>
        <v>2538</v>
      </c>
      <c r="H101" s="245">
        <f t="shared" si="22"/>
        <v>2879</v>
      </c>
      <c r="I101" s="245">
        <f t="shared" si="22"/>
        <v>3235</v>
      </c>
      <c r="J101" s="245">
        <f t="shared" si="22"/>
        <v>3609</v>
      </c>
      <c r="K101" s="245">
        <f t="shared" si="22"/>
        <v>3882</v>
      </c>
      <c r="L101" s="245">
        <f t="shared" si="22"/>
        <v>4316</v>
      </c>
      <c r="M101" s="245">
        <f t="shared" si="22"/>
        <v>4674</v>
      </c>
      <c r="N101" s="245">
        <f t="shared" si="22"/>
        <v>4985</v>
      </c>
      <c r="O101" s="245"/>
      <c r="P101" s="245"/>
      <c r="Q101" s="245"/>
      <c r="R101" s="245"/>
      <c r="S101" s="245"/>
      <c r="T101" s="246"/>
      <c r="V101" s="239">
        <v>700</v>
      </c>
      <c r="W101" s="295">
        <f t="shared" ref="W101:AI101" si="23">W100+B171</f>
        <v>775</v>
      </c>
      <c r="X101" s="250">
        <f t="shared" si="23"/>
        <v>775</v>
      </c>
      <c r="Y101" s="250">
        <f t="shared" si="23"/>
        <v>867</v>
      </c>
      <c r="Z101" s="250">
        <f t="shared" si="23"/>
        <v>972</v>
      </c>
      <c r="AA101" s="250">
        <f t="shared" si="23"/>
        <v>1067</v>
      </c>
      <c r="AB101" s="250">
        <f t="shared" si="23"/>
        <v>1201</v>
      </c>
      <c r="AC101" s="250">
        <f t="shared" si="23"/>
        <v>1354</v>
      </c>
      <c r="AD101" s="250">
        <f t="shared" si="23"/>
        <v>1517</v>
      </c>
      <c r="AE101" s="250">
        <f t="shared" si="23"/>
        <v>1691</v>
      </c>
      <c r="AF101" s="250">
        <f t="shared" si="23"/>
        <v>1800</v>
      </c>
      <c r="AG101" s="250">
        <f t="shared" si="23"/>
        <v>2013</v>
      </c>
      <c r="AH101" s="243">
        <f t="shared" si="23"/>
        <v>2176.7200000000003</v>
      </c>
      <c r="AI101" s="243">
        <f t="shared" si="23"/>
        <v>2344.16</v>
      </c>
      <c r="AJ101" s="243"/>
      <c r="AK101" s="243"/>
      <c r="AL101" s="243"/>
      <c r="AM101" s="243"/>
      <c r="AN101" s="243"/>
      <c r="AO101" s="243"/>
      <c r="AP101" s="222">
        <v>2.99</v>
      </c>
    </row>
    <row r="102" spans="1:42" x14ac:dyDescent="0.15">
      <c r="A102" s="251" t="s">
        <v>13</v>
      </c>
      <c r="B102" s="248">
        <f t="shared" ref="B102:O102" si="24">ROUND(W102*$T$76,0)+W172</f>
        <v>890</v>
      </c>
      <c r="C102" s="248">
        <f t="shared" si="24"/>
        <v>1002</v>
      </c>
      <c r="D102" s="248">
        <f t="shared" si="24"/>
        <v>1189</v>
      </c>
      <c r="E102" s="248">
        <f t="shared" si="24"/>
        <v>1389</v>
      </c>
      <c r="F102" s="248">
        <f t="shared" si="24"/>
        <v>1580</v>
      </c>
      <c r="G102" s="248">
        <f t="shared" si="24"/>
        <v>1827</v>
      </c>
      <c r="H102" s="248">
        <f t="shared" si="24"/>
        <v>2088</v>
      </c>
      <c r="I102" s="248">
        <f t="shared" si="24"/>
        <v>2366</v>
      </c>
      <c r="J102" s="248">
        <f t="shared" si="24"/>
        <v>2650</v>
      </c>
      <c r="K102" s="248">
        <f t="shared" si="24"/>
        <v>2867</v>
      </c>
      <c r="L102" s="248">
        <f t="shared" si="24"/>
        <v>3140</v>
      </c>
      <c r="M102" s="248">
        <f t="shared" si="24"/>
        <v>3407</v>
      </c>
      <c r="N102" s="248">
        <f t="shared" si="24"/>
        <v>3617</v>
      </c>
      <c r="O102" s="248">
        <f t="shared" si="24"/>
        <v>3884</v>
      </c>
      <c r="P102" s="248"/>
      <c r="Q102" s="248"/>
      <c r="R102" s="248"/>
      <c r="S102" s="248"/>
      <c r="T102" s="249"/>
      <c r="V102" s="239">
        <v>30</v>
      </c>
      <c r="W102" s="295">
        <f>X102</f>
        <v>466</v>
      </c>
      <c r="X102" s="250">
        <v>466</v>
      </c>
      <c r="Y102" s="250">
        <v>514</v>
      </c>
      <c r="Z102" s="250">
        <v>571</v>
      </c>
      <c r="AA102" s="250">
        <v>622</v>
      </c>
      <c r="AB102" s="250">
        <v>709</v>
      </c>
      <c r="AC102" s="250">
        <v>805</v>
      </c>
      <c r="AD102" s="250">
        <v>912</v>
      </c>
      <c r="AE102" s="250">
        <v>1023</v>
      </c>
      <c r="AF102" s="250">
        <v>1091</v>
      </c>
      <c r="AG102" s="250">
        <v>1195</v>
      </c>
      <c r="AH102" s="243">
        <f>$AH$74*V102*AP102</f>
        <v>1294.8</v>
      </c>
      <c r="AI102" s="243">
        <f>$AI$74*V102*AP102</f>
        <v>1394.3999999999999</v>
      </c>
      <c r="AJ102" s="243">
        <f>$AJ$74*V102*AP102</f>
        <v>1494</v>
      </c>
      <c r="AK102" s="243"/>
      <c r="AL102" s="243"/>
      <c r="AM102" s="243"/>
      <c r="AN102" s="243"/>
      <c r="AO102" s="243"/>
      <c r="AP102" s="222">
        <v>1.66</v>
      </c>
    </row>
    <row r="103" spans="1:42" x14ac:dyDescent="0.15">
      <c r="A103" s="244">
        <v>750</v>
      </c>
      <c r="B103" s="245">
        <f t="shared" ref="B103:O103" si="25">ROUND(W103*$T$76,0)+W172</f>
        <v>1448</v>
      </c>
      <c r="C103" s="245">
        <f t="shared" si="25"/>
        <v>1560</v>
      </c>
      <c r="D103" s="245">
        <f t="shared" si="25"/>
        <v>1821</v>
      </c>
      <c r="E103" s="245">
        <f t="shared" si="25"/>
        <v>2107</v>
      </c>
      <c r="F103" s="245">
        <f t="shared" si="25"/>
        <v>2375</v>
      </c>
      <c r="G103" s="245">
        <f t="shared" si="25"/>
        <v>2707</v>
      </c>
      <c r="H103" s="245">
        <f t="shared" si="25"/>
        <v>3070</v>
      </c>
      <c r="I103" s="245">
        <f t="shared" si="25"/>
        <v>3455</v>
      </c>
      <c r="J103" s="245">
        <f t="shared" si="25"/>
        <v>3848</v>
      </c>
      <c r="K103" s="245">
        <f t="shared" si="25"/>
        <v>4130</v>
      </c>
      <c r="L103" s="245">
        <f t="shared" si="25"/>
        <v>4597</v>
      </c>
      <c r="M103" s="245">
        <f t="shared" si="25"/>
        <v>4991</v>
      </c>
      <c r="N103" s="245">
        <f t="shared" si="25"/>
        <v>5323</v>
      </c>
      <c r="O103" s="245">
        <f t="shared" si="25"/>
        <v>5711</v>
      </c>
      <c r="P103" s="245"/>
      <c r="Q103" s="245"/>
      <c r="R103" s="245"/>
      <c r="S103" s="245"/>
      <c r="T103" s="246"/>
      <c r="V103" s="239">
        <v>750</v>
      </c>
      <c r="W103" s="295">
        <f t="shared" ref="W103:AJ103" si="26">W102+B173</f>
        <v>826</v>
      </c>
      <c r="X103" s="250">
        <f t="shared" si="26"/>
        <v>826</v>
      </c>
      <c r="Y103" s="250">
        <f t="shared" si="26"/>
        <v>922</v>
      </c>
      <c r="Z103" s="250">
        <f t="shared" si="26"/>
        <v>1034</v>
      </c>
      <c r="AA103" s="250">
        <f t="shared" si="26"/>
        <v>1135</v>
      </c>
      <c r="AB103" s="250">
        <f t="shared" si="26"/>
        <v>1277</v>
      </c>
      <c r="AC103" s="250">
        <f t="shared" si="26"/>
        <v>1439</v>
      </c>
      <c r="AD103" s="250">
        <f t="shared" si="26"/>
        <v>1615</v>
      </c>
      <c r="AE103" s="250">
        <f t="shared" si="26"/>
        <v>1796</v>
      </c>
      <c r="AF103" s="250">
        <f t="shared" si="26"/>
        <v>1906</v>
      </c>
      <c r="AG103" s="250">
        <f t="shared" si="26"/>
        <v>2135</v>
      </c>
      <c r="AH103" s="243">
        <f t="shared" si="26"/>
        <v>2316.6</v>
      </c>
      <c r="AI103" s="243">
        <f t="shared" si="26"/>
        <v>2494.8000000000002</v>
      </c>
      <c r="AJ103" s="243">
        <f t="shared" si="26"/>
        <v>2673</v>
      </c>
      <c r="AK103" s="243"/>
      <c r="AL103" s="243"/>
      <c r="AM103" s="243"/>
      <c r="AN103" s="243"/>
      <c r="AO103" s="243"/>
      <c r="AP103" s="222">
        <v>2.97</v>
      </c>
    </row>
    <row r="104" spans="1:42" x14ac:dyDescent="0.15">
      <c r="A104" s="251" t="s">
        <v>14</v>
      </c>
      <c r="B104" s="248">
        <f t="shared" ref="B104:P104" si="27">ROUND(W104*$T$76,0)+W174</f>
        <v>943</v>
      </c>
      <c r="C104" s="248">
        <f t="shared" si="27"/>
        <v>1063</v>
      </c>
      <c r="D104" s="248">
        <f t="shared" si="27"/>
        <v>1263</v>
      </c>
      <c r="E104" s="248">
        <f t="shared" si="27"/>
        <v>1473</v>
      </c>
      <c r="F104" s="248">
        <f t="shared" si="27"/>
        <v>1674</v>
      </c>
      <c r="G104" s="248">
        <f t="shared" si="27"/>
        <v>1939</v>
      </c>
      <c r="H104" s="248">
        <f t="shared" si="27"/>
        <v>2216</v>
      </c>
      <c r="I104" s="248">
        <f t="shared" si="27"/>
        <v>2511</v>
      </c>
      <c r="J104" s="248">
        <f t="shared" si="27"/>
        <v>2812</v>
      </c>
      <c r="K104" s="248">
        <f t="shared" si="27"/>
        <v>3047</v>
      </c>
      <c r="L104" s="248">
        <f t="shared" si="27"/>
        <v>3330</v>
      </c>
      <c r="M104" s="248">
        <f t="shared" si="27"/>
        <v>3615</v>
      </c>
      <c r="N104" s="248">
        <f t="shared" si="27"/>
        <v>3838</v>
      </c>
      <c r="O104" s="248">
        <f t="shared" si="27"/>
        <v>4120</v>
      </c>
      <c r="P104" s="248">
        <f t="shared" si="27"/>
        <v>4403</v>
      </c>
      <c r="Q104" s="248"/>
      <c r="R104" s="248"/>
      <c r="S104" s="248"/>
      <c r="T104" s="249"/>
      <c r="V104" s="239">
        <v>32</v>
      </c>
      <c r="W104" s="295">
        <f>X104</f>
        <v>492</v>
      </c>
      <c r="X104" s="250">
        <v>492</v>
      </c>
      <c r="Y104" s="250">
        <v>544</v>
      </c>
      <c r="Z104" s="250">
        <v>602</v>
      </c>
      <c r="AA104" s="250">
        <v>654</v>
      </c>
      <c r="AB104" s="250">
        <v>748</v>
      </c>
      <c r="AC104" s="250">
        <v>849</v>
      </c>
      <c r="AD104" s="250">
        <v>962</v>
      </c>
      <c r="AE104" s="250">
        <v>1079</v>
      </c>
      <c r="AF104" s="250">
        <v>1153</v>
      </c>
      <c r="AG104" s="250">
        <v>1258</v>
      </c>
      <c r="AH104" s="243">
        <f>$AH$74*V104*AP104</f>
        <v>1364.48</v>
      </c>
      <c r="AI104" s="243">
        <f>$AI$74*V104*AP104</f>
        <v>1469.4399999999998</v>
      </c>
      <c r="AJ104" s="243">
        <f>$AJ$74*V104*AP104</f>
        <v>1574.3999999999999</v>
      </c>
      <c r="AK104" s="243">
        <f>$AK$74*V104*AP104</f>
        <v>1679.36</v>
      </c>
      <c r="AL104" s="243"/>
      <c r="AM104" s="243"/>
      <c r="AN104" s="243"/>
      <c r="AO104" s="243"/>
      <c r="AP104" s="222">
        <v>1.64</v>
      </c>
    </row>
    <row r="105" spans="1:42" x14ac:dyDescent="0.15">
      <c r="A105" s="244">
        <v>800</v>
      </c>
      <c r="B105" s="245">
        <f t="shared" ref="B105:P105" si="28">ROUND(W105*$T$76,0)+W174</f>
        <v>1525</v>
      </c>
      <c r="C105" s="245">
        <f t="shared" si="28"/>
        <v>1645</v>
      </c>
      <c r="D105" s="245">
        <f t="shared" si="28"/>
        <v>1924</v>
      </c>
      <c r="E105" s="245">
        <f t="shared" si="28"/>
        <v>2223</v>
      </c>
      <c r="F105" s="245">
        <f t="shared" si="28"/>
        <v>2500</v>
      </c>
      <c r="G105" s="245">
        <f t="shared" si="28"/>
        <v>2879</v>
      </c>
      <c r="H105" s="245">
        <f t="shared" si="28"/>
        <v>3241</v>
      </c>
      <c r="I105" s="245">
        <f t="shared" si="28"/>
        <v>3644</v>
      </c>
      <c r="J105" s="245">
        <f t="shared" si="28"/>
        <v>4060</v>
      </c>
      <c r="K105" s="245">
        <f t="shared" si="28"/>
        <v>4393</v>
      </c>
      <c r="L105" s="245">
        <f t="shared" si="28"/>
        <v>4841</v>
      </c>
      <c r="M105" s="245">
        <f t="shared" si="28"/>
        <v>5253</v>
      </c>
      <c r="N105" s="245">
        <f t="shared" si="28"/>
        <v>5601</v>
      </c>
      <c r="O105" s="245">
        <f t="shared" si="28"/>
        <v>6010</v>
      </c>
      <c r="P105" s="245">
        <f t="shared" si="28"/>
        <v>6419</v>
      </c>
      <c r="Q105" s="245"/>
      <c r="R105" s="245"/>
      <c r="S105" s="245"/>
      <c r="T105" s="246"/>
      <c r="V105" s="239">
        <v>800</v>
      </c>
      <c r="W105" s="295">
        <f t="shared" ref="W105:AK105" si="29">W104+B175</f>
        <v>868</v>
      </c>
      <c r="X105" s="250">
        <f t="shared" si="29"/>
        <v>868</v>
      </c>
      <c r="Y105" s="250">
        <f t="shared" si="29"/>
        <v>970</v>
      </c>
      <c r="Z105" s="250">
        <f t="shared" si="29"/>
        <v>1086</v>
      </c>
      <c r="AA105" s="250">
        <f t="shared" si="29"/>
        <v>1187</v>
      </c>
      <c r="AB105" s="250">
        <f t="shared" si="29"/>
        <v>1354</v>
      </c>
      <c r="AC105" s="250">
        <f t="shared" si="29"/>
        <v>1510</v>
      </c>
      <c r="AD105" s="250">
        <f t="shared" si="29"/>
        <v>1693</v>
      </c>
      <c r="AE105" s="250">
        <f t="shared" si="29"/>
        <v>1884</v>
      </c>
      <c r="AF105" s="250">
        <f t="shared" si="29"/>
        <v>2021</v>
      </c>
      <c r="AG105" s="250">
        <f t="shared" si="29"/>
        <v>2233</v>
      </c>
      <c r="AH105" s="243">
        <f t="shared" si="29"/>
        <v>2421.12</v>
      </c>
      <c r="AI105" s="243">
        <f t="shared" si="29"/>
        <v>2607.3599999999997</v>
      </c>
      <c r="AJ105" s="243">
        <f t="shared" si="29"/>
        <v>2793.6</v>
      </c>
      <c r="AK105" s="243">
        <f t="shared" si="29"/>
        <v>2979.84</v>
      </c>
      <c r="AL105" s="243"/>
      <c r="AM105" s="243"/>
      <c r="AN105" s="243"/>
      <c r="AO105" s="243"/>
      <c r="AP105" s="222">
        <v>2.91</v>
      </c>
    </row>
    <row r="106" spans="1:42" x14ac:dyDescent="0.15">
      <c r="A106" s="251" t="s">
        <v>15</v>
      </c>
      <c r="B106" s="248">
        <f t="shared" ref="B106:Q106" si="30">ROUND(W106*$T$76,0)+W176</f>
        <v>996</v>
      </c>
      <c r="C106" s="248">
        <f t="shared" si="30"/>
        <v>1124</v>
      </c>
      <c r="D106" s="248">
        <f t="shared" si="30"/>
        <v>1325</v>
      </c>
      <c r="E106" s="248">
        <f t="shared" si="30"/>
        <v>1559</v>
      </c>
      <c r="F106" s="248">
        <f t="shared" si="30"/>
        <v>1774</v>
      </c>
      <c r="G106" s="248">
        <f t="shared" si="30"/>
        <v>2055</v>
      </c>
      <c r="H106" s="248">
        <f t="shared" si="30"/>
        <v>2349</v>
      </c>
      <c r="I106" s="248">
        <f t="shared" si="30"/>
        <v>2657</v>
      </c>
      <c r="J106" s="248">
        <f t="shared" si="30"/>
        <v>2977</v>
      </c>
      <c r="K106" s="248">
        <f t="shared" si="30"/>
        <v>3221</v>
      </c>
      <c r="L106" s="248">
        <f t="shared" si="30"/>
        <v>3518</v>
      </c>
      <c r="M106" s="248">
        <f t="shared" si="30"/>
        <v>3820</v>
      </c>
      <c r="N106" s="248">
        <f t="shared" si="30"/>
        <v>4054</v>
      </c>
      <c r="O106" s="248">
        <f t="shared" si="30"/>
        <v>4353</v>
      </c>
      <c r="P106" s="248">
        <f t="shared" si="30"/>
        <v>4652</v>
      </c>
      <c r="Q106" s="248">
        <f t="shared" si="30"/>
        <v>4951</v>
      </c>
      <c r="R106" s="248"/>
      <c r="S106" s="248"/>
      <c r="T106" s="249"/>
      <c r="V106" s="239">
        <v>34</v>
      </c>
      <c r="W106" s="295">
        <f>X106</f>
        <v>519</v>
      </c>
      <c r="X106" s="250">
        <v>519</v>
      </c>
      <c r="Y106" s="250">
        <v>566</v>
      </c>
      <c r="Z106" s="250">
        <v>634</v>
      </c>
      <c r="AA106" s="250">
        <v>690</v>
      </c>
      <c r="AB106" s="250">
        <v>789</v>
      </c>
      <c r="AC106" s="250">
        <v>896</v>
      </c>
      <c r="AD106" s="250">
        <v>1012</v>
      </c>
      <c r="AE106" s="250">
        <v>1136</v>
      </c>
      <c r="AF106" s="250">
        <v>1211</v>
      </c>
      <c r="AG106" s="250">
        <v>1320</v>
      </c>
      <c r="AH106" s="243">
        <f>$AH$74*V106*AP106</f>
        <v>1432.0800000000002</v>
      </c>
      <c r="AI106" s="243">
        <f>$AI$74*V106*AP106</f>
        <v>1542.24</v>
      </c>
      <c r="AJ106" s="243">
        <f>$AJ$74*V106*AP106</f>
        <v>1652.4</v>
      </c>
      <c r="AK106" s="243">
        <f>$AK$74*V106*AP106</f>
        <v>1762.5600000000002</v>
      </c>
      <c r="AL106" s="243">
        <f>$AL$74*V106*AP106</f>
        <v>1872.72</v>
      </c>
      <c r="AM106" s="243"/>
      <c r="AN106" s="243"/>
      <c r="AO106" s="243"/>
      <c r="AP106" s="222">
        <v>1.62</v>
      </c>
    </row>
    <row r="107" spans="1:42" x14ac:dyDescent="0.15">
      <c r="A107" s="244">
        <v>850</v>
      </c>
      <c r="B107" s="245">
        <f t="shared" ref="B107:Q107" si="31">ROUND(W107*$T$76,0)+W176</f>
        <v>1599</v>
      </c>
      <c r="C107" s="245">
        <f t="shared" si="31"/>
        <v>1727</v>
      </c>
      <c r="D107" s="245">
        <f t="shared" si="31"/>
        <v>2021</v>
      </c>
      <c r="E107" s="245">
        <f t="shared" si="31"/>
        <v>2351</v>
      </c>
      <c r="F107" s="245">
        <f t="shared" si="31"/>
        <v>2651</v>
      </c>
      <c r="G107" s="245">
        <f t="shared" si="31"/>
        <v>3049</v>
      </c>
      <c r="H107" s="245">
        <f t="shared" si="31"/>
        <v>3435</v>
      </c>
      <c r="I107" s="245">
        <f t="shared" si="31"/>
        <v>3886</v>
      </c>
      <c r="J107" s="245">
        <f t="shared" si="31"/>
        <v>4327</v>
      </c>
      <c r="K107" s="245">
        <f t="shared" si="31"/>
        <v>4642</v>
      </c>
      <c r="L107" s="245">
        <f t="shared" si="31"/>
        <v>5079</v>
      </c>
      <c r="M107" s="245">
        <f t="shared" si="31"/>
        <v>5505</v>
      </c>
      <c r="N107" s="245">
        <f t="shared" si="31"/>
        <v>5869</v>
      </c>
      <c r="O107" s="245">
        <f t="shared" si="31"/>
        <v>6298</v>
      </c>
      <c r="P107" s="245">
        <f t="shared" si="31"/>
        <v>6726</v>
      </c>
      <c r="Q107" s="245">
        <f t="shared" si="31"/>
        <v>7155</v>
      </c>
      <c r="R107" s="245"/>
      <c r="S107" s="245"/>
      <c r="T107" s="246"/>
      <c r="V107" s="239">
        <v>850</v>
      </c>
      <c r="W107" s="295">
        <f t="shared" ref="W107:AL107" si="32">W106+B177</f>
        <v>908</v>
      </c>
      <c r="X107" s="250">
        <f t="shared" si="32"/>
        <v>908</v>
      </c>
      <c r="Y107" s="250">
        <f t="shared" si="32"/>
        <v>1015</v>
      </c>
      <c r="Z107" s="250">
        <f t="shared" si="32"/>
        <v>1145</v>
      </c>
      <c r="AA107" s="250">
        <f t="shared" si="32"/>
        <v>1256</v>
      </c>
      <c r="AB107" s="250">
        <f t="shared" si="32"/>
        <v>1430</v>
      </c>
      <c r="AC107" s="250">
        <f t="shared" si="32"/>
        <v>1597</v>
      </c>
      <c r="AD107" s="250">
        <f t="shared" si="32"/>
        <v>1805</v>
      </c>
      <c r="AE107" s="250">
        <f t="shared" si="32"/>
        <v>2007</v>
      </c>
      <c r="AF107" s="250">
        <f t="shared" si="32"/>
        <v>2128</v>
      </c>
      <c r="AG107" s="250">
        <f t="shared" si="32"/>
        <v>2327</v>
      </c>
      <c r="AH107" s="243">
        <f t="shared" si="32"/>
        <v>2519.4</v>
      </c>
      <c r="AI107" s="243">
        <f t="shared" si="32"/>
        <v>2713.2</v>
      </c>
      <c r="AJ107" s="243">
        <f t="shared" si="32"/>
        <v>2907</v>
      </c>
      <c r="AK107" s="243">
        <f t="shared" si="32"/>
        <v>3100.8</v>
      </c>
      <c r="AL107" s="243">
        <f t="shared" si="32"/>
        <v>3294.6</v>
      </c>
      <c r="AM107" s="243"/>
      <c r="AN107" s="243"/>
      <c r="AO107" s="243"/>
      <c r="AP107" s="222">
        <v>2.85</v>
      </c>
    </row>
    <row r="108" spans="1:42" x14ac:dyDescent="0.15">
      <c r="A108" s="251" t="s">
        <v>16</v>
      </c>
      <c r="B108" s="248">
        <f t="shared" ref="B108:R108" si="33">ROUND(W108*$T$76,0)+W178</f>
        <v>1047</v>
      </c>
      <c r="C108" s="248">
        <f t="shared" si="33"/>
        <v>1183</v>
      </c>
      <c r="D108" s="248">
        <f t="shared" si="33"/>
        <v>1398</v>
      </c>
      <c r="E108" s="248">
        <f t="shared" si="33"/>
        <v>1643</v>
      </c>
      <c r="F108" s="248">
        <f t="shared" si="33"/>
        <v>1886</v>
      </c>
      <c r="G108" s="248">
        <f t="shared" si="33"/>
        <v>2167</v>
      </c>
      <c r="H108" s="248">
        <f t="shared" si="33"/>
        <v>2475</v>
      </c>
      <c r="I108" s="248">
        <f t="shared" si="33"/>
        <v>2802</v>
      </c>
      <c r="J108" s="248">
        <f t="shared" si="33"/>
        <v>3137</v>
      </c>
      <c r="K108" s="248">
        <f t="shared" si="33"/>
        <v>3393</v>
      </c>
      <c r="L108" s="248">
        <f t="shared" si="33"/>
        <v>3732</v>
      </c>
      <c r="M108" s="248">
        <f t="shared" si="33"/>
        <v>4050</v>
      </c>
      <c r="N108" s="248">
        <f t="shared" si="33"/>
        <v>4299</v>
      </c>
      <c r="O108" s="248">
        <f t="shared" si="33"/>
        <v>4616</v>
      </c>
      <c r="P108" s="248">
        <f t="shared" si="33"/>
        <v>4933</v>
      </c>
      <c r="Q108" s="248">
        <f t="shared" si="33"/>
        <v>5249</v>
      </c>
      <c r="R108" s="248">
        <f t="shared" si="33"/>
        <v>5566</v>
      </c>
      <c r="S108" s="248"/>
      <c r="T108" s="249"/>
      <c r="V108" s="239">
        <v>36</v>
      </c>
      <c r="W108" s="295">
        <f>X108</f>
        <v>544</v>
      </c>
      <c r="X108" s="250">
        <v>544</v>
      </c>
      <c r="Y108" s="250">
        <v>595</v>
      </c>
      <c r="Z108" s="250">
        <v>665</v>
      </c>
      <c r="AA108" s="250">
        <v>734</v>
      </c>
      <c r="AB108" s="250">
        <v>828</v>
      </c>
      <c r="AC108" s="250">
        <v>939</v>
      </c>
      <c r="AD108" s="250">
        <v>1062</v>
      </c>
      <c r="AE108" s="250">
        <v>1190</v>
      </c>
      <c r="AF108" s="250">
        <v>1268</v>
      </c>
      <c r="AG108" s="250">
        <v>1399</v>
      </c>
      <c r="AH108" s="243">
        <f>$AH$74*V108*AP108</f>
        <v>1516.3200000000002</v>
      </c>
      <c r="AI108" s="243">
        <f>$AI$74*V108*AP108</f>
        <v>1632.96</v>
      </c>
      <c r="AJ108" s="243">
        <f>$AJ$74*V108*AP108</f>
        <v>1749.6000000000001</v>
      </c>
      <c r="AK108" s="243">
        <f>$AK$74*V108*AP108</f>
        <v>1866.2400000000002</v>
      </c>
      <c r="AL108" s="243">
        <f>$AL$74*V108*AP108</f>
        <v>1982.88</v>
      </c>
      <c r="AM108" s="243">
        <f>$AM$74*V108*AP108</f>
        <v>2099.52</v>
      </c>
      <c r="AN108" s="243"/>
      <c r="AO108" s="243"/>
      <c r="AP108" s="222">
        <v>1.62</v>
      </c>
    </row>
    <row r="109" spans="1:42" ht="13" thickBot="1" x14ac:dyDescent="0.2">
      <c r="A109" s="240">
        <v>900</v>
      </c>
      <c r="B109" s="252">
        <f t="shared" ref="B109:R109" si="34">ROUND(W109*$T$76,0)+W178</f>
        <v>1684</v>
      </c>
      <c r="C109" s="252">
        <f t="shared" si="34"/>
        <v>1820</v>
      </c>
      <c r="D109" s="252">
        <f t="shared" si="34"/>
        <v>2135</v>
      </c>
      <c r="E109" s="252">
        <f t="shared" si="34"/>
        <v>2480</v>
      </c>
      <c r="F109" s="252">
        <f t="shared" si="34"/>
        <v>2814</v>
      </c>
      <c r="G109" s="252">
        <f t="shared" si="34"/>
        <v>3218</v>
      </c>
      <c r="H109" s="252">
        <f t="shared" si="34"/>
        <v>3649</v>
      </c>
      <c r="I109" s="252">
        <f t="shared" si="34"/>
        <v>4098</v>
      </c>
      <c r="J109" s="252">
        <f t="shared" si="34"/>
        <v>4501</v>
      </c>
      <c r="K109" s="252">
        <f t="shared" si="34"/>
        <v>4892</v>
      </c>
      <c r="L109" s="252">
        <f t="shared" si="34"/>
        <v>5377</v>
      </c>
      <c r="M109" s="252">
        <f t="shared" si="34"/>
        <v>5835</v>
      </c>
      <c r="N109" s="252">
        <f t="shared" si="34"/>
        <v>6221</v>
      </c>
      <c r="O109" s="252">
        <f t="shared" si="34"/>
        <v>6675</v>
      </c>
      <c r="P109" s="252">
        <f t="shared" si="34"/>
        <v>7129</v>
      </c>
      <c r="Q109" s="252">
        <f t="shared" si="34"/>
        <v>7583</v>
      </c>
      <c r="R109" s="252">
        <f t="shared" si="34"/>
        <v>8037</v>
      </c>
      <c r="S109" s="252"/>
      <c r="T109" s="253"/>
      <c r="V109" s="239">
        <v>900</v>
      </c>
      <c r="W109" s="295">
        <f t="shared" ref="W109:AM109" si="35">W108+B179</f>
        <v>955</v>
      </c>
      <c r="X109" s="250">
        <f t="shared" si="35"/>
        <v>955</v>
      </c>
      <c r="Y109" s="250">
        <f t="shared" si="35"/>
        <v>1070</v>
      </c>
      <c r="Z109" s="250">
        <f t="shared" si="35"/>
        <v>1205</v>
      </c>
      <c r="AA109" s="250">
        <f t="shared" si="35"/>
        <v>1333</v>
      </c>
      <c r="AB109" s="250">
        <f t="shared" si="35"/>
        <v>1506</v>
      </c>
      <c r="AC109" s="250">
        <f t="shared" si="35"/>
        <v>1696</v>
      </c>
      <c r="AD109" s="250">
        <f t="shared" si="35"/>
        <v>1898</v>
      </c>
      <c r="AE109" s="250">
        <f t="shared" si="35"/>
        <v>2070</v>
      </c>
      <c r="AF109" s="250">
        <f t="shared" si="35"/>
        <v>2235</v>
      </c>
      <c r="AG109" s="250">
        <f t="shared" si="35"/>
        <v>2460</v>
      </c>
      <c r="AH109" s="243">
        <f t="shared" si="35"/>
        <v>2667.6000000000004</v>
      </c>
      <c r="AI109" s="243">
        <f t="shared" si="35"/>
        <v>2872.8</v>
      </c>
      <c r="AJ109" s="243">
        <f t="shared" si="35"/>
        <v>3078</v>
      </c>
      <c r="AK109" s="243">
        <f t="shared" si="35"/>
        <v>3283.2000000000003</v>
      </c>
      <c r="AL109" s="243">
        <f t="shared" si="35"/>
        <v>3488.4</v>
      </c>
      <c r="AM109" s="243">
        <f t="shared" si="35"/>
        <v>3693.6</v>
      </c>
      <c r="AN109" s="243"/>
      <c r="AO109" s="243"/>
      <c r="AP109" s="222">
        <v>2.85</v>
      </c>
    </row>
    <row r="110" spans="1:42" x14ac:dyDescent="0.15">
      <c r="A110" s="238" t="s">
        <v>17</v>
      </c>
      <c r="B110" s="241">
        <f t="shared" ref="B110:S110" si="36">ROUND(W110*$T$76,0)+W180</f>
        <v>1098</v>
      </c>
      <c r="C110" s="241">
        <f t="shared" si="36"/>
        <v>1242</v>
      </c>
      <c r="D110" s="241">
        <f t="shared" si="36"/>
        <v>1468</v>
      </c>
      <c r="E110" s="241">
        <f t="shared" si="36"/>
        <v>1725</v>
      </c>
      <c r="F110" s="241">
        <f t="shared" si="36"/>
        <v>1982</v>
      </c>
      <c r="G110" s="241">
        <f t="shared" si="36"/>
        <v>2278</v>
      </c>
      <c r="H110" s="241">
        <f t="shared" si="36"/>
        <v>2605</v>
      </c>
      <c r="I110" s="241">
        <f t="shared" si="36"/>
        <v>2943</v>
      </c>
      <c r="J110" s="241">
        <f t="shared" si="36"/>
        <v>3292</v>
      </c>
      <c r="K110" s="241">
        <f t="shared" si="36"/>
        <v>3566</v>
      </c>
      <c r="L110" s="241">
        <f t="shared" si="36"/>
        <v>3928</v>
      </c>
      <c r="M110" s="241">
        <f t="shared" si="36"/>
        <v>4266</v>
      </c>
      <c r="N110" s="241">
        <f t="shared" si="36"/>
        <v>4527</v>
      </c>
      <c r="O110" s="241">
        <f t="shared" si="36"/>
        <v>4861</v>
      </c>
      <c r="P110" s="241">
        <f t="shared" si="36"/>
        <v>5195</v>
      </c>
      <c r="Q110" s="241">
        <f t="shared" si="36"/>
        <v>5528</v>
      </c>
      <c r="R110" s="241">
        <f t="shared" si="36"/>
        <v>5862</v>
      </c>
      <c r="S110" s="241">
        <f t="shared" si="36"/>
        <v>6196</v>
      </c>
      <c r="T110" s="242"/>
      <c r="V110" s="239">
        <v>38</v>
      </c>
      <c r="W110" s="295">
        <f>X110</f>
        <v>569</v>
      </c>
      <c r="X110" s="250">
        <v>569</v>
      </c>
      <c r="Y110" s="250">
        <v>622</v>
      </c>
      <c r="Z110" s="250">
        <v>695</v>
      </c>
      <c r="AA110" s="250">
        <v>768</v>
      </c>
      <c r="AB110" s="250">
        <v>866</v>
      </c>
      <c r="AC110" s="250">
        <v>984</v>
      </c>
      <c r="AD110" s="250">
        <v>1109</v>
      </c>
      <c r="AE110" s="250">
        <v>1241</v>
      </c>
      <c r="AF110" s="250">
        <v>1325</v>
      </c>
      <c r="AG110" s="250">
        <v>1466</v>
      </c>
      <c r="AH110" s="243">
        <f>$AH$74*V110*AP110</f>
        <v>1590.68</v>
      </c>
      <c r="AI110" s="243">
        <f>$AI$74*V110*AP110</f>
        <v>1713.0400000000002</v>
      </c>
      <c r="AJ110" s="243">
        <f>$AJ$74*V110*AP110</f>
        <v>1835.4</v>
      </c>
      <c r="AK110" s="243">
        <f>$AK$74*V110*AP110</f>
        <v>1957.7600000000002</v>
      </c>
      <c r="AL110" s="243">
        <f>$AL$74*V110*AP110</f>
        <v>2080.1200000000003</v>
      </c>
      <c r="AM110" s="243">
        <f>$AM$74*V110*AP110</f>
        <v>2202.48</v>
      </c>
      <c r="AN110" s="243">
        <f>$AN$74*V110*AP110</f>
        <v>2324.84</v>
      </c>
      <c r="AO110" s="243"/>
      <c r="AP110" s="222">
        <v>1.61</v>
      </c>
    </row>
    <row r="111" spans="1:42" x14ac:dyDescent="0.15">
      <c r="A111" s="244">
        <v>950</v>
      </c>
      <c r="B111" s="245">
        <f t="shared" ref="B111:S111" si="37">ROUND(W111*$T$76,0)+W180</f>
        <v>1768</v>
      </c>
      <c r="C111" s="245">
        <f t="shared" si="37"/>
        <v>1912</v>
      </c>
      <c r="D111" s="245">
        <f t="shared" si="37"/>
        <v>2243</v>
      </c>
      <c r="E111" s="245">
        <f t="shared" si="37"/>
        <v>2604</v>
      </c>
      <c r="F111" s="245">
        <f t="shared" si="37"/>
        <v>2960</v>
      </c>
      <c r="G111" s="245">
        <f t="shared" si="37"/>
        <v>3383</v>
      </c>
      <c r="H111" s="245">
        <f t="shared" si="37"/>
        <v>3842</v>
      </c>
      <c r="I111" s="245">
        <f t="shared" si="37"/>
        <v>4305</v>
      </c>
      <c r="J111" s="245">
        <f t="shared" si="37"/>
        <v>4728</v>
      </c>
      <c r="K111" s="245">
        <f t="shared" si="37"/>
        <v>5141</v>
      </c>
      <c r="L111" s="245">
        <f t="shared" si="37"/>
        <v>5663</v>
      </c>
      <c r="M111" s="245">
        <f t="shared" si="37"/>
        <v>6149</v>
      </c>
      <c r="N111" s="245">
        <f t="shared" si="37"/>
        <v>6556</v>
      </c>
      <c r="O111" s="245">
        <f t="shared" si="37"/>
        <v>7034</v>
      </c>
      <c r="P111" s="245">
        <f t="shared" si="37"/>
        <v>7513</v>
      </c>
      <c r="Q111" s="245">
        <f t="shared" si="37"/>
        <v>7991</v>
      </c>
      <c r="R111" s="245">
        <f t="shared" si="37"/>
        <v>8470</v>
      </c>
      <c r="S111" s="245">
        <f t="shared" si="37"/>
        <v>8948</v>
      </c>
      <c r="T111" s="246"/>
      <c r="V111" s="239">
        <v>950</v>
      </c>
      <c r="W111" s="295">
        <f t="shared" ref="W111:AN111" si="38">W110+B181</f>
        <v>1001</v>
      </c>
      <c r="X111" s="250">
        <f t="shared" si="38"/>
        <v>1001</v>
      </c>
      <c r="Y111" s="250">
        <f t="shared" si="38"/>
        <v>1122</v>
      </c>
      <c r="Z111" s="250">
        <f t="shared" si="38"/>
        <v>1262</v>
      </c>
      <c r="AA111" s="250">
        <f t="shared" si="38"/>
        <v>1399</v>
      </c>
      <c r="AB111" s="250">
        <f t="shared" si="38"/>
        <v>1579</v>
      </c>
      <c r="AC111" s="250">
        <f t="shared" si="38"/>
        <v>1782</v>
      </c>
      <c r="AD111" s="250">
        <f t="shared" si="38"/>
        <v>1988</v>
      </c>
      <c r="AE111" s="250">
        <f t="shared" si="38"/>
        <v>2168</v>
      </c>
      <c r="AF111" s="250">
        <f t="shared" si="38"/>
        <v>2341</v>
      </c>
      <c r="AG111" s="250">
        <f t="shared" si="38"/>
        <v>2585</v>
      </c>
      <c r="AH111" s="243">
        <f t="shared" si="38"/>
        <v>2805.92</v>
      </c>
      <c r="AI111" s="243">
        <f t="shared" si="38"/>
        <v>3021.76</v>
      </c>
      <c r="AJ111" s="243">
        <f t="shared" si="38"/>
        <v>3237.6000000000004</v>
      </c>
      <c r="AK111" s="243">
        <f t="shared" si="38"/>
        <v>3453.4400000000005</v>
      </c>
      <c r="AL111" s="243">
        <f t="shared" si="38"/>
        <v>3669.2800000000007</v>
      </c>
      <c r="AM111" s="243">
        <f t="shared" si="38"/>
        <v>3885.12</v>
      </c>
      <c r="AN111" s="243">
        <f t="shared" si="38"/>
        <v>4100.96</v>
      </c>
      <c r="AO111" s="243"/>
      <c r="AP111" s="222">
        <v>2.84</v>
      </c>
    </row>
    <row r="112" spans="1:42" x14ac:dyDescent="0.15">
      <c r="A112" s="251" t="s">
        <v>18</v>
      </c>
      <c r="B112" s="248">
        <f t="shared" ref="B112:T112" si="39">ROUND(W112*$T$76,0)+W182</f>
        <v>1130</v>
      </c>
      <c r="C112" s="248">
        <f t="shared" si="39"/>
        <v>1282</v>
      </c>
      <c r="D112" s="248">
        <f t="shared" si="39"/>
        <v>1547</v>
      </c>
      <c r="E112" s="248">
        <f t="shared" si="39"/>
        <v>1803</v>
      </c>
      <c r="F112" s="248">
        <f t="shared" si="39"/>
        <v>2101</v>
      </c>
      <c r="G112" s="248">
        <f t="shared" si="39"/>
        <v>2403</v>
      </c>
      <c r="H112" s="248">
        <f t="shared" si="39"/>
        <v>2741</v>
      </c>
      <c r="I112" s="248">
        <f t="shared" si="39"/>
        <v>3067</v>
      </c>
      <c r="J112" s="248">
        <f t="shared" si="39"/>
        <v>3417</v>
      </c>
      <c r="K112" s="248">
        <f t="shared" si="39"/>
        <v>3758</v>
      </c>
      <c r="L112" s="248">
        <f t="shared" si="39"/>
        <v>4140</v>
      </c>
      <c r="M112" s="248">
        <f t="shared" si="39"/>
        <v>4495</v>
      </c>
      <c r="N112" s="248">
        <f t="shared" si="39"/>
        <v>4771</v>
      </c>
      <c r="O112" s="248">
        <f t="shared" si="39"/>
        <v>5123</v>
      </c>
      <c r="P112" s="248">
        <f t="shared" si="39"/>
        <v>5474</v>
      </c>
      <c r="Q112" s="248">
        <f t="shared" si="39"/>
        <v>5826</v>
      </c>
      <c r="R112" s="248">
        <f t="shared" si="39"/>
        <v>6178</v>
      </c>
      <c r="S112" s="248">
        <f t="shared" si="39"/>
        <v>6529</v>
      </c>
      <c r="T112" s="249">
        <f t="shared" si="39"/>
        <v>6881</v>
      </c>
      <c r="V112" s="239">
        <v>40</v>
      </c>
      <c r="W112" s="295">
        <f>X112</f>
        <v>582</v>
      </c>
      <c r="X112" s="250">
        <v>582</v>
      </c>
      <c r="Y112" s="250">
        <v>655</v>
      </c>
      <c r="Z112" s="250">
        <v>722</v>
      </c>
      <c r="AA112" s="250">
        <v>816</v>
      </c>
      <c r="AB112" s="250">
        <v>913</v>
      </c>
      <c r="AC112" s="250">
        <v>1033</v>
      </c>
      <c r="AD112" s="250">
        <v>1145</v>
      </c>
      <c r="AE112" s="250">
        <v>1273</v>
      </c>
      <c r="AF112" s="250">
        <v>1395</v>
      </c>
      <c r="AG112" s="250">
        <v>1543</v>
      </c>
      <c r="AH112" s="243">
        <f>$AH$74*V112*AP112</f>
        <v>1674.4</v>
      </c>
      <c r="AI112" s="243">
        <f>$AI$74*V112*AP112</f>
        <v>1803.2</v>
      </c>
      <c r="AJ112" s="243">
        <f>$AJ$74*V112*AP112</f>
        <v>1932.0000000000002</v>
      </c>
      <c r="AK112" s="243">
        <f>$AK$74*V112*AP112</f>
        <v>2060.8000000000002</v>
      </c>
      <c r="AL112" s="243">
        <f>$AL$74*V112*AP112</f>
        <v>2189.6</v>
      </c>
      <c r="AM112" s="243">
        <f>$AM$74*V112*AP112</f>
        <v>2318.4</v>
      </c>
      <c r="AN112" s="243">
        <f>$AN$74*V112*AP112</f>
        <v>2447.2000000000003</v>
      </c>
      <c r="AO112" s="243">
        <f>$AO$74*V112*AP112</f>
        <v>2576</v>
      </c>
      <c r="AP112" s="222">
        <v>1.61</v>
      </c>
    </row>
    <row r="113" spans="1:42" x14ac:dyDescent="0.15">
      <c r="A113" s="244">
        <v>1000</v>
      </c>
      <c r="B113" s="245">
        <f t="shared" ref="B113:T113" si="40">ROUND(W113*$T$76,0)+W182</f>
        <v>1818</v>
      </c>
      <c r="C113" s="245">
        <f t="shared" si="40"/>
        <v>1970</v>
      </c>
      <c r="D113" s="245">
        <f t="shared" si="40"/>
        <v>2359</v>
      </c>
      <c r="E113" s="245">
        <f t="shared" si="40"/>
        <v>2727</v>
      </c>
      <c r="F113" s="245">
        <f t="shared" si="40"/>
        <v>3128</v>
      </c>
      <c r="G113" s="245">
        <f t="shared" si="40"/>
        <v>3567</v>
      </c>
      <c r="H113" s="245">
        <f t="shared" si="40"/>
        <v>4040</v>
      </c>
      <c r="I113" s="245">
        <f t="shared" si="40"/>
        <v>4502</v>
      </c>
      <c r="J113" s="245">
        <f t="shared" si="40"/>
        <v>4927</v>
      </c>
      <c r="K113" s="245">
        <f t="shared" si="40"/>
        <v>5415</v>
      </c>
      <c r="L113" s="245">
        <f t="shared" si="40"/>
        <v>5921</v>
      </c>
      <c r="M113" s="245">
        <f t="shared" si="40"/>
        <v>6430</v>
      </c>
      <c r="N113" s="245">
        <f t="shared" si="40"/>
        <v>6854</v>
      </c>
      <c r="O113" s="245">
        <f t="shared" si="40"/>
        <v>7355</v>
      </c>
      <c r="P113" s="245">
        <f t="shared" si="40"/>
        <v>7855</v>
      </c>
      <c r="Q113" s="245">
        <f t="shared" si="40"/>
        <v>8355</v>
      </c>
      <c r="R113" s="245">
        <f t="shared" si="40"/>
        <v>8856</v>
      </c>
      <c r="S113" s="245">
        <f t="shared" si="40"/>
        <v>9356</v>
      </c>
      <c r="T113" s="246">
        <f t="shared" si="40"/>
        <v>9857</v>
      </c>
      <c r="V113" s="239">
        <v>1000</v>
      </c>
      <c r="W113" s="295">
        <f t="shared" ref="W113:AO113" si="41">W112+B183</f>
        <v>1026</v>
      </c>
      <c r="X113" s="250">
        <f t="shared" si="41"/>
        <v>1026</v>
      </c>
      <c r="Y113" s="250">
        <f t="shared" si="41"/>
        <v>1179</v>
      </c>
      <c r="Z113" s="250">
        <f t="shared" si="41"/>
        <v>1318</v>
      </c>
      <c r="AA113" s="250">
        <f t="shared" si="41"/>
        <v>1479</v>
      </c>
      <c r="AB113" s="250">
        <f t="shared" si="41"/>
        <v>1664</v>
      </c>
      <c r="AC113" s="250">
        <f t="shared" si="41"/>
        <v>1871</v>
      </c>
      <c r="AD113" s="250">
        <f t="shared" si="41"/>
        <v>2071</v>
      </c>
      <c r="AE113" s="250">
        <f t="shared" si="41"/>
        <v>2247</v>
      </c>
      <c r="AF113" s="250">
        <f t="shared" si="41"/>
        <v>2464</v>
      </c>
      <c r="AG113" s="250">
        <f t="shared" si="41"/>
        <v>2692</v>
      </c>
      <c r="AH113" s="243">
        <f t="shared" si="41"/>
        <v>2922.4</v>
      </c>
      <c r="AI113" s="243">
        <f t="shared" si="41"/>
        <v>3147.2</v>
      </c>
      <c r="AJ113" s="243">
        <f t="shared" si="41"/>
        <v>3372</v>
      </c>
      <c r="AK113" s="243">
        <f t="shared" si="41"/>
        <v>3596.8</v>
      </c>
      <c r="AL113" s="243">
        <f t="shared" si="41"/>
        <v>3821.6</v>
      </c>
      <c r="AM113" s="243">
        <f t="shared" si="41"/>
        <v>4046.4</v>
      </c>
      <c r="AN113" s="243">
        <f t="shared" si="41"/>
        <v>4271.2000000000007</v>
      </c>
      <c r="AO113" s="243">
        <f t="shared" si="41"/>
        <v>4496</v>
      </c>
      <c r="AP113" s="222">
        <v>2.81</v>
      </c>
    </row>
    <row r="114" spans="1:42" x14ac:dyDescent="0.15">
      <c r="A114" s="251" t="s">
        <v>19</v>
      </c>
      <c r="B114" s="248">
        <f t="shared" ref="B114:T114" si="42">ROUND(W114*$T$76,0)+W184</f>
        <v>1179</v>
      </c>
      <c r="C114" s="248">
        <f t="shared" si="42"/>
        <v>1339</v>
      </c>
      <c r="D114" s="248">
        <f t="shared" si="42"/>
        <v>1620</v>
      </c>
      <c r="E114" s="248">
        <f t="shared" si="42"/>
        <v>1887</v>
      </c>
      <c r="F114" s="248">
        <f t="shared" si="42"/>
        <v>2196</v>
      </c>
      <c r="G114" s="248">
        <f t="shared" si="42"/>
        <v>2513</v>
      </c>
      <c r="H114" s="248">
        <f t="shared" si="42"/>
        <v>2869</v>
      </c>
      <c r="I114" s="248">
        <f t="shared" si="42"/>
        <v>3208</v>
      </c>
      <c r="J114" s="248">
        <f t="shared" si="42"/>
        <v>3575</v>
      </c>
      <c r="K114" s="248">
        <f t="shared" si="42"/>
        <v>3937</v>
      </c>
      <c r="L114" s="248">
        <f t="shared" si="42"/>
        <v>4349</v>
      </c>
      <c r="M114" s="248">
        <f t="shared" si="42"/>
        <v>4725</v>
      </c>
      <c r="N114" s="248">
        <f t="shared" si="42"/>
        <v>5015</v>
      </c>
      <c r="O114" s="248">
        <f t="shared" si="42"/>
        <v>5384</v>
      </c>
      <c r="P114" s="248">
        <f t="shared" si="42"/>
        <v>5754</v>
      </c>
      <c r="Q114" s="248">
        <f t="shared" si="42"/>
        <v>6124</v>
      </c>
      <c r="R114" s="248">
        <f t="shared" si="42"/>
        <v>6493</v>
      </c>
      <c r="S114" s="248">
        <f t="shared" si="42"/>
        <v>6863</v>
      </c>
      <c r="T114" s="249">
        <f t="shared" si="42"/>
        <v>7232</v>
      </c>
      <c r="V114" s="239">
        <v>42</v>
      </c>
      <c r="W114" s="295">
        <f>X114</f>
        <v>606</v>
      </c>
      <c r="X114" s="250">
        <v>606</v>
      </c>
      <c r="Y114" s="250">
        <v>684</v>
      </c>
      <c r="Z114" s="250">
        <v>753</v>
      </c>
      <c r="AA114" s="250">
        <v>849</v>
      </c>
      <c r="AB114" s="250">
        <v>950</v>
      </c>
      <c r="AC114" s="250">
        <v>1077</v>
      </c>
      <c r="AD114" s="250">
        <v>1192</v>
      </c>
      <c r="AE114" s="250">
        <v>1326</v>
      </c>
      <c r="AF114" s="250">
        <v>1456</v>
      </c>
      <c r="AG114" s="250">
        <v>1619</v>
      </c>
      <c r="AH114" s="243">
        <f>$AH$74*V114*AP114</f>
        <v>1758.1200000000001</v>
      </c>
      <c r="AI114" s="243">
        <f>$AI$74*V114*AP114</f>
        <v>1893.3600000000001</v>
      </c>
      <c r="AJ114" s="243">
        <f>$AJ$74*V114*AP114</f>
        <v>2028.6000000000001</v>
      </c>
      <c r="AK114" s="243">
        <f>$AK$74*V114*AP114</f>
        <v>2163.84</v>
      </c>
      <c r="AL114" s="243">
        <f>$AL$74*V114*AP114</f>
        <v>2299.08</v>
      </c>
      <c r="AM114" s="243">
        <f>$AM$74*V114*AP114</f>
        <v>2434.3200000000002</v>
      </c>
      <c r="AN114" s="243">
        <f>$AN$74*V114*AP114</f>
        <v>2569.56</v>
      </c>
      <c r="AO114" s="243">
        <f>$AO$74*V114*AP114</f>
        <v>2704.8</v>
      </c>
      <c r="AP114" s="222">
        <v>1.61</v>
      </c>
    </row>
    <row r="115" spans="1:42" x14ac:dyDescent="0.15">
      <c r="A115" s="244">
        <v>1050</v>
      </c>
      <c r="B115" s="245">
        <f t="shared" ref="B115:T115" si="43">ROUND(W115*$T$76,0)+W184</f>
        <v>1900</v>
      </c>
      <c r="C115" s="245">
        <f t="shared" si="43"/>
        <v>2060</v>
      </c>
      <c r="D115" s="245">
        <f t="shared" si="43"/>
        <v>2453</v>
      </c>
      <c r="E115" s="245">
        <f t="shared" si="43"/>
        <v>2856</v>
      </c>
      <c r="F115" s="245">
        <f t="shared" si="43"/>
        <v>3258</v>
      </c>
      <c r="G115" s="245">
        <f t="shared" si="43"/>
        <v>3731</v>
      </c>
      <c r="H115" s="245">
        <f t="shared" si="43"/>
        <v>4232</v>
      </c>
      <c r="I115" s="245">
        <f t="shared" si="43"/>
        <v>4711</v>
      </c>
      <c r="J115" s="245">
        <f t="shared" si="43"/>
        <v>5153</v>
      </c>
      <c r="K115" s="245">
        <f t="shared" si="43"/>
        <v>5676</v>
      </c>
      <c r="L115" s="245">
        <f t="shared" si="43"/>
        <v>6217</v>
      </c>
      <c r="M115" s="245">
        <f t="shared" si="43"/>
        <v>6756</v>
      </c>
      <c r="N115" s="245">
        <f t="shared" si="43"/>
        <v>7202</v>
      </c>
      <c r="O115" s="245">
        <f t="shared" si="43"/>
        <v>7728</v>
      </c>
      <c r="P115" s="245">
        <f t="shared" si="43"/>
        <v>8254</v>
      </c>
      <c r="Q115" s="245">
        <f t="shared" si="43"/>
        <v>8780</v>
      </c>
      <c r="R115" s="245">
        <f t="shared" si="43"/>
        <v>9306</v>
      </c>
      <c r="S115" s="245">
        <f t="shared" si="43"/>
        <v>9831</v>
      </c>
      <c r="T115" s="246">
        <f t="shared" si="43"/>
        <v>10357</v>
      </c>
      <c r="V115" s="239">
        <v>1050</v>
      </c>
      <c r="W115" s="295">
        <f t="shared" ref="W115:AO115" si="44">W114+B185</f>
        <v>1071</v>
      </c>
      <c r="X115" s="250">
        <f t="shared" si="44"/>
        <v>1071</v>
      </c>
      <c r="Y115" s="250">
        <f t="shared" si="44"/>
        <v>1221</v>
      </c>
      <c r="Z115" s="250">
        <f t="shared" si="44"/>
        <v>1378</v>
      </c>
      <c r="AA115" s="250">
        <f t="shared" si="44"/>
        <v>1534</v>
      </c>
      <c r="AB115" s="250">
        <f t="shared" si="44"/>
        <v>1736</v>
      </c>
      <c r="AC115" s="250">
        <f t="shared" si="44"/>
        <v>1956</v>
      </c>
      <c r="AD115" s="250">
        <f t="shared" si="44"/>
        <v>2162</v>
      </c>
      <c r="AE115" s="250">
        <f t="shared" si="44"/>
        <v>2344</v>
      </c>
      <c r="AF115" s="250">
        <f t="shared" si="44"/>
        <v>2578</v>
      </c>
      <c r="AG115" s="250">
        <f t="shared" si="44"/>
        <v>2824</v>
      </c>
      <c r="AH115" s="243">
        <f t="shared" si="44"/>
        <v>3068.52</v>
      </c>
      <c r="AI115" s="243">
        <f t="shared" si="44"/>
        <v>3304.5600000000004</v>
      </c>
      <c r="AJ115" s="243">
        <f t="shared" si="44"/>
        <v>3540.6000000000004</v>
      </c>
      <c r="AK115" s="243">
        <f t="shared" si="44"/>
        <v>3776.6400000000003</v>
      </c>
      <c r="AL115" s="243">
        <f t="shared" si="44"/>
        <v>4012.68</v>
      </c>
      <c r="AM115" s="243">
        <f t="shared" si="44"/>
        <v>4248.72</v>
      </c>
      <c r="AN115" s="243">
        <f t="shared" si="44"/>
        <v>4484.76</v>
      </c>
      <c r="AO115" s="243">
        <f t="shared" si="44"/>
        <v>4720.8</v>
      </c>
      <c r="AP115" s="222">
        <v>2.81</v>
      </c>
    </row>
    <row r="116" spans="1:42" x14ac:dyDescent="0.15">
      <c r="A116" s="251" t="s">
        <v>20</v>
      </c>
      <c r="B116" s="248">
        <f t="shared" ref="B116:T116" si="45">ROUND(W116*$T$76,0)+W186</f>
        <v>1232</v>
      </c>
      <c r="C116" s="248">
        <f t="shared" si="45"/>
        <v>1400</v>
      </c>
      <c r="D116" s="248">
        <f t="shared" si="45"/>
        <v>1692</v>
      </c>
      <c r="E116" s="248">
        <f t="shared" si="45"/>
        <v>1971</v>
      </c>
      <c r="F116" s="248">
        <f t="shared" si="45"/>
        <v>2294</v>
      </c>
      <c r="G116" s="248">
        <f t="shared" si="45"/>
        <v>2627</v>
      </c>
      <c r="H116" s="248">
        <f t="shared" si="45"/>
        <v>2996</v>
      </c>
      <c r="I116" s="248">
        <f t="shared" si="45"/>
        <v>3352</v>
      </c>
      <c r="J116" s="248">
        <f t="shared" si="45"/>
        <v>3732</v>
      </c>
      <c r="K116" s="248">
        <f t="shared" si="45"/>
        <v>4108</v>
      </c>
      <c r="L116" s="248">
        <f t="shared" si="45"/>
        <v>4547</v>
      </c>
      <c r="M116" s="248">
        <f t="shared" si="45"/>
        <v>4937</v>
      </c>
      <c r="N116" s="248">
        <f t="shared" si="45"/>
        <v>5239</v>
      </c>
      <c r="O116" s="248">
        <f t="shared" si="45"/>
        <v>5626</v>
      </c>
      <c r="P116" s="248">
        <f t="shared" si="45"/>
        <v>6012</v>
      </c>
      <c r="Q116" s="248">
        <f t="shared" si="45"/>
        <v>6398</v>
      </c>
      <c r="R116" s="248">
        <f t="shared" si="45"/>
        <v>6784</v>
      </c>
      <c r="S116" s="248">
        <f t="shared" si="45"/>
        <v>7171</v>
      </c>
      <c r="T116" s="249">
        <f t="shared" si="45"/>
        <v>7557</v>
      </c>
      <c r="V116" s="239">
        <v>44</v>
      </c>
      <c r="W116" s="295">
        <f>X116</f>
        <v>632</v>
      </c>
      <c r="X116" s="250">
        <v>632</v>
      </c>
      <c r="Y116" s="250">
        <v>712</v>
      </c>
      <c r="Z116" s="250">
        <v>784</v>
      </c>
      <c r="AA116" s="250">
        <v>884</v>
      </c>
      <c r="AB116" s="250">
        <v>990</v>
      </c>
      <c r="AC116" s="250">
        <v>1120</v>
      </c>
      <c r="AD116" s="250">
        <v>1241</v>
      </c>
      <c r="AE116" s="250">
        <v>1378</v>
      </c>
      <c r="AF116" s="250">
        <v>1512</v>
      </c>
      <c r="AG116" s="250">
        <v>1687</v>
      </c>
      <c r="AH116" s="243">
        <f>$AH$74*V116*AP116</f>
        <v>1830.4</v>
      </c>
      <c r="AI116" s="243">
        <f>$AI$74*V116*AP116</f>
        <v>1971.2</v>
      </c>
      <c r="AJ116" s="243">
        <f>$AJ$74*V116*AP116</f>
        <v>2112</v>
      </c>
      <c r="AK116" s="243">
        <f>$AK$74*V116*AP116</f>
        <v>2252.8000000000002</v>
      </c>
      <c r="AL116" s="243">
        <f>$AL$74*V116*AP116</f>
        <v>2393.6</v>
      </c>
      <c r="AM116" s="243">
        <f>$AM$74*V116*AP116</f>
        <v>2534.4</v>
      </c>
      <c r="AN116" s="243">
        <f>$AN$74*V116*AP116</f>
        <v>2675.2000000000003</v>
      </c>
      <c r="AO116" s="243">
        <f>$AO$74*V116*AP116</f>
        <v>2816</v>
      </c>
      <c r="AP116" s="222">
        <v>1.6</v>
      </c>
    </row>
    <row r="117" spans="1:42" x14ac:dyDescent="0.15">
      <c r="A117" s="244">
        <v>1100</v>
      </c>
      <c r="B117" s="245">
        <f t="shared" ref="B117:T117" si="46">ROUND(W117*$T$76,0)+W186</f>
        <v>1986</v>
      </c>
      <c r="C117" s="245">
        <f t="shared" si="46"/>
        <v>2154</v>
      </c>
      <c r="D117" s="245">
        <f t="shared" si="46"/>
        <v>2544</v>
      </c>
      <c r="E117" s="245">
        <f t="shared" si="46"/>
        <v>2985</v>
      </c>
      <c r="F117" s="245">
        <f t="shared" si="46"/>
        <v>3420</v>
      </c>
      <c r="G117" s="245">
        <f t="shared" si="46"/>
        <v>3902</v>
      </c>
      <c r="H117" s="245">
        <f t="shared" si="46"/>
        <v>4420</v>
      </c>
      <c r="I117" s="245">
        <f t="shared" si="46"/>
        <v>4925</v>
      </c>
      <c r="J117" s="245">
        <f t="shared" si="46"/>
        <v>5384</v>
      </c>
      <c r="K117" s="245">
        <f t="shared" si="46"/>
        <v>5924</v>
      </c>
      <c r="L117" s="245">
        <f t="shared" si="46"/>
        <v>6494</v>
      </c>
      <c r="M117" s="245">
        <f t="shared" si="46"/>
        <v>7047</v>
      </c>
      <c r="N117" s="245">
        <f t="shared" si="46"/>
        <v>7512</v>
      </c>
      <c r="O117" s="245">
        <f t="shared" si="46"/>
        <v>8060</v>
      </c>
      <c r="P117" s="245">
        <f t="shared" si="46"/>
        <v>8609</v>
      </c>
      <c r="Q117" s="245">
        <f t="shared" si="46"/>
        <v>9157</v>
      </c>
      <c r="R117" s="245">
        <f t="shared" si="46"/>
        <v>9706</v>
      </c>
      <c r="S117" s="245">
        <f t="shared" si="46"/>
        <v>10255</v>
      </c>
      <c r="T117" s="246">
        <f t="shared" si="46"/>
        <v>10803</v>
      </c>
      <c r="V117" s="239">
        <v>1100</v>
      </c>
      <c r="W117" s="295">
        <f t="shared" ref="W117:AO117" si="47">W116+B187</f>
        <v>1119</v>
      </c>
      <c r="X117" s="250">
        <f t="shared" si="47"/>
        <v>1119</v>
      </c>
      <c r="Y117" s="250">
        <f t="shared" si="47"/>
        <v>1262</v>
      </c>
      <c r="Z117" s="250">
        <f t="shared" si="47"/>
        <v>1438</v>
      </c>
      <c r="AA117" s="250">
        <f t="shared" si="47"/>
        <v>1610</v>
      </c>
      <c r="AB117" s="250">
        <f t="shared" si="47"/>
        <v>1813</v>
      </c>
      <c r="AC117" s="250">
        <f t="shared" si="47"/>
        <v>2039</v>
      </c>
      <c r="AD117" s="250">
        <f t="shared" si="47"/>
        <v>2256</v>
      </c>
      <c r="AE117" s="250">
        <f t="shared" si="47"/>
        <v>2444</v>
      </c>
      <c r="AF117" s="250">
        <f t="shared" si="47"/>
        <v>2684</v>
      </c>
      <c r="AG117" s="250">
        <f t="shared" si="47"/>
        <v>2943</v>
      </c>
      <c r="AH117" s="243">
        <f t="shared" si="47"/>
        <v>3191.76</v>
      </c>
      <c r="AI117" s="243">
        <f t="shared" si="47"/>
        <v>3437.2799999999997</v>
      </c>
      <c r="AJ117" s="243">
        <f t="shared" si="47"/>
        <v>3682.8</v>
      </c>
      <c r="AK117" s="243">
        <f t="shared" si="47"/>
        <v>3928.32</v>
      </c>
      <c r="AL117" s="243">
        <f t="shared" si="47"/>
        <v>4173.84</v>
      </c>
      <c r="AM117" s="243">
        <f t="shared" si="47"/>
        <v>4419.3599999999997</v>
      </c>
      <c r="AN117" s="243">
        <f t="shared" si="47"/>
        <v>4664.88</v>
      </c>
      <c r="AO117" s="243">
        <f t="shared" si="47"/>
        <v>4910.3999999999996</v>
      </c>
      <c r="AP117" s="222">
        <v>2.79</v>
      </c>
    </row>
    <row r="118" spans="1:42" x14ac:dyDescent="0.15">
      <c r="A118" s="251" t="s">
        <v>21</v>
      </c>
      <c r="B118" s="248">
        <f t="shared" ref="B118:T118" si="48">ROUND(W118*$T$76,0)+W188</f>
        <v>1278</v>
      </c>
      <c r="C118" s="248">
        <f t="shared" si="48"/>
        <v>1454</v>
      </c>
      <c r="D118" s="248">
        <f t="shared" si="48"/>
        <v>1761</v>
      </c>
      <c r="E118" s="248">
        <f t="shared" si="48"/>
        <v>2055</v>
      </c>
      <c r="F118" s="248">
        <f t="shared" si="48"/>
        <v>2391</v>
      </c>
      <c r="G118" s="248">
        <f t="shared" si="48"/>
        <v>2736</v>
      </c>
      <c r="H118" s="248">
        <f t="shared" si="48"/>
        <v>3123</v>
      </c>
      <c r="I118" s="248">
        <f t="shared" si="48"/>
        <v>3492</v>
      </c>
      <c r="J118" s="248">
        <f t="shared" si="48"/>
        <v>3890</v>
      </c>
      <c r="K118" s="248">
        <f t="shared" si="48"/>
        <v>4277</v>
      </c>
      <c r="L118" s="248">
        <f t="shared" si="48"/>
        <v>4733</v>
      </c>
      <c r="M118" s="248">
        <f t="shared" si="48"/>
        <v>5129</v>
      </c>
      <c r="N118" s="248">
        <f t="shared" si="48"/>
        <v>5442</v>
      </c>
      <c r="O118" s="248">
        <f t="shared" si="48"/>
        <v>5844</v>
      </c>
      <c r="P118" s="248">
        <f t="shared" si="48"/>
        <v>6245</v>
      </c>
      <c r="Q118" s="248">
        <f t="shared" si="48"/>
        <v>6646</v>
      </c>
      <c r="R118" s="248">
        <f t="shared" si="48"/>
        <v>7048</v>
      </c>
      <c r="S118" s="248">
        <f t="shared" si="48"/>
        <v>7449</v>
      </c>
      <c r="T118" s="249">
        <f t="shared" si="48"/>
        <v>7850</v>
      </c>
      <c r="V118" s="239">
        <v>46</v>
      </c>
      <c r="W118" s="295">
        <f>X118</f>
        <v>654</v>
      </c>
      <c r="X118" s="250">
        <v>654</v>
      </c>
      <c r="Y118" s="250">
        <v>739</v>
      </c>
      <c r="Z118" s="250">
        <v>815</v>
      </c>
      <c r="AA118" s="250">
        <v>918</v>
      </c>
      <c r="AB118" s="250">
        <v>1027</v>
      </c>
      <c r="AC118" s="250">
        <v>1163</v>
      </c>
      <c r="AD118" s="250">
        <v>1288</v>
      </c>
      <c r="AE118" s="250">
        <v>1431</v>
      </c>
      <c r="AF118" s="250">
        <v>1567</v>
      </c>
      <c r="AG118" s="250">
        <v>1748</v>
      </c>
      <c r="AH118" s="243">
        <f>$AH$74*V118*AP118</f>
        <v>1889.68</v>
      </c>
      <c r="AI118" s="243">
        <f>$AI$74*V118*AP118</f>
        <v>2035.0400000000002</v>
      </c>
      <c r="AJ118" s="243">
        <f>$AJ$74*V118*AP118</f>
        <v>2180.4</v>
      </c>
      <c r="AK118" s="243">
        <f>$AK$74*V118*AP118</f>
        <v>2325.7600000000002</v>
      </c>
      <c r="AL118" s="243">
        <f>$AL$74*V118*AP118</f>
        <v>2471.12</v>
      </c>
      <c r="AM118" s="243">
        <f>$AM$74*V118*AP118</f>
        <v>2616.48</v>
      </c>
      <c r="AN118" s="243">
        <f>$AN$74*V118*AP118</f>
        <v>2761.84</v>
      </c>
      <c r="AO118" s="243">
        <f>$AO$74*V118*AP118</f>
        <v>2907.2000000000003</v>
      </c>
      <c r="AP118" s="222">
        <v>1.58</v>
      </c>
    </row>
    <row r="119" spans="1:42" x14ac:dyDescent="0.15">
      <c r="A119" s="244">
        <v>1150</v>
      </c>
      <c r="B119" s="245">
        <f t="shared" ref="B119:T119" si="49">ROUND(W119*$T$76,0)+W188</f>
        <v>2064</v>
      </c>
      <c r="C119" s="245">
        <f t="shared" si="49"/>
        <v>2240</v>
      </c>
      <c r="D119" s="245">
        <f t="shared" si="49"/>
        <v>2653</v>
      </c>
      <c r="E119" s="245">
        <f t="shared" si="49"/>
        <v>3098</v>
      </c>
      <c r="F119" s="245">
        <f t="shared" si="49"/>
        <v>3567</v>
      </c>
      <c r="G119" s="245">
        <f t="shared" si="49"/>
        <v>4066</v>
      </c>
      <c r="H119" s="245">
        <f t="shared" si="49"/>
        <v>4611</v>
      </c>
      <c r="I119" s="245">
        <f t="shared" si="49"/>
        <v>5134</v>
      </c>
      <c r="J119" s="245">
        <f t="shared" si="49"/>
        <v>5615</v>
      </c>
      <c r="K119" s="245">
        <f t="shared" si="49"/>
        <v>6169</v>
      </c>
      <c r="L119" s="245">
        <f t="shared" si="49"/>
        <v>6761</v>
      </c>
      <c r="M119" s="245">
        <f t="shared" si="49"/>
        <v>7316</v>
      </c>
      <c r="N119" s="245">
        <f t="shared" si="49"/>
        <v>7798</v>
      </c>
      <c r="O119" s="245">
        <f t="shared" si="49"/>
        <v>8368</v>
      </c>
      <c r="P119" s="245">
        <f t="shared" si="49"/>
        <v>8937</v>
      </c>
      <c r="Q119" s="245">
        <f t="shared" si="49"/>
        <v>9507</v>
      </c>
      <c r="R119" s="245">
        <f t="shared" si="49"/>
        <v>10076</v>
      </c>
      <c r="S119" s="245">
        <f t="shared" si="49"/>
        <v>10646</v>
      </c>
      <c r="T119" s="246">
        <f t="shared" si="49"/>
        <v>11216</v>
      </c>
      <c r="V119" s="239">
        <v>1150</v>
      </c>
      <c r="W119" s="295">
        <f t="shared" ref="W119:AO119" si="50">W118+B189</f>
        <v>1161</v>
      </c>
      <c r="X119" s="250">
        <f t="shared" si="50"/>
        <v>1161</v>
      </c>
      <c r="Y119" s="250">
        <f t="shared" si="50"/>
        <v>1314</v>
      </c>
      <c r="Z119" s="250">
        <f t="shared" si="50"/>
        <v>1488</v>
      </c>
      <c r="AA119" s="250">
        <f t="shared" si="50"/>
        <v>1677</v>
      </c>
      <c r="AB119" s="250">
        <f t="shared" si="50"/>
        <v>1885</v>
      </c>
      <c r="AC119" s="250">
        <f t="shared" si="50"/>
        <v>2123</v>
      </c>
      <c r="AD119" s="250">
        <f t="shared" si="50"/>
        <v>2347</v>
      </c>
      <c r="AE119" s="250">
        <f t="shared" si="50"/>
        <v>2544</v>
      </c>
      <c r="AF119" s="250">
        <f t="shared" si="50"/>
        <v>2788</v>
      </c>
      <c r="AG119" s="250">
        <f t="shared" si="50"/>
        <v>3056</v>
      </c>
      <c r="AH119" s="243">
        <f t="shared" si="50"/>
        <v>3300.96</v>
      </c>
      <c r="AI119" s="243">
        <f t="shared" si="50"/>
        <v>3554.88</v>
      </c>
      <c r="AJ119" s="243">
        <f t="shared" si="50"/>
        <v>3808.8</v>
      </c>
      <c r="AK119" s="243">
        <f t="shared" si="50"/>
        <v>4062.7200000000003</v>
      </c>
      <c r="AL119" s="243">
        <f t="shared" si="50"/>
        <v>4316.6399999999994</v>
      </c>
      <c r="AM119" s="243">
        <f t="shared" si="50"/>
        <v>4570.5599999999995</v>
      </c>
      <c r="AN119" s="243">
        <f t="shared" si="50"/>
        <v>4824.4799999999996</v>
      </c>
      <c r="AO119" s="243">
        <f t="shared" si="50"/>
        <v>5078.3999999999996</v>
      </c>
      <c r="AP119" s="222">
        <v>2.76</v>
      </c>
    </row>
    <row r="120" spans="1:42" x14ac:dyDescent="0.15">
      <c r="A120" s="251" t="s">
        <v>22</v>
      </c>
      <c r="B120" s="248">
        <f t="shared" ref="B120:T120" si="51">ROUND(W120*$T$76,0)+W190</f>
        <v>1330</v>
      </c>
      <c r="C120" s="248">
        <f t="shared" si="51"/>
        <v>1514</v>
      </c>
      <c r="D120" s="248">
        <f t="shared" si="51"/>
        <v>1834</v>
      </c>
      <c r="E120" s="248">
        <f t="shared" si="51"/>
        <v>2138</v>
      </c>
      <c r="F120" s="248">
        <f t="shared" si="51"/>
        <v>2488</v>
      </c>
      <c r="G120" s="248">
        <f t="shared" si="51"/>
        <v>2867</v>
      </c>
      <c r="H120" s="248">
        <f t="shared" si="51"/>
        <v>3249</v>
      </c>
      <c r="I120" s="248">
        <f t="shared" si="51"/>
        <v>3666</v>
      </c>
      <c r="J120" s="248">
        <f t="shared" si="51"/>
        <v>4084</v>
      </c>
      <c r="K120" s="248">
        <f t="shared" si="51"/>
        <v>4500</v>
      </c>
      <c r="L120" s="248">
        <f t="shared" si="51"/>
        <v>4925</v>
      </c>
      <c r="M120" s="248">
        <f t="shared" si="51"/>
        <v>5337</v>
      </c>
      <c r="N120" s="248">
        <f t="shared" si="51"/>
        <v>5663</v>
      </c>
      <c r="O120" s="248">
        <f t="shared" si="51"/>
        <v>6080</v>
      </c>
      <c r="P120" s="248">
        <f t="shared" si="51"/>
        <v>6498</v>
      </c>
      <c r="Q120" s="248">
        <f t="shared" si="51"/>
        <v>6915</v>
      </c>
      <c r="R120" s="248">
        <f t="shared" si="51"/>
        <v>7333</v>
      </c>
      <c r="S120" s="248">
        <f t="shared" si="51"/>
        <v>7751</v>
      </c>
      <c r="T120" s="249">
        <f t="shared" si="51"/>
        <v>8168</v>
      </c>
      <c r="V120" s="239">
        <v>48</v>
      </c>
      <c r="W120" s="295">
        <f>X120</f>
        <v>680</v>
      </c>
      <c r="X120" s="250">
        <v>680</v>
      </c>
      <c r="Y120" s="250">
        <v>768</v>
      </c>
      <c r="Z120" s="250">
        <v>845</v>
      </c>
      <c r="AA120" s="250">
        <v>952</v>
      </c>
      <c r="AB120" s="250">
        <v>1078</v>
      </c>
      <c r="AC120" s="250">
        <v>1206</v>
      </c>
      <c r="AD120" s="250">
        <v>1356</v>
      </c>
      <c r="AE120" s="250">
        <v>1507</v>
      </c>
      <c r="AF120" s="250">
        <v>1657</v>
      </c>
      <c r="AG120" s="250">
        <v>1812</v>
      </c>
      <c r="AH120" s="243">
        <f>$AH$74*V120*AP120</f>
        <v>1959.3600000000001</v>
      </c>
      <c r="AI120" s="243">
        <f>$AI$74*V120*AP120</f>
        <v>2110.08</v>
      </c>
      <c r="AJ120" s="243">
        <f>$AJ$74*V120*AP120</f>
        <v>2260.8000000000002</v>
      </c>
      <c r="AK120" s="243">
        <f>$AK$74*V120*AP120</f>
        <v>2411.52</v>
      </c>
      <c r="AL120" s="243">
        <f>$AL$74*V120*AP120</f>
        <v>2562.2400000000002</v>
      </c>
      <c r="AM120" s="243">
        <f>$AM$74*V120*AP120</f>
        <v>2712.96</v>
      </c>
      <c r="AN120" s="243">
        <f>$AN$74*V120*AP120</f>
        <v>2863.6800000000003</v>
      </c>
      <c r="AO120" s="243">
        <f>$AO$74*V120*AP120</f>
        <v>3014.4</v>
      </c>
      <c r="AP120" s="222">
        <v>1.57</v>
      </c>
    </row>
    <row r="121" spans="1:42" ht="13" thickBot="1" x14ac:dyDescent="0.2">
      <c r="A121" s="240">
        <v>1200</v>
      </c>
      <c r="B121" s="252">
        <f t="shared" ref="B121:T121" si="52">ROUND(W121*$T$76,0)+W190</f>
        <v>2150</v>
      </c>
      <c r="C121" s="252">
        <f t="shared" si="52"/>
        <v>2334</v>
      </c>
      <c r="D121" s="252">
        <f t="shared" si="52"/>
        <v>2764</v>
      </c>
      <c r="E121" s="252">
        <f t="shared" si="52"/>
        <v>3198</v>
      </c>
      <c r="F121" s="252">
        <f t="shared" si="52"/>
        <v>3681</v>
      </c>
      <c r="G121" s="252">
        <f t="shared" si="52"/>
        <v>4219</v>
      </c>
      <c r="H121" s="252">
        <f t="shared" si="52"/>
        <v>4762</v>
      </c>
      <c r="I121" s="252">
        <f t="shared" si="52"/>
        <v>5366</v>
      </c>
      <c r="J121" s="252">
        <f t="shared" si="52"/>
        <v>5882</v>
      </c>
      <c r="K121" s="252">
        <f t="shared" si="52"/>
        <v>6470</v>
      </c>
      <c r="L121" s="252">
        <f t="shared" si="52"/>
        <v>7036</v>
      </c>
      <c r="M121" s="252">
        <f t="shared" si="52"/>
        <v>7620</v>
      </c>
      <c r="N121" s="252">
        <f t="shared" si="52"/>
        <v>8121</v>
      </c>
      <c r="O121" s="252">
        <f t="shared" si="52"/>
        <v>8714</v>
      </c>
      <c r="P121" s="252">
        <f t="shared" si="52"/>
        <v>9307</v>
      </c>
      <c r="Q121" s="252">
        <f t="shared" si="52"/>
        <v>9900</v>
      </c>
      <c r="R121" s="252">
        <f t="shared" si="52"/>
        <v>10494</v>
      </c>
      <c r="S121" s="252">
        <f t="shared" si="52"/>
        <v>11087</v>
      </c>
      <c r="T121" s="253">
        <f t="shared" si="52"/>
        <v>11680</v>
      </c>
      <c r="V121" s="239">
        <v>1200</v>
      </c>
      <c r="W121" s="295">
        <f t="shared" ref="W121:AO121" si="53">W120+B191</f>
        <v>1209</v>
      </c>
      <c r="X121" s="250">
        <f t="shared" si="53"/>
        <v>1209</v>
      </c>
      <c r="Y121" s="250">
        <f t="shared" si="53"/>
        <v>1368</v>
      </c>
      <c r="Z121" s="250">
        <f t="shared" si="53"/>
        <v>1529</v>
      </c>
      <c r="AA121" s="250">
        <f t="shared" si="53"/>
        <v>1722</v>
      </c>
      <c r="AB121" s="250">
        <f t="shared" si="53"/>
        <v>1950</v>
      </c>
      <c r="AC121" s="250">
        <f t="shared" si="53"/>
        <v>2182</v>
      </c>
      <c r="AD121" s="250">
        <f t="shared" si="53"/>
        <v>2453</v>
      </c>
      <c r="AE121" s="250">
        <f t="shared" si="53"/>
        <v>2667</v>
      </c>
      <c r="AF121" s="250">
        <f t="shared" si="53"/>
        <v>2928</v>
      </c>
      <c r="AG121" s="250">
        <f t="shared" si="53"/>
        <v>3174</v>
      </c>
      <c r="AH121" s="243">
        <f t="shared" si="53"/>
        <v>3432</v>
      </c>
      <c r="AI121" s="243">
        <f t="shared" si="53"/>
        <v>3696</v>
      </c>
      <c r="AJ121" s="243">
        <f t="shared" si="53"/>
        <v>3960</v>
      </c>
      <c r="AK121" s="243">
        <f t="shared" si="53"/>
        <v>4224</v>
      </c>
      <c r="AL121" s="243">
        <f t="shared" si="53"/>
        <v>4488</v>
      </c>
      <c r="AM121" s="243">
        <f t="shared" si="53"/>
        <v>4752</v>
      </c>
      <c r="AN121" s="243">
        <f t="shared" si="53"/>
        <v>5016</v>
      </c>
      <c r="AO121" s="243">
        <f t="shared" si="53"/>
        <v>5280</v>
      </c>
      <c r="AP121" s="222">
        <v>2.75</v>
      </c>
    </row>
    <row r="122" spans="1:42" x14ac:dyDescent="0.15">
      <c r="A122" s="238" t="s">
        <v>130</v>
      </c>
      <c r="B122" s="241">
        <f t="shared" ref="B122:T122" si="54">ROUND(W122*$T$76,0)+W192</f>
        <v>1342</v>
      </c>
      <c r="C122" s="241">
        <f t="shared" si="54"/>
        <v>1577</v>
      </c>
      <c r="D122" s="241">
        <f t="shared" si="54"/>
        <v>1912</v>
      </c>
      <c r="E122" s="241">
        <f t="shared" si="54"/>
        <v>2228</v>
      </c>
      <c r="F122" s="241">
        <f t="shared" si="54"/>
        <v>2591</v>
      </c>
      <c r="G122" s="241">
        <f t="shared" si="54"/>
        <v>2984</v>
      </c>
      <c r="H122" s="241">
        <f t="shared" si="54"/>
        <v>3387</v>
      </c>
      <c r="I122" s="241">
        <f t="shared" si="54"/>
        <v>3822</v>
      </c>
      <c r="J122" s="241">
        <f t="shared" si="54"/>
        <v>4258</v>
      </c>
      <c r="K122" s="241">
        <f t="shared" si="54"/>
        <v>4693</v>
      </c>
      <c r="L122" s="241">
        <f t="shared" si="54"/>
        <v>5128</v>
      </c>
      <c r="M122" s="241">
        <f t="shared" si="54"/>
        <v>5564</v>
      </c>
      <c r="N122" s="241">
        <f t="shared" si="54"/>
        <v>5903</v>
      </c>
      <c r="O122" s="241">
        <f t="shared" si="54"/>
        <v>6338</v>
      </c>
      <c r="P122" s="241">
        <f t="shared" si="54"/>
        <v>6774</v>
      </c>
      <c r="Q122" s="241">
        <f t="shared" si="54"/>
        <v>7209</v>
      </c>
      <c r="R122" s="241">
        <f t="shared" si="54"/>
        <v>7644</v>
      </c>
      <c r="S122" s="241">
        <f t="shared" si="54"/>
        <v>8080</v>
      </c>
      <c r="T122" s="242">
        <f t="shared" si="54"/>
        <v>8515</v>
      </c>
      <c r="V122" s="239">
        <v>50</v>
      </c>
      <c r="W122" s="295">
        <f>$W$74*V122*$W$134</f>
        <v>680</v>
      </c>
      <c r="X122" s="243">
        <f t="shared" ref="X122:AO122" si="55">X74*$V$122*X134</f>
        <v>708</v>
      </c>
      <c r="Y122" s="243">
        <f t="shared" si="55"/>
        <v>800</v>
      </c>
      <c r="Z122" s="243">
        <f t="shared" si="55"/>
        <v>880</v>
      </c>
      <c r="AA122" s="243">
        <f t="shared" si="55"/>
        <v>990</v>
      </c>
      <c r="AB122" s="243">
        <f t="shared" si="55"/>
        <v>1120</v>
      </c>
      <c r="AC122" s="243">
        <f t="shared" si="55"/>
        <v>1256</v>
      </c>
      <c r="AD122" s="243">
        <f t="shared" si="55"/>
        <v>1413</v>
      </c>
      <c r="AE122" s="243">
        <f t="shared" si="55"/>
        <v>1570</v>
      </c>
      <c r="AF122" s="243">
        <f t="shared" si="55"/>
        <v>1727</v>
      </c>
      <c r="AG122" s="295">
        <f t="shared" si="55"/>
        <v>1884</v>
      </c>
      <c r="AH122" s="243">
        <f t="shared" si="55"/>
        <v>2041</v>
      </c>
      <c r="AI122" s="243">
        <f t="shared" si="55"/>
        <v>2198</v>
      </c>
      <c r="AJ122" s="243">
        <f t="shared" si="55"/>
        <v>2355</v>
      </c>
      <c r="AK122" s="243">
        <f t="shared" si="55"/>
        <v>2512</v>
      </c>
      <c r="AL122" s="243">
        <f t="shared" si="55"/>
        <v>2669</v>
      </c>
      <c r="AM122" s="243">
        <f t="shared" si="55"/>
        <v>2826</v>
      </c>
      <c r="AN122" s="243">
        <f t="shared" si="55"/>
        <v>2983</v>
      </c>
      <c r="AO122" s="243">
        <f t="shared" si="55"/>
        <v>3140</v>
      </c>
      <c r="AP122" s="222">
        <v>1.57</v>
      </c>
    </row>
    <row r="123" spans="1:42" x14ac:dyDescent="0.15">
      <c r="A123" s="244">
        <v>1250</v>
      </c>
      <c r="B123" s="245">
        <f t="shared" ref="B123:T123" si="56">ROUND(W123*$T$76,0)+W192</f>
        <v>2164</v>
      </c>
      <c r="C123" s="245">
        <f t="shared" si="56"/>
        <v>2433</v>
      </c>
      <c r="D123" s="245">
        <f t="shared" si="56"/>
        <v>2879</v>
      </c>
      <c r="E123" s="245">
        <f t="shared" si="56"/>
        <v>3336</v>
      </c>
      <c r="F123" s="245">
        <f t="shared" si="56"/>
        <v>3837</v>
      </c>
      <c r="G123" s="245">
        <f t="shared" si="56"/>
        <v>4395</v>
      </c>
      <c r="H123" s="245">
        <f t="shared" si="56"/>
        <v>4962</v>
      </c>
      <c r="I123" s="245">
        <f t="shared" si="56"/>
        <v>5594</v>
      </c>
      <c r="J123" s="245">
        <f t="shared" si="56"/>
        <v>6133</v>
      </c>
      <c r="K123" s="245">
        <f t="shared" si="56"/>
        <v>6739</v>
      </c>
      <c r="L123" s="245">
        <f t="shared" si="56"/>
        <v>7323</v>
      </c>
      <c r="M123" s="245">
        <f t="shared" si="56"/>
        <v>7941</v>
      </c>
      <c r="N123" s="245">
        <f t="shared" si="56"/>
        <v>8464</v>
      </c>
      <c r="O123" s="245">
        <f t="shared" si="56"/>
        <v>9082</v>
      </c>
      <c r="P123" s="245">
        <f t="shared" si="56"/>
        <v>9700</v>
      </c>
      <c r="Q123" s="245">
        <f t="shared" si="56"/>
        <v>10318</v>
      </c>
      <c r="R123" s="245">
        <f t="shared" si="56"/>
        <v>10937</v>
      </c>
      <c r="S123" s="245">
        <f t="shared" si="56"/>
        <v>11555</v>
      </c>
      <c r="T123" s="246">
        <f t="shared" si="56"/>
        <v>12173</v>
      </c>
      <c r="V123" s="239">
        <v>1250</v>
      </c>
      <c r="W123" s="295">
        <f t="shared" ref="W123:AO123" si="57">W122+B193</f>
        <v>1210</v>
      </c>
      <c r="X123" s="243">
        <f t="shared" si="57"/>
        <v>1260</v>
      </c>
      <c r="Y123" s="243">
        <f t="shared" si="57"/>
        <v>1424</v>
      </c>
      <c r="Z123" s="243">
        <f t="shared" si="57"/>
        <v>1595</v>
      </c>
      <c r="AA123" s="243">
        <f t="shared" si="57"/>
        <v>1794</v>
      </c>
      <c r="AB123" s="243">
        <f t="shared" si="57"/>
        <v>2030</v>
      </c>
      <c r="AC123" s="243">
        <f t="shared" si="57"/>
        <v>2272</v>
      </c>
      <c r="AD123" s="243">
        <f t="shared" si="57"/>
        <v>2556</v>
      </c>
      <c r="AE123" s="243">
        <f t="shared" si="57"/>
        <v>2780</v>
      </c>
      <c r="AF123" s="243">
        <f t="shared" si="57"/>
        <v>3047</v>
      </c>
      <c r="AG123" s="295">
        <f t="shared" si="57"/>
        <v>3300</v>
      </c>
      <c r="AH123" s="243">
        <f t="shared" si="57"/>
        <v>3575</v>
      </c>
      <c r="AI123" s="243">
        <f t="shared" si="57"/>
        <v>3850</v>
      </c>
      <c r="AJ123" s="243">
        <f t="shared" si="57"/>
        <v>4125</v>
      </c>
      <c r="AK123" s="243">
        <f t="shared" si="57"/>
        <v>4400</v>
      </c>
      <c r="AL123" s="243">
        <f t="shared" si="57"/>
        <v>4675</v>
      </c>
      <c r="AM123" s="243">
        <f t="shared" si="57"/>
        <v>4950</v>
      </c>
      <c r="AN123" s="243">
        <f t="shared" si="57"/>
        <v>5225</v>
      </c>
      <c r="AO123" s="243">
        <f t="shared" si="57"/>
        <v>5500</v>
      </c>
      <c r="AP123" s="222">
        <v>2.75</v>
      </c>
    </row>
    <row r="124" spans="1:42" x14ac:dyDescent="0.15">
      <c r="A124" s="251" t="s">
        <v>131</v>
      </c>
      <c r="B124" s="248">
        <f t="shared" ref="B124:T124" si="58">ROUND(W124*$T$76,0)+W194</f>
        <v>1396</v>
      </c>
      <c r="C124" s="248">
        <f t="shared" si="58"/>
        <v>1641</v>
      </c>
      <c r="D124" s="248">
        <f t="shared" si="58"/>
        <v>1990</v>
      </c>
      <c r="E124" s="248">
        <f t="shared" si="58"/>
        <v>2319</v>
      </c>
      <c r="F124" s="248">
        <f t="shared" si="58"/>
        <v>2696</v>
      </c>
      <c r="G124" s="248">
        <f t="shared" si="58"/>
        <v>3105</v>
      </c>
      <c r="H124" s="248">
        <f t="shared" si="58"/>
        <v>3525</v>
      </c>
      <c r="I124" s="248">
        <f t="shared" si="58"/>
        <v>3978</v>
      </c>
      <c r="J124" s="248">
        <f t="shared" si="58"/>
        <v>4431</v>
      </c>
      <c r="K124" s="248">
        <f t="shared" si="58"/>
        <v>4884</v>
      </c>
      <c r="L124" s="248">
        <f t="shared" si="58"/>
        <v>5337</v>
      </c>
      <c r="M124" s="248">
        <f t="shared" si="58"/>
        <v>5790</v>
      </c>
      <c r="N124" s="248">
        <f t="shared" si="58"/>
        <v>6143</v>
      </c>
      <c r="O124" s="248">
        <f t="shared" si="58"/>
        <v>6596</v>
      </c>
      <c r="P124" s="248">
        <f t="shared" si="58"/>
        <v>7049</v>
      </c>
      <c r="Q124" s="248">
        <f t="shared" si="58"/>
        <v>7502</v>
      </c>
      <c r="R124" s="248">
        <f t="shared" si="58"/>
        <v>7956</v>
      </c>
      <c r="S124" s="248">
        <f t="shared" si="58"/>
        <v>8409</v>
      </c>
      <c r="T124" s="249">
        <f t="shared" si="58"/>
        <v>8862</v>
      </c>
      <c r="V124" s="239">
        <v>52</v>
      </c>
      <c r="W124" s="295">
        <f>$W$74*V124*$W$134</f>
        <v>707.19999999999993</v>
      </c>
      <c r="X124" s="243">
        <f t="shared" ref="X124:AO124" si="59">X74*$V$124*X134</f>
        <v>736.31999999999994</v>
      </c>
      <c r="Y124" s="243">
        <f t="shared" si="59"/>
        <v>832</v>
      </c>
      <c r="Z124" s="243">
        <f t="shared" si="59"/>
        <v>915.2</v>
      </c>
      <c r="AA124" s="243">
        <f t="shared" si="59"/>
        <v>1029.5999999999999</v>
      </c>
      <c r="AB124" s="243">
        <f t="shared" si="59"/>
        <v>1164.8</v>
      </c>
      <c r="AC124" s="243">
        <f t="shared" si="59"/>
        <v>1306.24</v>
      </c>
      <c r="AD124" s="243">
        <f t="shared" si="59"/>
        <v>1469.52</v>
      </c>
      <c r="AE124" s="243">
        <f t="shared" si="59"/>
        <v>1632.8</v>
      </c>
      <c r="AF124" s="243">
        <f t="shared" si="59"/>
        <v>1796.0800000000002</v>
      </c>
      <c r="AG124" s="295">
        <f t="shared" si="59"/>
        <v>1959.3600000000001</v>
      </c>
      <c r="AH124" s="243">
        <f t="shared" si="59"/>
        <v>2122.64</v>
      </c>
      <c r="AI124" s="243">
        <f t="shared" si="59"/>
        <v>2285.92</v>
      </c>
      <c r="AJ124" s="243">
        <f t="shared" si="59"/>
        <v>2449.2000000000003</v>
      </c>
      <c r="AK124" s="243">
        <f t="shared" si="59"/>
        <v>2612.48</v>
      </c>
      <c r="AL124" s="243">
        <f t="shared" si="59"/>
        <v>2775.76</v>
      </c>
      <c r="AM124" s="243">
        <f t="shared" si="59"/>
        <v>2939.04</v>
      </c>
      <c r="AN124" s="243">
        <f t="shared" si="59"/>
        <v>3102.32</v>
      </c>
      <c r="AO124" s="243">
        <f t="shared" si="59"/>
        <v>3265.6</v>
      </c>
      <c r="AP124" s="222">
        <v>1.57</v>
      </c>
    </row>
    <row r="125" spans="1:42" x14ac:dyDescent="0.15">
      <c r="A125" s="244">
        <v>1300</v>
      </c>
      <c r="B125" s="245">
        <f t="shared" ref="B125:T125" si="60">ROUND(W125*$T$76,0)+W194</f>
        <v>2251</v>
      </c>
      <c r="C125" s="245">
        <f t="shared" si="60"/>
        <v>2531</v>
      </c>
      <c r="D125" s="245">
        <f t="shared" si="60"/>
        <v>2995</v>
      </c>
      <c r="E125" s="245">
        <f t="shared" si="60"/>
        <v>3471</v>
      </c>
      <c r="F125" s="245">
        <f t="shared" si="60"/>
        <v>3992</v>
      </c>
      <c r="G125" s="245">
        <f t="shared" si="60"/>
        <v>4572</v>
      </c>
      <c r="H125" s="245">
        <f t="shared" si="60"/>
        <v>5162</v>
      </c>
      <c r="I125" s="245">
        <f t="shared" si="60"/>
        <v>5820</v>
      </c>
      <c r="J125" s="245">
        <f t="shared" si="60"/>
        <v>6381</v>
      </c>
      <c r="K125" s="245">
        <f t="shared" si="60"/>
        <v>7012</v>
      </c>
      <c r="L125" s="245">
        <f t="shared" si="60"/>
        <v>7620</v>
      </c>
      <c r="M125" s="245">
        <f t="shared" si="60"/>
        <v>8263</v>
      </c>
      <c r="N125" s="245">
        <f t="shared" si="60"/>
        <v>8806</v>
      </c>
      <c r="O125" s="245">
        <f t="shared" si="60"/>
        <v>9450</v>
      </c>
      <c r="P125" s="245">
        <f t="shared" si="60"/>
        <v>10093</v>
      </c>
      <c r="Q125" s="245">
        <f t="shared" si="60"/>
        <v>10736</v>
      </c>
      <c r="R125" s="245">
        <f t="shared" si="60"/>
        <v>11379</v>
      </c>
      <c r="S125" s="245">
        <f t="shared" si="60"/>
        <v>12023</v>
      </c>
      <c r="T125" s="246">
        <f t="shared" si="60"/>
        <v>12666</v>
      </c>
      <c r="V125" s="239">
        <v>1300</v>
      </c>
      <c r="W125" s="295">
        <f t="shared" ref="W125:AO125" si="61">W124+B195</f>
        <v>1258.3999999999999</v>
      </c>
      <c r="X125" s="243">
        <f t="shared" si="61"/>
        <v>1310.4000000000001</v>
      </c>
      <c r="Y125" s="243">
        <f t="shared" si="61"/>
        <v>1480.96</v>
      </c>
      <c r="Z125" s="243">
        <f t="shared" si="61"/>
        <v>1658.8000000000002</v>
      </c>
      <c r="AA125" s="243">
        <f t="shared" si="61"/>
        <v>1865.76</v>
      </c>
      <c r="AB125" s="243">
        <f t="shared" si="61"/>
        <v>2111.1999999999998</v>
      </c>
      <c r="AC125" s="243">
        <f t="shared" si="61"/>
        <v>2362.88</v>
      </c>
      <c r="AD125" s="243">
        <f t="shared" si="61"/>
        <v>2658.24</v>
      </c>
      <c r="AE125" s="243">
        <f t="shared" si="61"/>
        <v>2891.2</v>
      </c>
      <c r="AF125" s="243">
        <f t="shared" si="61"/>
        <v>3168.88</v>
      </c>
      <c r="AG125" s="295">
        <f t="shared" si="61"/>
        <v>3432</v>
      </c>
      <c r="AH125" s="243">
        <f t="shared" si="61"/>
        <v>3718</v>
      </c>
      <c r="AI125" s="243">
        <f t="shared" si="61"/>
        <v>4004</v>
      </c>
      <c r="AJ125" s="243">
        <f t="shared" si="61"/>
        <v>4290</v>
      </c>
      <c r="AK125" s="243">
        <f t="shared" si="61"/>
        <v>4576</v>
      </c>
      <c r="AL125" s="243">
        <f t="shared" si="61"/>
        <v>4862</v>
      </c>
      <c r="AM125" s="243">
        <f t="shared" si="61"/>
        <v>5148</v>
      </c>
      <c r="AN125" s="243">
        <f t="shared" si="61"/>
        <v>5434</v>
      </c>
      <c r="AO125" s="243">
        <f t="shared" si="61"/>
        <v>5720</v>
      </c>
      <c r="AP125" s="222">
        <v>2.75</v>
      </c>
    </row>
    <row r="126" spans="1:42" x14ac:dyDescent="0.15">
      <c r="A126" s="251" t="s">
        <v>132</v>
      </c>
      <c r="B126" s="248">
        <f t="shared" ref="B126:T126" si="62">ROUND(W126*$T$76,0)+W196</f>
        <v>1444</v>
      </c>
      <c r="C126" s="248">
        <f t="shared" si="62"/>
        <v>1695</v>
      </c>
      <c r="D126" s="248">
        <f t="shared" si="62"/>
        <v>2053</v>
      </c>
      <c r="E126" s="248">
        <f t="shared" si="62"/>
        <v>2391</v>
      </c>
      <c r="F126" s="248">
        <f t="shared" si="62"/>
        <v>2779</v>
      </c>
      <c r="G126" s="248">
        <f t="shared" si="62"/>
        <v>3201</v>
      </c>
      <c r="H126" s="248">
        <f t="shared" si="62"/>
        <v>3633</v>
      </c>
      <c r="I126" s="248">
        <f t="shared" si="62"/>
        <v>4099</v>
      </c>
      <c r="J126" s="248">
        <f t="shared" si="62"/>
        <v>4566</v>
      </c>
      <c r="K126" s="248">
        <f t="shared" si="62"/>
        <v>5033</v>
      </c>
      <c r="L126" s="248">
        <f t="shared" si="62"/>
        <v>5500</v>
      </c>
      <c r="M126" s="248">
        <f t="shared" si="62"/>
        <v>5967</v>
      </c>
      <c r="N126" s="248">
        <f t="shared" si="62"/>
        <v>6331</v>
      </c>
      <c r="O126" s="248">
        <f t="shared" si="62"/>
        <v>6798</v>
      </c>
      <c r="P126" s="248">
        <f t="shared" si="62"/>
        <v>7265</v>
      </c>
      <c r="Q126" s="248">
        <f t="shared" si="62"/>
        <v>7732</v>
      </c>
      <c r="R126" s="248">
        <f t="shared" si="62"/>
        <v>8199</v>
      </c>
      <c r="S126" s="248">
        <f t="shared" si="62"/>
        <v>8666</v>
      </c>
      <c r="T126" s="249">
        <f t="shared" si="62"/>
        <v>9132</v>
      </c>
      <c r="V126" s="239">
        <v>54</v>
      </c>
      <c r="W126" s="295">
        <f>$W$74*V126*$W$134</f>
        <v>734.4</v>
      </c>
      <c r="X126" s="243">
        <f t="shared" ref="X126:AO126" si="63">X74*$V$126*X134</f>
        <v>764.64</v>
      </c>
      <c r="Y126" s="243">
        <f t="shared" si="63"/>
        <v>864</v>
      </c>
      <c r="Z126" s="243">
        <f t="shared" si="63"/>
        <v>950.4</v>
      </c>
      <c r="AA126" s="243">
        <f t="shared" si="63"/>
        <v>1069.2</v>
      </c>
      <c r="AB126" s="243">
        <f t="shared" si="63"/>
        <v>1209.6000000000001</v>
      </c>
      <c r="AC126" s="243">
        <f t="shared" si="63"/>
        <v>1356.48</v>
      </c>
      <c r="AD126" s="243">
        <f t="shared" si="63"/>
        <v>1526.04</v>
      </c>
      <c r="AE126" s="243">
        <f t="shared" si="63"/>
        <v>1695.6000000000001</v>
      </c>
      <c r="AF126" s="243">
        <f t="shared" si="63"/>
        <v>1865.16</v>
      </c>
      <c r="AG126" s="295">
        <f t="shared" si="63"/>
        <v>2034.72</v>
      </c>
      <c r="AH126" s="243">
        <f t="shared" si="63"/>
        <v>2204.2800000000002</v>
      </c>
      <c r="AI126" s="243">
        <f t="shared" si="63"/>
        <v>2373.84</v>
      </c>
      <c r="AJ126" s="243">
        <f t="shared" si="63"/>
        <v>2543.4</v>
      </c>
      <c r="AK126" s="243">
        <f t="shared" si="63"/>
        <v>2712.96</v>
      </c>
      <c r="AL126" s="243">
        <f t="shared" si="63"/>
        <v>2882.52</v>
      </c>
      <c r="AM126" s="243">
        <f t="shared" si="63"/>
        <v>3052.08</v>
      </c>
      <c r="AN126" s="243">
        <f t="shared" si="63"/>
        <v>3221.6400000000003</v>
      </c>
      <c r="AO126" s="243">
        <f t="shared" si="63"/>
        <v>3391.2000000000003</v>
      </c>
      <c r="AP126" s="222">
        <v>1.57</v>
      </c>
    </row>
    <row r="127" spans="1:42" x14ac:dyDescent="0.15">
      <c r="A127" s="244">
        <v>1350</v>
      </c>
      <c r="B127" s="245">
        <f t="shared" ref="B127:T127" si="64">ROUND(W127*$T$76,0)+W196</f>
        <v>2332</v>
      </c>
      <c r="C127" s="245">
        <f t="shared" si="64"/>
        <v>2619</v>
      </c>
      <c r="D127" s="245">
        <f t="shared" si="64"/>
        <v>3098</v>
      </c>
      <c r="E127" s="245">
        <f t="shared" si="64"/>
        <v>3588</v>
      </c>
      <c r="F127" s="245">
        <f t="shared" si="64"/>
        <v>4125</v>
      </c>
      <c r="G127" s="245">
        <f t="shared" si="64"/>
        <v>4724</v>
      </c>
      <c r="H127" s="245">
        <f t="shared" si="64"/>
        <v>5333</v>
      </c>
      <c r="I127" s="245">
        <f t="shared" si="64"/>
        <v>6013</v>
      </c>
      <c r="J127" s="245">
        <f t="shared" si="64"/>
        <v>6592</v>
      </c>
      <c r="K127" s="245">
        <f t="shared" si="64"/>
        <v>7243</v>
      </c>
      <c r="L127" s="245">
        <f t="shared" si="64"/>
        <v>7870</v>
      </c>
      <c r="M127" s="245">
        <f t="shared" si="64"/>
        <v>8535</v>
      </c>
      <c r="N127" s="245">
        <f t="shared" si="64"/>
        <v>9097</v>
      </c>
      <c r="O127" s="245">
        <f t="shared" si="64"/>
        <v>9761</v>
      </c>
      <c r="P127" s="245">
        <f t="shared" si="64"/>
        <v>10426</v>
      </c>
      <c r="Q127" s="245">
        <f t="shared" si="64"/>
        <v>11090</v>
      </c>
      <c r="R127" s="245">
        <f t="shared" si="64"/>
        <v>11754</v>
      </c>
      <c r="S127" s="245">
        <f t="shared" si="64"/>
        <v>12419</v>
      </c>
      <c r="T127" s="246">
        <f t="shared" si="64"/>
        <v>13083</v>
      </c>
      <c r="V127" s="239">
        <v>1350</v>
      </c>
      <c r="W127" s="295">
        <f t="shared" ref="W127:AO127" si="65">W126+B197</f>
        <v>1306.8</v>
      </c>
      <c r="X127" s="243">
        <f t="shared" si="65"/>
        <v>1360.8000000000002</v>
      </c>
      <c r="Y127" s="243">
        <f t="shared" si="65"/>
        <v>1537.92</v>
      </c>
      <c r="Z127" s="243">
        <f t="shared" si="65"/>
        <v>1722.6</v>
      </c>
      <c r="AA127" s="243">
        <f t="shared" si="65"/>
        <v>1937.52</v>
      </c>
      <c r="AB127" s="243">
        <f t="shared" si="65"/>
        <v>2192.4</v>
      </c>
      <c r="AC127" s="243">
        <f t="shared" si="65"/>
        <v>2453.7600000000002</v>
      </c>
      <c r="AD127" s="243">
        <f t="shared" si="65"/>
        <v>2760.48</v>
      </c>
      <c r="AE127" s="243">
        <f t="shared" si="65"/>
        <v>3002.4</v>
      </c>
      <c r="AF127" s="243">
        <f t="shared" si="65"/>
        <v>3290.76</v>
      </c>
      <c r="AG127" s="295">
        <f t="shared" si="65"/>
        <v>3564</v>
      </c>
      <c r="AH127" s="243">
        <f t="shared" si="65"/>
        <v>3861</v>
      </c>
      <c r="AI127" s="243">
        <f t="shared" si="65"/>
        <v>4158</v>
      </c>
      <c r="AJ127" s="243">
        <f t="shared" si="65"/>
        <v>4455</v>
      </c>
      <c r="AK127" s="243">
        <f t="shared" si="65"/>
        <v>4752</v>
      </c>
      <c r="AL127" s="243">
        <f t="shared" si="65"/>
        <v>5049</v>
      </c>
      <c r="AM127" s="243">
        <f t="shared" si="65"/>
        <v>5346</v>
      </c>
      <c r="AN127" s="243">
        <f t="shared" si="65"/>
        <v>5643</v>
      </c>
      <c r="AO127" s="243">
        <f t="shared" si="65"/>
        <v>5940</v>
      </c>
      <c r="AP127" s="222">
        <v>2.75</v>
      </c>
    </row>
    <row r="128" spans="1:42" x14ac:dyDescent="0.15">
      <c r="A128" s="251" t="s">
        <v>133</v>
      </c>
      <c r="B128" s="248">
        <f t="shared" ref="B128:T128" si="66">ROUND(W128*$T$76,0)+W198</f>
        <v>1498</v>
      </c>
      <c r="C128" s="248">
        <f t="shared" si="66"/>
        <v>1759</v>
      </c>
      <c r="D128" s="248">
        <f t="shared" si="66"/>
        <v>2131</v>
      </c>
      <c r="E128" s="248">
        <f t="shared" si="66"/>
        <v>2482</v>
      </c>
      <c r="F128" s="248">
        <f t="shared" si="66"/>
        <v>2885</v>
      </c>
      <c r="G128" s="248">
        <f t="shared" si="66"/>
        <v>3322</v>
      </c>
      <c r="H128" s="248">
        <f t="shared" si="66"/>
        <v>3770</v>
      </c>
      <c r="I128" s="248">
        <f t="shared" si="66"/>
        <v>4255</v>
      </c>
      <c r="J128" s="248">
        <f t="shared" si="66"/>
        <v>4740</v>
      </c>
      <c r="K128" s="248">
        <f t="shared" si="66"/>
        <v>5224</v>
      </c>
      <c r="L128" s="248">
        <f t="shared" si="66"/>
        <v>5709</v>
      </c>
      <c r="M128" s="248">
        <f t="shared" si="66"/>
        <v>6193</v>
      </c>
      <c r="N128" s="248">
        <f t="shared" si="66"/>
        <v>6572</v>
      </c>
      <c r="O128" s="248">
        <f t="shared" si="66"/>
        <v>7056</v>
      </c>
      <c r="P128" s="248">
        <f t="shared" si="66"/>
        <v>7541</v>
      </c>
      <c r="Q128" s="248">
        <f t="shared" si="66"/>
        <v>8025</v>
      </c>
      <c r="R128" s="248">
        <f t="shared" si="66"/>
        <v>8510</v>
      </c>
      <c r="S128" s="248">
        <f t="shared" si="66"/>
        <v>8994</v>
      </c>
      <c r="T128" s="249">
        <f t="shared" si="66"/>
        <v>9479</v>
      </c>
      <c r="V128" s="239">
        <v>56</v>
      </c>
      <c r="W128" s="295">
        <f>$W$74*V128*$W$134</f>
        <v>761.6</v>
      </c>
      <c r="X128" s="243">
        <f t="shared" ref="X128:AO128" si="67">X74*$V$128*X134</f>
        <v>792.95999999999992</v>
      </c>
      <c r="Y128" s="243">
        <f t="shared" si="67"/>
        <v>896</v>
      </c>
      <c r="Z128" s="243">
        <f t="shared" si="67"/>
        <v>985.6</v>
      </c>
      <c r="AA128" s="243">
        <f t="shared" si="67"/>
        <v>1108.8</v>
      </c>
      <c r="AB128" s="243">
        <f t="shared" si="67"/>
        <v>1254.4000000000001</v>
      </c>
      <c r="AC128" s="243">
        <f t="shared" si="67"/>
        <v>1406.72</v>
      </c>
      <c r="AD128" s="243">
        <f t="shared" si="67"/>
        <v>1582.5600000000002</v>
      </c>
      <c r="AE128" s="243">
        <f t="shared" si="67"/>
        <v>1758.4</v>
      </c>
      <c r="AF128" s="243">
        <f t="shared" si="67"/>
        <v>1934.24</v>
      </c>
      <c r="AG128" s="295">
        <f t="shared" si="67"/>
        <v>2110.08</v>
      </c>
      <c r="AH128" s="243">
        <f t="shared" si="67"/>
        <v>2285.92</v>
      </c>
      <c r="AI128" s="243">
        <f t="shared" si="67"/>
        <v>2461.7600000000002</v>
      </c>
      <c r="AJ128" s="243">
        <f t="shared" si="67"/>
        <v>2637.6</v>
      </c>
      <c r="AK128" s="243">
        <f t="shared" si="67"/>
        <v>2813.44</v>
      </c>
      <c r="AL128" s="243">
        <f t="shared" si="67"/>
        <v>2989.28</v>
      </c>
      <c r="AM128" s="243">
        <f t="shared" si="67"/>
        <v>3165.1200000000003</v>
      </c>
      <c r="AN128" s="243">
        <f t="shared" si="67"/>
        <v>3340.96</v>
      </c>
      <c r="AO128" s="243">
        <f t="shared" si="67"/>
        <v>3516.8</v>
      </c>
      <c r="AP128" s="222">
        <v>1.57</v>
      </c>
    </row>
    <row r="129" spans="1:42" x14ac:dyDescent="0.15">
      <c r="A129" s="244">
        <v>1400</v>
      </c>
      <c r="B129" s="245">
        <f t="shared" ref="B129:T129" si="68">ROUND(W129*$T$76,0)+W198</f>
        <v>2419</v>
      </c>
      <c r="C129" s="245">
        <f t="shared" si="68"/>
        <v>2717</v>
      </c>
      <c r="D129" s="245">
        <f t="shared" si="68"/>
        <v>3214</v>
      </c>
      <c r="E129" s="245">
        <f t="shared" si="68"/>
        <v>3723</v>
      </c>
      <c r="F129" s="245">
        <f t="shared" si="68"/>
        <v>4280</v>
      </c>
      <c r="G129" s="245">
        <f t="shared" si="68"/>
        <v>4902</v>
      </c>
      <c r="H129" s="245">
        <f t="shared" si="68"/>
        <v>5534</v>
      </c>
      <c r="I129" s="245">
        <f t="shared" si="68"/>
        <v>6239</v>
      </c>
      <c r="J129" s="245">
        <f t="shared" si="68"/>
        <v>6840</v>
      </c>
      <c r="K129" s="245">
        <f t="shared" si="68"/>
        <v>7516</v>
      </c>
      <c r="L129" s="245">
        <f t="shared" si="68"/>
        <v>8167</v>
      </c>
      <c r="M129" s="245">
        <f t="shared" si="68"/>
        <v>8856</v>
      </c>
      <c r="N129" s="245">
        <f t="shared" si="68"/>
        <v>9440</v>
      </c>
      <c r="O129" s="245">
        <f t="shared" si="68"/>
        <v>10129</v>
      </c>
      <c r="P129" s="245">
        <f t="shared" si="68"/>
        <v>10818</v>
      </c>
      <c r="Q129" s="245">
        <f t="shared" si="68"/>
        <v>11508</v>
      </c>
      <c r="R129" s="245">
        <f t="shared" si="68"/>
        <v>12197</v>
      </c>
      <c r="S129" s="245">
        <f t="shared" si="68"/>
        <v>12887</v>
      </c>
      <c r="T129" s="246">
        <f t="shared" si="68"/>
        <v>13576</v>
      </c>
      <c r="V129" s="239">
        <v>1400</v>
      </c>
      <c r="W129" s="243">
        <f t="shared" ref="W129:AO129" si="69">W128+B199</f>
        <v>1355.2</v>
      </c>
      <c r="X129" s="243">
        <f t="shared" si="69"/>
        <v>1411.1999999999998</v>
      </c>
      <c r="Y129" s="243">
        <f t="shared" si="69"/>
        <v>1594.88</v>
      </c>
      <c r="Z129" s="243">
        <f t="shared" si="69"/>
        <v>1786.4</v>
      </c>
      <c r="AA129" s="243">
        <f t="shared" si="69"/>
        <v>2009.28</v>
      </c>
      <c r="AB129" s="243">
        <f t="shared" si="69"/>
        <v>2273.6000000000004</v>
      </c>
      <c r="AC129" s="243">
        <f t="shared" si="69"/>
        <v>2544.6400000000003</v>
      </c>
      <c r="AD129" s="243">
        <f t="shared" si="69"/>
        <v>2862.7200000000003</v>
      </c>
      <c r="AE129" s="243">
        <f t="shared" si="69"/>
        <v>3113.6000000000004</v>
      </c>
      <c r="AF129" s="243">
        <f t="shared" si="69"/>
        <v>3412.64</v>
      </c>
      <c r="AG129" s="295">
        <f t="shared" si="69"/>
        <v>3696</v>
      </c>
      <c r="AH129" s="243">
        <f t="shared" si="69"/>
        <v>4004</v>
      </c>
      <c r="AI129" s="243">
        <f t="shared" si="69"/>
        <v>4312</v>
      </c>
      <c r="AJ129" s="243">
        <f t="shared" si="69"/>
        <v>4620</v>
      </c>
      <c r="AK129" s="243">
        <f t="shared" si="69"/>
        <v>4928</v>
      </c>
      <c r="AL129" s="243">
        <f t="shared" si="69"/>
        <v>5236</v>
      </c>
      <c r="AM129" s="243">
        <f t="shared" si="69"/>
        <v>5544</v>
      </c>
      <c r="AN129" s="243">
        <f t="shared" si="69"/>
        <v>5852</v>
      </c>
      <c r="AO129" s="243">
        <f t="shared" si="69"/>
        <v>6160</v>
      </c>
      <c r="AP129" s="222">
        <v>2.75</v>
      </c>
    </row>
    <row r="130" spans="1:42" x14ac:dyDescent="0.15">
      <c r="A130" s="251" t="s">
        <v>134</v>
      </c>
      <c r="B130" s="248">
        <f t="shared" ref="B130:T130" si="70">ROUND(W130*$T$76,0)+W200</f>
        <v>1553</v>
      </c>
      <c r="C130" s="248">
        <f t="shared" si="70"/>
        <v>1823</v>
      </c>
      <c r="D130" s="248">
        <f t="shared" si="70"/>
        <v>2208</v>
      </c>
      <c r="E130" s="248">
        <f t="shared" si="70"/>
        <v>2572</v>
      </c>
      <c r="F130" s="248">
        <f t="shared" si="70"/>
        <v>2990</v>
      </c>
      <c r="G130" s="248">
        <f t="shared" si="70"/>
        <v>3444</v>
      </c>
      <c r="H130" s="248">
        <f t="shared" si="70"/>
        <v>3908</v>
      </c>
      <c r="I130" s="248">
        <f t="shared" si="70"/>
        <v>4411</v>
      </c>
      <c r="J130" s="248">
        <f t="shared" si="70"/>
        <v>4913</v>
      </c>
      <c r="K130" s="248">
        <f t="shared" si="70"/>
        <v>5415</v>
      </c>
      <c r="L130" s="248">
        <f t="shared" si="70"/>
        <v>5917</v>
      </c>
      <c r="M130" s="248">
        <f t="shared" si="70"/>
        <v>6420</v>
      </c>
      <c r="N130" s="248">
        <f t="shared" si="70"/>
        <v>6812</v>
      </c>
      <c r="O130" s="248">
        <f t="shared" si="70"/>
        <v>7314</v>
      </c>
      <c r="P130" s="248">
        <f t="shared" si="70"/>
        <v>7817</v>
      </c>
      <c r="Q130" s="248">
        <f t="shared" si="70"/>
        <v>8319</v>
      </c>
      <c r="R130" s="248">
        <f t="shared" si="70"/>
        <v>8821</v>
      </c>
      <c r="S130" s="248">
        <f t="shared" si="70"/>
        <v>9323</v>
      </c>
      <c r="T130" s="249">
        <f t="shared" si="70"/>
        <v>9826</v>
      </c>
      <c r="V130" s="239">
        <v>58</v>
      </c>
      <c r="W130" s="295">
        <f>$W$74*V130*$W$134</f>
        <v>788.8</v>
      </c>
      <c r="X130" s="243">
        <f t="shared" ref="X130:AO130" si="71">X74*$V$130*X134</f>
        <v>821.28</v>
      </c>
      <c r="Y130" s="243">
        <f t="shared" si="71"/>
        <v>928</v>
      </c>
      <c r="Z130" s="243">
        <f t="shared" si="71"/>
        <v>1020.8</v>
      </c>
      <c r="AA130" s="243">
        <f t="shared" si="71"/>
        <v>1148.3999999999999</v>
      </c>
      <c r="AB130" s="243">
        <f t="shared" si="71"/>
        <v>1299.2</v>
      </c>
      <c r="AC130" s="243">
        <f t="shared" si="71"/>
        <v>1456.96</v>
      </c>
      <c r="AD130" s="243">
        <f t="shared" si="71"/>
        <v>1639.0800000000002</v>
      </c>
      <c r="AE130" s="243">
        <f t="shared" si="71"/>
        <v>1821.2</v>
      </c>
      <c r="AF130" s="243">
        <f t="shared" si="71"/>
        <v>2003.3200000000002</v>
      </c>
      <c r="AG130" s="295">
        <f t="shared" si="71"/>
        <v>2185.44</v>
      </c>
      <c r="AH130" s="243">
        <f t="shared" si="71"/>
        <v>2367.56</v>
      </c>
      <c r="AI130" s="243">
        <f t="shared" si="71"/>
        <v>2549.6800000000003</v>
      </c>
      <c r="AJ130" s="243">
        <f t="shared" si="71"/>
        <v>2731.8</v>
      </c>
      <c r="AK130" s="243">
        <f t="shared" si="71"/>
        <v>2913.92</v>
      </c>
      <c r="AL130" s="243">
        <f t="shared" si="71"/>
        <v>3096.04</v>
      </c>
      <c r="AM130" s="243">
        <f t="shared" si="71"/>
        <v>3278.1600000000003</v>
      </c>
      <c r="AN130" s="243">
        <f t="shared" si="71"/>
        <v>3460.28</v>
      </c>
      <c r="AO130" s="243">
        <f t="shared" si="71"/>
        <v>3642.4</v>
      </c>
      <c r="AP130" s="222">
        <v>1.57</v>
      </c>
    </row>
    <row r="131" spans="1:42" x14ac:dyDescent="0.15">
      <c r="A131" s="244">
        <v>1450</v>
      </c>
      <c r="B131" s="245">
        <f t="shared" ref="B131:T131" si="72">ROUND(W131*$T$76,0)+W200</f>
        <v>2506</v>
      </c>
      <c r="C131" s="245">
        <f t="shared" si="72"/>
        <v>2815</v>
      </c>
      <c r="D131" s="245">
        <f t="shared" si="72"/>
        <v>3330</v>
      </c>
      <c r="E131" s="245">
        <f t="shared" si="72"/>
        <v>3858</v>
      </c>
      <c r="F131" s="245">
        <f t="shared" si="72"/>
        <v>4436</v>
      </c>
      <c r="G131" s="245">
        <f t="shared" si="72"/>
        <v>5080</v>
      </c>
      <c r="H131" s="245">
        <f t="shared" si="72"/>
        <v>5735</v>
      </c>
      <c r="I131" s="245">
        <f t="shared" si="72"/>
        <v>6466</v>
      </c>
      <c r="J131" s="245">
        <f t="shared" si="72"/>
        <v>7088</v>
      </c>
      <c r="K131" s="245">
        <f t="shared" si="72"/>
        <v>7789</v>
      </c>
      <c r="L131" s="245">
        <f t="shared" si="72"/>
        <v>8463</v>
      </c>
      <c r="M131" s="245">
        <f t="shared" si="72"/>
        <v>9178</v>
      </c>
      <c r="N131" s="245">
        <f t="shared" si="72"/>
        <v>9782</v>
      </c>
      <c r="O131" s="245">
        <f t="shared" si="72"/>
        <v>10497</v>
      </c>
      <c r="P131" s="245">
        <f t="shared" si="72"/>
        <v>11211</v>
      </c>
      <c r="Q131" s="245">
        <f t="shared" si="72"/>
        <v>11926</v>
      </c>
      <c r="R131" s="245">
        <f t="shared" si="72"/>
        <v>12640</v>
      </c>
      <c r="S131" s="245">
        <f t="shared" si="72"/>
        <v>13355</v>
      </c>
      <c r="T131" s="246">
        <f t="shared" si="72"/>
        <v>14069</v>
      </c>
      <c r="V131" s="239">
        <v>1450</v>
      </c>
      <c r="W131" s="243">
        <f t="shared" ref="W131:AO131" si="73">W130+B201</f>
        <v>1403.6</v>
      </c>
      <c r="X131" s="243">
        <f t="shared" si="73"/>
        <v>1461.6</v>
      </c>
      <c r="Y131" s="243">
        <f t="shared" si="73"/>
        <v>1651.8400000000001</v>
      </c>
      <c r="Z131" s="243">
        <f t="shared" si="73"/>
        <v>1850.1999999999998</v>
      </c>
      <c r="AA131" s="243">
        <f t="shared" si="73"/>
        <v>2081.04</v>
      </c>
      <c r="AB131" s="243">
        <f t="shared" si="73"/>
        <v>2354.8000000000002</v>
      </c>
      <c r="AC131" s="243">
        <f t="shared" si="73"/>
        <v>2635.52</v>
      </c>
      <c r="AD131" s="243">
        <f t="shared" si="73"/>
        <v>2964.96</v>
      </c>
      <c r="AE131" s="243">
        <f t="shared" si="73"/>
        <v>3224.8</v>
      </c>
      <c r="AF131" s="243">
        <f t="shared" si="73"/>
        <v>3534.5200000000004</v>
      </c>
      <c r="AG131" s="295">
        <f t="shared" si="73"/>
        <v>3828</v>
      </c>
      <c r="AH131" s="243">
        <f t="shared" si="73"/>
        <v>4147</v>
      </c>
      <c r="AI131" s="243">
        <f t="shared" si="73"/>
        <v>4466</v>
      </c>
      <c r="AJ131" s="243">
        <f t="shared" si="73"/>
        <v>4785</v>
      </c>
      <c r="AK131" s="243">
        <f t="shared" si="73"/>
        <v>5104</v>
      </c>
      <c r="AL131" s="243">
        <f t="shared" si="73"/>
        <v>5423</v>
      </c>
      <c r="AM131" s="243">
        <f t="shared" si="73"/>
        <v>5742</v>
      </c>
      <c r="AN131" s="243">
        <f t="shared" si="73"/>
        <v>6061</v>
      </c>
      <c r="AO131" s="243">
        <f t="shared" si="73"/>
        <v>6380</v>
      </c>
      <c r="AP131" s="222">
        <v>2.75</v>
      </c>
    </row>
    <row r="132" spans="1:42" x14ac:dyDescent="0.15">
      <c r="A132" s="251" t="s">
        <v>135</v>
      </c>
      <c r="B132" s="248">
        <f t="shared" ref="B132:T132" si="74">ROUND(W132*$T$76,0)+W202</f>
        <v>1607</v>
      </c>
      <c r="C132" s="248">
        <f t="shared" si="74"/>
        <v>1887</v>
      </c>
      <c r="D132" s="248">
        <f t="shared" si="74"/>
        <v>2286</v>
      </c>
      <c r="E132" s="248">
        <f t="shared" si="74"/>
        <v>2663</v>
      </c>
      <c r="F132" s="248">
        <f t="shared" si="74"/>
        <v>3095</v>
      </c>
      <c r="G132" s="248">
        <f t="shared" si="74"/>
        <v>3565</v>
      </c>
      <c r="H132" s="248">
        <f t="shared" si="74"/>
        <v>4046</v>
      </c>
      <c r="I132" s="248">
        <f t="shared" si="74"/>
        <v>4566</v>
      </c>
      <c r="J132" s="248">
        <f t="shared" si="74"/>
        <v>5086</v>
      </c>
      <c r="K132" s="248">
        <f t="shared" si="74"/>
        <v>5606</v>
      </c>
      <c r="L132" s="248">
        <f t="shared" si="74"/>
        <v>6126</v>
      </c>
      <c r="M132" s="248">
        <f t="shared" si="74"/>
        <v>6646</v>
      </c>
      <c r="N132" s="248">
        <f t="shared" si="74"/>
        <v>7052</v>
      </c>
      <c r="O132" s="248">
        <f t="shared" si="74"/>
        <v>7572</v>
      </c>
      <c r="P132" s="248">
        <f t="shared" si="74"/>
        <v>8092</v>
      </c>
      <c r="Q132" s="248">
        <f t="shared" si="74"/>
        <v>8612</v>
      </c>
      <c r="R132" s="248">
        <f t="shared" si="74"/>
        <v>9132</v>
      </c>
      <c r="S132" s="248">
        <f t="shared" si="74"/>
        <v>9652</v>
      </c>
      <c r="T132" s="249">
        <f t="shared" si="74"/>
        <v>10172</v>
      </c>
      <c r="V132" s="239">
        <v>60</v>
      </c>
      <c r="W132" s="295">
        <f>$W$74*V132*$W$134</f>
        <v>816</v>
      </c>
      <c r="X132" s="243">
        <f t="shared" ref="X132:AO132" si="75">X74*$V$132*X134</f>
        <v>849.59999999999991</v>
      </c>
      <c r="Y132" s="243">
        <f t="shared" si="75"/>
        <v>960</v>
      </c>
      <c r="Z132" s="243">
        <f t="shared" si="75"/>
        <v>1056</v>
      </c>
      <c r="AA132" s="243">
        <f t="shared" si="75"/>
        <v>1188</v>
      </c>
      <c r="AB132" s="243">
        <f t="shared" si="75"/>
        <v>1344</v>
      </c>
      <c r="AC132" s="243">
        <f t="shared" si="75"/>
        <v>1507.2</v>
      </c>
      <c r="AD132" s="243">
        <f t="shared" si="75"/>
        <v>1695.6000000000001</v>
      </c>
      <c r="AE132" s="243">
        <f t="shared" si="75"/>
        <v>1884</v>
      </c>
      <c r="AF132" s="243">
        <f t="shared" si="75"/>
        <v>2072.4</v>
      </c>
      <c r="AG132" s="295">
        <f t="shared" si="75"/>
        <v>2260.8000000000002</v>
      </c>
      <c r="AH132" s="243">
        <f t="shared" si="75"/>
        <v>2449.2000000000003</v>
      </c>
      <c r="AI132" s="243">
        <f t="shared" si="75"/>
        <v>2637.6</v>
      </c>
      <c r="AJ132" s="243">
        <f t="shared" si="75"/>
        <v>2826</v>
      </c>
      <c r="AK132" s="243">
        <f t="shared" si="75"/>
        <v>3014.4</v>
      </c>
      <c r="AL132" s="243">
        <f t="shared" si="75"/>
        <v>3202.8</v>
      </c>
      <c r="AM132" s="243">
        <f t="shared" si="75"/>
        <v>3391.2000000000003</v>
      </c>
      <c r="AN132" s="243">
        <f t="shared" si="75"/>
        <v>3579.6000000000004</v>
      </c>
      <c r="AO132" s="243">
        <f t="shared" si="75"/>
        <v>3768</v>
      </c>
      <c r="AP132" s="222">
        <v>1.57</v>
      </c>
    </row>
    <row r="133" spans="1:42" ht="13" thickBot="1" x14ac:dyDescent="0.2">
      <c r="A133" s="240">
        <v>1500</v>
      </c>
      <c r="B133" s="252">
        <f t="shared" ref="B133:T133" si="76">ROUND(W133*$T$76,0)+W202</f>
        <v>2593</v>
      </c>
      <c r="C133" s="252">
        <f t="shared" si="76"/>
        <v>2914</v>
      </c>
      <c r="D133" s="252">
        <f t="shared" si="76"/>
        <v>3447</v>
      </c>
      <c r="E133" s="252">
        <f t="shared" si="76"/>
        <v>3993</v>
      </c>
      <c r="F133" s="252">
        <f t="shared" si="76"/>
        <v>4591</v>
      </c>
      <c r="G133" s="252">
        <f t="shared" si="76"/>
        <v>5258</v>
      </c>
      <c r="H133" s="252">
        <f t="shared" si="76"/>
        <v>5936</v>
      </c>
      <c r="I133" s="252">
        <f t="shared" si="76"/>
        <v>6692</v>
      </c>
      <c r="J133" s="252">
        <f t="shared" si="76"/>
        <v>7337</v>
      </c>
      <c r="K133" s="252">
        <f t="shared" si="76"/>
        <v>8061</v>
      </c>
      <c r="L133" s="252">
        <f t="shared" si="76"/>
        <v>8760</v>
      </c>
      <c r="M133" s="252">
        <f t="shared" si="76"/>
        <v>9500</v>
      </c>
      <c r="N133" s="252">
        <f t="shared" si="76"/>
        <v>10125</v>
      </c>
      <c r="O133" s="252">
        <f t="shared" si="76"/>
        <v>10865</v>
      </c>
      <c r="P133" s="252">
        <f t="shared" si="76"/>
        <v>11604</v>
      </c>
      <c r="Q133" s="252">
        <f t="shared" si="76"/>
        <v>12344</v>
      </c>
      <c r="R133" s="252">
        <f t="shared" si="76"/>
        <v>13083</v>
      </c>
      <c r="S133" s="252">
        <f t="shared" si="76"/>
        <v>13823</v>
      </c>
      <c r="T133" s="253">
        <f t="shared" si="76"/>
        <v>14562</v>
      </c>
      <c r="V133" s="239">
        <v>1500</v>
      </c>
      <c r="W133" s="243">
        <f t="shared" ref="W133:AO133" si="77">W132+B203</f>
        <v>1452</v>
      </c>
      <c r="X133" s="243">
        <f t="shared" si="77"/>
        <v>1512</v>
      </c>
      <c r="Y133" s="243">
        <f t="shared" si="77"/>
        <v>1708.8000000000002</v>
      </c>
      <c r="Z133" s="243">
        <f t="shared" si="77"/>
        <v>1914</v>
      </c>
      <c r="AA133" s="243">
        <f t="shared" si="77"/>
        <v>2152.8000000000002</v>
      </c>
      <c r="AB133" s="243">
        <f t="shared" si="77"/>
        <v>2436</v>
      </c>
      <c r="AC133" s="243">
        <f t="shared" si="77"/>
        <v>2726.4</v>
      </c>
      <c r="AD133" s="243">
        <f t="shared" si="77"/>
        <v>3067.2</v>
      </c>
      <c r="AE133" s="243">
        <f t="shared" si="77"/>
        <v>3336</v>
      </c>
      <c r="AF133" s="243">
        <f t="shared" si="77"/>
        <v>3656.4</v>
      </c>
      <c r="AG133" s="295">
        <f t="shared" si="77"/>
        <v>3960</v>
      </c>
      <c r="AH133" s="243">
        <f t="shared" si="77"/>
        <v>4290</v>
      </c>
      <c r="AI133" s="243">
        <f t="shared" si="77"/>
        <v>4620</v>
      </c>
      <c r="AJ133" s="243">
        <f t="shared" si="77"/>
        <v>4950</v>
      </c>
      <c r="AK133" s="243">
        <f t="shared" si="77"/>
        <v>5280</v>
      </c>
      <c r="AL133" s="243">
        <f t="shared" si="77"/>
        <v>5610</v>
      </c>
      <c r="AM133" s="243">
        <f t="shared" si="77"/>
        <v>5940</v>
      </c>
      <c r="AN133" s="243">
        <f t="shared" si="77"/>
        <v>6270</v>
      </c>
      <c r="AO133" s="243">
        <f t="shared" si="77"/>
        <v>6600</v>
      </c>
      <c r="AP133" s="222">
        <v>2.75</v>
      </c>
    </row>
    <row r="134" spans="1:42" x14ac:dyDescent="0.15">
      <c r="W134" s="332">
        <v>3.4</v>
      </c>
      <c r="X134" s="267">
        <v>2.36</v>
      </c>
      <c r="Y134" s="267">
        <v>2</v>
      </c>
      <c r="Z134" s="267">
        <v>1.76</v>
      </c>
      <c r="AA134" s="267">
        <v>1.65</v>
      </c>
      <c r="AB134" s="267">
        <v>1.6</v>
      </c>
      <c r="AC134" s="267">
        <v>1.57</v>
      </c>
      <c r="AD134" s="267">
        <v>1.57</v>
      </c>
      <c r="AE134" s="267">
        <v>1.57</v>
      </c>
      <c r="AF134" s="267">
        <v>1.57</v>
      </c>
      <c r="AG134" s="267">
        <v>1.57</v>
      </c>
      <c r="AH134" s="267">
        <v>1.57</v>
      </c>
      <c r="AI134" s="267">
        <v>1.57</v>
      </c>
      <c r="AJ134" s="267">
        <v>1.57</v>
      </c>
      <c r="AK134" s="267">
        <v>1.57</v>
      </c>
      <c r="AL134" s="267">
        <v>1.57</v>
      </c>
      <c r="AM134" s="267">
        <v>1.57</v>
      </c>
      <c r="AN134" s="267">
        <v>1.57</v>
      </c>
      <c r="AO134" s="267">
        <v>1.57</v>
      </c>
    </row>
    <row r="135" spans="1:42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33">
        <f>W134+B204</f>
        <v>6.05</v>
      </c>
      <c r="X135" s="302">
        <f>X134+C204</f>
        <v>4.2</v>
      </c>
      <c r="Y135" s="302">
        <f t="shared" ref="Y135:AO135" si="78">Y134+D204</f>
        <v>3.56</v>
      </c>
      <c r="Z135" s="302">
        <f t="shared" si="78"/>
        <v>3.19</v>
      </c>
      <c r="AA135" s="302">
        <f t="shared" si="78"/>
        <v>2.99</v>
      </c>
      <c r="AB135" s="302">
        <f t="shared" si="78"/>
        <v>2.9000000000000004</v>
      </c>
      <c r="AC135" s="302">
        <f t="shared" si="78"/>
        <v>2.84</v>
      </c>
      <c r="AD135" s="302">
        <f t="shared" si="78"/>
        <v>2.84</v>
      </c>
      <c r="AE135" s="302">
        <f t="shared" si="78"/>
        <v>2.7800000000000002</v>
      </c>
      <c r="AF135" s="302">
        <f t="shared" si="78"/>
        <v>2.77</v>
      </c>
      <c r="AG135" s="302">
        <f t="shared" si="78"/>
        <v>2.75</v>
      </c>
      <c r="AH135" s="302">
        <f t="shared" si="78"/>
        <v>2.75</v>
      </c>
      <c r="AI135" s="302">
        <f t="shared" si="78"/>
        <v>2.75</v>
      </c>
      <c r="AJ135" s="302">
        <f t="shared" si="78"/>
        <v>2.75</v>
      </c>
      <c r="AK135" s="302">
        <f t="shared" si="78"/>
        <v>2.75</v>
      </c>
      <c r="AL135" s="302">
        <f t="shared" si="78"/>
        <v>2.75</v>
      </c>
      <c r="AM135" s="302">
        <f t="shared" si="78"/>
        <v>2.75</v>
      </c>
      <c r="AN135" s="302">
        <f t="shared" si="78"/>
        <v>2.75</v>
      </c>
      <c r="AO135" s="302">
        <f t="shared" si="78"/>
        <v>2.75</v>
      </c>
    </row>
    <row r="136" spans="1:42" x14ac:dyDescent="0.15">
      <c r="X136" s="267"/>
      <c r="Y136" s="267"/>
      <c r="Z136" s="267"/>
      <c r="AA136" s="267"/>
      <c r="AB136" s="267"/>
      <c r="AC136" s="267"/>
      <c r="AD136" s="267"/>
      <c r="AE136" s="267"/>
      <c r="AF136" s="267"/>
      <c r="AG136" s="267"/>
    </row>
    <row r="137" spans="1:42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2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2" x14ac:dyDescent="0.15">
      <c r="A142" s="227"/>
    </row>
    <row r="143" spans="1:42" x14ac:dyDescent="0.15">
      <c r="V143" s="221" t="s">
        <v>328</v>
      </c>
      <c r="X143" s="229">
        <v>2</v>
      </c>
      <c r="Y143" s="221" t="s">
        <v>329</v>
      </c>
    </row>
    <row r="144" spans="1:42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39" t="s">
        <v>0</v>
      </c>
      <c r="W144" s="239">
        <v>4</v>
      </c>
      <c r="X144" s="239">
        <v>6</v>
      </c>
      <c r="Y144" s="239">
        <v>8</v>
      </c>
      <c r="Z144" s="239">
        <v>10</v>
      </c>
      <c r="AA144" s="239">
        <v>12</v>
      </c>
      <c r="AB144" s="239">
        <v>14</v>
      </c>
      <c r="AC144" s="239">
        <v>16</v>
      </c>
      <c r="AD144" s="239">
        <v>18</v>
      </c>
      <c r="AE144" s="239">
        <v>20</v>
      </c>
      <c r="AF144" s="239">
        <v>22</v>
      </c>
      <c r="AG144" s="303">
        <v>24</v>
      </c>
      <c r="AH144" s="239">
        <v>26</v>
      </c>
      <c r="AI144" s="239">
        <v>28</v>
      </c>
      <c r="AJ144" s="239">
        <v>30</v>
      </c>
      <c r="AK144" s="239">
        <v>32</v>
      </c>
      <c r="AL144" s="239">
        <v>34</v>
      </c>
      <c r="AM144" s="239">
        <v>36</v>
      </c>
      <c r="AN144" s="239">
        <v>38</v>
      </c>
      <c r="AO144" s="239">
        <v>40</v>
      </c>
      <c r="AP144" s="229" t="s">
        <v>330</v>
      </c>
    </row>
    <row r="145" spans="1:4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39"/>
      <c r="W145" s="239">
        <v>100</v>
      </c>
      <c r="X145" s="239">
        <v>150</v>
      </c>
      <c r="Y145" s="239">
        <v>200</v>
      </c>
      <c r="Z145" s="239">
        <v>250</v>
      </c>
      <c r="AA145" s="239">
        <v>300</v>
      </c>
      <c r="AB145" s="239">
        <v>350</v>
      </c>
      <c r="AC145" s="239">
        <v>400</v>
      </c>
      <c r="AD145" s="239">
        <v>450</v>
      </c>
      <c r="AE145" s="239">
        <v>500</v>
      </c>
      <c r="AF145" s="239">
        <v>550</v>
      </c>
      <c r="AG145" s="303">
        <v>600</v>
      </c>
      <c r="AH145" s="239">
        <v>650</v>
      </c>
      <c r="AI145" s="239">
        <v>700</v>
      </c>
      <c r="AJ145" s="239">
        <v>750</v>
      </c>
      <c r="AK145" s="239">
        <v>800</v>
      </c>
      <c r="AL145" s="239">
        <v>850</v>
      </c>
      <c r="AM145" s="239">
        <v>900</v>
      </c>
      <c r="AN145" s="239">
        <v>950</v>
      </c>
      <c r="AO145" s="239">
        <v>1000</v>
      </c>
      <c r="AP145" s="229" t="s">
        <v>331</v>
      </c>
    </row>
    <row r="146" spans="1:4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39">
        <v>4</v>
      </c>
      <c r="W146" s="243">
        <f>AP146*$W$204*$X$143</f>
        <v>18</v>
      </c>
      <c r="X146" s="243"/>
      <c r="Y146" s="243"/>
      <c r="Z146" s="243"/>
      <c r="AA146" s="243"/>
      <c r="AB146" s="243"/>
      <c r="AC146" s="243"/>
      <c r="AD146" s="243"/>
      <c r="AE146" s="243"/>
      <c r="AF146" s="243"/>
      <c r="AG146" s="295"/>
      <c r="AH146" s="243"/>
      <c r="AI146" s="243"/>
      <c r="AJ146" s="243"/>
      <c r="AK146" s="243"/>
      <c r="AL146" s="243"/>
      <c r="AM146" s="243"/>
      <c r="AN146" s="243"/>
      <c r="AO146" s="243"/>
      <c r="AP146" s="229">
        <f>ROUNDDOWN(V147/26,0)</f>
        <v>3</v>
      </c>
    </row>
    <row r="147" spans="1:4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39">
        <v>100</v>
      </c>
      <c r="W147" s="295"/>
      <c r="X147" s="243"/>
      <c r="Y147" s="243"/>
      <c r="Z147" s="243"/>
      <c r="AA147" s="243"/>
      <c r="AB147" s="243"/>
      <c r="AC147" s="243"/>
      <c r="AD147" s="243"/>
      <c r="AE147" s="243"/>
      <c r="AF147" s="243"/>
      <c r="AG147" s="295"/>
      <c r="AH147" s="243"/>
      <c r="AI147" s="243"/>
      <c r="AJ147" s="243"/>
      <c r="AK147" s="243"/>
      <c r="AL147" s="243"/>
      <c r="AM147" s="243"/>
      <c r="AN147" s="243"/>
      <c r="AO147" s="243"/>
      <c r="AP147" s="229"/>
    </row>
    <row r="148" spans="1:4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39">
        <v>6</v>
      </c>
      <c r="W148" s="295">
        <f>AP148*$W$204*$X$143</f>
        <v>30</v>
      </c>
      <c r="X148" s="250">
        <f>AP148*$X$204*$X$143</f>
        <v>50</v>
      </c>
      <c r="Y148" s="250"/>
      <c r="Z148" s="250"/>
      <c r="AA148" s="250"/>
      <c r="AB148" s="250"/>
      <c r="AC148" s="250"/>
      <c r="AD148" s="250"/>
      <c r="AE148" s="250"/>
      <c r="AF148" s="250"/>
      <c r="AG148" s="250"/>
      <c r="AH148" s="243"/>
      <c r="AI148" s="243"/>
      <c r="AJ148" s="243"/>
      <c r="AK148" s="243"/>
      <c r="AL148" s="243"/>
      <c r="AM148" s="243"/>
      <c r="AN148" s="243"/>
      <c r="AO148" s="243"/>
      <c r="AP148" s="229">
        <f>ROUNDDOWN(V149/26,0)</f>
        <v>5</v>
      </c>
    </row>
    <row r="149" spans="1:4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39">
        <v>150</v>
      </c>
      <c r="W149" s="295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43"/>
      <c r="AI149" s="243"/>
      <c r="AJ149" s="243"/>
      <c r="AK149" s="243"/>
      <c r="AL149" s="243"/>
      <c r="AM149" s="243"/>
      <c r="AN149" s="243"/>
      <c r="AO149" s="243"/>
      <c r="AP149" s="229"/>
    </row>
    <row r="150" spans="1:4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39">
        <v>8</v>
      </c>
      <c r="W150" s="295">
        <f>AP150*$W$204*$X$143</f>
        <v>42</v>
      </c>
      <c r="X150" s="250">
        <f>AP150*$X$204*$X$143</f>
        <v>70</v>
      </c>
      <c r="Y150" s="250">
        <f>AP150*$Y$204*$X$143</f>
        <v>98</v>
      </c>
      <c r="Z150" s="250"/>
      <c r="AA150" s="250"/>
      <c r="AB150" s="250"/>
      <c r="AC150" s="250"/>
      <c r="AD150" s="250"/>
      <c r="AE150" s="250"/>
      <c r="AF150" s="250"/>
      <c r="AG150" s="250"/>
      <c r="AH150" s="243"/>
      <c r="AI150" s="243"/>
      <c r="AJ150" s="243"/>
      <c r="AK150" s="243"/>
      <c r="AL150" s="243"/>
      <c r="AM150" s="243"/>
      <c r="AN150" s="243"/>
      <c r="AO150" s="243"/>
      <c r="AP150" s="229">
        <f>ROUNDDOWN(V151/26,0)</f>
        <v>7</v>
      </c>
    </row>
    <row r="151" spans="1:4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39">
        <v>200</v>
      </c>
      <c r="W151" s="295"/>
      <c r="X151" s="250"/>
      <c r="Y151" s="250"/>
      <c r="Z151" s="250"/>
      <c r="AA151" s="250"/>
      <c r="AB151" s="250"/>
      <c r="AC151" s="250"/>
      <c r="AD151" s="250"/>
      <c r="AE151" s="250"/>
      <c r="AF151" s="250"/>
      <c r="AG151" s="250"/>
      <c r="AH151" s="243"/>
      <c r="AI151" s="243"/>
      <c r="AJ151" s="243"/>
      <c r="AK151" s="243"/>
      <c r="AL151" s="243"/>
      <c r="AM151" s="243"/>
      <c r="AN151" s="243"/>
      <c r="AO151" s="243"/>
      <c r="AP151" s="229"/>
    </row>
    <row r="152" spans="1:4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39">
        <v>10</v>
      </c>
      <c r="W152" s="295">
        <f>AP152*$W$204*$X$143</f>
        <v>54</v>
      </c>
      <c r="X152" s="250">
        <f>AP152*$X$204*$X$143</f>
        <v>90</v>
      </c>
      <c r="Y152" s="250">
        <f>AP152*$Y$204*$X$143</f>
        <v>126</v>
      </c>
      <c r="Z152" s="250">
        <f>AP152*$Z$204*$X$143</f>
        <v>162</v>
      </c>
      <c r="AA152" s="250"/>
      <c r="AB152" s="250"/>
      <c r="AC152" s="250"/>
      <c r="AD152" s="250"/>
      <c r="AE152" s="250"/>
      <c r="AF152" s="250"/>
      <c r="AG152" s="250"/>
      <c r="AH152" s="243"/>
      <c r="AI152" s="243"/>
      <c r="AJ152" s="243"/>
      <c r="AK152" s="243"/>
      <c r="AL152" s="243"/>
      <c r="AM152" s="243"/>
      <c r="AN152" s="243"/>
      <c r="AO152" s="243"/>
      <c r="AP152" s="229">
        <f>ROUNDDOWN(V153/26,0)</f>
        <v>9</v>
      </c>
    </row>
    <row r="153" spans="1:4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39">
        <v>250</v>
      </c>
      <c r="W153" s="295"/>
      <c r="X153" s="250"/>
      <c r="Y153" s="250"/>
      <c r="Z153" s="250"/>
      <c r="AA153" s="250"/>
      <c r="AB153" s="250"/>
      <c r="AC153" s="250"/>
      <c r="AD153" s="250"/>
      <c r="AE153" s="250"/>
      <c r="AF153" s="250"/>
      <c r="AG153" s="250"/>
      <c r="AH153" s="243"/>
      <c r="AI153" s="243"/>
      <c r="AJ153" s="243"/>
      <c r="AK153" s="243"/>
      <c r="AL153" s="243"/>
      <c r="AM153" s="243"/>
      <c r="AN153" s="243"/>
      <c r="AO153" s="243"/>
      <c r="AP153" s="229"/>
    </row>
    <row r="154" spans="1:4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39">
        <v>12</v>
      </c>
      <c r="W154" s="295">
        <f>AP154*$W$204*$X$143</f>
        <v>66</v>
      </c>
      <c r="X154" s="250">
        <f>AP154*$X$204*$X$143</f>
        <v>110</v>
      </c>
      <c r="Y154" s="250">
        <f>AP154*$Y$204*$X$143</f>
        <v>154</v>
      </c>
      <c r="Z154" s="250">
        <f>AP154*$Z$204*$X$143</f>
        <v>198</v>
      </c>
      <c r="AA154" s="250">
        <f>AP154*$AA$204*$X$143</f>
        <v>242</v>
      </c>
      <c r="AB154" s="250"/>
      <c r="AC154" s="250"/>
      <c r="AD154" s="250"/>
      <c r="AE154" s="250"/>
      <c r="AF154" s="250"/>
      <c r="AG154" s="250"/>
      <c r="AH154" s="243"/>
      <c r="AI154" s="243"/>
      <c r="AJ154" s="243"/>
      <c r="AK154" s="243"/>
      <c r="AL154" s="243"/>
      <c r="AM154" s="243"/>
      <c r="AN154" s="243"/>
      <c r="AO154" s="243"/>
      <c r="AP154" s="229">
        <f>ROUNDDOWN(V155/26,0)</f>
        <v>11</v>
      </c>
    </row>
    <row r="155" spans="1:4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39">
        <v>300</v>
      </c>
      <c r="W155" s="295"/>
      <c r="X155" s="250"/>
      <c r="Y155" s="250"/>
      <c r="Z155" s="250"/>
      <c r="AA155" s="250"/>
      <c r="AB155" s="250"/>
      <c r="AC155" s="250"/>
      <c r="AD155" s="250"/>
      <c r="AE155" s="250"/>
      <c r="AF155" s="250"/>
      <c r="AG155" s="250"/>
      <c r="AH155" s="243"/>
      <c r="AI155" s="243"/>
      <c r="AJ155" s="243"/>
      <c r="AK155" s="243"/>
      <c r="AL155" s="243"/>
      <c r="AM155" s="243"/>
      <c r="AN155" s="243"/>
      <c r="AO155" s="243"/>
      <c r="AP155" s="229"/>
    </row>
    <row r="156" spans="1:4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39">
        <v>14</v>
      </c>
      <c r="W156" s="295">
        <f>AP156*$W$204*$X$143</f>
        <v>78</v>
      </c>
      <c r="X156" s="250">
        <f>AP156*$X$204*$X$143</f>
        <v>130</v>
      </c>
      <c r="Y156" s="250">
        <f>AP156*$Y$204*$X$143</f>
        <v>182</v>
      </c>
      <c r="Z156" s="250">
        <f>AP156*$Z$204*$X$143</f>
        <v>234</v>
      </c>
      <c r="AA156" s="250">
        <f>AP156*$AA$204*$X$143</f>
        <v>286</v>
      </c>
      <c r="AB156" s="250">
        <f>AP156*$AB$204*$X$143</f>
        <v>338</v>
      </c>
      <c r="AC156" s="250"/>
      <c r="AD156" s="250"/>
      <c r="AE156" s="250"/>
      <c r="AF156" s="250"/>
      <c r="AG156" s="250"/>
      <c r="AH156" s="243"/>
      <c r="AI156" s="243"/>
      <c r="AJ156" s="243"/>
      <c r="AK156" s="243"/>
      <c r="AL156" s="243"/>
      <c r="AM156" s="243"/>
      <c r="AN156" s="243"/>
      <c r="AO156" s="243"/>
      <c r="AP156" s="229">
        <f>ROUNDDOWN(V157/26,0)</f>
        <v>13</v>
      </c>
    </row>
    <row r="157" spans="1:4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39">
        <v>350</v>
      </c>
      <c r="W157" s="295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43"/>
      <c r="AI157" s="243"/>
      <c r="AJ157" s="243"/>
      <c r="AK157" s="243"/>
      <c r="AL157" s="243"/>
      <c r="AM157" s="243"/>
      <c r="AN157" s="243"/>
      <c r="AO157" s="243"/>
      <c r="AP157" s="229"/>
    </row>
    <row r="158" spans="1:4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39">
        <v>16</v>
      </c>
      <c r="W158" s="295">
        <f>AP158*$W$204*$X$143</f>
        <v>90</v>
      </c>
      <c r="X158" s="250">
        <f>AP158*$X$204*$X$143</f>
        <v>150</v>
      </c>
      <c r="Y158" s="250">
        <f>AP158*$Y$204*$X$143</f>
        <v>210</v>
      </c>
      <c r="Z158" s="250">
        <f>AP158*$Z$204*$X$143</f>
        <v>270</v>
      </c>
      <c r="AA158" s="250">
        <f>AP158*$AA$204*$X$143</f>
        <v>330</v>
      </c>
      <c r="AB158" s="250">
        <f>AP158*$AB$204*$X$143</f>
        <v>390</v>
      </c>
      <c r="AC158" s="250">
        <f>AP158*$AC$204*$X$143</f>
        <v>450</v>
      </c>
      <c r="AD158" s="250"/>
      <c r="AE158" s="250"/>
      <c r="AF158" s="250"/>
      <c r="AG158" s="250"/>
      <c r="AH158" s="243"/>
      <c r="AI158" s="243"/>
      <c r="AJ158" s="243"/>
      <c r="AK158" s="243"/>
      <c r="AL158" s="243"/>
      <c r="AM158" s="243"/>
      <c r="AN158" s="243"/>
      <c r="AO158" s="243"/>
      <c r="AP158" s="229">
        <f>ROUNDDOWN(V159/26,0)</f>
        <v>15</v>
      </c>
    </row>
    <row r="159" spans="1:4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39">
        <v>400</v>
      </c>
      <c r="W159" s="295"/>
      <c r="X159" s="250"/>
      <c r="Y159" s="250"/>
      <c r="Z159" s="250"/>
      <c r="AA159" s="250"/>
      <c r="AB159" s="250"/>
      <c r="AC159" s="250"/>
      <c r="AD159" s="250"/>
      <c r="AE159" s="250"/>
      <c r="AF159" s="250"/>
      <c r="AG159" s="250"/>
      <c r="AH159" s="243"/>
      <c r="AI159" s="243"/>
      <c r="AJ159" s="243"/>
      <c r="AK159" s="243"/>
      <c r="AL159" s="243"/>
      <c r="AM159" s="243"/>
      <c r="AN159" s="243"/>
      <c r="AO159" s="243"/>
      <c r="AP159" s="229"/>
    </row>
    <row r="160" spans="1:4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39">
        <v>18</v>
      </c>
      <c r="W160" s="295">
        <f>AP160*$W$204*$X$143</f>
        <v>102</v>
      </c>
      <c r="X160" s="250">
        <f>AP160*$X$204*$X$143</f>
        <v>170</v>
      </c>
      <c r="Y160" s="250">
        <f>AP160*$Y$204*$X$143</f>
        <v>238</v>
      </c>
      <c r="Z160" s="250">
        <f>AP160*$Z$204*$X$143</f>
        <v>306</v>
      </c>
      <c r="AA160" s="250">
        <f>AP160*$AA$204*$X$143</f>
        <v>374</v>
      </c>
      <c r="AB160" s="250">
        <f>AP160*$AB$204*$X$143</f>
        <v>442</v>
      </c>
      <c r="AC160" s="250">
        <f>AP160*$AC$204*$X$143</f>
        <v>510</v>
      </c>
      <c r="AD160" s="250">
        <f>AP160*$AD$204*$X$143</f>
        <v>578</v>
      </c>
      <c r="AE160" s="250"/>
      <c r="AF160" s="250"/>
      <c r="AG160" s="250"/>
      <c r="AH160" s="243"/>
      <c r="AI160" s="243"/>
      <c r="AJ160" s="243"/>
      <c r="AK160" s="243"/>
      <c r="AL160" s="243"/>
      <c r="AM160" s="243"/>
      <c r="AN160" s="243"/>
      <c r="AO160" s="243"/>
      <c r="AP160" s="229">
        <f>ROUNDDOWN(V161/26,0)</f>
        <v>17</v>
      </c>
    </row>
    <row r="161" spans="1:4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39">
        <v>450</v>
      </c>
      <c r="W161" s="295"/>
      <c r="X161" s="250"/>
      <c r="Y161" s="250"/>
      <c r="Z161" s="250"/>
      <c r="AA161" s="250"/>
      <c r="AB161" s="250"/>
      <c r="AC161" s="250"/>
      <c r="AD161" s="250"/>
      <c r="AE161" s="250"/>
      <c r="AF161" s="250"/>
      <c r="AG161" s="250"/>
      <c r="AH161" s="243"/>
      <c r="AI161" s="243"/>
      <c r="AJ161" s="243"/>
      <c r="AK161" s="243"/>
      <c r="AL161" s="243"/>
      <c r="AM161" s="243"/>
      <c r="AN161" s="243"/>
      <c r="AO161" s="243"/>
      <c r="AP161" s="229"/>
    </row>
    <row r="162" spans="1:4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39">
        <v>20</v>
      </c>
      <c r="W162" s="295">
        <f>AP162*$W$204*$X$143</f>
        <v>114</v>
      </c>
      <c r="X162" s="250">
        <f>AP162*$X$204*$X$143</f>
        <v>190</v>
      </c>
      <c r="Y162" s="250">
        <f>AP162*$Y$204*$X$143</f>
        <v>266</v>
      </c>
      <c r="Z162" s="250">
        <f>AP162*$Z$204*$X$143</f>
        <v>342</v>
      </c>
      <c r="AA162" s="250">
        <f>AP162*$AA$204*$X$143</f>
        <v>418</v>
      </c>
      <c r="AB162" s="250">
        <f>AP162*$AB$204*$X$143</f>
        <v>494</v>
      </c>
      <c r="AC162" s="250">
        <f>AP162*$AC$204*$X$143</f>
        <v>570</v>
      </c>
      <c r="AD162" s="250">
        <f>AP162*$AD$204*$X$143</f>
        <v>646</v>
      </c>
      <c r="AE162" s="250">
        <f>AP162*$AE$204*$X$143</f>
        <v>722</v>
      </c>
      <c r="AF162" s="250"/>
      <c r="AG162" s="250"/>
      <c r="AH162" s="243"/>
      <c r="AI162" s="243"/>
      <c r="AJ162" s="243"/>
      <c r="AK162" s="243"/>
      <c r="AL162" s="243"/>
      <c r="AM162" s="243"/>
      <c r="AN162" s="243"/>
      <c r="AO162" s="243"/>
      <c r="AP162" s="229">
        <f>ROUNDDOWN(V163/26,0)</f>
        <v>19</v>
      </c>
    </row>
    <row r="163" spans="1:4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39">
        <v>500</v>
      </c>
      <c r="W163" s="295"/>
      <c r="X163" s="250"/>
      <c r="Y163" s="250"/>
      <c r="Z163" s="250"/>
      <c r="AA163" s="250"/>
      <c r="AB163" s="250"/>
      <c r="AC163" s="250"/>
      <c r="AD163" s="250"/>
      <c r="AE163" s="250"/>
      <c r="AF163" s="250"/>
      <c r="AG163" s="250"/>
      <c r="AH163" s="243"/>
      <c r="AI163" s="243"/>
      <c r="AJ163" s="243"/>
      <c r="AK163" s="243"/>
      <c r="AL163" s="243"/>
      <c r="AM163" s="243"/>
      <c r="AN163" s="243"/>
      <c r="AO163" s="243"/>
      <c r="AP163" s="229"/>
    </row>
    <row r="164" spans="1:4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39">
        <v>22</v>
      </c>
      <c r="W164" s="295">
        <f>AP164*$W$204*$X$143</f>
        <v>126</v>
      </c>
      <c r="X164" s="250">
        <f>AP164*$X$204*$X$143</f>
        <v>210</v>
      </c>
      <c r="Y164" s="250">
        <f>AP164*$Y$204*$X$143</f>
        <v>294</v>
      </c>
      <c r="Z164" s="250">
        <f>AP164*$Z$204*$X$143</f>
        <v>378</v>
      </c>
      <c r="AA164" s="250">
        <f>AP164*$AA$204*$X$143</f>
        <v>462</v>
      </c>
      <c r="AB164" s="250">
        <f>AP164*$AB$204*$X$143</f>
        <v>546</v>
      </c>
      <c r="AC164" s="250">
        <f>AP164*$AC$204*$X$143</f>
        <v>630</v>
      </c>
      <c r="AD164" s="250">
        <f>AP164*$AD$204*$X$143</f>
        <v>714</v>
      </c>
      <c r="AE164" s="250">
        <f>AP164*$AE$204*$X$143</f>
        <v>798</v>
      </c>
      <c r="AF164" s="250">
        <f>AP164*$AF$204*$X$143</f>
        <v>882</v>
      </c>
      <c r="AG164" s="250"/>
      <c r="AH164" s="243"/>
      <c r="AI164" s="243"/>
      <c r="AJ164" s="243"/>
      <c r="AK164" s="243"/>
      <c r="AL164" s="243"/>
      <c r="AM164" s="243"/>
      <c r="AN164" s="243"/>
      <c r="AO164" s="243"/>
      <c r="AP164" s="229">
        <f>ROUNDDOWN(V165/26,0)</f>
        <v>21</v>
      </c>
    </row>
    <row r="165" spans="1:4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39">
        <v>550</v>
      </c>
      <c r="W165" s="295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43"/>
      <c r="AI165" s="243"/>
      <c r="AJ165" s="243"/>
      <c r="AK165" s="243"/>
      <c r="AL165" s="243"/>
      <c r="AM165" s="243"/>
      <c r="AN165" s="243"/>
      <c r="AO165" s="243"/>
      <c r="AP165" s="229"/>
    </row>
    <row r="166" spans="1:4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39">
        <v>24</v>
      </c>
      <c r="W166" s="295">
        <f>AP166*$W$204*$X$143</f>
        <v>138</v>
      </c>
      <c r="X166" s="250">
        <f>AP166*$X$204*$X$143</f>
        <v>230</v>
      </c>
      <c r="Y166" s="250">
        <f>AP166*$Y$204*$X$143</f>
        <v>322</v>
      </c>
      <c r="Z166" s="250">
        <f>AP166*$Z$204*$X$143</f>
        <v>414</v>
      </c>
      <c r="AA166" s="250">
        <f>AP166*$AA$204*$X$143</f>
        <v>506</v>
      </c>
      <c r="AB166" s="250">
        <f>AP166*$AB$204*$X$143</f>
        <v>598</v>
      </c>
      <c r="AC166" s="250">
        <f>AP166*$AC$204*$X$143</f>
        <v>690</v>
      </c>
      <c r="AD166" s="250">
        <f>AP166*$AD$204*$X$143</f>
        <v>782</v>
      </c>
      <c r="AE166" s="250">
        <f>AP166*$AE$204*$X$143</f>
        <v>874</v>
      </c>
      <c r="AF166" s="250">
        <f>AP166*$AF$204*$X$143</f>
        <v>966</v>
      </c>
      <c r="AG166" s="250">
        <f>AP166*$AG$204*$X$143</f>
        <v>1058</v>
      </c>
      <c r="AH166" s="243"/>
      <c r="AI166" s="243"/>
      <c r="AJ166" s="243"/>
      <c r="AK166" s="243"/>
      <c r="AL166" s="243"/>
      <c r="AM166" s="243"/>
      <c r="AN166" s="243"/>
      <c r="AO166" s="243"/>
      <c r="AP166" s="229">
        <f>ROUNDDOWN(V167/26,0)</f>
        <v>23</v>
      </c>
    </row>
    <row r="167" spans="1:4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39">
        <v>600</v>
      </c>
      <c r="W167" s="295"/>
      <c r="X167" s="250"/>
      <c r="Y167" s="250"/>
      <c r="Z167" s="250"/>
      <c r="AA167" s="250"/>
      <c r="AB167" s="250"/>
      <c r="AC167" s="250"/>
      <c r="AD167" s="250"/>
      <c r="AE167" s="250"/>
      <c r="AF167" s="250"/>
      <c r="AG167" s="250"/>
      <c r="AH167" s="243"/>
      <c r="AI167" s="243"/>
      <c r="AJ167" s="243"/>
      <c r="AK167" s="243"/>
      <c r="AL167" s="243"/>
      <c r="AM167" s="243"/>
      <c r="AN167" s="243"/>
      <c r="AO167" s="243"/>
      <c r="AP167" s="229"/>
    </row>
    <row r="168" spans="1:4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39">
        <v>26</v>
      </c>
      <c r="W168" s="295">
        <f>AP168*$W$204*$X$143</f>
        <v>150</v>
      </c>
      <c r="X168" s="250">
        <f>AP168*$X$204*$X$143</f>
        <v>250</v>
      </c>
      <c r="Y168" s="250">
        <f>AP168*$Y$204*$X$143</f>
        <v>350</v>
      </c>
      <c r="Z168" s="250">
        <f>AP168*$Z$204*$X$143</f>
        <v>450</v>
      </c>
      <c r="AA168" s="250">
        <f>AP168*$AA$204*$X$143</f>
        <v>550</v>
      </c>
      <c r="AB168" s="250">
        <f>AP168*$AB$204*$X$143</f>
        <v>650</v>
      </c>
      <c r="AC168" s="250">
        <f>AP168*$AC$204*$X$143</f>
        <v>750</v>
      </c>
      <c r="AD168" s="250">
        <f>AP168*$AD$204*$X$143</f>
        <v>850</v>
      </c>
      <c r="AE168" s="250">
        <f>AP168*$AE$204*$X$143</f>
        <v>950</v>
      </c>
      <c r="AF168" s="250">
        <f>AP168*$AF$204*$X$143</f>
        <v>1050</v>
      </c>
      <c r="AG168" s="250">
        <f>AP168*$AG$204*$X$143</f>
        <v>1150</v>
      </c>
      <c r="AH168" s="243">
        <f>AP168*$AH$204*$X$143</f>
        <v>1250</v>
      </c>
      <c r="AI168" s="243"/>
      <c r="AJ168" s="243"/>
      <c r="AK168" s="243"/>
      <c r="AL168" s="243"/>
      <c r="AM168" s="243"/>
      <c r="AN168" s="243"/>
      <c r="AO168" s="243"/>
      <c r="AP168" s="229">
        <f>ROUNDDOWN(V169/26,0)</f>
        <v>25</v>
      </c>
    </row>
    <row r="169" spans="1:4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39">
        <v>650</v>
      </c>
      <c r="W169" s="295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43"/>
      <c r="AI169" s="243"/>
      <c r="AJ169" s="243"/>
      <c r="AK169" s="243"/>
      <c r="AL169" s="243"/>
      <c r="AM169" s="243"/>
      <c r="AN169" s="243"/>
      <c r="AO169" s="243"/>
      <c r="AP169" s="229"/>
    </row>
    <row r="170" spans="1:4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39">
        <v>28</v>
      </c>
      <c r="W170" s="295">
        <f>AP170*$W$204*$X$143</f>
        <v>156</v>
      </c>
      <c r="X170" s="250">
        <f>AP170*$X$204*$X$143</f>
        <v>260</v>
      </c>
      <c r="Y170" s="250">
        <f>AP170*$Y$204*$X$143</f>
        <v>364</v>
      </c>
      <c r="Z170" s="250">
        <f>AP170*$Z$204*$X$143</f>
        <v>468</v>
      </c>
      <c r="AA170" s="250">
        <f>AP170*$AA$204*$X$143</f>
        <v>572</v>
      </c>
      <c r="AB170" s="250">
        <f>AP170*$AB$204*$X$143</f>
        <v>676</v>
      </c>
      <c r="AC170" s="250">
        <f>AP170*$AC$204*$X$143</f>
        <v>780</v>
      </c>
      <c r="AD170" s="250">
        <f>AP170*$AD$204*$X$143</f>
        <v>884</v>
      </c>
      <c r="AE170" s="250">
        <f>AP170*$AE$204*$X$143</f>
        <v>988</v>
      </c>
      <c r="AF170" s="250">
        <f>AP170*$AF$204*$X$143</f>
        <v>1092</v>
      </c>
      <c r="AG170" s="250">
        <f>AP170*$AG$204*$X$143</f>
        <v>1196</v>
      </c>
      <c r="AH170" s="243">
        <f>AP170*$AH$204*$X$143</f>
        <v>1300</v>
      </c>
      <c r="AI170" s="243">
        <f>AP170*$AI$204*$X$143</f>
        <v>1352</v>
      </c>
      <c r="AJ170" s="243"/>
      <c r="AK170" s="243"/>
      <c r="AL170" s="243"/>
      <c r="AM170" s="243"/>
      <c r="AN170" s="243"/>
      <c r="AO170" s="243"/>
      <c r="AP170" s="229">
        <f>ROUNDDOWN(V171/26,0)</f>
        <v>26</v>
      </c>
    </row>
    <row r="171" spans="1:4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39">
        <v>700</v>
      </c>
      <c r="W171" s="295"/>
      <c r="X171" s="250"/>
      <c r="Y171" s="250"/>
      <c r="Z171" s="250"/>
      <c r="AA171" s="250"/>
      <c r="AB171" s="250"/>
      <c r="AC171" s="250"/>
      <c r="AD171" s="250"/>
      <c r="AE171" s="250"/>
      <c r="AF171" s="250"/>
      <c r="AG171" s="250"/>
      <c r="AH171" s="243"/>
      <c r="AI171" s="243"/>
      <c r="AJ171" s="243"/>
      <c r="AK171" s="243"/>
      <c r="AL171" s="243"/>
      <c r="AM171" s="243"/>
      <c r="AN171" s="243"/>
      <c r="AO171" s="243"/>
      <c r="AP171" s="229"/>
    </row>
    <row r="172" spans="1:4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39">
        <v>30</v>
      </c>
      <c r="W172" s="295">
        <f>AP172*$W$204*$X$143</f>
        <v>168</v>
      </c>
      <c r="X172" s="250">
        <f>AP172*$X$204*$X$143</f>
        <v>280</v>
      </c>
      <c r="Y172" s="250">
        <f>AP172*$Y$204*$X$143</f>
        <v>392</v>
      </c>
      <c r="Z172" s="250">
        <f>AP172*$Z$204*$X$143</f>
        <v>504</v>
      </c>
      <c r="AA172" s="250">
        <f>AP172*$AA$204*$X$143</f>
        <v>616</v>
      </c>
      <c r="AB172" s="250">
        <f>AP172*$AB$204*$X$143</f>
        <v>728</v>
      </c>
      <c r="AC172" s="250">
        <f>AP172*$AC$204*$X$143</f>
        <v>840</v>
      </c>
      <c r="AD172" s="250">
        <f>AP172*$AD$204*$X$143</f>
        <v>952</v>
      </c>
      <c r="AE172" s="250">
        <f>AP172*$AE$204*$X$143</f>
        <v>1064</v>
      </c>
      <c r="AF172" s="250">
        <f>AP172*$AF$204*$X$143</f>
        <v>1176</v>
      </c>
      <c r="AG172" s="250">
        <f>AP172*$AG$204*$X$143</f>
        <v>1288</v>
      </c>
      <c r="AH172" s="243">
        <f>AP172*$AH$204*$X$143</f>
        <v>1400</v>
      </c>
      <c r="AI172" s="243">
        <f>AP172*$AI$204*$X$143</f>
        <v>1456</v>
      </c>
      <c r="AJ172" s="243">
        <f>AP172*$AJ$204*$X$143</f>
        <v>1568</v>
      </c>
      <c r="AK172" s="243"/>
      <c r="AL172" s="243"/>
      <c r="AM172" s="243"/>
      <c r="AN172" s="243"/>
      <c r="AO172" s="243"/>
      <c r="AP172" s="229">
        <f>ROUNDDOWN(V173/26,0)</f>
        <v>28</v>
      </c>
    </row>
    <row r="173" spans="1:4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39">
        <v>750</v>
      </c>
      <c r="W173" s="295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43"/>
      <c r="AI173" s="243"/>
      <c r="AJ173" s="243"/>
      <c r="AK173" s="243"/>
      <c r="AL173" s="243"/>
      <c r="AM173" s="243"/>
      <c r="AN173" s="243"/>
      <c r="AO173" s="243"/>
      <c r="AP173" s="229"/>
    </row>
    <row r="174" spans="1:4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39">
        <v>32</v>
      </c>
      <c r="W174" s="295">
        <f>AP174*$W$204*$X$143</f>
        <v>180</v>
      </c>
      <c r="X174" s="250">
        <f>AP174*$X$204*$X$143</f>
        <v>300</v>
      </c>
      <c r="Y174" s="250">
        <f>AP174*$Y$204*$X$143</f>
        <v>420</v>
      </c>
      <c r="Z174" s="250">
        <f>AP174*$Z$204*$X$143</f>
        <v>540</v>
      </c>
      <c r="AA174" s="250">
        <f>AP174*$AA$204*$X$143</f>
        <v>660</v>
      </c>
      <c r="AB174" s="250">
        <f>AP174*$AB$204*$X$143</f>
        <v>780</v>
      </c>
      <c r="AC174" s="250">
        <f>AP174*$AC$204*$X$143</f>
        <v>900</v>
      </c>
      <c r="AD174" s="250">
        <f>AP174*$AD$204*$X$143</f>
        <v>1020</v>
      </c>
      <c r="AE174" s="250">
        <f>AP174*$AE$204*$X$143</f>
        <v>1140</v>
      </c>
      <c r="AF174" s="250">
        <f>AP174*$AF$204*$X$143</f>
        <v>1260</v>
      </c>
      <c r="AG174" s="250">
        <f>AP174*$AG$204*$X$143</f>
        <v>1380</v>
      </c>
      <c r="AH174" s="243">
        <f>AP174*$AH$204*$X$143</f>
        <v>1500</v>
      </c>
      <c r="AI174" s="243">
        <f>AP174*$AI$204*$X$143</f>
        <v>1560</v>
      </c>
      <c r="AJ174" s="243">
        <f>AP174*$AJ$204*$X$143</f>
        <v>1680</v>
      </c>
      <c r="AK174" s="243">
        <f>AP174*$AK$204*$X$143</f>
        <v>1800</v>
      </c>
      <c r="AL174" s="243"/>
      <c r="AM174" s="243"/>
      <c r="AN174" s="243"/>
      <c r="AO174" s="243"/>
      <c r="AP174" s="229">
        <f>ROUNDDOWN(V175/26,0)</f>
        <v>30</v>
      </c>
    </row>
    <row r="175" spans="1:4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39">
        <v>800</v>
      </c>
      <c r="W175" s="295"/>
      <c r="X175" s="250"/>
      <c r="Y175" s="250"/>
      <c r="Z175" s="250"/>
      <c r="AA175" s="250"/>
      <c r="AB175" s="250"/>
      <c r="AC175" s="250"/>
      <c r="AD175" s="250"/>
      <c r="AE175" s="250"/>
      <c r="AF175" s="250"/>
      <c r="AG175" s="250"/>
      <c r="AH175" s="243"/>
      <c r="AI175" s="243"/>
      <c r="AJ175" s="243"/>
      <c r="AK175" s="243"/>
      <c r="AL175" s="243"/>
      <c r="AM175" s="243"/>
      <c r="AN175" s="243"/>
      <c r="AO175" s="243"/>
      <c r="AP175" s="229"/>
    </row>
    <row r="176" spans="1:4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39">
        <v>34</v>
      </c>
      <c r="W176" s="295">
        <f>AP176*$W$204*$X$143</f>
        <v>192</v>
      </c>
      <c r="X176" s="250">
        <f>AP176*$X$204*$X$143</f>
        <v>320</v>
      </c>
      <c r="Y176" s="250">
        <f>AP176*$Y$204*$X$143</f>
        <v>448</v>
      </c>
      <c r="Z176" s="250">
        <f>AP176*$Z$204*$X$143</f>
        <v>576</v>
      </c>
      <c r="AA176" s="250">
        <f>AP176*$AA$204*$X$143</f>
        <v>704</v>
      </c>
      <c r="AB176" s="250">
        <f>AP176*$AB$204*$X$143</f>
        <v>832</v>
      </c>
      <c r="AC176" s="250">
        <f>AP176*$AC$204*$X$143</f>
        <v>960</v>
      </c>
      <c r="AD176" s="250">
        <f>AP176*$AD$204*$X$143</f>
        <v>1088</v>
      </c>
      <c r="AE176" s="250">
        <f>AP176*$AE$204*$X$143</f>
        <v>1216</v>
      </c>
      <c r="AF176" s="250">
        <f>AP176*$AF$204*$X$143</f>
        <v>1344</v>
      </c>
      <c r="AG176" s="250">
        <f>AP176*$AG$204*$X$143</f>
        <v>1472</v>
      </c>
      <c r="AH176" s="243">
        <f>AP176*$AH$204*$X$143</f>
        <v>1600</v>
      </c>
      <c r="AI176" s="243">
        <f>AP176*$AI$204*$X$143</f>
        <v>1664</v>
      </c>
      <c r="AJ176" s="243">
        <f>AP176*$AJ$204*$X$143</f>
        <v>1792</v>
      </c>
      <c r="AK176" s="243">
        <f>AP176*$AK$204*$X$143</f>
        <v>1920</v>
      </c>
      <c r="AL176" s="243">
        <f>AP176*$AL$204*$X$143</f>
        <v>2048</v>
      </c>
      <c r="AM176" s="243"/>
      <c r="AN176" s="243"/>
      <c r="AO176" s="243"/>
      <c r="AP176" s="229">
        <f>ROUNDDOWN(V177/26,0)</f>
        <v>32</v>
      </c>
    </row>
    <row r="177" spans="1:4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39">
        <v>850</v>
      </c>
      <c r="W177" s="295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43"/>
      <c r="AI177" s="243"/>
      <c r="AJ177" s="243"/>
      <c r="AK177" s="243"/>
      <c r="AL177" s="243"/>
      <c r="AM177" s="243"/>
      <c r="AN177" s="243"/>
      <c r="AO177" s="243"/>
      <c r="AP177" s="229"/>
    </row>
    <row r="178" spans="1:4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39">
        <v>36</v>
      </c>
      <c r="W178" s="295">
        <f>AP178*$W$204*$X$143</f>
        <v>204</v>
      </c>
      <c r="X178" s="250">
        <f>AP178*$X$204*$X$143</f>
        <v>340</v>
      </c>
      <c r="Y178" s="250">
        <f>AP178*$Y$204*$X$143</f>
        <v>476</v>
      </c>
      <c r="Z178" s="250">
        <f>AP178*$Z$204*$X$143</f>
        <v>612</v>
      </c>
      <c r="AA178" s="250">
        <f>AP178*$AA$204*$X$143</f>
        <v>748</v>
      </c>
      <c r="AB178" s="250">
        <f>AP178*$AB$204*$X$143</f>
        <v>884</v>
      </c>
      <c r="AC178" s="250">
        <f>AP178*$AC$204*$X$143</f>
        <v>1020</v>
      </c>
      <c r="AD178" s="250">
        <f>AP178*$AD$204*$X$143</f>
        <v>1156</v>
      </c>
      <c r="AE178" s="250">
        <f>AP178*$AE$204*$X$143</f>
        <v>1292</v>
      </c>
      <c r="AF178" s="250">
        <f>AP178*$AF$204*$X$143</f>
        <v>1428</v>
      </c>
      <c r="AG178" s="250">
        <f>AP178*$AG$204*$X$143</f>
        <v>1564</v>
      </c>
      <c r="AH178" s="243">
        <f>AP178*$AH$204*$X$143</f>
        <v>1700</v>
      </c>
      <c r="AI178" s="243">
        <f>AP178*$AI$204*$X$143</f>
        <v>1768</v>
      </c>
      <c r="AJ178" s="243">
        <f>AP178*$AJ$204*$X$143</f>
        <v>1904</v>
      </c>
      <c r="AK178" s="243">
        <f>AP178*$AK$204*$X$143</f>
        <v>2040</v>
      </c>
      <c r="AL178" s="243">
        <f>AP178*$AL$204*$X$143</f>
        <v>2176</v>
      </c>
      <c r="AM178" s="243">
        <f>AP178*$AM$204*$X$143</f>
        <v>2312</v>
      </c>
      <c r="AN178" s="243"/>
      <c r="AO178" s="243"/>
      <c r="AP178" s="229">
        <f>ROUNDDOWN(V179/26,0)</f>
        <v>34</v>
      </c>
    </row>
    <row r="179" spans="1:4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79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39">
        <v>900</v>
      </c>
      <c r="W179" s="295"/>
      <c r="X179" s="250"/>
      <c r="Y179" s="250"/>
      <c r="Z179" s="250"/>
      <c r="AA179" s="250"/>
      <c r="AB179" s="250"/>
      <c r="AC179" s="250"/>
      <c r="AD179" s="250"/>
      <c r="AE179" s="250"/>
      <c r="AF179" s="250"/>
      <c r="AG179" s="250"/>
      <c r="AH179" s="243"/>
      <c r="AI179" s="243"/>
      <c r="AJ179" s="243"/>
      <c r="AK179" s="243"/>
      <c r="AL179" s="243"/>
      <c r="AM179" s="243"/>
      <c r="AN179" s="243"/>
      <c r="AO179" s="243"/>
      <c r="AP179" s="229"/>
    </row>
    <row r="180" spans="1:4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39">
        <v>38</v>
      </c>
      <c r="W180" s="295">
        <f>AP180*$W$204*$X$143</f>
        <v>216</v>
      </c>
      <c r="X180" s="250">
        <f>AP180*$X$204*$X$143</f>
        <v>360</v>
      </c>
      <c r="Y180" s="250">
        <f>AP180*$Y$204*$X$143</f>
        <v>504</v>
      </c>
      <c r="Z180" s="250">
        <f>AP180*$Z$204*$X$143</f>
        <v>648</v>
      </c>
      <c r="AA180" s="250">
        <f>AP180*$AA$204*$X$143</f>
        <v>792</v>
      </c>
      <c r="AB180" s="250">
        <f>AP180*$AB$204*$X$143</f>
        <v>936</v>
      </c>
      <c r="AC180" s="250">
        <f>AP180*$AC$204*$X$143</f>
        <v>1080</v>
      </c>
      <c r="AD180" s="250">
        <f>AP180*$AD$204*$X$143</f>
        <v>1224</v>
      </c>
      <c r="AE180" s="250">
        <f>AP180*$AE$204*$X$143</f>
        <v>1368</v>
      </c>
      <c r="AF180" s="250">
        <f>AP180*$AF$204*$X$143</f>
        <v>1512</v>
      </c>
      <c r="AG180" s="250">
        <f>AP180*$AG$204*$X$143</f>
        <v>1656</v>
      </c>
      <c r="AH180" s="243">
        <f>AP180*$AH$204*$X$143</f>
        <v>1800</v>
      </c>
      <c r="AI180" s="243">
        <f>AP180*$AI$204*$X$143</f>
        <v>1872</v>
      </c>
      <c r="AJ180" s="243">
        <f>AP180*$AJ$204*$X$143</f>
        <v>2016</v>
      </c>
      <c r="AK180" s="243">
        <f>AP180*$AK$204*$X$143</f>
        <v>2160</v>
      </c>
      <c r="AL180" s="243">
        <f>AP180*$AL$204*$X$143</f>
        <v>2304</v>
      </c>
      <c r="AM180" s="243">
        <f>AP180*$AM$204*$X$143</f>
        <v>2448</v>
      </c>
      <c r="AN180" s="243">
        <f>AP180*$AN$204*$X$143</f>
        <v>2592</v>
      </c>
      <c r="AO180" s="243"/>
      <c r="AP180" s="229">
        <f>ROUNDDOWN(V181/26,0)</f>
        <v>36</v>
      </c>
    </row>
    <row r="181" spans="1:4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79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39">
        <v>950</v>
      </c>
      <c r="W181" s="295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43"/>
      <c r="AI181" s="243"/>
      <c r="AJ181" s="243"/>
      <c r="AK181" s="243"/>
      <c r="AL181" s="243"/>
      <c r="AM181" s="243"/>
      <c r="AN181" s="243"/>
      <c r="AO181" s="243"/>
      <c r="AP181" s="229"/>
    </row>
    <row r="182" spans="1:4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39">
        <v>40</v>
      </c>
      <c r="W182" s="295">
        <f>AP182*$W$204*$X$143</f>
        <v>228</v>
      </c>
      <c r="X182" s="250">
        <f>AP182*$X$204*$X$143</f>
        <v>380</v>
      </c>
      <c r="Y182" s="250">
        <f>AP182*$Y$204*$X$143</f>
        <v>532</v>
      </c>
      <c r="Z182" s="250">
        <f>AP182*$Z$204*$X$143</f>
        <v>684</v>
      </c>
      <c r="AA182" s="250">
        <f>AP182*$AA$204*$X$143</f>
        <v>836</v>
      </c>
      <c r="AB182" s="250">
        <f>AP182*$AB$204*$X$143</f>
        <v>988</v>
      </c>
      <c r="AC182" s="250">
        <f>AP182*$AC$204*$X$143</f>
        <v>1140</v>
      </c>
      <c r="AD182" s="250">
        <f>AP182*$AD$204*$X$143</f>
        <v>1292</v>
      </c>
      <c r="AE182" s="250">
        <f>AP182*$AE$204*$X$143</f>
        <v>1444</v>
      </c>
      <c r="AF182" s="250">
        <f>AP182*$AF$204*$X$143</f>
        <v>1596</v>
      </c>
      <c r="AG182" s="250">
        <f>AP182*$AG$204*$X$143</f>
        <v>1748</v>
      </c>
      <c r="AH182" s="243">
        <f>AP182*$AH$204*$X$143</f>
        <v>1900</v>
      </c>
      <c r="AI182" s="243">
        <f>AP182*$AI$204*$X$143</f>
        <v>1976</v>
      </c>
      <c r="AJ182" s="243">
        <f>AP182*$AJ$204*$X$143</f>
        <v>2128</v>
      </c>
      <c r="AK182" s="243">
        <f>AP182*$AK$204*$X$143</f>
        <v>2280</v>
      </c>
      <c r="AL182" s="243">
        <f>AP182*$AL$204*$X$143</f>
        <v>2432</v>
      </c>
      <c r="AM182" s="243">
        <f>AP182*$AM$204*$X$143</f>
        <v>2584</v>
      </c>
      <c r="AN182" s="243">
        <f>AP182*$AN$204*$X$143</f>
        <v>2736</v>
      </c>
      <c r="AO182" s="243">
        <f>AP182*$AO$204*$X$143</f>
        <v>2888</v>
      </c>
      <c r="AP182" s="229">
        <f>ROUNDDOWN(V183/26,0)</f>
        <v>38</v>
      </c>
    </row>
    <row r="183" spans="1:4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79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39">
        <v>1000</v>
      </c>
      <c r="W183" s="295"/>
      <c r="X183" s="250"/>
      <c r="Y183" s="250"/>
      <c r="Z183" s="250"/>
      <c r="AA183" s="250"/>
      <c r="AB183" s="250"/>
      <c r="AC183" s="250"/>
      <c r="AD183" s="250"/>
      <c r="AE183" s="250"/>
      <c r="AF183" s="250"/>
      <c r="AG183" s="250"/>
      <c r="AH183" s="243"/>
      <c r="AI183" s="243"/>
      <c r="AJ183" s="243"/>
      <c r="AK183" s="243"/>
      <c r="AL183" s="243"/>
      <c r="AM183" s="243"/>
      <c r="AN183" s="243"/>
      <c r="AO183" s="243"/>
      <c r="AP183" s="229"/>
    </row>
    <row r="184" spans="1:4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39">
        <v>42</v>
      </c>
      <c r="W184" s="295">
        <f>AP184*$W$204*$X$143</f>
        <v>240</v>
      </c>
      <c r="X184" s="250">
        <f>AP184*$X$204*$X$143</f>
        <v>400</v>
      </c>
      <c r="Y184" s="250">
        <f>AP184*$Y$204*$X$143</f>
        <v>560</v>
      </c>
      <c r="Z184" s="250">
        <f>AP184*$Z$204*$X$143</f>
        <v>720</v>
      </c>
      <c r="AA184" s="250">
        <f>AP184*$AA$204*$X$143</f>
        <v>880</v>
      </c>
      <c r="AB184" s="250">
        <f>AP184*$AB$204*$X$143</f>
        <v>1040</v>
      </c>
      <c r="AC184" s="250">
        <f>AP184*$AC$204*$X$143</f>
        <v>1200</v>
      </c>
      <c r="AD184" s="250">
        <f>AP184*$AD$204*$X$143</f>
        <v>1360</v>
      </c>
      <c r="AE184" s="250">
        <f>AP184*$AE$204*$X$143</f>
        <v>1520</v>
      </c>
      <c r="AF184" s="250">
        <f>AP184*$AF$204*$X$143</f>
        <v>1680</v>
      </c>
      <c r="AG184" s="250">
        <f>AP184*$AG$204*$X$143</f>
        <v>1840</v>
      </c>
      <c r="AH184" s="243">
        <f>AP184*$AH$204*$X$143</f>
        <v>2000</v>
      </c>
      <c r="AI184" s="243">
        <f>AP184*$AI$204*$X$143</f>
        <v>2080</v>
      </c>
      <c r="AJ184" s="243">
        <f>AP184*$AJ$204*$X$143</f>
        <v>2240</v>
      </c>
      <c r="AK184" s="243">
        <f>AP184*$AK$204*$X$143</f>
        <v>2400</v>
      </c>
      <c r="AL184" s="243">
        <f>AP184*$AL$204*$X$143</f>
        <v>2560</v>
      </c>
      <c r="AM184" s="243">
        <f>AP184*$AM$204*$X$143</f>
        <v>2720</v>
      </c>
      <c r="AN184" s="243">
        <f>AP184*$AN$204*$X$143</f>
        <v>2880</v>
      </c>
      <c r="AO184" s="243">
        <f>AP184*$AO$204*$X$143</f>
        <v>3040</v>
      </c>
      <c r="AP184" s="229">
        <f>ROUNDDOWN(V185/26,0)</f>
        <v>40</v>
      </c>
    </row>
    <row r="185" spans="1:4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79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39">
        <v>1050</v>
      </c>
      <c r="W185" s="295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43"/>
      <c r="AI185" s="243"/>
      <c r="AJ185" s="243"/>
      <c r="AK185" s="243"/>
      <c r="AL185" s="243"/>
      <c r="AM185" s="243"/>
      <c r="AN185" s="243"/>
      <c r="AO185" s="243"/>
      <c r="AP185" s="229"/>
    </row>
    <row r="186" spans="1:4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39">
        <v>44</v>
      </c>
      <c r="W186" s="295">
        <f>AP186*$W$204*$X$143</f>
        <v>252</v>
      </c>
      <c r="X186" s="250">
        <f>AP186*$X$204*$X$143</f>
        <v>420</v>
      </c>
      <c r="Y186" s="250">
        <f>AP186*$Y$204*$X$143</f>
        <v>588</v>
      </c>
      <c r="Z186" s="250">
        <f>AP186*$Z$204*$X$143</f>
        <v>756</v>
      </c>
      <c r="AA186" s="250">
        <f>AP186*$AA$204*$X$143</f>
        <v>924</v>
      </c>
      <c r="AB186" s="250">
        <f>AP186*$AB$204*$X$143</f>
        <v>1092</v>
      </c>
      <c r="AC186" s="250">
        <f>AP186*$AC$204*$X$143</f>
        <v>1260</v>
      </c>
      <c r="AD186" s="250">
        <f>AP186*$AD$204*$X$143</f>
        <v>1428</v>
      </c>
      <c r="AE186" s="250">
        <f>AP186*$AE$204*$X$143</f>
        <v>1596</v>
      </c>
      <c r="AF186" s="250">
        <f>AP186*$AF$204*$X$143</f>
        <v>1764</v>
      </c>
      <c r="AG186" s="250">
        <f>AP186*$AG$204*$X$143</f>
        <v>1932</v>
      </c>
      <c r="AH186" s="243">
        <f>AP186*$AH$204*$X$143</f>
        <v>2100</v>
      </c>
      <c r="AI186" s="243">
        <f>AP186*$AI$204*$X$143</f>
        <v>2184</v>
      </c>
      <c r="AJ186" s="243">
        <f>AP186*$AJ$204*$X$143</f>
        <v>2352</v>
      </c>
      <c r="AK186" s="243">
        <f>AP186*$AK$204*$X$143</f>
        <v>2520</v>
      </c>
      <c r="AL186" s="243">
        <f>AP186*$AL$204*$X$143</f>
        <v>2688</v>
      </c>
      <c r="AM186" s="243">
        <f>AP186*$AM$204*$X$143</f>
        <v>2856</v>
      </c>
      <c r="AN186" s="243">
        <f>AP186*$AN$204*$X$143</f>
        <v>3024</v>
      </c>
      <c r="AO186" s="243">
        <f>AP186*$AO$204*$X$143</f>
        <v>3192</v>
      </c>
      <c r="AP186" s="229">
        <f>ROUNDDOWN(V187/26,0)</f>
        <v>42</v>
      </c>
    </row>
    <row r="187" spans="1:4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79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39">
        <v>1100</v>
      </c>
      <c r="W187" s="295"/>
      <c r="X187" s="250"/>
      <c r="Y187" s="250"/>
      <c r="Z187" s="250"/>
      <c r="AA187" s="250"/>
      <c r="AB187" s="250"/>
      <c r="AC187" s="250"/>
      <c r="AD187" s="250"/>
      <c r="AE187" s="250"/>
      <c r="AF187" s="250"/>
      <c r="AG187" s="250"/>
      <c r="AH187" s="243"/>
      <c r="AI187" s="243"/>
      <c r="AJ187" s="243"/>
      <c r="AK187" s="243"/>
      <c r="AL187" s="243"/>
      <c r="AM187" s="243"/>
      <c r="AN187" s="243"/>
      <c r="AO187" s="243"/>
      <c r="AP187" s="229"/>
    </row>
    <row r="188" spans="1:4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39">
        <v>46</v>
      </c>
      <c r="W188" s="295">
        <f>AP188*$W$204*$X$143</f>
        <v>264</v>
      </c>
      <c r="X188" s="250">
        <f>AP188*$X$204*$X$143</f>
        <v>440</v>
      </c>
      <c r="Y188" s="250">
        <f>AP188*$Y$204*$X$143</f>
        <v>616</v>
      </c>
      <c r="Z188" s="250">
        <f>AP188*$Z$204*$X$143</f>
        <v>792</v>
      </c>
      <c r="AA188" s="250">
        <f>AP188*$AA$204*$X$143</f>
        <v>968</v>
      </c>
      <c r="AB188" s="250">
        <f>AP188*$AB$204*$X$143</f>
        <v>1144</v>
      </c>
      <c r="AC188" s="250">
        <f>AP188*$AC$204*$X$143</f>
        <v>1320</v>
      </c>
      <c r="AD188" s="250">
        <f>AP188*$AD$204*$X$143</f>
        <v>1496</v>
      </c>
      <c r="AE188" s="250">
        <f>AP188*$AE$204*$X$143</f>
        <v>1672</v>
      </c>
      <c r="AF188" s="250">
        <f>AP188*$AF$204*$X$143</f>
        <v>1848</v>
      </c>
      <c r="AG188" s="250">
        <f>AP188*$AG$204*$X$143</f>
        <v>2024</v>
      </c>
      <c r="AH188" s="243">
        <f>AP188*$AH$204*$X$143</f>
        <v>2200</v>
      </c>
      <c r="AI188" s="243">
        <f>AP188*$AI$204*$X$143</f>
        <v>2288</v>
      </c>
      <c r="AJ188" s="243">
        <f>AP188*$AJ$204*$X$143</f>
        <v>2464</v>
      </c>
      <c r="AK188" s="243">
        <f>AP188*$AK$204*$X$143</f>
        <v>2640</v>
      </c>
      <c r="AL188" s="243">
        <f>AP188*$AL$204*$X$143</f>
        <v>2816</v>
      </c>
      <c r="AM188" s="243">
        <f>AP188*$AM$204*$X$143</f>
        <v>2992</v>
      </c>
      <c r="AN188" s="243">
        <f>AP188*$AN$204*$X$143</f>
        <v>3168</v>
      </c>
      <c r="AO188" s="243">
        <f>AP188*$AO$204*$X$143</f>
        <v>3344</v>
      </c>
      <c r="AP188" s="229">
        <f>ROUNDDOWN(V189/26,0)</f>
        <v>44</v>
      </c>
    </row>
    <row r="189" spans="1:4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79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39">
        <v>1150</v>
      </c>
      <c r="W189" s="295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43"/>
      <c r="AI189" s="243"/>
      <c r="AJ189" s="243"/>
      <c r="AK189" s="243"/>
      <c r="AL189" s="243"/>
      <c r="AM189" s="243"/>
      <c r="AN189" s="243"/>
      <c r="AO189" s="243"/>
      <c r="AP189" s="229"/>
    </row>
    <row r="190" spans="1:4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39">
        <v>48</v>
      </c>
      <c r="W190" s="295">
        <f>AP190*$W$204*$X$143</f>
        <v>276</v>
      </c>
      <c r="X190" s="250">
        <f>AP190*$X$204*$X$143</f>
        <v>460</v>
      </c>
      <c r="Y190" s="250">
        <f>AP190*$Y$204*$X$143</f>
        <v>644</v>
      </c>
      <c r="Z190" s="250">
        <f>AP190*$Z$204*$X$143</f>
        <v>828</v>
      </c>
      <c r="AA190" s="250">
        <f>AP190*$AA$204*$X$143</f>
        <v>1012</v>
      </c>
      <c r="AB190" s="250">
        <f>AP190*$AB$204*$X$143</f>
        <v>1196</v>
      </c>
      <c r="AC190" s="250">
        <f>AP190*$AC$204*$X$143</f>
        <v>1380</v>
      </c>
      <c r="AD190" s="250">
        <f>AP190*$AD$204*$X$143</f>
        <v>1564</v>
      </c>
      <c r="AE190" s="250">
        <f>AP190*$AE$204*$X$143</f>
        <v>1748</v>
      </c>
      <c r="AF190" s="250">
        <f>AP190*$AF$204*$X$143</f>
        <v>1932</v>
      </c>
      <c r="AG190" s="250">
        <f>AP190*$AG$204*$X$143</f>
        <v>2116</v>
      </c>
      <c r="AH190" s="243">
        <f>AP190*$AH$204*$X$143</f>
        <v>2300</v>
      </c>
      <c r="AI190" s="243">
        <f>AP190*$AI$204*$X$143</f>
        <v>2392</v>
      </c>
      <c r="AJ190" s="243">
        <f>AP190*$AJ$204*$X$143</f>
        <v>2576</v>
      </c>
      <c r="AK190" s="243">
        <f>AP190*$AK$204*$X$143</f>
        <v>2760</v>
      </c>
      <c r="AL190" s="243">
        <f>AP190*$AL$204*$X$143</f>
        <v>2944</v>
      </c>
      <c r="AM190" s="243">
        <f>AP190*$AM$204*$X$143</f>
        <v>3128</v>
      </c>
      <c r="AN190" s="243">
        <f>AP190*$AN$204*$X$143</f>
        <v>3312</v>
      </c>
      <c r="AO190" s="243">
        <f>AP190*$AO$204*$X$143</f>
        <v>3496</v>
      </c>
      <c r="AP190" s="229">
        <f>ROUNDDOWN(V191/26,0)</f>
        <v>46</v>
      </c>
    </row>
    <row r="191" spans="1:4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79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39">
        <v>1200</v>
      </c>
      <c r="W191" s="295"/>
      <c r="X191" s="250"/>
      <c r="Y191" s="250"/>
      <c r="Z191" s="250"/>
      <c r="AA191" s="250"/>
      <c r="AB191" s="250"/>
      <c r="AC191" s="250"/>
      <c r="AD191" s="250"/>
      <c r="AE191" s="250"/>
      <c r="AF191" s="250"/>
      <c r="AG191" s="250"/>
      <c r="AH191" s="243"/>
      <c r="AI191" s="243"/>
      <c r="AJ191" s="243"/>
      <c r="AK191" s="243"/>
      <c r="AL191" s="243"/>
      <c r="AM191" s="243"/>
      <c r="AN191" s="243"/>
      <c r="AO191" s="243"/>
      <c r="AP191" s="229"/>
    </row>
    <row r="192" spans="1:4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  <c r="V192" s="239">
        <v>50</v>
      </c>
      <c r="W192" s="295">
        <f>AP192*$W$204*$X$143</f>
        <v>288</v>
      </c>
      <c r="X192" s="243">
        <f>AP192*$X$204*$X$143</f>
        <v>480</v>
      </c>
      <c r="Y192" s="243">
        <f>AP192*$Y$204*$X$143</f>
        <v>672</v>
      </c>
      <c r="Z192" s="243">
        <f>AP192*$Z$204*$X$143</f>
        <v>864</v>
      </c>
      <c r="AA192" s="243">
        <f>AP192*$AA$204*$X$143</f>
        <v>1056</v>
      </c>
      <c r="AB192" s="243">
        <f>AP192*$AB$204*$X$143</f>
        <v>1248</v>
      </c>
      <c r="AC192" s="243">
        <f>AP192*$AC$204*$X$143</f>
        <v>1440</v>
      </c>
      <c r="AD192" s="243">
        <f>AP192*$AD$204*$X$143</f>
        <v>1632</v>
      </c>
      <c r="AE192" s="243">
        <f>AP192*$AE$204*$X$143</f>
        <v>1824</v>
      </c>
      <c r="AF192" s="243">
        <f>AP192*$AF$204*$X$143</f>
        <v>2016</v>
      </c>
      <c r="AG192" s="295">
        <f>AP192*$AG$204*$X$143</f>
        <v>2208</v>
      </c>
      <c r="AH192" s="243">
        <f>AP192*$AH$204*$X$143</f>
        <v>2400</v>
      </c>
      <c r="AI192" s="243">
        <f>AP192*$AI$204*$X$143</f>
        <v>2496</v>
      </c>
      <c r="AJ192" s="243">
        <f>AP192*$AJ$204*$X$143</f>
        <v>2688</v>
      </c>
      <c r="AK192" s="243">
        <f>AP192*$AK$204*$X$143</f>
        <v>2880</v>
      </c>
      <c r="AL192" s="243">
        <f>AP192*$AL$204*$X$143</f>
        <v>3072</v>
      </c>
      <c r="AM192" s="243">
        <f>AP192*$AM$204*$X$143</f>
        <v>3264</v>
      </c>
      <c r="AN192" s="243">
        <f>AP192*$AN$204*$X$143</f>
        <v>3456</v>
      </c>
      <c r="AO192" s="243">
        <f>AP192*$AO$204*$X$143</f>
        <v>3648</v>
      </c>
      <c r="AP192" s="229">
        <f>ROUNDDOWN(V193/26,0)</f>
        <v>48</v>
      </c>
    </row>
    <row r="193" spans="1:42" x14ac:dyDescent="0.15">
      <c r="A193" s="239">
        <v>1250</v>
      </c>
      <c r="B193" s="243">
        <f t="shared" ref="B193:T193" si="80">B144*$A$192*B204</f>
        <v>530</v>
      </c>
      <c r="C193" s="243">
        <f t="shared" si="80"/>
        <v>552</v>
      </c>
      <c r="D193" s="243">
        <f t="shared" si="80"/>
        <v>624</v>
      </c>
      <c r="E193" s="243">
        <f t="shared" si="80"/>
        <v>715</v>
      </c>
      <c r="F193" s="243">
        <f t="shared" si="80"/>
        <v>804</v>
      </c>
      <c r="G193" s="243">
        <f t="shared" si="80"/>
        <v>910</v>
      </c>
      <c r="H193" s="243">
        <f t="shared" si="80"/>
        <v>1016</v>
      </c>
      <c r="I193" s="243">
        <f t="shared" si="80"/>
        <v>1143</v>
      </c>
      <c r="J193" s="243">
        <f t="shared" si="80"/>
        <v>1210</v>
      </c>
      <c r="K193" s="243">
        <f t="shared" si="80"/>
        <v>1320</v>
      </c>
      <c r="L193" s="243">
        <f t="shared" si="80"/>
        <v>1416</v>
      </c>
      <c r="M193" s="243">
        <f t="shared" si="80"/>
        <v>1534</v>
      </c>
      <c r="N193" s="243">
        <f t="shared" si="80"/>
        <v>1652</v>
      </c>
      <c r="O193" s="243">
        <f t="shared" si="80"/>
        <v>1770</v>
      </c>
      <c r="P193" s="243">
        <f t="shared" si="80"/>
        <v>1888</v>
      </c>
      <c r="Q193" s="243">
        <f t="shared" si="80"/>
        <v>2006</v>
      </c>
      <c r="R193" s="243">
        <f t="shared" si="80"/>
        <v>2124</v>
      </c>
      <c r="S193" s="243">
        <f t="shared" si="80"/>
        <v>2242</v>
      </c>
      <c r="T193" s="243">
        <f t="shared" si="80"/>
        <v>2360</v>
      </c>
      <c r="U193" s="258">
        <v>1.18</v>
      </c>
      <c r="V193" s="239">
        <v>1250</v>
      </c>
      <c r="W193" s="295"/>
      <c r="X193" s="243"/>
      <c r="Y193" s="243"/>
      <c r="Z193" s="243"/>
      <c r="AA193" s="243"/>
      <c r="AB193" s="243"/>
      <c r="AC193" s="243"/>
      <c r="AD193" s="243"/>
      <c r="AE193" s="243"/>
      <c r="AF193" s="243"/>
      <c r="AG193" s="295"/>
      <c r="AH193" s="243"/>
      <c r="AI193" s="243"/>
      <c r="AJ193" s="243"/>
      <c r="AK193" s="243"/>
      <c r="AL193" s="243"/>
      <c r="AM193" s="243"/>
      <c r="AN193" s="243"/>
      <c r="AO193" s="243"/>
      <c r="AP193" s="229"/>
    </row>
    <row r="194" spans="1:42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V194" s="239">
        <v>52</v>
      </c>
      <c r="W194" s="295">
        <f>AP194*$W$204*$X$143</f>
        <v>300</v>
      </c>
      <c r="X194" s="243">
        <f>AP194*$X$204*$X$143</f>
        <v>500</v>
      </c>
      <c r="Y194" s="243">
        <f>AP194*$Y$204*$X$143</f>
        <v>700</v>
      </c>
      <c r="Z194" s="243">
        <f>AP194*$Z$204*$X$143</f>
        <v>900</v>
      </c>
      <c r="AA194" s="243">
        <f>AP194*$AA$204*$X$143</f>
        <v>1100</v>
      </c>
      <c r="AB194" s="243">
        <f>AP194*$AB$204*$X$143</f>
        <v>1300</v>
      </c>
      <c r="AC194" s="243">
        <f>AP194*$AC$204*$X$143</f>
        <v>1500</v>
      </c>
      <c r="AD194" s="243">
        <f>AP194*$AD$204*$X$143</f>
        <v>1700</v>
      </c>
      <c r="AE194" s="243">
        <f>AP194*$AE$204*$X$143</f>
        <v>1900</v>
      </c>
      <c r="AF194" s="243">
        <f>AP194*$AF$204*$X$143</f>
        <v>2100</v>
      </c>
      <c r="AG194" s="295">
        <f>AP194*$AG$204*$X$143</f>
        <v>2300</v>
      </c>
      <c r="AH194" s="243">
        <f>AP194*$AH$204*$X$143</f>
        <v>2500</v>
      </c>
      <c r="AI194" s="243">
        <f>AP194*$AI$204*$X$143</f>
        <v>2600</v>
      </c>
      <c r="AJ194" s="243">
        <f>AP194*$AJ$204*$X$143</f>
        <v>2800</v>
      </c>
      <c r="AK194" s="243">
        <f>AP194*$AK$204*$X$143</f>
        <v>3000</v>
      </c>
      <c r="AL194" s="243">
        <f>AP194*$AL$204*$X$143</f>
        <v>3200</v>
      </c>
      <c r="AM194" s="243">
        <f>AP194*$AM$204*$X$143</f>
        <v>3400</v>
      </c>
      <c r="AN194" s="243">
        <f>AP194*$AN$204*$X$143</f>
        <v>3600</v>
      </c>
      <c r="AO194" s="243">
        <f>AP194*$AO$204*$X$143</f>
        <v>3800</v>
      </c>
      <c r="AP194" s="229">
        <f>ROUNDDOWN(V195/26,0)</f>
        <v>50</v>
      </c>
    </row>
    <row r="195" spans="1:42" x14ac:dyDescent="0.15">
      <c r="A195" s="239">
        <v>1300</v>
      </c>
      <c r="B195" s="243">
        <f t="shared" ref="B195:T195" si="81">B144*$A$194*B204</f>
        <v>551.19999999999993</v>
      </c>
      <c r="C195" s="243">
        <f t="shared" si="81"/>
        <v>574.08000000000004</v>
      </c>
      <c r="D195" s="243">
        <f t="shared" si="81"/>
        <v>648.96</v>
      </c>
      <c r="E195" s="243">
        <f t="shared" si="81"/>
        <v>743.6</v>
      </c>
      <c r="F195" s="243">
        <f t="shared" si="81"/>
        <v>836.16000000000008</v>
      </c>
      <c r="G195" s="243">
        <f t="shared" si="81"/>
        <v>946.4</v>
      </c>
      <c r="H195" s="243">
        <f t="shared" si="81"/>
        <v>1056.6400000000001</v>
      </c>
      <c r="I195" s="243">
        <f t="shared" si="81"/>
        <v>1188.72</v>
      </c>
      <c r="J195" s="243">
        <f t="shared" si="81"/>
        <v>1258.3999999999999</v>
      </c>
      <c r="K195" s="243">
        <f t="shared" si="81"/>
        <v>1372.8</v>
      </c>
      <c r="L195" s="243">
        <f t="shared" si="81"/>
        <v>1472.6399999999999</v>
      </c>
      <c r="M195" s="243">
        <f t="shared" si="81"/>
        <v>1595.36</v>
      </c>
      <c r="N195" s="243">
        <f t="shared" si="81"/>
        <v>1718.08</v>
      </c>
      <c r="O195" s="243">
        <f t="shared" si="81"/>
        <v>1840.8</v>
      </c>
      <c r="P195" s="243">
        <f t="shared" si="81"/>
        <v>1963.52</v>
      </c>
      <c r="Q195" s="243">
        <f t="shared" si="81"/>
        <v>2086.2399999999998</v>
      </c>
      <c r="R195" s="243">
        <f t="shared" si="81"/>
        <v>2208.96</v>
      </c>
      <c r="S195" s="243">
        <f t="shared" si="81"/>
        <v>2331.6799999999998</v>
      </c>
      <c r="T195" s="243">
        <f t="shared" si="81"/>
        <v>2454.4</v>
      </c>
      <c r="U195" s="258">
        <v>1.18</v>
      </c>
      <c r="V195" s="239">
        <v>1300</v>
      </c>
      <c r="W195" s="295"/>
      <c r="X195" s="243"/>
      <c r="Y195" s="243"/>
      <c r="Z195" s="243"/>
      <c r="AA195" s="243"/>
      <c r="AB195" s="243"/>
      <c r="AC195" s="243"/>
      <c r="AD195" s="243"/>
      <c r="AE195" s="243"/>
      <c r="AF195" s="243"/>
      <c r="AG195" s="295"/>
      <c r="AH195" s="243"/>
      <c r="AI195" s="243"/>
      <c r="AJ195" s="243"/>
      <c r="AK195" s="243"/>
      <c r="AL195" s="243"/>
      <c r="AM195" s="243"/>
      <c r="AN195" s="243"/>
      <c r="AO195" s="243"/>
      <c r="AP195" s="229"/>
    </row>
    <row r="196" spans="1:42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V196" s="239">
        <v>54</v>
      </c>
      <c r="W196" s="295">
        <f>AP196*$W$204*$X$143</f>
        <v>306</v>
      </c>
      <c r="X196" s="243">
        <f>AP196*$X$204*$X$143</f>
        <v>510</v>
      </c>
      <c r="Y196" s="243">
        <f>AP196*$Y$204*$X$143</f>
        <v>714</v>
      </c>
      <c r="Z196" s="243">
        <f>AP196*$Z$204*$X$143</f>
        <v>918</v>
      </c>
      <c r="AA196" s="243">
        <f>AP196*$AA$204*$X$143</f>
        <v>1122</v>
      </c>
      <c r="AB196" s="243">
        <f>AP196*$AB$204*$X$143</f>
        <v>1326</v>
      </c>
      <c r="AC196" s="243">
        <f>AP196*$AC$204*$X$143</f>
        <v>1530</v>
      </c>
      <c r="AD196" s="243">
        <f>AP196*$AD$204*$X$143</f>
        <v>1734</v>
      </c>
      <c r="AE196" s="243">
        <f>AP196*$AE$204*$X$143</f>
        <v>1938</v>
      </c>
      <c r="AF196" s="243">
        <f>AP196*$AF$204*$X$143</f>
        <v>2142</v>
      </c>
      <c r="AG196" s="295">
        <f>AP196*$AG$204*$X$143</f>
        <v>2346</v>
      </c>
      <c r="AH196" s="243">
        <f>AP196*$AH$204*$X$143</f>
        <v>2550</v>
      </c>
      <c r="AI196" s="243">
        <f>AP196*$AI$204*$X$143</f>
        <v>2652</v>
      </c>
      <c r="AJ196" s="243">
        <f>AP196*$AJ$204*$X$143</f>
        <v>2856</v>
      </c>
      <c r="AK196" s="243">
        <f>AP196*$AK$204*$X$143</f>
        <v>3060</v>
      </c>
      <c r="AL196" s="243">
        <f>AP196*$AL$204*$X$143</f>
        <v>3264</v>
      </c>
      <c r="AM196" s="243">
        <f>AP196*$AM$204*$X$143</f>
        <v>3468</v>
      </c>
      <c r="AN196" s="243">
        <f>AP196*$AN$204*$X$143</f>
        <v>3672</v>
      </c>
      <c r="AO196" s="243">
        <f>AP196*$AO$204*$X$143</f>
        <v>3876</v>
      </c>
      <c r="AP196" s="229">
        <f>ROUNDDOWN(V197/26,0)</f>
        <v>51</v>
      </c>
    </row>
    <row r="197" spans="1:42" x14ac:dyDescent="0.15">
      <c r="A197" s="239">
        <v>1350</v>
      </c>
      <c r="B197" s="243">
        <f t="shared" ref="B197:T197" si="82">B144*$A$196*B204</f>
        <v>572.4</v>
      </c>
      <c r="C197" s="243">
        <f t="shared" si="82"/>
        <v>596.16000000000008</v>
      </c>
      <c r="D197" s="243">
        <f t="shared" si="82"/>
        <v>673.92000000000007</v>
      </c>
      <c r="E197" s="243">
        <f t="shared" si="82"/>
        <v>772.19999999999993</v>
      </c>
      <c r="F197" s="243">
        <f t="shared" si="82"/>
        <v>868.32</v>
      </c>
      <c r="G197" s="243">
        <f t="shared" si="82"/>
        <v>982.80000000000007</v>
      </c>
      <c r="H197" s="243">
        <f t="shared" si="82"/>
        <v>1097.28</v>
      </c>
      <c r="I197" s="243">
        <f t="shared" si="82"/>
        <v>1234.44</v>
      </c>
      <c r="J197" s="243">
        <f t="shared" si="82"/>
        <v>1306.8</v>
      </c>
      <c r="K197" s="243">
        <f t="shared" si="82"/>
        <v>1425.6</v>
      </c>
      <c r="L197" s="243">
        <f t="shared" si="82"/>
        <v>1529.28</v>
      </c>
      <c r="M197" s="243">
        <f t="shared" si="82"/>
        <v>1656.7199999999998</v>
      </c>
      <c r="N197" s="243">
        <f t="shared" si="82"/>
        <v>1784.1599999999999</v>
      </c>
      <c r="O197" s="243">
        <f t="shared" si="82"/>
        <v>1911.6</v>
      </c>
      <c r="P197" s="243">
        <f t="shared" si="82"/>
        <v>2039.04</v>
      </c>
      <c r="Q197" s="243">
        <f t="shared" si="82"/>
        <v>2166.48</v>
      </c>
      <c r="R197" s="243">
        <f t="shared" si="82"/>
        <v>2293.92</v>
      </c>
      <c r="S197" s="243">
        <f t="shared" si="82"/>
        <v>2421.3599999999997</v>
      </c>
      <c r="T197" s="243">
        <f t="shared" si="82"/>
        <v>2548.7999999999997</v>
      </c>
      <c r="U197" s="258">
        <v>1.18</v>
      </c>
      <c r="V197" s="239">
        <v>1350</v>
      </c>
      <c r="W197" s="295"/>
      <c r="X197" s="243"/>
      <c r="Y197" s="243"/>
      <c r="Z197" s="243"/>
      <c r="AA197" s="243"/>
      <c r="AB197" s="243"/>
      <c r="AC197" s="243"/>
      <c r="AD197" s="243"/>
      <c r="AE197" s="243"/>
      <c r="AF197" s="243"/>
      <c r="AG197" s="295"/>
      <c r="AH197" s="243"/>
      <c r="AI197" s="243"/>
      <c r="AJ197" s="243"/>
      <c r="AK197" s="243"/>
      <c r="AL197" s="243"/>
      <c r="AM197" s="243"/>
      <c r="AN197" s="243"/>
      <c r="AO197" s="243"/>
      <c r="AP197" s="229"/>
    </row>
    <row r="198" spans="1:42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V198" s="239">
        <v>56</v>
      </c>
      <c r="W198" s="295">
        <f>AP198*$W$204*$X$143</f>
        <v>318</v>
      </c>
      <c r="X198" s="243">
        <f>AP198*$X$204*$X$143</f>
        <v>530</v>
      </c>
      <c r="Y198" s="243">
        <f>AP198*$Y$204*$X$143</f>
        <v>742</v>
      </c>
      <c r="Z198" s="243">
        <f>AP198*$Z$204*$X$143</f>
        <v>954</v>
      </c>
      <c r="AA198" s="243">
        <f>AP198*$AA$204*$X$143</f>
        <v>1166</v>
      </c>
      <c r="AB198" s="243">
        <f>AP198*$AB$204*$X$143</f>
        <v>1378</v>
      </c>
      <c r="AC198" s="243">
        <f>AP198*$AC$204*$X$143</f>
        <v>1590</v>
      </c>
      <c r="AD198" s="243">
        <f>AP198*$AD$204*$X$143</f>
        <v>1802</v>
      </c>
      <c r="AE198" s="243">
        <f>AP198*$AE$204*$X$143</f>
        <v>2014</v>
      </c>
      <c r="AF198" s="243">
        <f>AP198*$AF$204*$X$143</f>
        <v>2226</v>
      </c>
      <c r="AG198" s="295">
        <f>AP198*$AG$204*$X$143</f>
        <v>2438</v>
      </c>
      <c r="AH198" s="243">
        <f>AP198*$AH$204*$X$143</f>
        <v>2650</v>
      </c>
      <c r="AI198" s="243">
        <f>AP198*$AI$204*$X$143</f>
        <v>2756</v>
      </c>
      <c r="AJ198" s="243">
        <f>AP198*$AJ$204*$X$143</f>
        <v>2968</v>
      </c>
      <c r="AK198" s="243">
        <f>AP198*$AK$204*$X$143</f>
        <v>3180</v>
      </c>
      <c r="AL198" s="243">
        <f>AP198*$AL$204*$X$143</f>
        <v>3392</v>
      </c>
      <c r="AM198" s="243">
        <f>AP198*$AM$204*$X$143</f>
        <v>3604</v>
      </c>
      <c r="AN198" s="243">
        <f>AP198*$AN$204*$X$143</f>
        <v>3816</v>
      </c>
      <c r="AO198" s="243">
        <f>AP198*$AO$204*$X$143</f>
        <v>4028</v>
      </c>
      <c r="AP198" s="229">
        <f>ROUNDDOWN(V199/26,0)</f>
        <v>53</v>
      </c>
    </row>
    <row r="199" spans="1:42" x14ac:dyDescent="0.15">
      <c r="A199" s="239">
        <v>1400</v>
      </c>
      <c r="B199" s="243">
        <f t="shared" ref="B199:S199" si="83">B144*$A$198*B204</f>
        <v>593.6</v>
      </c>
      <c r="C199" s="243">
        <f t="shared" si="83"/>
        <v>618.24</v>
      </c>
      <c r="D199" s="243">
        <f t="shared" si="83"/>
        <v>698.88</v>
      </c>
      <c r="E199" s="243">
        <f t="shared" si="83"/>
        <v>800.8</v>
      </c>
      <c r="F199" s="243">
        <f t="shared" si="83"/>
        <v>900.48</v>
      </c>
      <c r="G199" s="243">
        <f t="shared" si="83"/>
        <v>1019.2</v>
      </c>
      <c r="H199" s="243">
        <f t="shared" si="83"/>
        <v>1137.92</v>
      </c>
      <c r="I199" s="243">
        <f t="shared" si="83"/>
        <v>1280.1600000000001</v>
      </c>
      <c r="J199" s="243">
        <f t="shared" si="83"/>
        <v>1355.2</v>
      </c>
      <c r="K199" s="243">
        <f t="shared" si="83"/>
        <v>1478.3999999999999</v>
      </c>
      <c r="L199" s="243">
        <f t="shared" si="83"/>
        <v>1585.9199999999998</v>
      </c>
      <c r="M199" s="243">
        <f t="shared" si="83"/>
        <v>1718.08</v>
      </c>
      <c r="N199" s="243">
        <f t="shared" si="83"/>
        <v>1850.24</v>
      </c>
      <c r="O199" s="243">
        <f t="shared" si="83"/>
        <v>1982.3999999999999</v>
      </c>
      <c r="P199" s="243">
        <f t="shared" si="83"/>
        <v>2114.56</v>
      </c>
      <c r="Q199" s="243">
        <f t="shared" si="83"/>
        <v>2246.7199999999998</v>
      </c>
      <c r="R199" s="243">
        <f t="shared" si="83"/>
        <v>2378.8799999999997</v>
      </c>
      <c r="S199" s="243">
        <f t="shared" si="83"/>
        <v>2511.04</v>
      </c>
      <c r="T199" s="243">
        <f>T144*$A$198*T204</f>
        <v>2643.2</v>
      </c>
      <c r="U199" s="258">
        <v>1.18</v>
      </c>
      <c r="V199" s="239">
        <v>1400</v>
      </c>
      <c r="W199" s="243"/>
      <c r="X199" s="243"/>
      <c r="Y199" s="243"/>
      <c r="Z199" s="243"/>
      <c r="AA199" s="243"/>
      <c r="AB199" s="243"/>
      <c r="AC199" s="243"/>
      <c r="AD199" s="243"/>
      <c r="AE199" s="243"/>
      <c r="AF199" s="243"/>
      <c r="AG199" s="295"/>
      <c r="AH199" s="243"/>
      <c r="AI199" s="243"/>
      <c r="AJ199" s="243"/>
      <c r="AK199" s="243"/>
      <c r="AL199" s="243"/>
      <c r="AM199" s="243"/>
      <c r="AN199" s="243"/>
      <c r="AO199" s="243"/>
      <c r="AP199" s="229"/>
    </row>
    <row r="200" spans="1:42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V200" s="239">
        <v>58</v>
      </c>
      <c r="W200" s="295">
        <f>AP200*$W$204*$X$143</f>
        <v>330</v>
      </c>
      <c r="X200" s="243">
        <f>AP200*$X$204*$X$143</f>
        <v>550</v>
      </c>
      <c r="Y200" s="243">
        <f>AP200*$Y$204*$X$143</f>
        <v>770</v>
      </c>
      <c r="Z200" s="243">
        <f>AP200*$Z$204*$X$143</f>
        <v>990</v>
      </c>
      <c r="AA200" s="243">
        <f>AP200*$AA$204*$X$143</f>
        <v>1210</v>
      </c>
      <c r="AB200" s="243">
        <f>AP200*$AB$204*$X$143</f>
        <v>1430</v>
      </c>
      <c r="AC200" s="243">
        <f>AP200*$AC$204*$X$143</f>
        <v>1650</v>
      </c>
      <c r="AD200" s="243">
        <f>AP200*$AD$204*$X$143</f>
        <v>1870</v>
      </c>
      <c r="AE200" s="243">
        <f>AP200*$AE$204*$X$143</f>
        <v>2090</v>
      </c>
      <c r="AF200" s="243">
        <f>AP200*$AF$204*$X$143</f>
        <v>2310</v>
      </c>
      <c r="AG200" s="295">
        <f>AP200*$AG$204*$X$143</f>
        <v>2530</v>
      </c>
      <c r="AH200" s="243">
        <f>AP200*$AH$204*$X$143</f>
        <v>2750</v>
      </c>
      <c r="AI200" s="243">
        <f>AP200*$AI$204*$X$143</f>
        <v>2860</v>
      </c>
      <c r="AJ200" s="243">
        <f>AP200*$AJ$204*$X$143</f>
        <v>3080</v>
      </c>
      <c r="AK200" s="243">
        <f>AP200*$AK$204*$X$143</f>
        <v>3300</v>
      </c>
      <c r="AL200" s="243">
        <f>AP200*$AL$204*$X$143</f>
        <v>3520</v>
      </c>
      <c r="AM200" s="243">
        <f>AP200*$AM$204*$X$143</f>
        <v>3740</v>
      </c>
      <c r="AN200" s="243">
        <f>AP200*$AN$204*$X$143</f>
        <v>3960</v>
      </c>
      <c r="AO200" s="243">
        <f>AP200*$AO$204*$X$143</f>
        <v>4180</v>
      </c>
      <c r="AP200" s="229">
        <f>ROUNDDOWN(V201/26,0)</f>
        <v>55</v>
      </c>
    </row>
    <row r="201" spans="1:42" x14ac:dyDescent="0.15">
      <c r="A201" s="239">
        <v>1450</v>
      </c>
      <c r="B201" s="243">
        <f t="shared" ref="B201:T201" si="84">B144*$A$200*B204</f>
        <v>614.79999999999995</v>
      </c>
      <c r="C201" s="243">
        <f t="shared" si="84"/>
        <v>640.32000000000005</v>
      </c>
      <c r="D201" s="243">
        <f t="shared" si="84"/>
        <v>723.84</v>
      </c>
      <c r="E201" s="243">
        <f t="shared" si="84"/>
        <v>829.4</v>
      </c>
      <c r="F201" s="243">
        <f t="shared" si="84"/>
        <v>932.6400000000001</v>
      </c>
      <c r="G201" s="243">
        <f t="shared" si="84"/>
        <v>1055.6000000000001</v>
      </c>
      <c r="H201" s="243">
        <f t="shared" si="84"/>
        <v>1178.56</v>
      </c>
      <c r="I201" s="243">
        <f t="shared" si="84"/>
        <v>1325.88</v>
      </c>
      <c r="J201" s="243">
        <f t="shared" si="84"/>
        <v>1403.6</v>
      </c>
      <c r="K201" s="243">
        <f t="shared" si="84"/>
        <v>1531.2</v>
      </c>
      <c r="L201" s="243">
        <f t="shared" si="84"/>
        <v>1642.56</v>
      </c>
      <c r="M201" s="243">
        <f t="shared" si="84"/>
        <v>1779.4399999999998</v>
      </c>
      <c r="N201" s="243">
        <f t="shared" si="84"/>
        <v>1916.32</v>
      </c>
      <c r="O201" s="243">
        <f t="shared" si="84"/>
        <v>2053.1999999999998</v>
      </c>
      <c r="P201" s="243">
        <f t="shared" si="84"/>
        <v>2190.08</v>
      </c>
      <c r="Q201" s="243">
        <f t="shared" si="84"/>
        <v>2326.96</v>
      </c>
      <c r="R201" s="243">
        <f t="shared" si="84"/>
        <v>2463.8399999999997</v>
      </c>
      <c r="S201" s="243">
        <f t="shared" si="84"/>
        <v>2600.7199999999998</v>
      </c>
      <c r="T201" s="243">
        <f t="shared" si="84"/>
        <v>2737.6</v>
      </c>
      <c r="U201" s="258">
        <v>1.18</v>
      </c>
      <c r="V201" s="239">
        <v>1450</v>
      </c>
      <c r="W201" s="243"/>
      <c r="X201" s="243"/>
      <c r="Y201" s="243"/>
      <c r="Z201" s="243"/>
      <c r="AA201" s="243"/>
      <c r="AB201" s="243"/>
      <c r="AC201" s="243"/>
      <c r="AD201" s="243"/>
      <c r="AE201" s="243"/>
      <c r="AF201" s="243"/>
      <c r="AG201" s="295"/>
      <c r="AH201" s="243"/>
      <c r="AI201" s="243"/>
      <c r="AJ201" s="243"/>
      <c r="AK201" s="243"/>
      <c r="AL201" s="243"/>
      <c r="AM201" s="243"/>
      <c r="AN201" s="243"/>
      <c r="AO201" s="243"/>
      <c r="AP201" s="229"/>
    </row>
    <row r="202" spans="1:42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V202" s="239">
        <v>60</v>
      </c>
      <c r="W202" s="295">
        <f>AP202*$W$204*$X$143</f>
        <v>342</v>
      </c>
      <c r="X202" s="243">
        <f>AP202*$X$204*$X$143</f>
        <v>570</v>
      </c>
      <c r="Y202" s="243">
        <f>AP202*$Y$204*$X$143</f>
        <v>798</v>
      </c>
      <c r="Z202" s="243">
        <f>AP202*$Z$204*$X$143</f>
        <v>1026</v>
      </c>
      <c r="AA202" s="243">
        <f>AP202*$AA$204*$X$143</f>
        <v>1254</v>
      </c>
      <c r="AB202" s="243">
        <f>AP202*$AB$204*$X$143</f>
        <v>1482</v>
      </c>
      <c r="AC202" s="243">
        <f>AP202*$AC$204*$X$143</f>
        <v>1710</v>
      </c>
      <c r="AD202" s="243">
        <f>AP202*$AD$204*$X$143</f>
        <v>1938</v>
      </c>
      <c r="AE202" s="243">
        <f>AP202*$AE$204*$X$143</f>
        <v>2166</v>
      </c>
      <c r="AF202" s="243">
        <f>AP202*$AF$204*$X$143</f>
        <v>2394</v>
      </c>
      <c r="AG202" s="295">
        <f>AP202*$AG$204*$X$143</f>
        <v>2622</v>
      </c>
      <c r="AH202" s="243">
        <f>AP202*$AH$204*$X$143</f>
        <v>2850</v>
      </c>
      <c r="AI202" s="243">
        <f>AP202*$AI$204*$X$143</f>
        <v>2964</v>
      </c>
      <c r="AJ202" s="243">
        <f>AP202*$AJ$204*$X$143</f>
        <v>3192</v>
      </c>
      <c r="AK202" s="243">
        <f>AP202*$AK$204*$X$143</f>
        <v>3420</v>
      </c>
      <c r="AL202" s="243">
        <f>AP202*$AL$204*$X$143</f>
        <v>3648</v>
      </c>
      <c r="AM202" s="243">
        <f>AP202*$AM$204*$X$143</f>
        <v>3876</v>
      </c>
      <c r="AN202" s="243">
        <f>AP202*$AN$204*$X$143</f>
        <v>4104</v>
      </c>
      <c r="AO202" s="243">
        <f>AP202*$AO$204*$X$143</f>
        <v>4332</v>
      </c>
      <c r="AP202" s="229">
        <f>ROUNDDOWN(V203/26,0)</f>
        <v>57</v>
      </c>
    </row>
    <row r="203" spans="1:42" x14ac:dyDescent="0.15">
      <c r="A203" s="239">
        <v>1500</v>
      </c>
      <c r="B203" s="243">
        <f t="shared" ref="B203:T203" si="85">B144*$A$202*B204</f>
        <v>636</v>
      </c>
      <c r="C203" s="243">
        <f t="shared" si="85"/>
        <v>662.4</v>
      </c>
      <c r="D203" s="243">
        <f t="shared" si="85"/>
        <v>748.80000000000007</v>
      </c>
      <c r="E203" s="243">
        <f t="shared" si="85"/>
        <v>858</v>
      </c>
      <c r="F203" s="243">
        <f t="shared" si="85"/>
        <v>964.80000000000007</v>
      </c>
      <c r="G203" s="243">
        <f t="shared" si="85"/>
        <v>1092</v>
      </c>
      <c r="H203" s="243">
        <f t="shared" si="85"/>
        <v>1219.2</v>
      </c>
      <c r="I203" s="243">
        <f t="shared" si="85"/>
        <v>1371.6</v>
      </c>
      <c r="J203" s="243">
        <f t="shared" si="85"/>
        <v>1452</v>
      </c>
      <c r="K203" s="243">
        <f t="shared" si="85"/>
        <v>1584</v>
      </c>
      <c r="L203" s="243">
        <f t="shared" si="85"/>
        <v>1699.1999999999998</v>
      </c>
      <c r="M203" s="243">
        <f t="shared" si="85"/>
        <v>1840.8</v>
      </c>
      <c r="N203" s="243">
        <f t="shared" si="85"/>
        <v>1982.3999999999999</v>
      </c>
      <c r="O203" s="243">
        <f t="shared" si="85"/>
        <v>2124</v>
      </c>
      <c r="P203" s="243">
        <f t="shared" si="85"/>
        <v>2265.6</v>
      </c>
      <c r="Q203" s="243">
        <f t="shared" si="85"/>
        <v>2407.1999999999998</v>
      </c>
      <c r="R203" s="243">
        <f t="shared" si="85"/>
        <v>2548.7999999999997</v>
      </c>
      <c r="S203" s="243">
        <f t="shared" si="85"/>
        <v>2690.3999999999996</v>
      </c>
      <c r="T203" s="243">
        <f t="shared" si="85"/>
        <v>2832</v>
      </c>
      <c r="U203" s="258">
        <v>1.18</v>
      </c>
      <c r="V203" s="239">
        <v>1500</v>
      </c>
      <c r="W203" s="243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95"/>
      <c r="AH203" s="243"/>
      <c r="AI203" s="243"/>
      <c r="AJ203" s="243"/>
      <c r="AK203" s="243"/>
      <c r="AL203" s="243"/>
      <c r="AM203" s="243"/>
      <c r="AN203" s="243"/>
      <c r="AO203" s="243"/>
      <c r="AP203" s="229"/>
    </row>
    <row r="204" spans="1:42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  <c r="V204" s="229" t="s">
        <v>330</v>
      </c>
      <c r="W204" s="229">
        <f>ROUNDDOWN(W145/26,0)</f>
        <v>3</v>
      </c>
      <c r="X204" s="229">
        <f t="shared" ref="X204:AO204" si="86">ROUNDDOWN(X145/26,0)</f>
        <v>5</v>
      </c>
      <c r="Y204" s="229">
        <f t="shared" si="86"/>
        <v>7</v>
      </c>
      <c r="Z204" s="229">
        <f t="shared" si="86"/>
        <v>9</v>
      </c>
      <c r="AA204" s="229">
        <f t="shared" si="86"/>
        <v>11</v>
      </c>
      <c r="AB204" s="229">
        <f t="shared" si="86"/>
        <v>13</v>
      </c>
      <c r="AC204" s="229">
        <f t="shared" si="86"/>
        <v>15</v>
      </c>
      <c r="AD204" s="229">
        <f t="shared" si="86"/>
        <v>17</v>
      </c>
      <c r="AE204" s="229">
        <f t="shared" si="86"/>
        <v>19</v>
      </c>
      <c r="AF204" s="229">
        <f t="shared" si="86"/>
        <v>21</v>
      </c>
      <c r="AG204" s="229">
        <f t="shared" si="86"/>
        <v>23</v>
      </c>
      <c r="AH204" s="229">
        <f t="shared" si="86"/>
        <v>25</v>
      </c>
      <c r="AI204" s="229">
        <f t="shared" si="86"/>
        <v>26</v>
      </c>
      <c r="AJ204" s="229">
        <f t="shared" si="86"/>
        <v>28</v>
      </c>
      <c r="AK204" s="229">
        <f t="shared" si="86"/>
        <v>30</v>
      </c>
      <c r="AL204" s="229">
        <f t="shared" si="86"/>
        <v>32</v>
      </c>
      <c r="AM204" s="229">
        <f t="shared" si="86"/>
        <v>34</v>
      </c>
      <c r="AN204" s="229">
        <f t="shared" si="86"/>
        <v>36</v>
      </c>
      <c r="AO204" s="229">
        <f t="shared" si="86"/>
        <v>38</v>
      </c>
    </row>
    <row r="205" spans="1:42" x14ac:dyDescent="0.15">
      <c r="B205" s="229">
        <v>2.14</v>
      </c>
      <c r="V205" s="229" t="s">
        <v>331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F65B-DE1B-0045-91B0-4CC330C6052F}">
  <sheetPr>
    <tabColor theme="7" tint="0.79998168889431442"/>
  </sheetPr>
  <dimension ref="A1:AS205"/>
  <sheetViews>
    <sheetView showGridLines="0" zoomScaleNormal="100" workbookViewId="0">
      <selection activeCell="B68" sqref="B68:B6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191</v>
      </c>
      <c r="H3" s="225"/>
      <c r="I3" s="225"/>
      <c r="J3" s="225"/>
      <c r="K3" s="225"/>
      <c r="L3" s="225"/>
      <c r="M3" s="225"/>
      <c r="N3" s="226"/>
      <c r="O3" s="467" t="s">
        <v>233</v>
      </c>
      <c r="P3" s="224" t="s">
        <v>193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192</v>
      </c>
      <c r="H4" s="225"/>
      <c r="I4" s="225"/>
      <c r="J4" s="225"/>
      <c r="K4" s="225"/>
      <c r="L4" s="225"/>
      <c r="M4" s="225"/>
      <c r="N4" s="226"/>
      <c r="O4" s="467" t="s">
        <v>233</v>
      </c>
      <c r="P4" s="224" t="s">
        <v>194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N5" s="226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424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797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424</v>
      </c>
      <c r="C12" s="313">
        <v>489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797</v>
      </c>
      <c r="C13" s="317">
        <v>861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491</v>
      </c>
      <c r="C14" s="321">
        <v>551</v>
      </c>
      <c r="D14" s="322">
        <v>602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915</v>
      </c>
      <c r="C15" s="309">
        <v>975</v>
      </c>
      <c r="D15" s="310">
        <v>1056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556</v>
      </c>
      <c r="C16" s="313">
        <v>629</v>
      </c>
      <c r="D16" s="314">
        <v>694</v>
      </c>
      <c r="E16" s="315">
        <v>759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1029</v>
      </c>
      <c r="C17" s="309">
        <v>1102</v>
      </c>
      <c r="D17" s="310">
        <v>1191</v>
      </c>
      <c r="E17" s="311">
        <v>1291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605</v>
      </c>
      <c r="C18" s="313">
        <v>702</v>
      </c>
      <c r="D18" s="314">
        <v>778</v>
      </c>
      <c r="E18" s="315">
        <v>880</v>
      </c>
      <c r="F18" s="313">
        <v>953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1118</v>
      </c>
      <c r="C19" s="317">
        <v>1215</v>
      </c>
      <c r="D19" s="318">
        <v>1350</v>
      </c>
      <c r="E19" s="319">
        <v>1477</v>
      </c>
      <c r="F19" s="317">
        <v>1598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667</v>
      </c>
      <c r="C20" s="321">
        <v>764</v>
      </c>
      <c r="D20" s="322">
        <v>864</v>
      </c>
      <c r="E20" s="323">
        <v>980</v>
      </c>
      <c r="F20" s="321">
        <v>1069</v>
      </c>
      <c r="G20" s="322">
        <v>1202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1229</v>
      </c>
      <c r="C21" s="309">
        <v>1326</v>
      </c>
      <c r="D21" s="310">
        <v>1501</v>
      </c>
      <c r="E21" s="311">
        <v>1655</v>
      </c>
      <c r="F21" s="309">
        <v>1801</v>
      </c>
      <c r="G21" s="310">
        <v>1982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713</v>
      </c>
      <c r="C22" s="313">
        <v>834</v>
      </c>
      <c r="D22" s="314">
        <v>940</v>
      </c>
      <c r="E22" s="315">
        <v>1096</v>
      </c>
      <c r="F22" s="313">
        <v>1193</v>
      </c>
      <c r="G22" s="314">
        <v>1347</v>
      </c>
      <c r="H22" s="315">
        <v>1509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1331</v>
      </c>
      <c r="C23" s="309">
        <v>1453</v>
      </c>
      <c r="D23" s="310">
        <v>1623</v>
      </c>
      <c r="E23" s="311">
        <v>1852</v>
      </c>
      <c r="F23" s="309">
        <v>2012</v>
      </c>
      <c r="G23" s="310">
        <v>2203</v>
      </c>
      <c r="H23" s="311">
        <v>2492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778</v>
      </c>
      <c r="C24" s="313">
        <v>910</v>
      </c>
      <c r="D24" s="314">
        <v>1023</v>
      </c>
      <c r="E24" s="315">
        <v>1202</v>
      </c>
      <c r="F24" s="313">
        <v>1301</v>
      </c>
      <c r="G24" s="314">
        <v>1466</v>
      </c>
      <c r="H24" s="315">
        <v>1647</v>
      </c>
      <c r="I24" s="313">
        <v>1804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1450</v>
      </c>
      <c r="C25" s="317">
        <v>1582</v>
      </c>
      <c r="D25" s="318">
        <v>1763</v>
      </c>
      <c r="E25" s="319">
        <v>2001</v>
      </c>
      <c r="F25" s="317">
        <v>2206</v>
      </c>
      <c r="G25" s="318">
        <v>2400</v>
      </c>
      <c r="H25" s="319">
        <v>2741</v>
      </c>
      <c r="I25" s="317">
        <v>3019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826</v>
      </c>
      <c r="C26" s="321">
        <v>972</v>
      </c>
      <c r="D26" s="322">
        <v>1123</v>
      </c>
      <c r="E26" s="323">
        <v>1320</v>
      </c>
      <c r="F26" s="321">
        <v>1431</v>
      </c>
      <c r="G26" s="322">
        <v>1609</v>
      </c>
      <c r="H26" s="323">
        <v>1806</v>
      </c>
      <c r="I26" s="321">
        <v>1985</v>
      </c>
      <c r="J26" s="322">
        <v>2203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1534</v>
      </c>
      <c r="C27" s="309">
        <v>1679</v>
      </c>
      <c r="D27" s="310">
        <v>1936</v>
      </c>
      <c r="E27" s="311">
        <v>2176</v>
      </c>
      <c r="F27" s="309">
        <v>2419</v>
      </c>
      <c r="G27" s="310">
        <v>2638</v>
      </c>
      <c r="H27" s="311">
        <v>3008</v>
      </c>
      <c r="I27" s="309">
        <v>3313</v>
      </c>
      <c r="J27" s="310">
        <v>3680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896</v>
      </c>
      <c r="C28" s="313">
        <v>1031</v>
      </c>
      <c r="D28" s="314">
        <v>1202</v>
      </c>
      <c r="E28" s="315">
        <v>1382</v>
      </c>
      <c r="F28" s="313">
        <v>1612</v>
      </c>
      <c r="G28" s="314">
        <v>1804</v>
      </c>
      <c r="H28" s="315">
        <v>2028</v>
      </c>
      <c r="I28" s="313">
        <v>2246</v>
      </c>
      <c r="J28" s="314">
        <v>2495</v>
      </c>
      <c r="K28" s="315">
        <v>2744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1669</v>
      </c>
      <c r="C29" s="309">
        <v>1804</v>
      </c>
      <c r="D29" s="310">
        <v>2057</v>
      </c>
      <c r="E29" s="311">
        <v>2317</v>
      </c>
      <c r="F29" s="309">
        <v>2692</v>
      </c>
      <c r="G29" s="310">
        <v>2948</v>
      </c>
      <c r="H29" s="311">
        <v>3340</v>
      </c>
      <c r="I29" s="309">
        <v>3702</v>
      </c>
      <c r="J29" s="310">
        <v>4107</v>
      </c>
      <c r="K29" s="311">
        <v>4540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942</v>
      </c>
      <c r="C30" s="313">
        <v>1131</v>
      </c>
      <c r="D30" s="314">
        <v>1312</v>
      </c>
      <c r="E30" s="315">
        <v>1477</v>
      </c>
      <c r="F30" s="313">
        <v>1723</v>
      </c>
      <c r="G30" s="314">
        <v>1922</v>
      </c>
      <c r="H30" s="315">
        <v>2165</v>
      </c>
      <c r="I30" s="313">
        <v>2395</v>
      </c>
      <c r="J30" s="314">
        <v>2657</v>
      </c>
      <c r="K30" s="315">
        <v>2922</v>
      </c>
      <c r="L30" s="313">
        <v>3188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1760</v>
      </c>
      <c r="C31" s="317">
        <v>1949</v>
      </c>
      <c r="D31" s="318">
        <v>2225</v>
      </c>
      <c r="E31" s="319">
        <v>2484</v>
      </c>
      <c r="F31" s="317">
        <v>2862</v>
      </c>
      <c r="G31" s="318">
        <v>3162</v>
      </c>
      <c r="H31" s="319">
        <v>3548</v>
      </c>
      <c r="I31" s="317">
        <v>3929</v>
      </c>
      <c r="J31" s="318">
        <v>4347</v>
      </c>
      <c r="K31" s="319">
        <v>4807</v>
      </c>
      <c r="L31" s="317">
        <v>5262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1010</v>
      </c>
      <c r="C32" s="321">
        <v>1188</v>
      </c>
      <c r="D32" s="322">
        <v>1372</v>
      </c>
      <c r="E32" s="323">
        <v>1585</v>
      </c>
      <c r="F32" s="321">
        <v>1847</v>
      </c>
      <c r="G32" s="322">
        <v>2063</v>
      </c>
      <c r="H32" s="323">
        <v>2325</v>
      </c>
      <c r="I32" s="321">
        <v>2579</v>
      </c>
      <c r="J32" s="322">
        <v>2864</v>
      </c>
      <c r="K32" s="323">
        <v>3151</v>
      </c>
      <c r="L32" s="321">
        <v>3437</v>
      </c>
      <c r="M32" s="322">
        <v>3723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1874</v>
      </c>
      <c r="C33" s="309">
        <v>2052</v>
      </c>
      <c r="D33" s="310">
        <v>2354</v>
      </c>
      <c r="E33" s="311">
        <v>2673</v>
      </c>
      <c r="F33" s="309">
        <v>3054</v>
      </c>
      <c r="G33" s="310">
        <v>3399</v>
      </c>
      <c r="H33" s="311">
        <v>3780</v>
      </c>
      <c r="I33" s="309">
        <v>4188</v>
      </c>
      <c r="J33" s="310">
        <v>4641</v>
      </c>
      <c r="K33" s="311">
        <v>5122</v>
      </c>
      <c r="L33" s="309">
        <v>5662</v>
      </c>
      <c r="M33" s="310">
        <v>6133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1072</v>
      </c>
      <c r="C34" s="313">
        <v>1256</v>
      </c>
      <c r="D34" s="314">
        <v>1458</v>
      </c>
      <c r="E34" s="315">
        <v>1677</v>
      </c>
      <c r="F34" s="313">
        <v>1960</v>
      </c>
      <c r="G34" s="314">
        <v>2182</v>
      </c>
      <c r="H34" s="315">
        <v>2462</v>
      </c>
      <c r="I34" s="313">
        <v>2735</v>
      </c>
      <c r="J34" s="314">
        <v>3039</v>
      </c>
      <c r="K34" s="315">
        <v>3343</v>
      </c>
      <c r="L34" s="313">
        <v>3647</v>
      </c>
      <c r="M34" s="314">
        <v>3951</v>
      </c>
      <c r="N34" s="315">
        <v>4255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1979</v>
      </c>
      <c r="C35" s="309">
        <v>2163</v>
      </c>
      <c r="D35" s="310">
        <v>2487</v>
      </c>
      <c r="E35" s="311">
        <v>2846</v>
      </c>
      <c r="F35" s="309">
        <v>3256</v>
      </c>
      <c r="G35" s="310">
        <v>3615</v>
      </c>
      <c r="H35" s="311">
        <v>4066</v>
      </c>
      <c r="I35" s="309">
        <v>4509</v>
      </c>
      <c r="J35" s="310">
        <v>4994</v>
      </c>
      <c r="K35" s="311">
        <v>5409</v>
      </c>
      <c r="L35" s="309">
        <v>6028</v>
      </c>
      <c r="M35" s="310">
        <v>6526</v>
      </c>
      <c r="N35" s="311">
        <v>7028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1134</v>
      </c>
      <c r="C36" s="313">
        <v>1334</v>
      </c>
      <c r="D36" s="314">
        <v>1553</v>
      </c>
      <c r="E36" s="315">
        <v>1782</v>
      </c>
      <c r="F36" s="313">
        <v>2090</v>
      </c>
      <c r="G36" s="314">
        <v>2319</v>
      </c>
      <c r="H36" s="315">
        <v>2622</v>
      </c>
      <c r="I36" s="313">
        <v>2913</v>
      </c>
      <c r="J36" s="314">
        <v>3240</v>
      </c>
      <c r="K36" s="315">
        <v>3564</v>
      </c>
      <c r="L36" s="313">
        <v>3888</v>
      </c>
      <c r="M36" s="314">
        <v>4212</v>
      </c>
      <c r="N36" s="315">
        <v>4536</v>
      </c>
      <c r="O36" s="313">
        <v>4860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2106</v>
      </c>
      <c r="C37" s="317">
        <v>2306</v>
      </c>
      <c r="D37" s="318">
        <v>2654</v>
      </c>
      <c r="E37" s="319">
        <v>3032</v>
      </c>
      <c r="F37" s="317">
        <v>3475</v>
      </c>
      <c r="G37" s="318">
        <v>3853</v>
      </c>
      <c r="H37" s="319">
        <v>4334</v>
      </c>
      <c r="I37" s="317">
        <v>4811</v>
      </c>
      <c r="J37" s="318">
        <v>5327</v>
      </c>
      <c r="K37" s="319">
        <v>5765</v>
      </c>
      <c r="L37" s="317">
        <v>6426</v>
      </c>
      <c r="M37" s="318">
        <v>6971</v>
      </c>
      <c r="N37" s="319">
        <v>7507</v>
      </c>
      <c r="O37" s="317">
        <v>8043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1193</v>
      </c>
      <c r="C38" s="321">
        <v>1404</v>
      </c>
      <c r="D38" s="322">
        <v>1609</v>
      </c>
      <c r="E38" s="323">
        <v>1877</v>
      </c>
      <c r="F38" s="321">
        <v>2198</v>
      </c>
      <c r="G38" s="322">
        <v>2438</v>
      </c>
      <c r="H38" s="323">
        <v>2759</v>
      </c>
      <c r="I38" s="321">
        <v>3065</v>
      </c>
      <c r="J38" s="322">
        <v>3404</v>
      </c>
      <c r="K38" s="323">
        <v>3745</v>
      </c>
      <c r="L38" s="321">
        <v>4085</v>
      </c>
      <c r="M38" s="322">
        <v>4425</v>
      </c>
      <c r="N38" s="323">
        <v>4766</v>
      </c>
      <c r="O38" s="321">
        <v>5106</v>
      </c>
      <c r="P38" s="322">
        <v>5447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2209</v>
      </c>
      <c r="C39" s="309">
        <v>2419</v>
      </c>
      <c r="D39" s="310">
        <v>2759</v>
      </c>
      <c r="E39" s="311">
        <v>3183</v>
      </c>
      <c r="F39" s="309">
        <v>3637</v>
      </c>
      <c r="G39" s="310">
        <v>4074</v>
      </c>
      <c r="H39" s="311">
        <v>4544</v>
      </c>
      <c r="I39" s="309">
        <v>5038</v>
      </c>
      <c r="J39" s="310">
        <v>5578</v>
      </c>
      <c r="K39" s="311">
        <v>6088</v>
      </c>
      <c r="L39" s="309">
        <v>6717</v>
      </c>
      <c r="M39" s="310">
        <v>7278</v>
      </c>
      <c r="N39" s="311">
        <v>7838</v>
      </c>
      <c r="O39" s="309">
        <v>8398</v>
      </c>
      <c r="P39" s="310">
        <v>8958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1256</v>
      </c>
      <c r="C40" s="313">
        <v>1482</v>
      </c>
      <c r="D40" s="314">
        <v>1706</v>
      </c>
      <c r="E40" s="315">
        <v>1985</v>
      </c>
      <c r="F40" s="313">
        <v>2322</v>
      </c>
      <c r="G40" s="314">
        <v>2579</v>
      </c>
      <c r="H40" s="315">
        <v>2921</v>
      </c>
      <c r="I40" s="313">
        <v>3245</v>
      </c>
      <c r="J40" s="314">
        <v>3599</v>
      </c>
      <c r="K40" s="315">
        <v>3958</v>
      </c>
      <c r="L40" s="313">
        <v>4318</v>
      </c>
      <c r="M40" s="314">
        <v>4678</v>
      </c>
      <c r="N40" s="315">
        <v>5038</v>
      </c>
      <c r="O40" s="313">
        <v>5398</v>
      </c>
      <c r="P40" s="314">
        <v>5758</v>
      </c>
      <c r="Q40" s="315">
        <v>6118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2306</v>
      </c>
      <c r="C41" s="309">
        <v>2533</v>
      </c>
      <c r="D41" s="310">
        <v>2919</v>
      </c>
      <c r="E41" s="311">
        <v>3364</v>
      </c>
      <c r="F41" s="309">
        <v>3850</v>
      </c>
      <c r="G41" s="310">
        <v>4309</v>
      </c>
      <c r="H41" s="311">
        <v>4814</v>
      </c>
      <c r="I41" s="309">
        <v>5387</v>
      </c>
      <c r="J41" s="310">
        <v>5950</v>
      </c>
      <c r="K41" s="311">
        <v>6434</v>
      </c>
      <c r="L41" s="309">
        <v>7037</v>
      </c>
      <c r="M41" s="310">
        <v>7614</v>
      </c>
      <c r="N41" s="311">
        <v>8200</v>
      </c>
      <c r="O41" s="309">
        <v>8785</v>
      </c>
      <c r="P41" s="310">
        <v>9371</v>
      </c>
      <c r="Q41" s="311">
        <v>9957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1318</v>
      </c>
      <c r="C42" s="313">
        <v>1550</v>
      </c>
      <c r="D42" s="314">
        <v>1790</v>
      </c>
      <c r="E42" s="315">
        <v>2076</v>
      </c>
      <c r="F42" s="313">
        <v>2430</v>
      </c>
      <c r="G42" s="314">
        <v>2703</v>
      </c>
      <c r="H42" s="315">
        <v>3056</v>
      </c>
      <c r="I42" s="313">
        <v>3429</v>
      </c>
      <c r="J42" s="314">
        <v>3810</v>
      </c>
      <c r="K42" s="315">
        <v>4191</v>
      </c>
      <c r="L42" s="313">
        <v>4572</v>
      </c>
      <c r="M42" s="314">
        <v>4953</v>
      </c>
      <c r="N42" s="315">
        <v>5334</v>
      </c>
      <c r="O42" s="313">
        <v>5715</v>
      </c>
      <c r="P42" s="314">
        <v>6096</v>
      </c>
      <c r="Q42" s="315">
        <v>6477</v>
      </c>
      <c r="R42" s="313">
        <v>6858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2427</v>
      </c>
      <c r="C43" s="317">
        <v>2660</v>
      </c>
      <c r="D43" s="318">
        <v>3073</v>
      </c>
      <c r="E43" s="319">
        <v>3534</v>
      </c>
      <c r="F43" s="317">
        <v>4047</v>
      </c>
      <c r="G43" s="318">
        <v>4533</v>
      </c>
      <c r="H43" s="319">
        <v>5100</v>
      </c>
      <c r="I43" s="317">
        <v>5686</v>
      </c>
      <c r="J43" s="318">
        <v>6186</v>
      </c>
      <c r="K43" s="319">
        <v>6802</v>
      </c>
      <c r="L43" s="317">
        <v>7437</v>
      </c>
      <c r="M43" s="318">
        <v>8062</v>
      </c>
      <c r="N43" s="319">
        <v>8682</v>
      </c>
      <c r="O43" s="317">
        <v>9302</v>
      </c>
      <c r="P43" s="318">
        <v>9922</v>
      </c>
      <c r="Q43" s="319">
        <v>10542</v>
      </c>
      <c r="R43" s="317">
        <v>11162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1382</v>
      </c>
      <c r="C44" s="321">
        <v>1628</v>
      </c>
      <c r="D44" s="322">
        <v>1885</v>
      </c>
      <c r="E44" s="323">
        <v>2190</v>
      </c>
      <c r="F44" s="321">
        <v>2554</v>
      </c>
      <c r="G44" s="322">
        <v>2846</v>
      </c>
      <c r="H44" s="323">
        <v>3218</v>
      </c>
      <c r="I44" s="321">
        <v>3602</v>
      </c>
      <c r="J44" s="322">
        <v>4001</v>
      </c>
      <c r="K44" s="323">
        <v>4402</v>
      </c>
      <c r="L44" s="321">
        <v>4802</v>
      </c>
      <c r="M44" s="322">
        <v>5202</v>
      </c>
      <c r="N44" s="323">
        <v>5602</v>
      </c>
      <c r="O44" s="321">
        <v>6002</v>
      </c>
      <c r="P44" s="322">
        <v>6402</v>
      </c>
      <c r="Q44" s="323">
        <v>6802</v>
      </c>
      <c r="R44" s="321">
        <v>7203</v>
      </c>
      <c r="S44" s="320">
        <v>7603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2549</v>
      </c>
      <c r="C45" s="309">
        <v>2795</v>
      </c>
      <c r="D45" s="310">
        <v>3235</v>
      </c>
      <c r="E45" s="311">
        <v>3721</v>
      </c>
      <c r="F45" s="309">
        <v>4258</v>
      </c>
      <c r="G45" s="310">
        <v>4771</v>
      </c>
      <c r="H45" s="311">
        <v>5373</v>
      </c>
      <c r="I45" s="309">
        <v>5975</v>
      </c>
      <c r="J45" s="310">
        <v>6504</v>
      </c>
      <c r="K45" s="311">
        <v>7145</v>
      </c>
      <c r="L45" s="309">
        <v>7823</v>
      </c>
      <c r="M45" s="310">
        <v>8483</v>
      </c>
      <c r="N45" s="311">
        <v>9136</v>
      </c>
      <c r="O45" s="309">
        <v>9788</v>
      </c>
      <c r="P45" s="310">
        <v>10441</v>
      </c>
      <c r="Q45" s="311">
        <v>11093</v>
      </c>
      <c r="R45" s="309">
        <v>11746</v>
      </c>
      <c r="S45" s="308">
        <v>12398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1401</v>
      </c>
      <c r="C46" s="313">
        <v>1690</v>
      </c>
      <c r="D46" s="314">
        <v>2001</v>
      </c>
      <c r="E46" s="315">
        <v>2322</v>
      </c>
      <c r="F46" s="313">
        <v>2708</v>
      </c>
      <c r="G46" s="314">
        <v>3021</v>
      </c>
      <c r="H46" s="315">
        <v>3418</v>
      </c>
      <c r="I46" s="313">
        <v>3794</v>
      </c>
      <c r="J46" s="314">
        <v>4212</v>
      </c>
      <c r="K46" s="315">
        <v>4633</v>
      </c>
      <c r="L46" s="313">
        <v>5054</v>
      </c>
      <c r="M46" s="314">
        <v>5476</v>
      </c>
      <c r="N46" s="315">
        <v>5897</v>
      </c>
      <c r="O46" s="313">
        <v>6318</v>
      </c>
      <c r="P46" s="314">
        <v>6739</v>
      </c>
      <c r="Q46" s="315">
        <v>7160</v>
      </c>
      <c r="R46" s="313">
        <v>7582</v>
      </c>
      <c r="S46" s="312">
        <v>8003</v>
      </c>
      <c r="T46" s="313">
        <v>8424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2600</v>
      </c>
      <c r="C47" s="309">
        <v>2889</v>
      </c>
      <c r="D47" s="310">
        <v>3416</v>
      </c>
      <c r="E47" s="311">
        <v>3931</v>
      </c>
      <c r="F47" s="309">
        <v>4498</v>
      </c>
      <c r="G47" s="310">
        <v>5049</v>
      </c>
      <c r="H47" s="311">
        <v>5681</v>
      </c>
      <c r="I47" s="309">
        <v>6294</v>
      </c>
      <c r="J47" s="310">
        <v>6842</v>
      </c>
      <c r="K47" s="311">
        <v>7520</v>
      </c>
      <c r="L47" s="309">
        <v>8157</v>
      </c>
      <c r="M47" s="310">
        <v>8845</v>
      </c>
      <c r="N47" s="311">
        <v>9526</v>
      </c>
      <c r="O47" s="309">
        <v>10206</v>
      </c>
      <c r="P47" s="310">
        <v>10886</v>
      </c>
      <c r="Q47" s="311">
        <v>11567</v>
      </c>
      <c r="R47" s="309">
        <v>12247</v>
      </c>
      <c r="S47" s="308">
        <v>12928</v>
      </c>
      <c r="T47" s="309">
        <v>13608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1463</v>
      </c>
      <c r="C48" s="313">
        <v>1731</v>
      </c>
      <c r="D48" s="314">
        <v>2095</v>
      </c>
      <c r="E48" s="315">
        <v>2435</v>
      </c>
      <c r="F48" s="313">
        <v>2838</v>
      </c>
      <c r="G48" s="314">
        <v>3164</v>
      </c>
      <c r="H48" s="315">
        <v>3580</v>
      </c>
      <c r="I48" s="313">
        <v>3972</v>
      </c>
      <c r="J48" s="314">
        <v>4423</v>
      </c>
      <c r="K48" s="315">
        <v>4865</v>
      </c>
      <c r="L48" s="313">
        <v>5307</v>
      </c>
      <c r="M48" s="314">
        <v>5749</v>
      </c>
      <c r="N48" s="315">
        <v>6192</v>
      </c>
      <c r="O48" s="313">
        <v>6634</v>
      </c>
      <c r="P48" s="314">
        <v>7076</v>
      </c>
      <c r="Q48" s="315">
        <v>7518</v>
      </c>
      <c r="R48" s="313">
        <v>7961</v>
      </c>
      <c r="S48" s="312">
        <v>8403</v>
      </c>
      <c r="T48" s="313">
        <v>8845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2719</v>
      </c>
      <c r="C49" s="317">
        <v>2986</v>
      </c>
      <c r="D49" s="318">
        <v>3545</v>
      </c>
      <c r="E49" s="319">
        <v>4123</v>
      </c>
      <c r="F49" s="317">
        <v>4687</v>
      </c>
      <c r="G49" s="318">
        <v>5287</v>
      </c>
      <c r="H49" s="319">
        <v>5954</v>
      </c>
      <c r="I49" s="317">
        <v>6591</v>
      </c>
      <c r="J49" s="318">
        <v>7171</v>
      </c>
      <c r="K49" s="319">
        <v>7894</v>
      </c>
      <c r="L49" s="317">
        <v>8561</v>
      </c>
      <c r="M49" s="318">
        <v>9287</v>
      </c>
      <c r="N49" s="319">
        <v>10002</v>
      </c>
      <c r="O49" s="317">
        <v>10716</v>
      </c>
      <c r="P49" s="318">
        <v>11431</v>
      </c>
      <c r="Q49" s="319">
        <v>12145</v>
      </c>
      <c r="R49" s="317">
        <v>12860</v>
      </c>
      <c r="S49" s="316">
        <v>13574</v>
      </c>
      <c r="T49" s="317">
        <v>14288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1523</v>
      </c>
      <c r="C50" s="321">
        <v>1796</v>
      </c>
      <c r="D50" s="322">
        <v>2179</v>
      </c>
      <c r="E50" s="323">
        <v>2527</v>
      </c>
      <c r="F50" s="321">
        <v>2894</v>
      </c>
      <c r="G50" s="322">
        <v>3291</v>
      </c>
      <c r="H50" s="323">
        <v>3723</v>
      </c>
      <c r="I50" s="321">
        <v>4120</v>
      </c>
      <c r="J50" s="322">
        <v>4586</v>
      </c>
      <c r="K50" s="323">
        <v>5044</v>
      </c>
      <c r="L50" s="321">
        <v>5503</v>
      </c>
      <c r="M50" s="322">
        <v>5961</v>
      </c>
      <c r="N50" s="323">
        <v>6420</v>
      </c>
      <c r="O50" s="321">
        <v>6879</v>
      </c>
      <c r="P50" s="322">
        <v>7337</v>
      </c>
      <c r="Q50" s="323">
        <v>7796</v>
      </c>
      <c r="R50" s="321">
        <v>8254</v>
      </c>
      <c r="S50" s="320">
        <v>8713</v>
      </c>
      <c r="T50" s="321">
        <v>9171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2838</v>
      </c>
      <c r="C51" s="309">
        <v>3110</v>
      </c>
      <c r="D51" s="310">
        <v>3664</v>
      </c>
      <c r="E51" s="311">
        <v>4293</v>
      </c>
      <c r="F51" s="309">
        <v>4855</v>
      </c>
      <c r="G51" s="310">
        <v>5513</v>
      </c>
      <c r="H51" s="311">
        <v>6205</v>
      </c>
      <c r="I51" s="309">
        <v>6861</v>
      </c>
      <c r="J51" s="310">
        <v>7464</v>
      </c>
      <c r="K51" s="311">
        <v>8209</v>
      </c>
      <c r="L51" s="309">
        <v>8894</v>
      </c>
      <c r="M51" s="310">
        <v>9637</v>
      </c>
      <c r="N51" s="311">
        <v>10378</v>
      </c>
      <c r="O51" s="309">
        <v>11120</v>
      </c>
      <c r="P51" s="310">
        <v>11861</v>
      </c>
      <c r="Q51" s="311">
        <v>12602</v>
      </c>
      <c r="R51" s="309">
        <v>13344</v>
      </c>
      <c r="S51" s="308">
        <v>14085</v>
      </c>
      <c r="T51" s="309">
        <v>14826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1588</v>
      </c>
      <c r="C52" s="313">
        <v>1874</v>
      </c>
      <c r="D52" s="314">
        <v>2271</v>
      </c>
      <c r="E52" s="315">
        <v>2635</v>
      </c>
      <c r="F52" s="313">
        <v>3081</v>
      </c>
      <c r="G52" s="314">
        <v>3445</v>
      </c>
      <c r="H52" s="315">
        <v>3891</v>
      </c>
      <c r="I52" s="313">
        <v>4293</v>
      </c>
      <c r="J52" s="314">
        <v>4769</v>
      </c>
      <c r="K52" s="315">
        <v>5246</v>
      </c>
      <c r="L52" s="313">
        <v>5723</v>
      </c>
      <c r="M52" s="314">
        <v>6200</v>
      </c>
      <c r="N52" s="315">
        <v>6677</v>
      </c>
      <c r="O52" s="313">
        <v>7154</v>
      </c>
      <c r="P52" s="314">
        <v>7631</v>
      </c>
      <c r="Q52" s="315">
        <v>8108</v>
      </c>
      <c r="R52" s="313">
        <v>8585</v>
      </c>
      <c r="S52" s="312">
        <v>9062</v>
      </c>
      <c r="T52" s="313">
        <v>9539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2957</v>
      </c>
      <c r="C53" s="309">
        <v>3243</v>
      </c>
      <c r="D53" s="310">
        <v>3823</v>
      </c>
      <c r="E53" s="311">
        <v>4452</v>
      </c>
      <c r="F53" s="309">
        <v>5130</v>
      </c>
      <c r="G53" s="310">
        <v>5762</v>
      </c>
      <c r="H53" s="311">
        <v>6483</v>
      </c>
      <c r="I53" s="309">
        <v>7152</v>
      </c>
      <c r="J53" s="310">
        <v>7774</v>
      </c>
      <c r="K53" s="311">
        <v>8543</v>
      </c>
      <c r="L53" s="309">
        <v>9255</v>
      </c>
      <c r="M53" s="310">
        <v>10011</v>
      </c>
      <c r="N53" s="311">
        <v>10781</v>
      </c>
      <c r="O53" s="309">
        <v>11551</v>
      </c>
      <c r="P53" s="310">
        <v>12321</v>
      </c>
      <c r="Q53" s="311">
        <v>13091</v>
      </c>
      <c r="R53" s="309">
        <v>13861</v>
      </c>
      <c r="S53" s="308">
        <v>14631</v>
      </c>
      <c r="T53" s="309">
        <v>15401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1652</v>
      </c>
      <c r="C54" s="313">
        <v>1955</v>
      </c>
      <c r="D54" s="314">
        <v>2365</v>
      </c>
      <c r="E54" s="315">
        <v>2749</v>
      </c>
      <c r="F54" s="313">
        <v>3210</v>
      </c>
      <c r="G54" s="314">
        <v>3599</v>
      </c>
      <c r="H54" s="315">
        <v>4061</v>
      </c>
      <c r="I54" s="313">
        <v>4469</v>
      </c>
      <c r="J54" s="314">
        <v>4977</v>
      </c>
      <c r="K54" s="315">
        <v>5474</v>
      </c>
      <c r="L54" s="313">
        <v>5972</v>
      </c>
      <c r="M54" s="314">
        <v>6470</v>
      </c>
      <c r="N54" s="315">
        <v>6967</v>
      </c>
      <c r="O54" s="313">
        <v>7465</v>
      </c>
      <c r="P54" s="314">
        <v>7963</v>
      </c>
      <c r="Q54" s="315">
        <v>8460</v>
      </c>
      <c r="R54" s="313">
        <v>8958</v>
      </c>
      <c r="S54" s="312">
        <v>9456</v>
      </c>
      <c r="T54" s="313">
        <v>9953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3081</v>
      </c>
      <c r="C55" s="317">
        <v>3383</v>
      </c>
      <c r="D55" s="318">
        <v>3985</v>
      </c>
      <c r="E55" s="319">
        <v>4595</v>
      </c>
      <c r="F55" s="317">
        <v>5289</v>
      </c>
      <c r="G55" s="318">
        <v>5954</v>
      </c>
      <c r="H55" s="319">
        <v>6696</v>
      </c>
      <c r="I55" s="317">
        <v>7430</v>
      </c>
      <c r="J55" s="318">
        <v>8109</v>
      </c>
      <c r="K55" s="319">
        <v>8906</v>
      </c>
      <c r="L55" s="317">
        <v>9649</v>
      </c>
      <c r="M55" s="318">
        <v>10446</v>
      </c>
      <c r="N55" s="319">
        <v>11249</v>
      </c>
      <c r="O55" s="317">
        <v>12053</v>
      </c>
      <c r="P55" s="318">
        <v>12856</v>
      </c>
      <c r="Q55" s="319">
        <v>13660</v>
      </c>
      <c r="R55" s="317">
        <v>14463</v>
      </c>
      <c r="S55" s="316">
        <v>15267</v>
      </c>
      <c r="T55" s="317">
        <v>16070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1723</v>
      </c>
      <c r="C56" s="321">
        <v>2033</v>
      </c>
      <c r="D56" s="322">
        <v>2462</v>
      </c>
      <c r="E56" s="323">
        <v>2862</v>
      </c>
      <c r="F56" s="321">
        <v>3337</v>
      </c>
      <c r="G56" s="322">
        <v>3742</v>
      </c>
      <c r="H56" s="323">
        <v>4234</v>
      </c>
      <c r="I56" s="321">
        <v>4666</v>
      </c>
      <c r="J56" s="322">
        <v>5184</v>
      </c>
      <c r="K56" s="323">
        <v>5702</v>
      </c>
      <c r="L56" s="321">
        <v>6221</v>
      </c>
      <c r="M56" s="322">
        <v>6739</v>
      </c>
      <c r="N56" s="323">
        <v>7258</v>
      </c>
      <c r="O56" s="321">
        <v>7776</v>
      </c>
      <c r="P56" s="322">
        <v>8294</v>
      </c>
      <c r="Q56" s="323">
        <v>8813</v>
      </c>
      <c r="R56" s="321">
        <v>9331</v>
      </c>
      <c r="S56" s="320">
        <v>9850</v>
      </c>
      <c r="T56" s="321">
        <v>10368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3154</v>
      </c>
      <c r="C57" s="309">
        <v>3524</v>
      </c>
      <c r="D57" s="310">
        <v>4147</v>
      </c>
      <c r="E57" s="311">
        <v>4793</v>
      </c>
      <c r="F57" s="309">
        <v>5508</v>
      </c>
      <c r="G57" s="310">
        <v>6199</v>
      </c>
      <c r="H57" s="311">
        <v>6977</v>
      </c>
      <c r="I57" s="309">
        <v>7752</v>
      </c>
      <c r="J57" s="310">
        <v>8451</v>
      </c>
      <c r="K57" s="311">
        <v>9266</v>
      </c>
      <c r="L57" s="309">
        <v>10044</v>
      </c>
      <c r="M57" s="310">
        <v>10881</v>
      </c>
      <c r="N57" s="311">
        <v>11718</v>
      </c>
      <c r="O57" s="309">
        <v>12555</v>
      </c>
      <c r="P57" s="310">
        <v>13392</v>
      </c>
      <c r="Q57" s="311">
        <v>14229</v>
      </c>
      <c r="R57" s="309">
        <v>15066</v>
      </c>
      <c r="S57" s="308">
        <v>15903</v>
      </c>
      <c r="T57" s="309">
        <v>16740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1792</v>
      </c>
      <c r="C58" s="313">
        <v>2114</v>
      </c>
      <c r="D58" s="314">
        <v>2561</v>
      </c>
      <c r="E58" s="315">
        <v>2976</v>
      </c>
      <c r="F58" s="313">
        <v>3471</v>
      </c>
      <c r="G58" s="314">
        <v>3892</v>
      </c>
      <c r="H58" s="315">
        <v>4403</v>
      </c>
      <c r="I58" s="313">
        <v>4852</v>
      </c>
      <c r="J58" s="314">
        <v>5391</v>
      </c>
      <c r="K58" s="315">
        <v>5930</v>
      </c>
      <c r="L58" s="313">
        <v>6470</v>
      </c>
      <c r="M58" s="314">
        <v>7009</v>
      </c>
      <c r="N58" s="315">
        <v>7548</v>
      </c>
      <c r="O58" s="313">
        <v>8087</v>
      </c>
      <c r="P58" s="314">
        <v>8626</v>
      </c>
      <c r="Q58" s="315">
        <v>9165</v>
      </c>
      <c r="R58" s="313">
        <v>9704</v>
      </c>
      <c r="S58" s="312">
        <v>10244</v>
      </c>
      <c r="T58" s="313">
        <v>10783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3280</v>
      </c>
      <c r="C59" s="309">
        <v>3664</v>
      </c>
      <c r="D59" s="310">
        <v>4313</v>
      </c>
      <c r="E59" s="311">
        <v>4984</v>
      </c>
      <c r="F59" s="309">
        <v>5728</v>
      </c>
      <c r="G59" s="310">
        <v>6447</v>
      </c>
      <c r="H59" s="311">
        <v>7256</v>
      </c>
      <c r="I59" s="309">
        <v>8062</v>
      </c>
      <c r="J59" s="310">
        <v>8789</v>
      </c>
      <c r="K59" s="311">
        <v>9637</v>
      </c>
      <c r="L59" s="309">
        <v>10446</v>
      </c>
      <c r="M59" s="310">
        <v>11316</v>
      </c>
      <c r="N59" s="311">
        <v>12187</v>
      </c>
      <c r="O59" s="309">
        <v>13057</v>
      </c>
      <c r="P59" s="310">
        <v>13928</v>
      </c>
      <c r="Q59" s="311">
        <v>14798</v>
      </c>
      <c r="R59" s="309">
        <v>15669</v>
      </c>
      <c r="S59" s="308">
        <v>16539</v>
      </c>
      <c r="T59" s="309">
        <v>17410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1860</v>
      </c>
      <c r="C60" s="313">
        <v>2196</v>
      </c>
      <c r="D60" s="314">
        <v>2659</v>
      </c>
      <c r="E60" s="315">
        <v>3091</v>
      </c>
      <c r="F60" s="313">
        <v>3604</v>
      </c>
      <c r="G60" s="314">
        <v>4042</v>
      </c>
      <c r="H60" s="315">
        <v>4572</v>
      </c>
      <c r="I60" s="313">
        <v>5039</v>
      </c>
      <c r="J60" s="314">
        <v>5599</v>
      </c>
      <c r="K60" s="315">
        <v>6159</v>
      </c>
      <c r="L60" s="313">
        <v>6718</v>
      </c>
      <c r="M60" s="314">
        <v>7278</v>
      </c>
      <c r="N60" s="315">
        <v>7838</v>
      </c>
      <c r="O60" s="313">
        <v>8398</v>
      </c>
      <c r="P60" s="314">
        <v>8958</v>
      </c>
      <c r="Q60" s="315">
        <v>9518</v>
      </c>
      <c r="R60" s="313">
        <v>10078</v>
      </c>
      <c r="S60" s="312">
        <v>10638</v>
      </c>
      <c r="T60" s="313">
        <v>11197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3406</v>
      </c>
      <c r="C61" s="317">
        <v>3805</v>
      </c>
      <c r="D61" s="318">
        <v>4479</v>
      </c>
      <c r="E61" s="319">
        <v>5176</v>
      </c>
      <c r="F61" s="317">
        <v>5949</v>
      </c>
      <c r="G61" s="318">
        <v>6695</v>
      </c>
      <c r="H61" s="319">
        <v>7535</v>
      </c>
      <c r="I61" s="317">
        <v>8372</v>
      </c>
      <c r="J61" s="318">
        <v>9127</v>
      </c>
      <c r="K61" s="319">
        <v>10008</v>
      </c>
      <c r="L61" s="317">
        <v>10848</v>
      </c>
      <c r="M61" s="318">
        <v>11751</v>
      </c>
      <c r="N61" s="319">
        <v>12655</v>
      </c>
      <c r="O61" s="317">
        <v>13559</v>
      </c>
      <c r="P61" s="318">
        <v>14463</v>
      </c>
      <c r="Q61" s="319">
        <v>15367</v>
      </c>
      <c r="R61" s="317">
        <v>16271</v>
      </c>
      <c r="S61" s="316">
        <v>17175</v>
      </c>
      <c r="T61" s="317">
        <v>18079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1929</v>
      </c>
      <c r="C62" s="321">
        <v>2277</v>
      </c>
      <c r="D62" s="322">
        <v>2758</v>
      </c>
      <c r="E62" s="323">
        <v>3205</v>
      </c>
      <c r="F62" s="321">
        <v>3738</v>
      </c>
      <c r="G62" s="322">
        <v>4191</v>
      </c>
      <c r="H62" s="323">
        <v>4742</v>
      </c>
      <c r="I62" s="321">
        <v>5225</v>
      </c>
      <c r="J62" s="322">
        <v>5806</v>
      </c>
      <c r="K62" s="323">
        <v>6387</v>
      </c>
      <c r="L62" s="321">
        <v>6967</v>
      </c>
      <c r="M62" s="322">
        <v>7548</v>
      </c>
      <c r="N62" s="323">
        <v>8129</v>
      </c>
      <c r="O62" s="321">
        <v>8709</v>
      </c>
      <c r="P62" s="322">
        <v>9290</v>
      </c>
      <c r="Q62" s="323">
        <v>9870</v>
      </c>
      <c r="R62" s="321">
        <v>10451</v>
      </c>
      <c r="S62" s="320">
        <v>11032</v>
      </c>
      <c r="T62" s="321">
        <v>11612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3532</v>
      </c>
      <c r="C63" s="309">
        <v>3946</v>
      </c>
      <c r="D63" s="310">
        <v>4645</v>
      </c>
      <c r="E63" s="311">
        <v>5368</v>
      </c>
      <c r="F63" s="309">
        <v>6169</v>
      </c>
      <c r="G63" s="310">
        <v>6943</v>
      </c>
      <c r="H63" s="311">
        <v>7814</v>
      </c>
      <c r="I63" s="309">
        <v>8682</v>
      </c>
      <c r="J63" s="310">
        <v>9465</v>
      </c>
      <c r="K63" s="311">
        <v>10378</v>
      </c>
      <c r="L63" s="309">
        <v>11249</v>
      </c>
      <c r="M63" s="310">
        <v>12187</v>
      </c>
      <c r="N63" s="311">
        <v>13124</v>
      </c>
      <c r="O63" s="309">
        <v>14062</v>
      </c>
      <c r="P63" s="310">
        <v>14999</v>
      </c>
      <c r="Q63" s="311">
        <v>15936</v>
      </c>
      <c r="R63" s="309">
        <v>16874</v>
      </c>
      <c r="S63" s="308">
        <v>17811</v>
      </c>
      <c r="T63" s="309">
        <v>18749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1998</v>
      </c>
      <c r="C64" s="313">
        <v>2358</v>
      </c>
      <c r="D64" s="314">
        <v>2856</v>
      </c>
      <c r="E64" s="315">
        <v>3320</v>
      </c>
      <c r="F64" s="313">
        <v>3871</v>
      </c>
      <c r="G64" s="314">
        <v>4341</v>
      </c>
      <c r="H64" s="315">
        <v>4911</v>
      </c>
      <c r="I64" s="313">
        <v>5412</v>
      </c>
      <c r="J64" s="314">
        <v>6013</v>
      </c>
      <c r="K64" s="315">
        <v>6615</v>
      </c>
      <c r="L64" s="313">
        <v>7216</v>
      </c>
      <c r="M64" s="314">
        <v>7817</v>
      </c>
      <c r="N64" s="315">
        <v>8419</v>
      </c>
      <c r="O64" s="313">
        <v>9020</v>
      </c>
      <c r="P64" s="314">
        <v>9622</v>
      </c>
      <c r="Q64" s="315">
        <v>10223</v>
      </c>
      <c r="R64" s="313">
        <v>10824</v>
      </c>
      <c r="S64" s="312">
        <v>11426</v>
      </c>
      <c r="T64" s="313">
        <v>12027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3658</v>
      </c>
      <c r="C65" s="309">
        <v>4087</v>
      </c>
      <c r="D65" s="310">
        <v>4811</v>
      </c>
      <c r="E65" s="311">
        <v>5559</v>
      </c>
      <c r="F65" s="309">
        <v>6389</v>
      </c>
      <c r="G65" s="310">
        <v>7191</v>
      </c>
      <c r="H65" s="311">
        <v>8093</v>
      </c>
      <c r="I65" s="309">
        <v>8992</v>
      </c>
      <c r="J65" s="310">
        <v>9803</v>
      </c>
      <c r="K65" s="311">
        <v>10749</v>
      </c>
      <c r="L65" s="309">
        <v>11651</v>
      </c>
      <c r="M65" s="310">
        <v>12622</v>
      </c>
      <c r="N65" s="311">
        <v>13593</v>
      </c>
      <c r="O65" s="309">
        <v>14564</v>
      </c>
      <c r="P65" s="310">
        <v>15535</v>
      </c>
      <c r="Q65" s="311">
        <v>16506</v>
      </c>
      <c r="R65" s="309">
        <v>17477</v>
      </c>
      <c r="S65" s="308">
        <v>18447</v>
      </c>
      <c r="T65" s="309">
        <v>19418</v>
      </c>
    </row>
    <row r="66" spans="1:42" x14ac:dyDescent="0.15">
      <c r="A66" s="268" t="s">
        <v>135</v>
      </c>
      <c r="B66" s="312">
        <v>2067</v>
      </c>
      <c r="C66" s="313">
        <v>2440</v>
      </c>
      <c r="D66" s="314">
        <v>2955</v>
      </c>
      <c r="E66" s="315">
        <v>3434</v>
      </c>
      <c r="F66" s="313">
        <v>4005</v>
      </c>
      <c r="G66" s="314">
        <v>4491</v>
      </c>
      <c r="H66" s="315">
        <v>5080</v>
      </c>
      <c r="I66" s="313">
        <v>5599</v>
      </c>
      <c r="J66" s="314">
        <v>6221</v>
      </c>
      <c r="K66" s="315">
        <v>6843</v>
      </c>
      <c r="L66" s="313">
        <v>7465</v>
      </c>
      <c r="M66" s="314">
        <v>8087</v>
      </c>
      <c r="N66" s="315">
        <v>8709</v>
      </c>
      <c r="O66" s="313">
        <v>9331</v>
      </c>
      <c r="P66" s="314">
        <v>9953</v>
      </c>
      <c r="Q66" s="315">
        <v>10575</v>
      </c>
      <c r="R66" s="313">
        <v>11197</v>
      </c>
      <c r="S66" s="312">
        <v>11820</v>
      </c>
      <c r="T66" s="313">
        <v>12442</v>
      </c>
      <c r="U66" s="294"/>
    </row>
    <row r="67" spans="1:42" x14ac:dyDescent="0.15">
      <c r="A67" s="270">
        <v>1500</v>
      </c>
      <c r="B67" s="316">
        <v>3784</v>
      </c>
      <c r="C67" s="317">
        <v>4228</v>
      </c>
      <c r="D67" s="318">
        <v>4977</v>
      </c>
      <c r="E67" s="319">
        <v>5751</v>
      </c>
      <c r="F67" s="317">
        <v>6610</v>
      </c>
      <c r="G67" s="318">
        <v>7439</v>
      </c>
      <c r="H67" s="319">
        <v>8372</v>
      </c>
      <c r="I67" s="317">
        <v>9302</v>
      </c>
      <c r="J67" s="318">
        <v>10141</v>
      </c>
      <c r="K67" s="319">
        <v>11120</v>
      </c>
      <c r="L67" s="317">
        <v>12053</v>
      </c>
      <c r="M67" s="318">
        <v>13057</v>
      </c>
      <c r="N67" s="319">
        <v>14062</v>
      </c>
      <c r="O67" s="317">
        <v>15066</v>
      </c>
      <c r="P67" s="318">
        <v>16070</v>
      </c>
      <c r="Q67" s="319">
        <v>17075</v>
      </c>
      <c r="R67" s="317">
        <v>18079</v>
      </c>
      <c r="S67" s="316">
        <v>19084</v>
      </c>
      <c r="T67" s="317">
        <v>20088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424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f>2*1.35</f>
        <v>2.7</v>
      </c>
      <c r="U76" s="221"/>
      <c r="V76" s="239">
        <v>4</v>
      </c>
      <c r="W76" s="243">
        <v>157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797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295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424</v>
      </c>
      <c r="C78" s="248">
        <f t="shared" ref="C78:C109" si="1">ROUND(X78*$T$76,0)</f>
        <v>489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50">
        <v>157</v>
      </c>
      <c r="X78" s="250">
        <v>181</v>
      </c>
      <c r="Y78" s="250"/>
      <c r="Z78" s="250"/>
      <c r="AA78" s="250"/>
      <c r="AB78" s="250"/>
      <c r="AC78" s="250"/>
      <c r="AD78" s="250"/>
      <c r="AE78" s="295"/>
      <c r="AF78" s="295"/>
      <c r="AG78" s="295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797</v>
      </c>
      <c r="C79" s="245">
        <f t="shared" si="1"/>
        <v>861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50">
        <f>W78+B149</f>
        <v>295</v>
      </c>
      <c r="X79" s="250">
        <f>X78+C149</f>
        <v>319</v>
      </c>
      <c r="Y79" s="250"/>
      <c r="Z79" s="250"/>
      <c r="AA79" s="250"/>
      <c r="AB79" s="250"/>
      <c r="AC79" s="250"/>
      <c r="AD79" s="250"/>
      <c r="AE79" s="295"/>
      <c r="AF79" s="295"/>
      <c r="AG79" s="295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491</v>
      </c>
      <c r="C80" s="248">
        <f t="shared" si="1"/>
        <v>551</v>
      </c>
      <c r="D80" s="248">
        <f t="shared" ref="D80:D111" si="2">ROUND(Y80*$T$76,0)</f>
        <v>602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50">
        <v>182</v>
      </c>
      <c r="X80" s="250">
        <v>204</v>
      </c>
      <c r="Y80" s="250">
        <v>223</v>
      </c>
      <c r="Z80" s="250"/>
      <c r="AA80" s="250"/>
      <c r="AB80" s="250"/>
      <c r="AC80" s="250"/>
      <c r="AD80" s="250"/>
      <c r="AE80" s="295"/>
      <c r="AF80" s="295"/>
      <c r="AG80" s="295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915</v>
      </c>
      <c r="C81" s="245">
        <f t="shared" si="1"/>
        <v>975</v>
      </c>
      <c r="D81" s="245">
        <f t="shared" si="2"/>
        <v>1056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50">
        <f>W80+B151</f>
        <v>339</v>
      </c>
      <c r="X81" s="250">
        <f>X80+C151</f>
        <v>361</v>
      </c>
      <c r="Y81" s="250">
        <f>Y80+D151</f>
        <v>391</v>
      </c>
      <c r="Z81" s="250"/>
      <c r="AA81" s="250"/>
      <c r="AB81" s="250"/>
      <c r="AC81" s="250"/>
      <c r="AD81" s="250"/>
      <c r="AE81" s="295"/>
      <c r="AF81" s="295"/>
      <c r="AG81" s="295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556</v>
      </c>
      <c r="C82" s="248">
        <f t="shared" si="1"/>
        <v>629</v>
      </c>
      <c r="D82" s="248">
        <f t="shared" si="2"/>
        <v>694</v>
      </c>
      <c r="E82" s="248">
        <f t="shared" ref="E82:E113" si="3">ROUND(Z82*$T$76,0)</f>
        <v>759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50">
        <v>206</v>
      </c>
      <c r="X82" s="250">
        <v>233</v>
      </c>
      <c r="Y82" s="250">
        <v>257</v>
      </c>
      <c r="Z82" s="250">
        <v>281</v>
      </c>
      <c r="AA82" s="250"/>
      <c r="AB82" s="250"/>
      <c r="AC82" s="250"/>
      <c r="AD82" s="250"/>
      <c r="AE82" s="295"/>
      <c r="AF82" s="295"/>
      <c r="AG82" s="295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1029</v>
      </c>
      <c r="C83" s="245">
        <f t="shared" si="1"/>
        <v>1102</v>
      </c>
      <c r="D83" s="245">
        <f t="shared" si="2"/>
        <v>1191</v>
      </c>
      <c r="E83" s="245">
        <f t="shared" si="3"/>
        <v>1291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50">
        <f>W82+B153</f>
        <v>381</v>
      </c>
      <c r="X83" s="250">
        <f>X82+C153</f>
        <v>408</v>
      </c>
      <c r="Y83" s="250">
        <f>Y82+D153</f>
        <v>441</v>
      </c>
      <c r="Z83" s="250">
        <f>Z82+E153</f>
        <v>478</v>
      </c>
      <c r="AA83" s="250"/>
      <c r="AB83" s="250"/>
      <c r="AC83" s="250"/>
      <c r="AD83" s="250"/>
      <c r="AE83" s="295"/>
      <c r="AF83" s="295"/>
      <c r="AG83" s="295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605</v>
      </c>
      <c r="C84" s="248">
        <f t="shared" si="1"/>
        <v>702</v>
      </c>
      <c r="D84" s="248">
        <f t="shared" si="2"/>
        <v>778</v>
      </c>
      <c r="E84" s="248">
        <f t="shared" si="3"/>
        <v>880</v>
      </c>
      <c r="F84" s="248">
        <f t="shared" ref="F84:F115" si="4">ROUND(AA84*$T$76,0)</f>
        <v>953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50">
        <v>224</v>
      </c>
      <c r="X84" s="250">
        <v>260</v>
      </c>
      <c r="Y84" s="250">
        <v>288</v>
      </c>
      <c r="Z84" s="250">
        <v>326</v>
      </c>
      <c r="AA84" s="250">
        <v>353</v>
      </c>
      <c r="AB84" s="250"/>
      <c r="AC84" s="250"/>
      <c r="AD84" s="250"/>
      <c r="AE84" s="295"/>
      <c r="AF84" s="295"/>
      <c r="AG84" s="295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1118</v>
      </c>
      <c r="C85" s="252">
        <f t="shared" si="1"/>
        <v>1215</v>
      </c>
      <c r="D85" s="252">
        <f t="shared" si="2"/>
        <v>1350</v>
      </c>
      <c r="E85" s="252">
        <f t="shared" si="3"/>
        <v>1477</v>
      </c>
      <c r="F85" s="252">
        <f t="shared" si="4"/>
        <v>1598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50">
        <f>W84+B155</f>
        <v>414</v>
      </c>
      <c r="X85" s="250">
        <f>X84+C155</f>
        <v>450</v>
      </c>
      <c r="Y85" s="250">
        <f>Y84+D155</f>
        <v>500</v>
      </c>
      <c r="Z85" s="250">
        <f>Z84+E155</f>
        <v>547</v>
      </c>
      <c r="AA85" s="250">
        <f>AA84+F155</f>
        <v>592</v>
      </c>
      <c r="AB85" s="250"/>
      <c r="AC85" s="250"/>
      <c r="AD85" s="250"/>
      <c r="AE85" s="295"/>
      <c r="AF85" s="295"/>
      <c r="AG85" s="295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667</v>
      </c>
      <c r="C86" s="241">
        <f t="shared" si="1"/>
        <v>764</v>
      </c>
      <c r="D86" s="241">
        <f t="shared" si="2"/>
        <v>864</v>
      </c>
      <c r="E86" s="241">
        <f t="shared" si="3"/>
        <v>980</v>
      </c>
      <c r="F86" s="241">
        <f t="shared" si="4"/>
        <v>1069</v>
      </c>
      <c r="G86" s="241">
        <f t="shared" ref="G86:G133" si="5">ROUND(AB86*$T$76,0)</f>
        <v>1202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50">
        <v>247</v>
      </c>
      <c r="X86" s="250">
        <v>283</v>
      </c>
      <c r="Y86" s="250">
        <v>320</v>
      </c>
      <c r="Z86" s="250">
        <v>363</v>
      </c>
      <c r="AA86" s="250">
        <v>396</v>
      </c>
      <c r="AB86" s="250">
        <v>445</v>
      </c>
      <c r="AC86" s="250"/>
      <c r="AD86" s="250"/>
      <c r="AE86" s="295"/>
      <c r="AF86" s="295"/>
      <c r="AG86" s="295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1229</v>
      </c>
      <c r="C87" s="245">
        <f t="shared" si="1"/>
        <v>1326</v>
      </c>
      <c r="D87" s="245">
        <f t="shared" si="2"/>
        <v>1501</v>
      </c>
      <c r="E87" s="245">
        <f t="shared" si="3"/>
        <v>1655</v>
      </c>
      <c r="F87" s="245">
        <f t="shared" si="4"/>
        <v>1801</v>
      </c>
      <c r="G87" s="245">
        <f t="shared" si="5"/>
        <v>1982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50">
        <f t="shared" ref="W87:AB87" si="6">W86+B157</f>
        <v>455</v>
      </c>
      <c r="X87" s="250">
        <f t="shared" si="6"/>
        <v>491</v>
      </c>
      <c r="Y87" s="250">
        <f t="shared" si="6"/>
        <v>556</v>
      </c>
      <c r="Z87" s="250">
        <f t="shared" si="6"/>
        <v>613</v>
      </c>
      <c r="AA87" s="250">
        <f t="shared" si="6"/>
        <v>667</v>
      </c>
      <c r="AB87" s="250">
        <f t="shared" si="6"/>
        <v>734</v>
      </c>
      <c r="AC87" s="250"/>
      <c r="AD87" s="250"/>
      <c r="AE87" s="295"/>
      <c r="AF87" s="295"/>
      <c r="AG87" s="295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713</v>
      </c>
      <c r="C88" s="248">
        <f t="shared" si="1"/>
        <v>834</v>
      </c>
      <c r="D88" s="248">
        <f t="shared" si="2"/>
        <v>940</v>
      </c>
      <c r="E88" s="248">
        <f t="shared" si="3"/>
        <v>1096</v>
      </c>
      <c r="F88" s="248">
        <f t="shared" si="4"/>
        <v>1193</v>
      </c>
      <c r="G88" s="248">
        <f t="shared" si="5"/>
        <v>1347</v>
      </c>
      <c r="H88" s="248">
        <f t="shared" ref="H88:H133" si="7">ROUND(AC88*$T$76,0)</f>
        <v>1509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50">
        <v>264</v>
      </c>
      <c r="X88" s="250">
        <v>309</v>
      </c>
      <c r="Y88" s="250">
        <v>348</v>
      </c>
      <c r="Z88" s="250">
        <v>406</v>
      </c>
      <c r="AA88" s="250">
        <v>442</v>
      </c>
      <c r="AB88" s="250">
        <v>499</v>
      </c>
      <c r="AC88" s="250">
        <v>559</v>
      </c>
      <c r="AD88" s="250"/>
      <c r="AE88" s="295"/>
      <c r="AF88" s="295"/>
      <c r="AG88" s="295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1331</v>
      </c>
      <c r="C89" s="245">
        <f t="shared" si="1"/>
        <v>1453</v>
      </c>
      <c r="D89" s="245">
        <f t="shared" si="2"/>
        <v>1623</v>
      </c>
      <c r="E89" s="245">
        <f t="shared" si="3"/>
        <v>1852</v>
      </c>
      <c r="F89" s="245">
        <f t="shared" si="4"/>
        <v>2012</v>
      </c>
      <c r="G89" s="245">
        <f t="shared" si="5"/>
        <v>2203</v>
      </c>
      <c r="H89" s="245">
        <f t="shared" si="7"/>
        <v>2492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50">
        <f t="shared" ref="W89:AC89" si="8">W88+B159</f>
        <v>493</v>
      </c>
      <c r="X89" s="250">
        <f t="shared" si="8"/>
        <v>538</v>
      </c>
      <c r="Y89" s="250">
        <f t="shared" si="8"/>
        <v>601</v>
      </c>
      <c r="Z89" s="250">
        <f t="shared" si="8"/>
        <v>686</v>
      </c>
      <c r="AA89" s="250">
        <f t="shared" si="8"/>
        <v>745</v>
      </c>
      <c r="AB89" s="250">
        <f t="shared" si="8"/>
        <v>816</v>
      </c>
      <c r="AC89" s="250">
        <f t="shared" si="8"/>
        <v>923</v>
      </c>
      <c r="AD89" s="250"/>
      <c r="AE89" s="295"/>
      <c r="AF89" s="295"/>
      <c r="AG89" s="295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778</v>
      </c>
      <c r="C90" s="248">
        <f t="shared" si="1"/>
        <v>910</v>
      </c>
      <c r="D90" s="248">
        <f t="shared" si="2"/>
        <v>1023</v>
      </c>
      <c r="E90" s="248">
        <f t="shared" si="3"/>
        <v>1202</v>
      </c>
      <c r="F90" s="248">
        <f t="shared" si="4"/>
        <v>1301</v>
      </c>
      <c r="G90" s="248">
        <f t="shared" si="5"/>
        <v>1466</v>
      </c>
      <c r="H90" s="248">
        <f t="shared" si="7"/>
        <v>1647</v>
      </c>
      <c r="I90" s="248">
        <f t="shared" ref="I90:I133" si="9">ROUND(AD90*$T$76,0)</f>
        <v>1804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50">
        <v>288</v>
      </c>
      <c r="X90" s="250">
        <v>337</v>
      </c>
      <c r="Y90" s="250">
        <v>379</v>
      </c>
      <c r="Z90" s="250">
        <v>445</v>
      </c>
      <c r="AA90" s="250">
        <v>482</v>
      </c>
      <c r="AB90" s="250">
        <v>543</v>
      </c>
      <c r="AC90" s="250">
        <v>610</v>
      </c>
      <c r="AD90" s="250">
        <v>668</v>
      </c>
      <c r="AE90" s="295"/>
      <c r="AF90" s="295"/>
      <c r="AG90" s="295"/>
      <c r="AH90" s="243"/>
      <c r="AI90" s="243"/>
      <c r="AJ90" s="243"/>
      <c r="AK90" s="243"/>
      <c r="AL90" s="243"/>
      <c r="AM90" s="243"/>
      <c r="AN90" s="243"/>
      <c r="AO90" s="243"/>
      <c r="AP90" s="222">
        <v>2.06</v>
      </c>
    </row>
    <row r="91" spans="1:42" x14ac:dyDescent="0.15">
      <c r="A91" s="244">
        <v>450</v>
      </c>
      <c r="B91" s="245">
        <f t="shared" si="0"/>
        <v>1450</v>
      </c>
      <c r="C91" s="245">
        <f t="shared" si="1"/>
        <v>1582</v>
      </c>
      <c r="D91" s="245">
        <f t="shared" si="2"/>
        <v>1763</v>
      </c>
      <c r="E91" s="245">
        <f t="shared" si="3"/>
        <v>2001</v>
      </c>
      <c r="F91" s="245">
        <f t="shared" si="4"/>
        <v>2206</v>
      </c>
      <c r="G91" s="245">
        <f t="shared" si="5"/>
        <v>2400</v>
      </c>
      <c r="H91" s="245">
        <f t="shared" si="7"/>
        <v>2741</v>
      </c>
      <c r="I91" s="245">
        <f t="shared" si="9"/>
        <v>3019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50">
        <f t="shared" ref="W91:AD91" si="10">W90+B161</f>
        <v>537</v>
      </c>
      <c r="X91" s="250">
        <f t="shared" si="10"/>
        <v>586</v>
      </c>
      <c r="Y91" s="250">
        <f t="shared" si="10"/>
        <v>653</v>
      </c>
      <c r="Z91" s="250">
        <f t="shared" si="10"/>
        <v>741</v>
      </c>
      <c r="AA91" s="250">
        <f t="shared" si="10"/>
        <v>817</v>
      </c>
      <c r="AB91" s="250">
        <f t="shared" si="10"/>
        <v>889</v>
      </c>
      <c r="AC91" s="250">
        <f t="shared" si="10"/>
        <v>1015</v>
      </c>
      <c r="AD91" s="250">
        <f t="shared" si="10"/>
        <v>1118</v>
      </c>
      <c r="AE91" s="295"/>
      <c r="AF91" s="295"/>
      <c r="AG91" s="295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826</v>
      </c>
      <c r="C92" s="248">
        <f t="shared" si="1"/>
        <v>972</v>
      </c>
      <c r="D92" s="248">
        <f t="shared" si="2"/>
        <v>1123</v>
      </c>
      <c r="E92" s="248">
        <f t="shared" si="3"/>
        <v>1320</v>
      </c>
      <c r="F92" s="248">
        <f t="shared" si="4"/>
        <v>1431</v>
      </c>
      <c r="G92" s="248">
        <f t="shared" si="5"/>
        <v>1609</v>
      </c>
      <c r="H92" s="248">
        <f t="shared" si="7"/>
        <v>1806</v>
      </c>
      <c r="I92" s="248">
        <f t="shared" si="9"/>
        <v>1985</v>
      </c>
      <c r="J92" s="248">
        <f t="shared" ref="J92:J133" si="11">ROUND(AE92*$T$76,0)</f>
        <v>2203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50">
        <v>306</v>
      </c>
      <c r="X92" s="250">
        <v>360</v>
      </c>
      <c r="Y92" s="250">
        <v>416</v>
      </c>
      <c r="Z92" s="250">
        <v>489</v>
      </c>
      <c r="AA92" s="250">
        <v>530</v>
      </c>
      <c r="AB92" s="250">
        <v>596</v>
      </c>
      <c r="AC92" s="250">
        <v>669</v>
      </c>
      <c r="AD92" s="250">
        <v>735</v>
      </c>
      <c r="AE92" s="295">
        <f>$AE$74*V92*AP92</f>
        <v>816</v>
      </c>
      <c r="AF92" s="295"/>
      <c r="AG92" s="295"/>
      <c r="AH92" s="243"/>
      <c r="AI92" s="243"/>
      <c r="AJ92" s="243"/>
      <c r="AK92" s="243"/>
      <c r="AL92" s="243"/>
      <c r="AM92" s="243"/>
      <c r="AN92" s="243"/>
      <c r="AO92" s="243"/>
      <c r="AP92" s="222">
        <v>2.04</v>
      </c>
    </row>
    <row r="93" spans="1:42" x14ac:dyDescent="0.15">
      <c r="A93" s="244">
        <v>500</v>
      </c>
      <c r="B93" s="245">
        <f t="shared" si="0"/>
        <v>1534</v>
      </c>
      <c r="C93" s="245">
        <f t="shared" si="1"/>
        <v>1679</v>
      </c>
      <c r="D93" s="245">
        <f t="shared" si="2"/>
        <v>1936</v>
      </c>
      <c r="E93" s="245">
        <f t="shared" si="3"/>
        <v>2176</v>
      </c>
      <c r="F93" s="245">
        <f t="shared" si="4"/>
        <v>2419</v>
      </c>
      <c r="G93" s="245">
        <f t="shared" si="5"/>
        <v>2638</v>
      </c>
      <c r="H93" s="245">
        <f t="shared" si="7"/>
        <v>3008</v>
      </c>
      <c r="I93" s="245">
        <f t="shared" si="9"/>
        <v>3313</v>
      </c>
      <c r="J93" s="245">
        <f t="shared" si="11"/>
        <v>3680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50">
        <f t="shared" ref="W93:AE93" si="12">W92+B163</f>
        <v>568</v>
      </c>
      <c r="X93" s="250">
        <f t="shared" si="12"/>
        <v>622</v>
      </c>
      <c r="Y93" s="250">
        <f t="shared" si="12"/>
        <v>717</v>
      </c>
      <c r="Z93" s="250">
        <f t="shared" si="12"/>
        <v>806</v>
      </c>
      <c r="AA93" s="250">
        <f t="shared" si="12"/>
        <v>896</v>
      </c>
      <c r="AB93" s="250">
        <f t="shared" si="12"/>
        <v>977</v>
      </c>
      <c r="AC93" s="250">
        <f t="shared" si="12"/>
        <v>1114</v>
      </c>
      <c r="AD93" s="250">
        <f t="shared" si="12"/>
        <v>1227</v>
      </c>
      <c r="AE93" s="295">
        <f t="shared" si="12"/>
        <v>1363</v>
      </c>
      <c r="AF93" s="295"/>
      <c r="AG93" s="295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896</v>
      </c>
      <c r="C94" s="248">
        <f t="shared" si="1"/>
        <v>1031</v>
      </c>
      <c r="D94" s="248">
        <f t="shared" si="2"/>
        <v>1202</v>
      </c>
      <c r="E94" s="248">
        <f t="shared" si="3"/>
        <v>1382</v>
      </c>
      <c r="F94" s="248">
        <f t="shared" si="4"/>
        <v>1612</v>
      </c>
      <c r="G94" s="248">
        <f t="shared" si="5"/>
        <v>1804</v>
      </c>
      <c r="H94" s="248">
        <f t="shared" si="7"/>
        <v>2028</v>
      </c>
      <c r="I94" s="248">
        <f t="shared" si="9"/>
        <v>2246</v>
      </c>
      <c r="J94" s="248">
        <f t="shared" si="11"/>
        <v>2495</v>
      </c>
      <c r="K94" s="248">
        <f t="shared" ref="K94:K133" si="13">ROUND(AF94*$T$76,0)</f>
        <v>2744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50">
        <v>332</v>
      </c>
      <c r="X94" s="250">
        <v>382</v>
      </c>
      <c r="Y94" s="250">
        <v>445</v>
      </c>
      <c r="Z94" s="250">
        <v>512</v>
      </c>
      <c r="AA94" s="250">
        <v>597</v>
      </c>
      <c r="AB94" s="250">
        <v>668</v>
      </c>
      <c r="AC94" s="250">
        <v>751</v>
      </c>
      <c r="AD94" s="250">
        <v>832</v>
      </c>
      <c r="AE94" s="295">
        <f>$AE$74*V94*AP94</f>
        <v>924</v>
      </c>
      <c r="AF94" s="295">
        <f>$AF$74*V94*AP94</f>
        <v>1016.4000000000001</v>
      </c>
      <c r="AG94" s="295"/>
      <c r="AH94" s="243"/>
      <c r="AI94" s="243"/>
      <c r="AJ94" s="243"/>
      <c r="AK94" s="243"/>
      <c r="AL94" s="243"/>
      <c r="AM94" s="243"/>
      <c r="AN94" s="243"/>
      <c r="AO94" s="243"/>
      <c r="AP94" s="222">
        <v>2.1</v>
      </c>
    </row>
    <row r="95" spans="1:42" x14ac:dyDescent="0.15">
      <c r="A95" s="244">
        <v>550</v>
      </c>
      <c r="B95" s="245">
        <f t="shared" si="0"/>
        <v>1669</v>
      </c>
      <c r="C95" s="245">
        <f t="shared" si="1"/>
        <v>1804</v>
      </c>
      <c r="D95" s="245">
        <f t="shared" si="2"/>
        <v>2057</v>
      </c>
      <c r="E95" s="245">
        <f t="shared" si="3"/>
        <v>2317</v>
      </c>
      <c r="F95" s="245">
        <f t="shared" si="4"/>
        <v>2692</v>
      </c>
      <c r="G95" s="245">
        <f t="shared" si="5"/>
        <v>2948</v>
      </c>
      <c r="H95" s="245">
        <f t="shared" si="7"/>
        <v>3340</v>
      </c>
      <c r="I95" s="245">
        <f t="shared" si="9"/>
        <v>3702</v>
      </c>
      <c r="J95" s="245">
        <f t="shared" si="11"/>
        <v>4107</v>
      </c>
      <c r="K95" s="245">
        <f t="shared" si="13"/>
        <v>4540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50">
        <f t="shared" ref="W95:AF95" si="14">W94+B165</f>
        <v>618</v>
      </c>
      <c r="X95" s="250">
        <f t="shared" si="14"/>
        <v>668</v>
      </c>
      <c r="Y95" s="250">
        <f t="shared" si="14"/>
        <v>762</v>
      </c>
      <c r="Z95" s="250">
        <f t="shared" si="14"/>
        <v>858</v>
      </c>
      <c r="AA95" s="250">
        <f t="shared" si="14"/>
        <v>997</v>
      </c>
      <c r="AB95" s="250">
        <f t="shared" si="14"/>
        <v>1092</v>
      </c>
      <c r="AC95" s="250">
        <f t="shared" si="14"/>
        <v>1237</v>
      </c>
      <c r="AD95" s="250">
        <f t="shared" si="14"/>
        <v>1371</v>
      </c>
      <c r="AE95" s="295">
        <f t="shared" si="14"/>
        <v>1521</v>
      </c>
      <c r="AF95" s="295">
        <f t="shared" si="14"/>
        <v>1681.4</v>
      </c>
      <c r="AG95" s="295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942</v>
      </c>
      <c r="C96" s="248">
        <f t="shared" si="1"/>
        <v>1131</v>
      </c>
      <c r="D96" s="248">
        <f t="shared" si="2"/>
        <v>1312</v>
      </c>
      <c r="E96" s="248">
        <f t="shared" si="3"/>
        <v>1477</v>
      </c>
      <c r="F96" s="248">
        <f t="shared" si="4"/>
        <v>1723</v>
      </c>
      <c r="G96" s="248">
        <f t="shared" si="5"/>
        <v>1922</v>
      </c>
      <c r="H96" s="248">
        <f t="shared" si="7"/>
        <v>2165</v>
      </c>
      <c r="I96" s="248">
        <f t="shared" si="9"/>
        <v>2395</v>
      </c>
      <c r="J96" s="248">
        <f t="shared" si="11"/>
        <v>2657</v>
      </c>
      <c r="K96" s="248">
        <f t="shared" si="13"/>
        <v>2922</v>
      </c>
      <c r="L96" s="248">
        <f t="shared" ref="L96:L133" si="15">ROUND(AG96*$T$76,0)</f>
        <v>3188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50">
        <v>349</v>
      </c>
      <c r="X96" s="250">
        <v>419</v>
      </c>
      <c r="Y96" s="250">
        <v>486</v>
      </c>
      <c r="Z96" s="250">
        <v>547</v>
      </c>
      <c r="AA96" s="250">
        <v>638</v>
      </c>
      <c r="AB96" s="250">
        <v>712</v>
      </c>
      <c r="AC96" s="250">
        <v>802</v>
      </c>
      <c r="AD96" s="250">
        <v>887</v>
      </c>
      <c r="AE96" s="295">
        <f>$AE$74*V96*AP96</f>
        <v>983.99999999999989</v>
      </c>
      <c r="AF96" s="295">
        <f>$AF$74*V96*AP96</f>
        <v>1082.3999999999999</v>
      </c>
      <c r="AG96" s="295">
        <f>$AG$74*V96*AP96</f>
        <v>1180.8</v>
      </c>
      <c r="AH96" s="243"/>
      <c r="AI96" s="243"/>
      <c r="AJ96" s="243"/>
      <c r="AK96" s="243"/>
      <c r="AL96" s="243"/>
      <c r="AM96" s="243"/>
      <c r="AN96" s="243"/>
      <c r="AO96" s="243"/>
      <c r="AP96" s="222">
        <v>2.0499999999999998</v>
      </c>
    </row>
    <row r="97" spans="1:42" ht="13" thickBot="1" x14ac:dyDescent="0.2">
      <c r="A97" s="240">
        <v>600</v>
      </c>
      <c r="B97" s="252">
        <f t="shared" si="0"/>
        <v>1760</v>
      </c>
      <c r="C97" s="252">
        <f t="shared" si="1"/>
        <v>1949</v>
      </c>
      <c r="D97" s="252">
        <f t="shared" si="2"/>
        <v>2225</v>
      </c>
      <c r="E97" s="252">
        <f t="shared" si="3"/>
        <v>2484</v>
      </c>
      <c r="F97" s="252">
        <f t="shared" si="4"/>
        <v>2862</v>
      </c>
      <c r="G97" s="252">
        <f t="shared" si="5"/>
        <v>3162</v>
      </c>
      <c r="H97" s="252">
        <f t="shared" si="7"/>
        <v>3548</v>
      </c>
      <c r="I97" s="252">
        <f t="shared" si="9"/>
        <v>3929</v>
      </c>
      <c r="J97" s="252">
        <f t="shared" si="11"/>
        <v>4347</v>
      </c>
      <c r="K97" s="252">
        <f t="shared" si="13"/>
        <v>4807</v>
      </c>
      <c r="L97" s="252">
        <f t="shared" si="15"/>
        <v>5262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50">
        <f t="shared" ref="W97:AG97" si="16">W96+B167</f>
        <v>652</v>
      </c>
      <c r="X97" s="250">
        <f t="shared" si="16"/>
        <v>722</v>
      </c>
      <c r="Y97" s="250">
        <f t="shared" si="16"/>
        <v>824</v>
      </c>
      <c r="Z97" s="250">
        <f t="shared" si="16"/>
        <v>920</v>
      </c>
      <c r="AA97" s="250">
        <f t="shared" si="16"/>
        <v>1060</v>
      </c>
      <c r="AB97" s="250">
        <f t="shared" si="16"/>
        <v>1171</v>
      </c>
      <c r="AC97" s="250">
        <f t="shared" si="16"/>
        <v>1314</v>
      </c>
      <c r="AD97" s="250">
        <f t="shared" si="16"/>
        <v>1455</v>
      </c>
      <c r="AE97" s="295">
        <f t="shared" si="16"/>
        <v>1610</v>
      </c>
      <c r="AF97" s="295">
        <f t="shared" si="16"/>
        <v>1780.3999999999999</v>
      </c>
      <c r="AG97" s="295">
        <f t="shared" si="16"/>
        <v>1948.8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3.38</v>
      </c>
    </row>
    <row r="98" spans="1:42" x14ac:dyDescent="0.15">
      <c r="A98" s="238" t="s">
        <v>11</v>
      </c>
      <c r="B98" s="241">
        <f t="shared" si="0"/>
        <v>1010</v>
      </c>
      <c r="C98" s="241">
        <f t="shared" si="1"/>
        <v>1188</v>
      </c>
      <c r="D98" s="241">
        <f t="shared" si="2"/>
        <v>1372</v>
      </c>
      <c r="E98" s="241">
        <f t="shared" si="3"/>
        <v>1585</v>
      </c>
      <c r="F98" s="241">
        <f t="shared" si="4"/>
        <v>1847</v>
      </c>
      <c r="G98" s="241">
        <f t="shared" si="5"/>
        <v>2063</v>
      </c>
      <c r="H98" s="241">
        <f t="shared" si="7"/>
        <v>2325</v>
      </c>
      <c r="I98" s="241">
        <f t="shared" si="9"/>
        <v>2579</v>
      </c>
      <c r="J98" s="241">
        <f t="shared" si="11"/>
        <v>2864</v>
      </c>
      <c r="K98" s="241">
        <f t="shared" si="13"/>
        <v>3151</v>
      </c>
      <c r="L98" s="241">
        <f t="shared" si="15"/>
        <v>3437</v>
      </c>
      <c r="M98" s="241">
        <f t="shared" ref="M98:M133" si="17">ROUND(AH98*$T$76,0)</f>
        <v>3723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50">
        <v>374</v>
      </c>
      <c r="X98" s="250">
        <v>440</v>
      </c>
      <c r="Y98" s="250">
        <v>508</v>
      </c>
      <c r="Z98" s="250">
        <v>587</v>
      </c>
      <c r="AA98" s="250">
        <v>684</v>
      </c>
      <c r="AB98" s="250">
        <v>764</v>
      </c>
      <c r="AC98" s="250">
        <v>861</v>
      </c>
      <c r="AD98" s="250">
        <v>955</v>
      </c>
      <c r="AE98" s="295">
        <f>$AE$74*V98*AP98</f>
        <v>1060.8</v>
      </c>
      <c r="AF98" s="295">
        <f>$AF$74*V98*AP98</f>
        <v>1166.8800000000001</v>
      </c>
      <c r="AG98" s="295">
        <f>$AG$74*V98*AP98</f>
        <v>1272.96</v>
      </c>
      <c r="AH98" s="243">
        <f>$AH$74*V98*AP98</f>
        <v>1379.04</v>
      </c>
      <c r="AI98" s="243"/>
      <c r="AJ98" s="243"/>
      <c r="AK98" s="243"/>
      <c r="AL98" s="243"/>
      <c r="AM98" s="243"/>
      <c r="AN98" s="243"/>
      <c r="AO98" s="243"/>
      <c r="AP98" s="222">
        <v>2.04</v>
      </c>
    </row>
    <row r="99" spans="1:42" x14ac:dyDescent="0.15">
      <c r="A99" s="244">
        <v>650</v>
      </c>
      <c r="B99" s="245">
        <f t="shared" si="0"/>
        <v>1874</v>
      </c>
      <c r="C99" s="245">
        <f t="shared" si="1"/>
        <v>2052</v>
      </c>
      <c r="D99" s="245">
        <f t="shared" si="2"/>
        <v>2354</v>
      </c>
      <c r="E99" s="245">
        <f t="shared" si="3"/>
        <v>2673</v>
      </c>
      <c r="F99" s="245">
        <f t="shared" si="4"/>
        <v>3054</v>
      </c>
      <c r="G99" s="245">
        <f t="shared" si="5"/>
        <v>3399</v>
      </c>
      <c r="H99" s="245">
        <f t="shared" si="7"/>
        <v>3780</v>
      </c>
      <c r="I99" s="245">
        <f t="shared" si="9"/>
        <v>4188</v>
      </c>
      <c r="J99" s="245">
        <f t="shared" si="11"/>
        <v>4641</v>
      </c>
      <c r="K99" s="245">
        <f t="shared" si="13"/>
        <v>5122</v>
      </c>
      <c r="L99" s="245">
        <f t="shared" si="15"/>
        <v>5662</v>
      </c>
      <c r="M99" s="245">
        <f t="shared" si="17"/>
        <v>6133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50">
        <f t="shared" ref="W99:AH99" si="18">W98+B169</f>
        <v>694</v>
      </c>
      <c r="X99" s="250">
        <f t="shared" si="18"/>
        <v>760</v>
      </c>
      <c r="Y99" s="250">
        <f t="shared" si="18"/>
        <v>872</v>
      </c>
      <c r="Z99" s="250">
        <f t="shared" si="18"/>
        <v>990</v>
      </c>
      <c r="AA99" s="250">
        <f t="shared" si="18"/>
        <v>1131</v>
      </c>
      <c r="AB99" s="250">
        <f t="shared" si="18"/>
        <v>1259</v>
      </c>
      <c r="AC99" s="250">
        <f t="shared" si="18"/>
        <v>1400</v>
      </c>
      <c r="AD99" s="250">
        <f t="shared" si="18"/>
        <v>1551</v>
      </c>
      <c r="AE99" s="295">
        <f t="shared" si="18"/>
        <v>1718.8</v>
      </c>
      <c r="AF99" s="295">
        <f t="shared" si="18"/>
        <v>1896.88</v>
      </c>
      <c r="AG99" s="295">
        <f t="shared" si="18"/>
        <v>2096.96</v>
      </c>
      <c r="AH99" s="243">
        <f t="shared" si="18"/>
        <v>2271.36</v>
      </c>
      <c r="AI99" s="243"/>
      <c r="AJ99" s="243"/>
      <c r="AK99" s="243"/>
      <c r="AL99" s="243"/>
      <c r="AM99" s="243"/>
      <c r="AN99" s="243"/>
      <c r="AO99" s="243"/>
      <c r="AP99" s="222">
        <f>AP98+U169</f>
        <v>3.3600000000000003</v>
      </c>
    </row>
    <row r="100" spans="1:42" x14ac:dyDescent="0.15">
      <c r="A100" s="251" t="s">
        <v>12</v>
      </c>
      <c r="B100" s="248">
        <f t="shared" si="0"/>
        <v>1072</v>
      </c>
      <c r="C100" s="248">
        <f t="shared" si="1"/>
        <v>1256</v>
      </c>
      <c r="D100" s="248">
        <f t="shared" si="2"/>
        <v>1458</v>
      </c>
      <c r="E100" s="248">
        <f t="shared" si="3"/>
        <v>1677</v>
      </c>
      <c r="F100" s="248">
        <f t="shared" si="4"/>
        <v>1960</v>
      </c>
      <c r="G100" s="248">
        <f t="shared" si="5"/>
        <v>2182</v>
      </c>
      <c r="H100" s="248">
        <f t="shared" si="7"/>
        <v>2462</v>
      </c>
      <c r="I100" s="248">
        <f t="shared" si="9"/>
        <v>2735</v>
      </c>
      <c r="J100" s="248">
        <f t="shared" si="11"/>
        <v>3039</v>
      </c>
      <c r="K100" s="248">
        <f t="shared" si="13"/>
        <v>3343</v>
      </c>
      <c r="L100" s="248">
        <f t="shared" si="15"/>
        <v>3647</v>
      </c>
      <c r="M100" s="248">
        <f t="shared" si="17"/>
        <v>3951</v>
      </c>
      <c r="N100" s="248">
        <f t="shared" ref="N100:N133" si="19">ROUND(AI100*$T$76,0)</f>
        <v>4255</v>
      </c>
      <c r="O100" s="248"/>
      <c r="P100" s="248"/>
      <c r="Q100" s="248"/>
      <c r="R100" s="248"/>
      <c r="S100" s="248"/>
      <c r="T100" s="249"/>
      <c r="V100" s="239">
        <v>28</v>
      </c>
      <c r="W100" s="250">
        <v>397</v>
      </c>
      <c r="X100" s="250">
        <v>465</v>
      </c>
      <c r="Y100" s="250">
        <v>540</v>
      </c>
      <c r="Z100" s="250">
        <v>621</v>
      </c>
      <c r="AA100" s="250">
        <v>726</v>
      </c>
      <c r="AB100" s="250">
        <v>808</v>
      </c>
      <c r="AC100" s="250">
        <v>912</v>
      </c>
      <c r="AD100" s="250">
        <v>1013</v>
      </c>
      <c r="AE100" s="295">
        <f>$AE$74*V100*AP100</f>
        <v>1125.5999999999999</v>
      </c>
      <c r="AF100" s="295">
        <f>$AF$74*V100*AP100</f>
        <v>1238.1599999999999</v>
      </c>
      <c r="AG100" s="295">
        <f>$AG$74*V100*AP100</f>
        <v>1350.7199999999998</v>
      </c>
      <c r="AH100" s="243">
        <f>$AH$74*V100*AP100</f>
        <v>1463.2799999999997</v>
      </c>
      <c r="AI100" s="243">
        <f>$AI$74*V100*AP100</f>
        <v>1575.84</v>
      </c>
      <c r="AJ100" s="243"/>
      <c r="AK100" s="243"/>
      <c r="AL100" s="243"/>
      <c r="AM100" s="243"/>
      <c r="AN100" s="243"/>
      <c r="AO100" s="243"/>
      <c r="AP100" s="222">
        <v>2.0099999999999998</v>
      </c>
    </row>
    <row r="101" spans="1:42" x14ac:dyDescent="0.15">
      <c r="A101" s="244">
        <v>700</v>
      </c>
      <c r="B101" s="245">
        <f t="shared" si="0"/>
        <v>1979</v>
      </c>
      <c r="C101" s="245">
        <f t="shared" si="1"/>
        <v>2163</v>
      </c>
      <c r="D101" s="245">
        <f t="shared" si="2"/>
        <v>2487</v>
      </c>
      <c r="E101" s="245">
        <f t="shared" si="3"/>
        <v>2846</v>
      </c>
      <c r="F101" s="245">
        <f t="shared" si="4"/>
        <v>3256</v>
      </c>
      <c r="G101" s="245">
        <f t="shared" si="5"/>
        <v>3615</v>
      </c>
      <c r="H101" s="245">
        <f t="shared" si="7"/>
        <v>4066</v>
      </c>
      <c r="I101" s="245">
        <f t="shared" si="9"/>
        <v>4509</v>
      </c>
      <c r="J101" s="245">
        <f t="shared" si="11"/>
        <v>4994</v>
      </c>
      <c r="K101" s="245">
        <f t="shared" si="13"/>
        <v>5409</v>
      </c>
      <c r="L101" s="245">
        <f t="shared" si="15"/>
        <v>6028</v>
      </c>
      <c r="M101" s="245">
        <f t="shared" si="17"/>
        <v>6526</v>
      </c>
      <c r="N101" s="245">
        <f t="shared" si="19"/>
        <v>7028</v>
      </c>
      <c r="O101" s="245"/>
      <c r="P101" s="245"/>
      <c r="Q101" s="245"/>
      <c r="R101" s="245"/>
      <c r="S101" s="245"/>
      <c r="T101" s="246"/>
      <c r="V101" s="239">
        <v>700</v>
      </c>
      <c r="W101" s="250">
        <f t="shared" ref="W101:AI101" si="20">W100+B171</f>
        <v>733</v>
      </c>
      <c r="X101" s="250">
        <f t="shared" si="20"/>
        <v>801</v>
      </c>
      <c r="Y101" s="250">
        <f t="shared" si="20"/>
        <v>921</v>
      </c>
      <c r="Z101" s="250">
        <f t="shared" si="20"/>
        <v>1054</v>
      </c>
      <c r="AA101" s="250">
        <f t="shared" si="20"/>
        <v>1206</v>
      </c>
      <c r="AB101" s="250">
        <f t="shared" si="20"/>
        <v>1339</v>
      </c>
      <c r="AC101" s="250">
        <f t="shared" si="20"/>
        <v>1506</v>
      </c>
      <c r="AD101" s="250">
        <f t="shared" si="20"/>
        <v>1670</v>
      </c>
      <c r="AE101" s="295">
        <f t="shared" si="20"/>
        <v>1849.6</v>
      </c>
      <c r="AF101" s="295">
        <f t="shared" si="20"/>
        <v>2003.1599999999999</v>
      </c>
      <c r="AG101" s="295">
        <f t="shared" si="20"/>
        <v>2232.7199999999998</v>
      </c>
      <c r="AH101" s="243">
        <f t="shared" si="20"/>
        <v>2416.96</v>
      </c>
      <c r="AI101" s="243">
        <f t="shared" si="20"/>
        <v>2602.88</v>
      </c>
      <c r="AJ101" s="243"/>
      <c r="AK101" s="243"/>
      <c r="AL101" s="243"/>
      <c r="AM101" s="243"/>
      <c r="AN101" s="243"/>
      <c r="AO101" s="243"/>
      <c r="AP101" s="222">
        <f>AP100+U171</f>
        <v>3.32</v>
      </c>
    </row>
    <row r="102" spans="1:42" x14ac:dyDescent="0.15">
      <c r="A102" s="251" t="s">
        <v>13</v>
      </c>
      <c r="B102" s="248">
        <f t="shared" si="0"/>
        <v>1134</v>
      </c>
      <c r="C102" s="248">
        <f t="shared" si="1"/>
        <v>1334</v>
      </c>
      <c r="D102" s="248">
        <f t="shared" si="2"/>
        <v>1553</v>
      </c>
      <c r="E102" s="248">
        <f t="shared" si="3"/>
        <v>1782</v>
      </c>
      <c r="F102" s="248">
        <f t="shared" si="4"/>
        <v>2090</v>
      </c>
      <c r="G102" s="248">
        <f t="shared" si="5"/>
        <v>2319</v>
      </c>
      <c r="H102" s="248">
        <f t="shared" si="7"/>
        <v>2622</v>
      </c>
      <c r="I102" s="248">
        <f t="shared" si="9"/>
        <v>2913</v>
      </c>
      <c r="J102" s="248">
        <f t="shared" si="11"/>
        <v>3240</v>
      </c>
      <c r="K102" s="248">
        <f t="shared" si="13"/>
        <v>3564</v>
      </c>
      <c r="L102" s="248">
        <f t="shared" si="15"/>
        <v>3888</v>
      </c>
      <c r="M102" s="248">
        <f t="shared" si="17"/>
        <v>4212</v>
      </c>
      <c r="N102" s="248">
        <f t="shared" si="19"/>
        <v>4536</v>
      </c>
      <c r="O102" s="248">
        <f t="shared" ref="O102:O133" si="21">ROUND(AJ102*$T$76,0)</f>
        <v>4860</v>
      </c>
      <c r="P102" s="248"/>
      <c r="Q102" s="248"/>
      <c r="R102" s="248"/>
      <c r="S102" s="248"/>
      <c r="T102" s="249"/>
      <c r="V102" s="239">
        <v>30</v>
      </c>
      <c r="W102" s="250">
        <v>420</v>
      </c>
      <c r="X102" s="250">
        <v>494</v>
      </c>
      <c r="Y102" s="250">
        <v>575</v>
      </c>
      <c r="Z102" s="250">
        <v>660</v>
      </c>
      <c r="AA102" s="250">
        <v>774</v>
      </c>
      <c r="AB102" s="250">
        <v>859</v>
      </c>
      <c r="AC102" s="250">
        <v>971</v>
      </c>
      <c r="AD102" s="250">
        <v>1079</v>
      </c>
      <c r="AE102" s="295">
        <f>$AE$74*V102*AP102</f>
        <v>1200</v>
      </c>
      <c r="AF102" s="295">
        <f>$AF$74*V102*AP102</f>
        <v>1320</v>
      </c>
      <c r="AG102" s="295">
        <f>$AG$74*V102*AP102</f>
        <v>1440</v>
      </c>
      <c r="AH102" s="243">
        <f>$AH$74*V102*AP102</f>
        <v>1560</v>
      </c>
      <c r="AI102" s="243">
        <f>$AI$74*V102*AP102</f>
        <v>1680</v>
      </c>
      <c r="AJ102" s="243">
        <f>$AJ$74*V102*AP102</f>
        <v>1800</v>
      </c>
      <c r="AK102" s="243"/>
      <c r="AL102" s="243"/>
      <c r="AM102" s="243"/>
      <c r="AN102" s="243"/>
      <c r="AO102" s="243"/>
      <c r="AP102" s="222">
        <v>2</v>
      </c>
    </row>
    <row r="103" spans="1:42" x14ac:dyDescent="0.15">
      <c r="A103" s="244">
        <v>750</v>
      </c>
      <c r="B103" s="245">
        <f t="shared" si="0"/>
        <v>2106</v>
      </c>
      <c r="C103" s="245">
        <f t="shared" si="1"/>
        <v>2306</v>
      </c>
      <c r="D103" s="245">
        <f t="shared" si="2"/>
        <v>2654</v>
      </c>
      <c r="E103" s="245">
        <f t="shared" si="3"/>
        <v>3032</v>
      </c>
      <c r="F103" s="245">
        <f t="shared" si="4"/>
        <v>3475</v>
      </c>
      <c r="G103" s="245">
        <f t="shared" si="5"/>
        <v>3853</v>
      </c>
      <c r="H103" s="245">
        <f t="shared" si="7"/>
        <v>4334</v>
      </c>
      <c r="I103" s="245">
        <f t="shared" si="9"/>
        <v>4811</v>
      </c>
      <c r="J103" s="245">
        <f t="shared" si="11"/>
        <v>5327</v>
      </c>
      <c r="K103" s="245">
        <f t="shared" si="13"/>
        <v>5765</v>
      </c>
      <c r="L103" s="245">
        <f t="shared" si="15"/>
        <v>6426</v>
      </c>
      <c r="M103" s="245">
        <f t="shared" si="17"/>
        <v>6971</v>
      </c>
      <c r="N103" s="245">
        <f t="shared" si="19"/>
        <v>7507</v>
      </c>
      <c r="O103" s="245">
        <f t="shared" si="21"/>
        <v>8043</v>
      </c>
      <c r="P103" s="245"/>
      <c r="Q103" s="245"/>
      <c r="R103" s="245"/>
      <c r="S103" s="245"/>
      <c r="T103" s="246"/>
      <c r="V103" s="239">
        <v>750</v>
      </c>
      <c r="W103" s="250">
        <f t="shared" ref="W103:AJ103" si="22">W102+B173</f>
        <v>780</v>
      </c>
      <c r="X103" s="250">
        <f t="shared" si="22"/>
        <v>854</v>
      </c>
      <c r="Y103" s="250">
        <f t="shared" si="22"/>
        <v>983</v>
      </c>
      <c r="Z103" s="250">
        <f t="shared" si="22"/>
        <v>1123</v>
      </c>
      <c r="AA103" s="250">
        <f t="shared" si="22"/>
        <v>1287</v>
      </c>
      <c r="AB103" s="250">
        <f t="shared" si="22"/>
        <v>1427</v>
      </c>
      <c r="AC103" s="250">
        <f t="shared" si="22"/>
        <v>1605</v>
      </c>
      <c r="AD103" s="250">
        <f t="shared" si="22"/>
        <v>1782</v>
      </c>
      <c r="AE103" s="295">
        <f t="shared" si="22"/>
        <v>1973</v>
      </c>
      <c r="AF103" s="295">
        <f t="shared" si="22"/>
        <v>2135</v>
      </c>
      <c r="AG103" s="295">
        <f t="shared" si="22"/>
        <v>2380</v>
      </c>
      <c r="AH103" s="243">
        <f t="shared" si="22"/>
        <v>2581.8000000000002</v>
      </c>
      <c r="AI103" s="243">
        <f t="shared" si="22"/>
        <v>2780.4</v>
      </c>
      <c r="AJ103" s="243">
        <f t="shared" si="22"/>
        <v>2979</v>
      </c>
      <c r="AK103" s="243"/>
      <c r="AL103" s="243"/>
      <c r="AM103" s="243"/>
      <c r="AN103" s="243"/>
      <c r="AO103" s="243"/>
      <c r="AP103" s="222">
        <f>AP102+U173</f>
        <v>3.31</v>
      </c>
    </row>
    <row r="104" spans="1:42" x14ac:dyDescent="0.15">
      <c r="A104" s="251" t="s">
        <v>14</v>
      </c>
      <c r="B104" s="248">
        <f t="shared" si="0"/>
        <v>1193</v>
      </c>
      <c r="C104" s="248">
        <f t="shared" si="1"/>
        <v>1404</v>
      </c>
      <c r="D104" s="248">
        <f t="shared" si="2"/>
        <v>1609</v>
      </c>
      <c r="E104" s="248">
        <f t="shared" si="3"/>
        <v>1877</v>
      </c>
      <c r="F104" s="248">
        <f t="shared" si="4"/>
        <v>2198</v>
      </c>
      <c r="G104" s="248">
        <f t="shared" si="5"/>
        <v>2438</v>
      </c>
      <c r="H104" s="248">
        <f t="shared" si="7"/>
        <v>2759</v>
      </c>
      <c r="I104" s="248">
        <f t="shared" si="9"/>
        <v>3065</v>
      </c>
      <c r="J104" s="248">
        <f t="shared" si="11"/>
        <v>3404</v>
      </c>
      <c r="K104" s="248">
        <f t="shared" si="13"/>
        <v>3745</v>
      </c>
      <c r="L104" s="248">
        <f t="shared" si="15"/>
        <v>4085</v>
      </c>
      <c r="M104" s="248">
        <f t="shared" si="17"/>
        <v>4425</v>
      </c>
      <c r="N104" s="248">
        <f t="shared" si="19"/>
        <v>4766</v>
      </c>
      <c r="O104" s="248">
        <f t="shared" si="21"/>
        <v>5106</v>
      </c>
      <c r="P104" s="248">
        <f t="shared" ref="P104:P133" si="23">ROUND(AK104*$T$76,0)</f>
        <v>5447</v>
      </c>
      <c r="Q104" s="248"/>
      <c r="R104" s="248"/>
      <c r="S104" s="248"/>
      <c r="T104" s="249"/>
      <c r="V104" s="239">
        <v>32</v>
      </c>
      <c r="W104" s="250">
        <v>442</v>
      </c>
      <c r="X104" s="250">
        <v>520</v>
      </c>
      <c r="Y104" s="250">
        <v>596</v>
      </c>
      <c r="Z104" s="250">
        <v>695</v>
      </c>
      <c r="AA104" s="250">
        <v>814</v>
      </c>
      <c r="AB104" s="250">
        <v>903</v>
      </c>
      <c r="AC104" s="250">
        <v>1022</v>
      </c>
      <c r="AD104" s="250">
        <v>1135</v>
      </c>
      <c r="AE104" s="295">
        <f>$AE$74*V104*AP104</f>
        <v>1260.8</v>
      </c>
      <c r="AF104" s="295">
        <f>$AF$74*V104*AP104</f>
        <v>1386.8799999999999</v>
      </c>
      <c r="AG104" s="295">
        <f>$AG$74*V104*AP104</f>
        <v>1512.96</v>
      </c>
      <c r="AH104" s="243">
        <f>$AH$74*V104*AP104</f>
        <v>1639.04</v>
      </c>
      <c r="AI104" s="243">
        <f>$AI$74*V104*AP104</f>
        <v>1765.12</v>
      </c>
      <c r="AJ104" s="243">
        <f>$AJ$74*V104*AP104</f>
        <v>1891.2</v>
      </c>
      <c r="AK104" s="243">
        <f>$AK$74*V104*AP104</f>
        <v>2017.28</v>
      </c>
      <c r="AL104" s="243"/>
      <c r="AM104" s="243"/>
      <c r="AN104" s="243"/>
      <c r="AO104" s="243"/>
      <c r="AP104" s="222">
        <v>1.97</v>
      </c>
    </row>
    <row r="105" spans="1:42" x14ac:dyDescent="0.15">
      <c r="A105" s="244">
        <v>800</v>
      </c>
      <c r="B105" s="245">
        <f t="shared" si="0"/>
        <v>2209</v>
      </c>
      <c r="C105" s="245">
        <f t="shared" si="1"/>
        <v>2419</v>
      </c>
      <c r="D105" s="245">
        <f t="shared" si="2"/>
        <v>2759</v>
      </c>
      <c r="E105" s="245">
        <f t="shared" si="3"/>
        <v>3183</v>
      </c>
      <c r="F105" s="245">
        <f t="shared" si="4"/>
        <v>3637</v>
      </c>
      <c r="G105" s="245">
        <f t="shared" si="5"/>
        <v>4074</v>
      </c>
      <c r="H105" s="245">
        <f t="shared" si="7"/>
        <v>4544</v>
      </c>
      <c r="I105" s="245">
        <f t="shared" si="9"/>
        <v>5038</v>
      </c>
      <c r="J105" s="245">
        <f t="shared" si="11"/>
        <v>5578</v>
      </c>
      <c r="K105" s="245">
        <f t="shared" si="13"/>
        <v>6088</v>
      </c>
      <c r="L105" s="245">
        <f t="shared" si="15"/>
        <v>6717</v>
      </c>
      <c r="M105" s="245">
        <f t="shared" si="17"/>
        <v>7278</v>
      </c>
      <c r="N105" s="245">
        <f t="shared" si="19"/>
        <v>7838</v>
      </c>
      <c r="O105" s="245">
        <f t="shared" si="21"/>
        <v>8398</v>
      </c>
      <c r="P105" s="245">
        <f t="shared" si="23"/>
        <v>8958</v>
      </c>
      <c r="Q105" s="245"/>
      <c r="R105" s="245"/>
      <c r="S105" s="245"/>
      <c r="T105" s="246"/>
      <c r="V105" s="239">
        <v>800</v>
      </c>
      <c r="W105" s="250">
        <f t="shared" ref="W105:AK105" si="24">W104+B175</f>
        <v>818</v>
      </c>
      <c r="X105" s="250">
        <f t="shared" si="24"/>
        <v>896</v>
      </c>
      <c r="Y105" s="250">
        <f t="shared" si="24"/>
        <v>1022</v>
      </c>
      <c r="Z105" s="250">
        <f t="shared" si="24"/>
        <v>1179</v>
      </c>
      <c r="AA105" s="250">
        <f t="shared" si="24"/>
        <v>1347</v>
      </c>
      <c r="AB105" s="250">
        <f t="shared" si="24"/>
        <v>1509</v>
      </c>
      <c r="AC105" s="250">
        <f t="shared" si="24"/>
        <v>1683</v>
      </c>
      <c r="AD105" s="250">
        <f t="shared" si="24"/>
        <v>1866</v>
      </c>
      <c r="AE105" s="295">
        <f t="shared" si="24"/>
        <v>2065.8000000000002</v>
      </c>
      <c r="AF105" s="295">
        <f t="shared" si="24"/>
        <v>2254.88</v>
      </c>
      <c r="AG105" s="295">
        <f t="shared" si="24"/>
        <v>2487.96</v>
      </c>
      <c r="AH105" s="243">
        <f t="shared" si="24"/>
        <v>2695.6800000000003</v>
      </c>
      <c r="AI105" s="243">
        <f t="shared" si="24"/>
        <v>2903.04</v>
      </c>
      <c r="AJ105" s="243">
        <f t="shared" si="24"/>
        <v>3110.4</v>
      </c>
      <c r="AK105" s="243">
        <f t="shared" si="24"/>
        <v>3317.76</v>
      </c>
      <c r="AL105" s="243"/>
      <c r="AM105" s="243"/>
      <c r="AN105" s="243"/>
      <c r="AO105" s="243"/>
      <c r="AP105" s="222">
        <f>AP104+U175</f>
        <v>3.24</v>
      </c>
    </row>
    <row r="106" spans="1:42" x14ac:dyDescent="0.15">
      <c r="A106" s="251" t="s">
        <v>15</v>
      </c>
      <c r="B106" s="248">
        <f t="shared" si="0"/>
        <v>1256</v>
      </c>
      <c r="C106" s="248">
        <f t="shared" si="1"/>
        <v>1482</v>
      </c>
      <c r="D106" s="248">
        <f t="shared" si="2"/>
        <v>1706</v>
      </c>
      <c r="E106" s="248">
        <f t="shared" si="3"/>
        <v>1985</v>
      </c>
      <c r="F106" s="248">
        <f t="shared" si="4"/>
        <v>2322</v>
      </c>
      <c r="G106" s="248">
        <f t="shared" si="5"/>
        <v>2579</v>
      </c>
      <c r="H106" s="248">
        <f t="shared" si="7"/>
        <v>2921</v>
      </c>
      <c r="I106" s="248">
        <f t="shared" si="9"/>
        <v>3245</v>
      </c>
      <c r="J106" s="248">
        <f t="shared" si="11"/>
        <v>3599</v>
      </c>
      <c r="K106" s="248">
        <f t="shared" si="13"/>
        <v>3958</v>
      </c>
      <c r="L106" s="248">
        <f t="shared" si="15"/>
        <v>4318</v>
      </c>
      <c r="M106" s="248">
        <f t="shared" si="17"/>
        <v>4678</v>
      </c>
      <c r="N106" s="248">
        <f t="shared" si="19"/>
        <v>5038</v>
      </c>
      <c r="O106" s="248">
        <f t="shared" si="21"/>
        <v>5398</v>
      </c>
      <c r="P106" s="248">
        <f t="shared" si="23"/>
        <v>5758</v>
      </c>
      <c r="Q106" s="248">
        <f>ROUND(AL106*$T$76,0)</f>
        <v>6118</v>
      </c>
      <c r="R106" s="248"/>
      <c r="S106" s="248"/>
      <c r="T106" s="249"/>
      <c r="V106" s="239">
        <v>34</v>
      </c>
      <c r="W106" s="250">
        <v>465</v>
      </c>
      <c r="X106" s="250">
        <v>549</v>
      </c>
      <c r="Y106" s="250">
        <v>632</v>
      </c>
      <c r="Z106" s="250">
        <v>735</v>
      </c>
      <c r="AA106" s="250">
        <v>860</v>
      </c>
      <c r="AB106" s="250">
        <v>955</v>
      </c>
      <c r="AC106" s="250">
        <v>1082</v>
      </c>
      <c r="AD106" s="250">
        <v>1202</v>
      </c>
      <c r="AE106" s="295">
        <f>$AE$74*V106*AP106</f>
        <v>1332.8</v>
      </c>
      <c r="AF106" s="295">
        <f>$AF$74*V106*AP106</f>
        <v>1466.08</v>
      </c>
      <c r="AG106" s="295">
        <f>$AG$74*V106*AP106</f>
        <v>1599.36</v>
      </c>
      <c r="AH106" s="243">
        <f>$AH$74*V106*AP106</f>
        <v>1732.6399999999999</v>
      </c>
      <c r="AI106" s="243">
        <f>$AI$74*V106*AP106</f>
        <v>1865.92</v>
      </c>
      <c r="AJ106" s="243">
        <f>$AJ$74*V106*AP106</f>
        <v>1999.2</v>
      </c>
      <c r="AK106" s="243">
        <f>$AK$74*V106*AP106</f>
        <v>2132.48</v>
      </c>
      <c r="AL106" s="243">
        <f>$AL$74*V106*AP106</f>
        <v>2265.7599999999998</v>
      </c>
      <c r="AM106" s="243"/>
      <c r="AN106" s="243"/>
      <c r="AO106" s="243"/>
      <c r="AP106" s="222">
        <v>1.96</v>
      </c>
    </row>
    <row r="107" spans="1:42" x14ac:dyDescent="0.15">
      <c r="A107" s="244">
        <v>850</v>
      </c>
      <c r="B107" s="245">
        <f t="shared" si="0"/>
        <v>2306</v>
      </c>
      <c r="C107" s="245">
        <f t="shared" si="1"/>
        <v>2533</v>
      </c>
      <c r="D107" s="245">
        <f t="shared" si="2"/>
        <v>2919</v>
      </c>
      <c r="E107" s="245">
        <f t="shared" si="3"/>
        <v>3364</v>
      </c>
      <c r="F107" s="245">
        <f t="shared" si="4"/>
        <v>3850</v>
      </c>
      <c r="G107" s="245">
        <f t="shared" si="5"/>
        <v>4309</v>
      </c>
      <c r="H107" s="245">
        <f t="shared" si="7"/>
        <v>4814</v>
      </c>
      <c r="I107" s="245">
        <f t="shared" si="9"/>
        <v>5387</v>
      </c>
      <c r="J107" s="245">
        <f t="shared" si="11"/>
        <v>5950</v>
      </c>
      <c r="K107" s="245">
        <f t="shared" si="13"/>
        <v>6434</v>
      </c>
      <c r="L107" s="245">
        <f t="shared" si="15"/>
        <v>7037</v>
      </c>
      <c r="M107" s="245">
        <f t="shared" si="17"/>
        <v>7614</v>
      </c>
      <c r="N107" s="245">
        <f t="shared" si="19"/>
        <v>8200</v>
      </c>
      <c r="O107" s="245">
        <f t="shared" si="21"/>
        <v>8785</v>
      </c>
      <c r="P107" s="245">
        <f t="shared" si="23"/>
        <v>9371</v>
      </c>
      <c r="Q107" s="245">
        <f t="shared" ref="Q107:T133" si="25">ROUND(AL107*$T$76,0)</f>
        <v>9957</v>
      </c>
      <c r="R107" s="245"/>
      <c r="S107" s="245"/>
      <c r="T107" s="246"/>
      <c r="V107" s="239">
        <v>850</v>
      </c>
      <c r="W107" s="250">
        <f t="shared" ref="W107:AL107" si="26">W106+B177</f>
        <v>854</v>
      </c>
      <c r="X107" s="250">
        <f t="shared" si="26"/>
        <v>938</v>
      </c>
      <c r="Y107" s="250">
        <f t="shared" si="26"/>
        <v>1081</v>
      </c>
      <c r="Z107" s="250">
        <f t="shared" si="26"/>
        <v>1246</v>
      </c>
      <c r="AA107" s="250">
        <f t="shared" si="26"/>
        <v>1426</v>
      </c>
      <c r="AB107" s="250">
        <f t="shared" si="26"/>
        <v>1596</v>
      </c>
      <c r="AC107" s="250">
        <f t="shared" si="26"/>
        <v>1783</v>
      </c>
      <c r="AD107" s="250">
        <f t="shared" si="26"/>
        <v>1995</v>
      </c>
      <c r="AE107" s="295">
        <f t="shared" si="26"/>
        <v>2203.8000000000002</v>
      </c>
      <c r="AF107" s="295">
        <f t="shared" si="26"/>
        <v>2383.08</v>
      </c>
      <c r="AG107" s="295">
        <f t="shared" si="26"/>
        <v>2606.3599999999997</v>
      </c>
      <c r="AH107" s="243">
        <f t="shared" si="26"/>
        <v>2819.96</v>
      </c>
      <c r="AI107" s="243">
        <f t="shared" si="26"/>
        <v>3036.88</v>
      </c>
      <c r="AJ107" s="243">
        <f t="shared" si="26"/>
        <v>3253.8</v>
      </c>
      <c r="AK107" s="243">
        <f t="shared" si="26"/>
        <v>3470.7200000000003</v>
      </c>
      <c r="AL107" s="243">
        <f t="shared" si="26"/>
        <v>3687.6399999999994</v>
      </c>
      <c r="AM107" s="243"/>
      <c r="AN107" s="243"/>
      <c r="AO107" s="243"/>
      <c r="AP107" s="222">
        <f>AP106+U177</f>
        <v>3.19</v>
      </c>
    </row>
    <row r="108" spans="1:42" x14ac:dyDescent="0.15">
      <c r="A108" s="251" t="s">
        <v>16</v>
      </c>
      <c r="B108" s="248">
        <f t="shared" ref="B108:B133" si="27">ROUND(W108*$T$76,0)</f>
        <v>1318</v>
      </c>
      <c r="C108" s="248">
        <f t="shared" si="1"/>
        <v>1550</v>
      </c>
      <c r="D108" s="248">
        <f t="shared" si="2"/>
        <v>1790</v>
      </c>
      <c r="E108" s="248">
        <f t="shared" si="3"/>
        <v>2076</v>
      </c>
      <c r="F108" s="248">
        <f t="shared" si="4"/>
        <v>2430</v>
      </c>
      <c r="G108" s="248">
        <f t="shared" si="5"/>
        <v>2703</v>
      </c>
      <c r="H108" s="248">
        <f t="shared" si="7"/>
        <v>3056</v>
      </c>
      <c r="I108" s="248">
        <f t="shared" si="9"/>
        <v>3429</v>
      </c>
      <c r="J108" s="248">
        <f t="shared" si="11"/>
        <v>3810</v>
      </c>
      <c r="K108" s="248">
        <f t="shared" si="13"/>
        <v>4191</v>
      </c>
      <c r="L108" s="248">
        <f t="shared" si="15"/>
        <v>4572</v>
      </c>
      <c r="M108" s="248">
        <f t="shared" si="17"/>
        <v>4953</v>
      </c>
      <c r="N108" s="248">
        <f t="shared" si="19"/>
        <v>5334</v>
      </c>
      <c r="O108" s="248">
        <f t="shared" si="21"/>
        <v>5715</v>
      </c>
      <c r="P108" s="248">
        <f t="shared" si="23"/>
        <v>6096</v>
      </c>
      <c r="Q108" s="248">
        <f t="shared" si="25"/>
        <v>6477</v>
      </c>
      <c r="R108" s="248">
        <f>ROUND(AM108*$T$76,0)</f>
        <v>6858</v>
      </c>
      <c r="S108" s="248"/>
      <c r="T108" s="249"/>
      <c r="V108" s="239">
        <v>36</v>
      </c>
      <c r="W108" s="250">
        <v>488</v>
      </c>
      <c r="X108" s="250">
        <v>574</v>
      </c>
      <c r="Y108" s="250">
        <v>663</v>
      </c>
      <c r="Z108" s="250">
        <v>769</v>
      </c>
      <c r="AA108" s="250">
        <v>900</v>
      </c>
      <c r="AB108" s="250">
        <v>1001</v>
      </c>
      <c r="AC108" s="250">
        <v>1132</v>
      </c>
      <c r="AD108" s="250">
        <v>1270</v>
      </c>
      <c r="AE108" s="295">
        <f>$AE$74*V108*AP108</f>
        <v>1411.2</v>
      </c>
      <c r="AF108" s="295">
        <f>$AF$74*V108*AP108</f>
        <v>1552.32</v>
      </c>
      <c r="AG108" s="295">
        <f>$AG$74*V108*AP108</f>
        <v>1693.44</v>
      </c>
      <c r="AH108" s="243">
        <f>$AH$74*V108*AP108</f>
        <v>1834.56</v>
      </c>
      <c r="AI108" s="243">
        <f>$AI$74*V108*AP108</f>
        <v>1975.68</v>
      </c>
      <c r="AJ108" s="243">
        <f>$AJ$74*V108*AP108</f>
        <v>2116.8000000000002</v>
      </c>
      <c r="AK108" s="243">
        <f>$AK$74*V108*AP108</f>
        <v>2257.92</v>
      </c>
      <c r="AL108" s="243">
        <f>$AL$74*V108*AP108</f>
        <v>2399.04</v>
      </c>
      <c r="AM108" s="243">
        <f>$AM$74*V108*AP108</f>
        <v>2540.16</v>
      </c>
      <c r="AN108" s="243"/>
      <c r="AO108" s="243"/>
      <c r="AP108" s="222">
        <v>1.96</v>
      </c>
    </row>
    <row r="109" spans="1:42" ht="13" thickBot="1" x14ac:dyDescent="0.2">
      <c r="A109" s="240">
        <v>900</v>
      </c>
      <c r="B109" s="252">
        <f t="shared" si="27"/>
        <v>2427</v>
      </c>
      <c r="C109" s="252">
        <f t="shared" si="1"/>
        <v>2660</v>
      </c>
      <c r="D109" s="252">
        <f t="shared" si="2"/>
        <v>3073</v>
      </c>
      <c r="E109" s="252">
        <f t="shared" si="3"/>
        <v>3534</v>
      </c>
      <c r="F109" s="252">
        <f t="shared" si="4"/>
        <v>4047</v>
      </c>
      <c r="G109" s="252">
        <f t="shared" si="5"/>
        <v>4533</v>
      </c>
      <c r="H109" s="252">
        <f t="shared" si="7"/>
        <v>5100</v>
      </c>
      <c r="I109" s="252">
        <f t="shared" si="9"/>
        <v>5686</v>
      </c>
      <c r="J109" s="252">
        <f t="shared" si="11"/>
        <v>6186</v>
      </c>
      <c r="K109" s="252">
        <f t="shared" si="13"/>
        <v>6802</v>
      </c>
      <c r="L109" s="252">
        <f t="shared" si="15"/>
        <v>7437</v>
      </c>
      <c r="M109" s="252">
        <f t="shared" si="17"/>
        <v>8062</v>
      </c>
      <c r="N109" s="252">
        <f t="shared" si="19"/>
        <v>8682</v>
      </c>
      <c r="O109" s="252">
        <f t="shared" si="21"/>
        <v>9302</v>
      </c>
      <c r="P109" s="252">
        <f t="shared" si="23"/>
        <v>9922</v>
      </c>
      <c r="Q109" s="252">
        <f t="shared" si="25"/>
        <v>10542</v>
      </c>
      <c r="R109" s="252">
        <f t="shared" si="25"/>
        <v>11162</v>
      </c>
      <c r="S109" s="252"/>
      <c r="T109" s="253"/>
      <c r="V109" s="239">
        <v>900</v>
      </c>
      <c r="W109" s="250">
        <f t="shared" ref="W109:AM109" si="28">W108+B179</f>
        <v>899</v>
      </c>
      <c r="X109" s="250">
        <f t="shared" si="28"/>
        <v>985</v>
      </c>
      <c r="Y109" s="250">
        <f t="shared" si="28"/>
        <v>1138</v>
      </c>
      <c r="Z109" s="250">
        <f t="shared" si="28"/>
        <v>1309</v>
      </c>
      <c r="AA109" s="250">
        <f t="shared" si="28"/>
        <v>1499</v>
      </c>
      <c r="AB109" s="250">
        <f t="shared" si="28"/>
        <v>1679</v>
      </c>
      <c r="AC109" s="250">
        <f t="shared" si="28"/>
        <v>1889</v>
      </c>
      <c r="AD109" s="250">
        <f t="shared" si="28"/>
        <v>2106</v>
      </c>
      <c r="AE109" s="295">
        <f t="shared" si="28"/>
        <v>2291.1999999999998</v>
      </c>
      <c r="AF109" s="295">
        <f t="shared" si="28"/>
        <v>2519.3199999999997</v>
      </c>
      <c r="AG109" s="295">
        <f t="shared" si="28"/>
        <v>2754.44</v>
      </c>
      <c r="AH109" s="243">
        <f t="shared" si="28"/>
        <v>2985.84</v>
      </c>
      <c r="AI109" s="243">
        <f t="shared" si="28"/>
        <v>3215.52</v>
      </c>
      <c r="AJ109" s="243">
        <f t="shared" si="28"/>
        <v>3445.2000000000003</v>
      </c>
      <c r="AK109" s="243">
        <f t="shared" si="28"/>
        <v>3674.88</v>
      </c>
      <c r="AL109" s="243">
        <f t="shared" si="28"/>
        <v>3904.56</v>
      </c>
      <c r="AM109" s="243">
        <f t="shared" si="28"/>
        <v>4134.24</v>
      </c>
      <c r="AN109" s="243"/>
      <c r="AO109" s="243"/>
      <c r="AP109" s="222">
        <f>AP108+U179</f>
        <v>3.19</v>
      </c>
    </row>
    <row r="110" spans="1:42" x14ac:dyDescent="0.15">
      <c r="A110" s="238" t="s">
        <v>17</v>
      </c>
      <c r="B110" s="241">
        <f t="shared" si="27"/>
        <v>1382</v>
      </c>
      <c r="C110" s="241">
        <f t="shared" ref="C110:C133" si="29">ROUND(X110*$T$76,0)</f>
        <v>1628</v>
      </c>
      <c r="D110" s="241">
        <f t="shared" si="2"/>
        <v>1885</v>
      </c>
      <c r="E110" s="241">
        <f t="shared" si="3"/>
        <v>2190</v>
      </c>
      <c r="F110" s="241">
        <f t="shared" si="4"/>
        <v>2554</v>
      </c>
      <c r="G110" s="241">
        <f t="shared" si="5"/>
        <v>2846</v>
      </c>
      <c r="H110" s="241">
        <f t="shared" si="7"/>
        <v>3218</v>
      </c>
      <c r="I110" s="241">
        <f t="shared" si="9"/>
        <v>3602</v>
      </c>
      <c r="J110" s="241">
        <f t="shared" si="11"/>
        <v>4001</v>
      </c>
      <c r="K110" s="241">
        <f t="shared" si="13"/>
        <v>4402</v>
      </c>
      <c r="L110" s="241">
        <f t="shared" si="15"/>
        <v>4802</v>
      </c>
      <c r="M110" s="241">
        <f t="shared" si="17"/>
        <v>5202</v>
      </c>
      <c r="N110" s="241">
        <f t="shared" si="19"/>
        <v>5602</v>
      </c>
      <c r="O110" s="241">
        <f t="shared" si="21"/>
        <v>6002</v>
      </c>
      <c r="P110" s="241">
        <f t="shared" si="23"/>
        <v>6402</v>
      </c>
      <c r="Q110" s="241">
        <f t="shared" si="25"/>
        <v>6802</v>
      </c>
      <c r="R110" s="241">
        <f t="shared" si="25"/>
        <v>7203</v>
      </c>
      <c r="S110" s="241">
        <f>ROUND(AN110*$T$76,0)</f>
        <v>7603</v>
      </c>
      <c r="T110" s="242"/>
      <c r="V110" s="239">
        <v>38</v>
      </c>
      <c r="W110" s="250">
        <v>512</v>
      </c>
      <c r="X110" s="250">
        <v>603</v>
      </c>
      <c r="Y110" s="250">
        <v>698</v>
      </c>
      <c r="Z110" s="250">
        <v>811</v>
      </c>
      <c r="AA110" s="250">
        <v>946</v>
      </c>
      <c r="AB110" s="250">
        <v>1054</v>
      </c>
      <c r="AC110" s="250">
        <v>1192</v>
      </c>
      <c r="AD110" s="250">
        <v>1334</v>
      </c>
      <c r="AE110" s="295">
        <f>$AE$74*V110*AP110</f>
        <v>1482</v>
      </c>
      <c r="AF110" s="295">
        <f>$AF$74*V110*AP110</f>
        <v>1630.2</v>
      </c>
      <c r="AG110" s="295">
        <f>$AG$74*V110*AP110</f>
        <v>1778.3999999999999</v>
      </c>
      <c r="AH110" s="243">
        <f>$AH$74*V110*AP110</f>
        <v>1926.6</v>
      </c>
      <c r="AI110" s="243">
        <f>$AI$74*V110*AP110</f>
        <v>2074.7999999999997</v>
      </c>
      <c r="AJ110" s="243">
        <f>$AJ$74*V110*AP110</f>
        <v>2223</v>
      </c>
      <c r="AK110" s="243">
        <f>$AK$74*V110*AP110</f>
        <v>2371.1999999999998</v>
      </c>
      <c r="AL110" s="243">
        <f>$AL$74*V110*AP110</f>
        <v>2519.4</v>
      </c>
      <c r="AM110" s="243">
        <f>$AM$74*V110*AP110</f>
        <v>2667.6</v>
      </c>
      <c r="AN110" s="243">
        <f>$AN$74*V110*AP110</f>
        <v>2815.7999999999997</v>
      </c>
      <c r="AO110" s="243"/>
      <c r="AP110" s="222">
        <v>1.95</v>
      </c>
    </row>
    <row r="111" spans="1:42" x14ac:dyDescent="0.15">
      <c r="A111" s="244">
        <v>950</v>
      </c>
      <c r="B111" s="245">
        <f t="shared" si="27"/>
        <v>2549</v>
      </c>
      <c r="C111" s="245">
        <f t="shared" si="29"/>
        <v>2795</v>
      </c>
      <c r="D111" s="245">
        <f t="shared" si="2"/>
        <v>3235</v>
      </c>
      <c r="E111" s="245">
        <f t="shared" si="3"/>
        <v>3721</v>
      </c>
      <c r="F111" s="245">
        <f t="shared" si="4"/>
        <v>4258</v>
      </c>
      <c r="G111" s="245">
        <f t="shared" si="5"/>
        <v>4771</v>
      </c>
      <c r="H111" s="245">
        <f t="shared" si="7"/>
        <v>5373</v>
      </c>
      <c r="I111" s="245">
        <f t="shared" si="9"/>
        <v>5975</v>
      </c>
      <c r="J111" s="245">
        <f t="shared" si="11"/>
        <v>6504</v>
      </c>
      <c r="K111" s="245">
        <f t="shared" si="13"/>
        <v>7145</v>
      </c>
      <c r="L111" s="245">
        <f t="shared" si="15"/>
        <v>7823</v>
      </c>
      <c r="M111" s="245">
        <f t="shared" si="17"/>
        <v>8483</v>
      </c>
      <c r="N111" s="245">
        <f t="shared" si="19"/>
        <v>9136</v>
      </c>
      <c r="O111" s="245">
        <f t="shared" si="21"/>
        <v>9788</v>
      </c>
      <c r="P111" s="245">
        <f t="shared" si="23"/>
        <v>10441</v>
      </c>
      <c r="Q111" s="245">
        <f t="shared" si="25"/>
        <v>11093</v>
      </c>
      <c r="R111" s="245">
        <f t="shared" si="25"/>
        <v>11746</v>
      </c>
      <c r="S111" s="245">
        <f t="shared" si="25"/>
        <v>12398</v>
      </c>
      <c r="T111" s="246"/>
      <c r="V111" s="239">
        <v>950</v>
      </c>
      <c r="W111" s="250">
        <f t="shared" ref="W111:AN111" si="30">W110+B181</f>
        <v>944</v>
      </c>
      <c r="X111" s="250">
        <f t="shared" si="30"/>
        <v>1035</v>
      </c>
      <c r="Y111" s="250">
        <f t="shared" si="30"/>
        <v>1198</v>
      </c>
      <c r="Z111" s="250">
        <f t="shared" si="30"/>
        <v>1378</v>
      </c>
      <c r="AA111" s="250">
        <f t="shared" si="30"/>
        <v>1577</v>
      </c>
      <c r="AB111" s="250">
        <f t="shared" si="30"/>
        <v>1767</v>
      </c>
      <c r="AC111" s="250">
        <f t="shared" si="30"/>
        <v>1990</v>
      </c>
      <c r="AD111" s="250">
        <f t="shared" si="30"/>
        <v>2213</v>
      </c>
      <c r="AE111" s="295">
        <f t="shared" si="30"/>
        <v>2409</v>
      </c>
      <c r="AF111" s="295">
        <f t="shared" si="30"/>
        <v>2646.2</v>
      </c>
      <c r="AG111" s="295">
        <f t="shared" si="30"/>
        <v>2897.3999999999996</v>
      </c>
      <c r="AH111" s="243">
        <f t="shared" si="30"/>
        <v>3141.84</v>
      </c>
      <c r="AI111" s="243">
        <f t="shared" si="30"/>
        <v>3383.5199999999995</v>
      </c>
      <c r="AJ111" s="243">
        <f t="shared" si="30"/>
        <v>3625.2</v>
      </c>
      <c r="AK111" s="243">
        <f t="shared" si="30"/>
        <v>3866.88</v>
      </c>
      <c r="AL111" s="243">
        <f t="shared" si="30"/>
        <v>4108.5600000000004</v>
      </c>
      <c r="AM111" s="243">
        <f t="shared" si="30"/>
        <v>4350.24</v>
      </c>
      <c r="AN111" s="243">
        <f t="shared" si="30"/>
        <v>4591.92</v>
      </c>
      <c r="AO111" s="243"/>
      <c r="AP111" s="222">
        <f>AP110+U181</f>
        <v>3.1799999999999997</v>
      </c>
    </row>
    <row r="112" spans="1:42" x14ac:dyDescent="0.15">
      <c r="A112" s="251" t="s">
        <v>18</v>
      </c>
      <c r="B112" s="248">
        <f t="shared" si="27"/>
        <v>1401</v>
      </c>
      <c r="C112" s="248">
        <f t="shared" si="29"/>
        <v>1690</v>
      </c>
      <c r="D112" s="248">
        <f t="shared" ref="D112:D133" si="31">ROUND(Y112*$T$76,0)</f>
        <v>2001</v>
      </c>
      <c r="E112" s="248">
        <f t="shared" si="3"/>
        <v>2322</v>
      </c>
      <c r="F112" s="248">
        <f t="shared" si="4"/>
        <v>2708</v>
      </c>
      <c r="G112" s="248">
        <f t="shared" si="5"/>
        <v>3021</v>
      </c>
      <c r="H112" s="248">
        <f t="shared" si="7"/>
        <v>3418</v>
      </c>
      <c r="I112" s="248">
        <f t="shared" si="9"/>
        <v>3794</v>
      </c>
      <c r="J112" s="248">
        <f t="shared" si="11"/>
        <v>4212</v>
      </c>
      <c r="K112" s="248">
        <f t="shared" si="13"/>
        <v>4633</v>
      </c>
      <c r="L112" s="248">
        <f t="shared" si="15"/>
        <v>5054</v>
      </c>
      <c r="M112" s="248">
        <f t="shared" si="17"/>
        <v>5476</v>
      </c>
      <c r="N112" s="248">
        <f t="shared" si="19"/>
        <v>5897</v>
      </c>
      <c r="O112" s="248">
        <f t="shared" si="21"/>
        <v>6318</v>
      </c>
      <c r="P112" s="248">
        <f t="shared" si="23"/>
        <v>6739</v>
      </c>
      <c r="Q112" s="248">
        <f t="shared" si="25"/>
        <v>7160</v>
      </c>
      <c r="R112" s="248">
        <f t="shared" si="25"/>
        <v>7582</v>
      </c>
      <c r="S112" s="248">
        <f t="shared" si="25"/>
        <v>8003</v>
      </c>
      <c r="T112" s="249">
        <f>ROUND(AO112*$T$76,0)</f>
        <v>8424</v>
      </c>
      <c r="V112" s="239">
        <v>40</v>
      </c>
      <c r="W112" s="250">
        <v>519</v>
      </c>
      <c r="X112" s="250">
        <v>626</v>
      </c>
      <c r="Y112" s="250">
        <v>741</v>
      </c>
      <c r="Z112" s="250">
        <v>860</v>
      </c>
      <c r="AA112" s="250">
        <v>1003</v>
      </c>
      <c r="AB112" s="250">
        <v>1119</v>
      </c>
      <c r="AC112" s="250">
        <v>1266</v>
      </c>
      <c r="AD112" s="250">
        <v>1405</v>
      </c>
      <c r="AE112" s="295">
        <f>$AE$74*V112*AP112</f>
        <v>1560</v>
      </c>
      <c r="AF112" s="295">
        <f>$AF$74*V112*AP112</f>
        <v>1716</v>
      </c>
      <c r="AG112" s="295">
        <f>$AG$74*V112*AP112</f>
        <v>1872</v>
      </c>
      <c r="AH112" s="243">
        <f>$AH$74*V112*AP112</f>
        <v>2028</v>
      </c>
      <c r="AI112" s="243">
        <f>$AI$74*V112*AP112</f>
        <v>2184</v>
      </c>
      <c r="AJ112" s="243">
        <f>$AJ$74*V112*AP112</f>
        <v>2340</v>
      </c>
      <c r="AK112" s="243">
        <f>$AK$74*V112*AP112</f>
        <v>2496</v>
      </c>
      <c r="AL112" s="243">
        <f>$AL$74*V112*AP112</f>
        <v>2652</v>
      </c>
      <c r="AM112" s="243">
        <f>$AM$74*V112*AP112</f>
        <v>2808</v>
      </c>
      <c r="AN112" s="243">
        <f>$AN$74*V112*AP112</f>
        <v>2964</v>
      </c>
      <c r="AO112" s="243">
        <f>$AO$74*V112*AP112</f>
        <v>3120</v>
      </c>
      <c r="AP112" s="222">
        <v>1.95</v>
      </c>
    </row>
    <row r="113" spans="1:42" x14ac:dyDescent="0.15">
      <c r="A113" s="244">
        <v>1000</v>
      </c>
      <c r="B113" s="245">
        <f t="shared" si="27"/>
        <v>2600</v>
      </c>
      <c r="C113" s="245">
        <f t="shared" si="29"/>
        <v>2889</v>
      </c>
      <c r="D113" s="245">
        <f t="shared" si="31"/>
        <v>3416</v>
      </c>
      <c r="E113" s="245">
        <f t="shared" si="3"/>
        <v>3931</v>
      </c>
      <c r="F113" s="245">
        <f t="shared" si="4"/>
        <v>4498</v>
      </c>
      <c r="G113" s="245">
        <f t="shared" si="5"/>
        <v>5049</v>
      </c>
      <c r="H113" s="245">
        <f t="shared" si="7"/>
        <v>5681</v>
      </c>
      <c r="I113" s="245">
        <f t="shared" si="9"/>
        <v>6294</v>
      </c>
      <c r="J113" s="245">
        <f t="shared" si="11"/>
        <v>6842</v>
      </c>
      <c r="K113" s="245">
        <f t="shared" si="13"/>
        <v>7520</v>
      </c>
      <c r="L113" s="245">
        <f t="shared" si="15"/>
        <v>8157</v>
      </c>
      <c r="M113" s="245">
        <f t="shared" si="17"/>
        <v>8845</v>
      </c>
      <c r="N113" s="245">
        <f t="shared" si="19"/>
        <v>9526</v>
      </c>
      <c r="O113" s="245">
        <f t="shared" si="21"/>
        <v>10206</v>
      </c>
      <c r="P113" s="245">
        <f t="shared" si="23"/>
        <v>10886</v>
      </c>
      <c r="Q113" s="245">
        <f t="shared" si="25"/>
        <v>11567</v>
      </c>
      <c r="R113" s="245">
        <f t="shared" si="25"/>
        <v>12247</v>
      </c>
      <c r="S113" s="245">
        <f t="shared" si="25"/>
        <v>12928</v>
      </c>
      <c r="T113" s="246">
        <f t="shared" si="25"/>
        <v>13608</v>
      </c>
      <c r="V113" s="239">
        <v>1000</v>
      </c>
      <c r="W113" s="250">
        <f t="shared" ref="W113:AO113" si="32">W112+B183</f>
        <v>963</v>
      </c>
      <c r="X113" s="250">
        <f t="shared" si="32"/>
        <v>1070</v>
      </c>
      <c r="Y113" s="250">
        <f t="shared" si="32"/>
        <v>1265</v>
      </c>
      <c r="Z113" s="250">
        <f t="shared" si="32"/>
        <v>1456</v>
      </c>
      <c r="AA113" s="250">
        <f t="shared" si="32"/>
        <v>1666</v>
      </c>
      <c r="AB113" s="250">
        <f t="shared" si="32"/>
        <v>1870</v>
      </c>
      <c r="AC113" s="250">
        <f t="shared" si="32"/>
        <v>2104</v>
      </c>
      <c r="AD113" s="250">
        <f t="shared" si="32"/>
        <v>2331</v>
      </c>
      <c r="AE113" s="295">
        <f t="shared" si="32"/>
        <v>2534</v>
      </c>
      <c r="AF113" s="295">
        <f t="shared" si="32"/>
        <v>2785</v>
      </c>
      <c r="AG113" s="295">
        <f t="shared" si="32"/>
        <v>3021</v>
      </c>
      <c r="AH113" s="243">
        <f t="shared" si="32"/>
        <v>3276</v>
      </c>
      <c r="AI113" s="243">
        <f t="shared" si="32"/>
        <v>3528</v>
      </c>
      <c r="AJ113" s="243">
        <f t="shared" si="32"/>
        <v>3780</v>
      </c>
      <c r="AK113" s="243">
        <f t="shared" si="32"/>
        <v>4032</v>
      </c>
      <c r="AL113" s="243">
        <f t="shared" si="32"/>
        <v>4284</v>
      </c>
      <c r="AM113" s="243">
        <f t="shared" si="32"/>
        <v>4536</v>
      </c>
      <c r="AN113" s="243">
        <f t="shared" si="32"/>
        <v>4788</v>
      </c>
      <c r="AO113" s="243">
        <f t="shared" si="32"/>
        <v>5040</v>
      </c>
      <c r="AP113" s="222">
        <f>AP112+U183</f>
        <v>3.15</v>
      </c>
    </row>
    <row r="114" spans="1:42" x14ac:dyDescent="0.15">
      <c r="A114" s="251" t="s">
        <v>19</v>
      </c>
      <c r="B114" s="248">
        <f t="shared" si="27"/>
        <v>1463</v>
      </c>
      <c r="C114" s="248">
        <f t="shared" si="29"/>
        <v>1731</v>
      </c>
      <c r="D114" s="248">
        <f t="shared" si="31"/>
        <v>2095</v>
      </c>
      <c r="E114" s="248">
        <f t="shared" ref="E114:E133" si="33">ROUND(Z114*$T$76,0)</f>
        <v>2435</v>
      </c>
      <c r="F114" s="248">
        <f t="shared" si="4"/>
        <v>2838</v>
      </c>
      <c r="G114" s="248">
        <f t="shared" si="5"/>
        <v>3164</v>
      </c>
      <c r="H114" s="248">
        <f t="shared" si="7"/>
        <v>3580</v>
      </c>
      <c r="I114" s="248">
        <f t="shared" si="9"/>
        <v>3972</v>
      </c>
      <c r="J114" s="248">
        <f t="shared" si="11"/>
        <v>4423</v>
      </c>
      <c r="K114" s="248">
        <f t="shared" si="13"/>
        <v>4865</v>
      </c>
      <c r="L114" s="248">
        <f t="shared" si="15"/>
        <v>5307</v>
      </c>
      <c r="M114" s="248">
        <f t="shared" si="17"/>
        <v>5749</v>
      </c>
      <c r="N114" s="248">
        <f t="shared" si="19"/>
        <v>6192</v>
      </c>
      <c r="O114" s="248">
        <f t="shared" si="21"/>
        <v>6634</v>
      </c>
      <c r="P114" s="248">
        <f t="shared" si="23"/>
        <v>7076</v>
      </c>
      <c r="Q114" s="248">
        <f t="shared" si="25"/>
        <v>7518</v>
      </c>
      <c r="R114" s="248">
        <f t="shared" si="25"/>
        <v>7961</v>
      </c>
      <c r="S114" s="248">
        <f t="shared" si="25"/>
        <v>8403</v>
      </c>
      <c r="T114" s="249">
        <f t="shared" si="25"/>
        <v>8845</v>
      </c>
      <c r="V114" s="239">
        <v>42</v>
      </c>
      <c r="W114" s="250">
        <v>542</v>
      </c>
      <c r="X114" s="250">
        <v>641</v>
      </c>
      <c r="Y114" s="250">
        <v>776</v>
      </c>
      <c r="Z114" s="250">
        <v>902</v>
      </c>
      <c r="AA114" s="250">
        <v>1051</v>
      </c>
      <c r="AB114" s="250">
        <v>1172</v>
      </c>
      <c r="AC114" s="250">
        <v>1326</v>
      </c>
      <c r="AD114" s="250">
        <v>1471</v>
      </c>
      <c r="AE114" s="295">
        <f>$AE$74*V114*AP114</f>
        <v>1638</v>
      </c>
      <c r="AF114" s="295">
        <f>$AF$74*V114*AP114</f>
        <v>1801.8</v>
      </c>
      <c r="AG114" s="295">
        <f>$AG$74*V114*AP114</f>
        <v>1965.6</v>
      </c>
      <c r="AH114" s="243">
        <f>$AH$74*V114*AP114</f>
        <v>2129.4</v>
      </c>
      <c r="AI114" s="243">
        <f>$AI$74*V114*AP114</f>
        <v>2293.1999999999998</v>
      </c>
      <c r="AJ114" s="243">
        <f>$AJ$74*V114*AP114</f>
        <v>2457</v>
      </c>
      <c r="AK114" s="243">
        <f>$AK$74*V114*AP114</f>
        <v>2620.7999999999997</v>
      </c>
      <c r="AL114" s="243">
        <f>$AL$74*V114*AP114</f>
        <v>2784.6</v>
      </c>
      <c r="AM114" s="243">
        <f>$AM$74*V114*AP114</f>
        <v>2948.4</v>
      </c>
      <c r="AN114" s="243">
        <f>$AN$74*V114*AP114</f>
        <v>3112.2</v>
      </c>
      <c r="AO114" s="243">
        <f>$AO$74*V114*AP114</f>
        <v>3276</v>
      </c>
      <c r="AP114" s="222">
        <v>1.95</v>
      </c>
    </row>
    <row r="115" spans="1:42" x14ac:dyDescent="0.15">
      <c r="A115" s="244">
        <v>1050</v>
      </c>
      <c r="B115" s="245">
        <f t="shared" si="27"/>
        <v>2719</v>
      </c>
      <c r="C115" s="245">
        <f t="shared" si="29"/>
        <v>2986</v>
      </c>
      <c r="D115" s="245">
        <f t="shared" si="31"/>
        <v>3545</v>
      </c>
      <c r="E115" s="245">
        <f t="shared" si="33"/>
        <v>4123</v>
      </c>
      <c r="F115" s="245">
        <f t="shared" si="4"/>
        <v>4687</v>
      </c>
      <c r="G115" s="245">
        <f t="shared" si="5"/>
        <v>5287</v>
      </c>
      <c r="H115" s="245">
        <f t="shared" si="7"/>
        <v>5954</v>
      </c>
      <c r="I115" s="245">
        <f t="shared" si="9"/>
        <v>6591</v>
      </c>
      <c r="J115" s="245">
        <f t="shared" si="11"/>
        <v>7171</v>
      </c>
      <c r="K115" s="245">
        <f t="shared" si="13"/>
        <v>7894</v>
      </c>
      <c r="L115" s="245">
        <f t="shared" si="15"/>
        <v>8561</v>
      </c>
      <c r="M115" s="245">
        <f t="shared" si="17"/>
        <v>9287</v>
      </c>
      <c r="N115" s="245">
        <f t="shared" si="19"/>
        <v>10002</v>
      </c>
      <c r="O115" s="245">
        <f t="shared" si="21"/>
        <v>10716</v>
      </c>
      <c r="P115" s="245">
        <f t="shared" si="23"/>
        <v>11431</v>
      </c>
      <c r="Q115" s="245">
        <f t="shared" si="25"/>
        <v>12145</v>
      </c>
      <c r="R115" s="245">
        <f t="shared" si="25"/>
        <v>12860</v>
      </c>
      <c r="S115" s="245">
        <f t="shared" si="25"/>
        <v>13574</v>
      </c>
      <c r="T115" s="246">
        <f t="shared" si="25"/>
        <v>14288</v>
      </c>
      <c r="V115" s="239">
        <v>1050</v>
      </c>
      <c r="W115" s="250">
        <f t="shared" ref="W115:AO115" si="34">W114+B185</f>
        <v>1007</v>
      </c>
      <c r="X115" s="250">
        <f t="shared" si="34"/>
        <v>1106</v>
      </c>
      <c r="Y115" s="250">
        <f t="shared" si="34"/>
        <v>1313</v>
      </c>
      <c r="Z115" s="250">
        <f t="shared" si="34"/>
        <v>1527</v>
      </c>
      <c r="AA115" s="250">
        <f t="shared" si="34"/>
        <v>1736</v>
      </c>
      <c r="AB115" s="250">
        <f t="shared" si="34"/>
        <v>1958</v>
      </c>
      <c r="AC115" s="250">
        <f t="shared" si="34"/>
        <v>2205</v>
      </c>
      <c r="AD115" s="250">
        <f t="shared" si="34"/>
        <v>2441</v>
      </c>
      <c r="AE115" s="295">
        <f t="shared" si="34"/>
        <v>2656</v>
      </c>
      <c r="AF115" s="295">
        <f t="shared" si="34"/>
        <v>2923.8</v>
      </c>
      <c r="AG115" s="295">
        <f t="shared" si="34"/>
        <v>3170.6</v>
      </c>
      <c r="AH115" s="243">
        <f t="shared" si="34"/>
        <v>3439.8</v>
      </c>
      <c r="AI115" s="243">
        <f t="shared" si="34"/>
        <v>3704.3999999999996</v>
      </c>
      <c r="AJ115" s="243">
        <f t="shared" si="34"/>
        <v>3969</v>
      </c>
      <c r="AK115" s="243">
        <f t="shared" si="34"/>
        <v>4233.5999999999995</v>
      </c>
      <c r="AL115" s="243">
        <f t="shared" si="34"/>
        <v>4498.2</v>
      </c>
      <c r="AM115" s="243">
        <f t="shared" si="34"/>
        <v>4762.8</v>
      </c>
      <c r="AN115" s="243">
        <f t="shared" si="34"/>
        <v>5027.3999999999996</v>
      </c>
      <c r="AO115" s="243">
        <f t="shared" si="34"/>
        <v>5292</v>
      </c>
      <c r="AP115" s="222">
        <f>AP114+U185</f>
        <v>3.15</v>
      </c>
    </row>
    <row r="116" spans="1:42" x14ac:dyDescent="0.15">
      <c r="A116" s="251" t="s">
        <v>20</v>
      </c>
      <c r="B116" s="248">
        <f t="shared" si="27"/>
        <v>1523</v>
      </c>
      <c r="C116" s="248">
        <f t="shared" si="29"/>
        <v>1796</v>
      </c>
      <c r="D116" s="248">
        <f t="shared" si="31"/>
        <v>2179</v>
      </c>
      <c r="E116" s="248">
        <f t="shared" si="33"/>
        <v>2527</v>
      </c>
      <c r="F116" s="248">
        <f t="shared" ref="F116:F133" si="35">ROUND(AA116*$T$76,0)</f>
        <v>2894</v>
      </c>
      <c r="G116" s="248">
        <f t="shared" si="5"/>
        <v>3291</v>
      </c>
      <c r="H116" s="248">
        <f t="shared" si="7"/>
        <v>3723</v>
      </c>
      <c r="I116" s="248">
        <f t="shared" si="9"/>
        <v>4120</v>
      </c>
      <c r="J116" s="248">
        <f t="shared" si="11"/>
        <v>4586</v>
      </c>
      <c r="K116" s="248">
        <f t="shared" si="13"/>
        <v>5044</v>
      </c>
      <c r="L116" s="248">
        <f t="shared" si="15"/>
        <v>5503</v>
      </c>
      <c r="M116" s="248">
        <f t="shared" si="17"/>
        <v>5961</v>
      </c>
      <c r="N116" s="248">
        <f t="shared" si="19"/>
        <v>6420</v>
      </c>
      <c r="O116" s="248">
        <f t="shared" si="21"/>
        <v>6879</v>
      </c>
      <c r="P116" s="248">
        <f t="shared" si="23"/>
        <v>7337</v>
      </c>
      <c r="Q116" s="248">
        <f t="shared" si="25"/>
        <v>7796</v>
      </c>
      <c r="R116" s="248">
        <f t="shared" si="25"/>
        <v>8254</v>
      </c>
      <c r="S116" s="248">
        <f t="shared" si="25"/>
        <v>8713</v>
      </c>
      <c r="T116" s="249">
        <f t="shared" si="25"/>
        <v>9171</v>
      </c>
      <c r="V116" s="239">
        <v>44</v>
      </c>
      <c r="W116" s="250">
        <v>564</v>
      </c>
      <c r="X116" s="250">
        <v>665</v>
      </c>
      <c r="Y116" s="250">
        <v>807</v>
      </c>
      <c r="Z116" s="250">
        <v>936</v>
      </c>
      <c r="AA116" s="250">
        <v>1072</v>
      </c>
      <c r="AB116" s="250">
        <v>1219</v>
      </c>
      <c r="AC116" s="250">
        <v>1379</v>
      </c>
      <c r="AD116" s="250">
        <v>1526</v>
      </c>
      <c r="AE116" s="295">
        <f>$AE$74*V116*AP116</f>
        <v>1698.3999999999999</v>
      </c>
      <c r="AF116" s="295">
        <f>$AF$74*V116*AP116</f>
        <v>1868.24</v>
      </c>
      <c r="AG116" s="295">
        <f>$AG$74*V116*AP116</f>
        <v>2038.08</v>
      </c>
      <c r="AH116" s="243">
        <f>$AH$74*V116*AP116</f>
        <v>2207.92</v>
      </c>
      <c r="AI116" s="243">
        <f>$AI$74*V116*AP116</f>
        <v>2377.7599999999998</v>
      </c>
      <c r="AJ116" s="243">
        <f>$AJ$74*V116*AP116</f>
        <v>2547.6</v>
      </c>
      <c r="AK116" s="243">
        <f>$AK$74*V116*AP116</f>
        <v>2717.44</v>
      </c>
      <c r="AL116" s="243">
        <f>$AL$74*V116*AP116</f>
        <v>2887.2799999999997</v>
      </c>
      <c r="AM116" s="243">
        <f>$AM$74*V116*AP116</f>
        <v>3057.12</v>
      </c>
      <c r="AN116" s="243">
        <f>$AN$74*V116*AP116</f>
        <v>3226.96</v>
      </c>
      <c r="AO116" s="243">
        <f>$AO$74*V116*AP116</f>
        <v>3396.7999999999997</v>
      </c>
      <c r="AP116" s="222">
        <v>1.93</v>
      </c>
    </row>
    <row r="117" spans="1:42" x14ac:dyDescent="0.15">
      <c r="A117" s="244">
        <v>1100</v>
      </c>
      <c r="B117" s="245">
        <f t="shared" si="27"/>
        <v>2838</v>
      </c>
      <c r="C117" s="245">
        <f t="shared" si="29"/>
        <v>3110</v>
      </c>
      <c r="D117" s="245">
        <f t="shared" si="31"/>
        <v>3664</v>
      </c>
      <c r="E117" s="245">
        <f t="shared" si="33"/>
        <v>4293</v>
      </c>
      <c r="F117" s="245">
        <f t="shared" si="35"/>
        <v>4855</v>
      </c>
      <c r="G117" s="245">
        <f t="shared" si="5"/>
        <v>5513</v>
      </c>
      <c r="H117" s="245">
        <f t="shared" si="7"/>
        <v>6205</v>
      </c>
      <c r="I117" s="245">
        <f t="shared" si="9"/>
        <v>6861</v>
      </c>
      <c r="J117" s="245">
        <f t="shared" si="11"/>
        <v>7464</v>
      </c>
      <c r="K117" s="245">
        <f t="shared" si="13"/>
        <v>8209</v>
      </c>
      <c r="L117" s="245">
        <f t="shared" si="15"/>
        <v>8894</v>
      </c>
      <c r="M117" s="245">
        <f t="shared" si="17"/>
        <v>9637</v>
      </c>
      <c r="N117" s="245">
        <f t="shared" si="19"/>
        <v>10378</v>
      </c>
      <c r="O117" s="245">
        <f t="shared" si="21"/>
        <v>11120</v>
      </c>
      <c r="P117" s="245">
        <f t="shared" si="23"/>
        <v>11861</v>
      </c>
      <c r="Q117" s="245">
        <f t="shared" si="25"/>
        <v>12602</v>
      </c>
      <c r="R117" s="245">
        <f t="shared" si="25"/>
        <v>13344</v>
      </c>
      <c r="S117" s="245">
        <f t="shared" si="25"/>
        <v>14085</v>
      </c>
      <c r="T117" s="246">
        <f t="shared" si="25"/>
        <v>14826</v>
      </c>
      <c r="V117" s="239">
        <v>1100</v>
      </c>
      <c r="W117" s="250">
        <f t="shared" ref="W117:AO117" si="36">W116+B187</f>
        <v>1051</v>
      </c>
      <c r="X117" s="250">
        <f t="shared" si="36"/>
        <v>1152</v>
      </c>
      <c r="Y117" s="250">
        <f t="shared" si="36"/>
        <v>1357</v>
      </c>
      <c r="Z117" s="250">
        <f t="shared" si="36"/>
        <v>1590</v>
      </c>
      <c r="AA117" s="250">
        <f t="shared" si="36"/>
        <v>1798</v>
      </c>
      <c r="AB117" s="250">
        <f t="shared" si="36"/>
        <v>2042</v>
      </c>
      <c r="AC117" s="250">
        <f t="shared" si="36"/>
        <v>2298</v>
      </c>
      <c r="AD117" s="250">
        <f t="shared" si="36"/>
        <v>2541</v>
      </c>
      <c r="AE117" s="295">
        <f t="shared" si="36"/>
        <v>2764.3999999999996</v>
      </c>
      <c r="AF117" s="295">
        <f t="shared" si="36"/>
        <v>3040.24</v>
      </c>
      <c r="AG117" s="295">
        <f t="shared" si="36"/>
        <v>3294.08</v>
      </c>
      <c r="AH117" s="243">
        <f t="shared" si="36"/>
        <v>3569.2799999999997</v>
      </c>
      <c r="AI117" s="243">
        <f t="shared" si="36"/>
        <v>3843.8399999999997</v>
      </c>
      <c r="AJ117" s="243">
        <f t="shared" si="36"/>
        <v>4118.3999999999996</v>
      </c>
      <c r="AK117" s="243">
        <f t="shared" si="36"/>
        <v>4392.96</v>
      </c>
      <c r="AL117" s="243">
        <f t="shared" si="36"/>
        <v>4667.5199999999995</v>
      </c>
      <c r="AM117" s="243">
        <f t="shared" si="36"/>
        <v>4942.08</v>
      </c>
      <c r="AN117" s="243">
        <f t="shared" si="36"/>
        <v>5216.6399999999994</v>
      </c>
      <c r="AO117" s="243">
        <f t="shared" si="36"/>
        <v>5491.2</v>
      </c>
      <c r="AP117" s="222">
        <f>AP116+U187</f>
        <v>3.12</v>
      </c>
    </row>
    <row r="118" spans="1:42" x14ac:dyDescent="0.15">
      <c r="A118" s="251" t="s">
        <v>21</v>
      </c>
      <c r="B118" s="248">
        <f t="shared" si="27"/>
        <v>1588</v>
      </c>
      <c r="C118" s="248">
        <f t="shared" si="29"/>
        <v>1874</v>
      </c>
      <c r="D118" s="248">
        <f t="shared" si="31"/>
        <v>2271</v>
      </c>
      <c r="E118" s="248">
        <f t="shared" si="33"/>
        <v>2635</v>
      </c>
      <c r="F118" s="248">
        <f t="shared" si="35"/>
        <v>3081</v>
      </c>
      <c r="G118" s="248">
        <f t="shared" si="5"/>
        <v>3445</v>
      </c>
      <c r="H118" s="248">
        <f t="shared" si="7"/>
        <v>3891</v>
      </c>
      <c r="I118" s="248">
        <f t="shared" si="9"/>
        <v>4293</v>
      </c>
      <c r="J118" s="248">
        <f t="shared" si="11"/>
        <v>4769</v>
      </c>
      <c r="K118" s="248">
        <f t="shared" si="13"/>
        <v>5246</v>
      </c>
      <c r="L118" s="248">
        <f t="shared" si="15"/>
        <v>5723</v>
      </c>
      <c r="M118" s="248">
        <f t="shared" si="17"/>
        <v>6200</v>
      </c>
      <c r="N118" s="248">
        <f t="shared" si="19"/>
        <v>6677</v>
      </c>
      <c r="O118" s="248">
        <f t="shared" si="21"/>
        <v>7154</v>
      </c>
      <c r="P118" s="248">
        <f t="shared" si="23"/>
        <v>7631</v>
      </c>
      <c r="Q118" s="248">
        <f t="shared" si="25"/>
        <v>8108</v>
      </c>
      <c r="R118" s="248">
        <f t="shared" si="25"/>
        <v>8585</v>
      </c>
      <c r="S118" s="248">
        <f t="shared" si="25"/>
        <v>9062</v>
      </c>
      <c r="T118" s="249">
        <f t="shared" si="25"/>
        <v>9539</v>
      </c>
      <c r="V118" s="239">
        <v>46</v>
      </c>
      <c r="W118" s="250">
        <v>588</v>
      </c>
      <c r="X118" s="250">
        <v>694</v>
      </c>
      <c r="Y118" s="250">
        <v>841</v>
      </c>
      <c r="Z118" s="250">
        <v>976</v>
      </c>
      <c r="AA118" s="250">
        <v>1141</v>
      </c>
      <c r="AB118" s="250">
        <v>1276</v>
      </c>
      <c r="AC118" s="250">
        <v>1441</v>
      </c>
      <c r="AD118" s="250">
        <v>1590</v>
      </c>
      <c r="AE118" s="295">
        <f>$AE$74*V118*AP118</f>
        <v>1766.3999999999999</v>
      </c>
      <c r="AF118" s="295">
        <f>$AF$74*V118*AP118</f>
        <v>1943.04</v>
      </c>
      <c r="AG118" s="295">
        <f>$AG$74*V118*AP118</f>
        <v>2119.6799999999998</v>
      </c>
      <c r="AH118" s="243">
        <f>$AH$74*V118*AP118</f>
        <v>2296.3199999999997</v>
      </c>
      <c r="AI118" s="243">
        <f>$AI$74*V118*AP118</f>
        <v>2472.96</v>
      </c>
      <c r="AJ118" s="243">
        <f>$AJ$74*V118*AP118</f>
        <v>2649.6</v>
      </c>
      <c r="AK118" s="243">
        <f>$AK$74*V118*AP118</f>
        <v>2826.24</v>
      </c>
      <c r="AL118" s="243">
        <f>$AL$74*V118*AP118</f>
        <v>3002.88</v>
      </c>
      <c r="AM118" s="243">
        <f>$AM$74*V118*AP118</f>
        <v>3179.52</v>
      </c>
      <c r="AN118" s="243">
        <f>$AN$74*V118*AP118</f>
        <v>3356.16</v>
      </c>
      <c r="AO118" s="243">
        <f>$AO$74*V118*AP118</f>
        <v>3532.7999999999997</v>
      </c>
      <c r="AP118" s="222">
        <v>1.92</v>
      </c>
    </row>
    <row r="119" spans="1:42" x14ac:dyDescent="0.15">
      <c r="A119" s="244">
        <v>1150</v>
      </c>
      <c r="B119" s="245">
        <f t="shared" si="27"/>
        <v>2957</v>
      </c>
      <c r="C119" s="245">
        <f t="shared" si="29"/>
        <v>3243</v>
      </c>
      <c r="D119" s="245">
        <f t="shared" si="31"/>
        <v>3823</v>
      </c>
      <c r="E119" s="245">
        <f t="shared" si="33"/>
        <v>4452</v>
      </c>
      <c r="F119" s="245">
        <f t="shared" si="35"/>
        <v>5130</v>
      </c>
      <c r="G119" s="245">
        <f t="shared" si="5"/>
        <v>5762</v>
      </c>
      <c r="H119" s="245">
        <f t="shared" si="7"/>
        <v>6483</v>
      </c>
      <c r="I119" s="245">
        <f t="shared" si="9"/>
        <v>7152</v>
      </c>
      <c r="J119" s="245">
        <f t="shared" si="11"/>
        <v>7774</v>
      </c>
      <c r="K119" s="245">
        <f t="shared" si="13"/>
        <v>8543</v>
      </c>
      <c r="L119" s="245">
        <f t="shared" si="15"/>
        <v>9255</v>
      </c>
      <c r="M119" s="245">
        <f t="shared" si="17"/>
        <v>10011</v>
      </c>
      <c r="N119" s="245">
        <f t="shared" si="19"/>
        <v>10781</v>
      </c>
      <c r="O119" s="245">
        <f t="shared" si="21"/>
        <v>11551</v>
      </c>
      <c r="P119" s="245">
        <f t="shared" si="23"/>
        <v>12321</v>
      </c>
      <c r="Q119" s="245">
        <f t="shared" si="25"/>
        <v>13091</v>
      </c>
      <c r="R119" s="245">
        <f t="shared" si="25"/>
        <v>13861</v>
      </c>
      <c r="S119" s="245">
        <f t="shared" si="25"/>
        <v>14631</v>
      </c>
      <c r="T119" s="246">
        <f t="shared" si="25"/>
        <v>15401</v>
      </c>
      <c r="V119" s="239">
        <v>1150</v>
      </c>
      <c r="W119" s="250">
        <f t="shared" ref="W119:AO119" si="37">W118+B189</f>
        <v>1095</v>
      </c>
      <c r="X119" s="250">
        <f t="shared" si="37"/>
        <v>1201</v>
      </c>
      <c r="Y119" s="250">
        <f t="shared" si="37"/>
        <v>1416</v>
      </c>
      <c r="Z119" s="250">
        <f t="shared" si="37"/>
        <v>1649</v>
      </c>
      <c r="AA119" s="250">
        <f t="shared" si="37"/>
        <v>1900</v>
      </c>
      <c r="AB119" s="250">
        <f t="shared" si="37"/>
        <v>2134</v>
      </c>
      <c r="AC119" s="250">
        <f t="shared" si="37"/>
        <v>2401</v>
      </c>
      <c r="AD119" s="250">
        <f t="shared" si="37"/>
        <v>2649</v>
      </c>
      <c r="AE119" s="295">
        <f t="shared" si="37"/>
        <v>2879.3999999999996</v>
      </c>
      <c r="AF119" s="295">
        <f t="shared" si="37"/>
        <v>3164.04</v>
      </c>
      <c r="AG119" s="295">
        <f t="shared" si="37"/>
        <v>3427.68</v>
      </c>
      <c r="AH119" s="243">
        <f t="shared" si="37"/>
        <v>3707.5999999999995</v>
      </c>
      <c r="AI119" s="243">
        <f t="shared" si="37"/>
        <v>3992.8</v>
      </c>
      <c r="AJ119" s="243">
        <f t="shared" si="37"/>
        <v>4278</v>
      </c>
      <c r="AK119" s="243">
        <f t="shared" si="37"/>
        <v>4563.2</v>
      </c>
      <c r="AL119" s="243">
        <f t="shared" si="37"/>
        <v>4848.3999999999996</v>
      </c>
      <c r="AM119" s="243">
        <f t="shared" si="37"/>
        <v>5133.6000000000004</v>
      </c>
      <c r="AN119" s="243">
        <f t="shared" si="37"/>
        <v>5418.7999999999993</v>
      </c>
      <c r="AO119" s="243">
        <f t="shared" si="37"/>
        <v>5704</v>
      </c>
      <c r="AP119" s="222">
        <f>AP118+U189</f>
        <v>3.0999999999999996</v>
      </c>
    </row>
    <row r="120" spans="1:42" x14ac:dyDescent="0.15">
      <c r="A120" s="251" t="s">
        <v>22</v>
      </c>
      <c r="B120" s="248">
        <f t="shared" si="27"/>
        <v>1652</v>
      </c>
      <c r="C120" s="248">
        <f t="shared" si="29"/>
        <v>1955</v>
      </c>
      <c r="D120" s="248">
        <f t="shared" si="31"/>
        <v>2365</v>
      </c>
      <c r="E120" s="248">
        <f t="shared" si="33"/>
        <v>2749</v>
      </c>
      <c r="F120" s="248">
        <f t="shared" si="35"/>
        <v>3210</v>
      </c>
      <c r="G120" s="248">
        <f t="shared" si="5"/>
        <v>3599</v>
      </c>
      <c r="H120" s="248">
        <f t="shared" si="7"/>
        <v>4061</v>
      </c>
      <c r="I120" s="248">
        <f t="shared" si="9"/>
        <v>4469</v>
      </c>
      <c r="J120" s="248">
        <f t="shared" si="11"/>
        <v>4977</v>
      </c>
      <c r="K120" s="248">
        <f t="shared" si="13"/>
        <v>5474</v>
      </c>
      <c r="L120" s="248">
        <f t="shared" si="15"/>
        <v>5972</v>
      </c>
      <c r="M120" s="248">
        <f t="shared" si="17"/>
        <v>6470</v>
      </c>
      <c r="N120" s="248">
        <f t="shared" si="19"/>
        <v>6967</v>
      </c>
      <c r="O120" s="248">
        <f t="shared" si="21"/>
        <v>7465</v>
      </c>
      <c r="P120" s="248">
        <f t="shared" si="23"/>
        <v>7963</v>
      </c>
      <c r="Q120" s="248">
        <f t="shared" si="25"/>
        <v>8460</v>
      </c>
      <c r="R120" s="248">
        <f t="shared" si="25"/>
        <v>8958</v>
      </c>
      <c r="S120" s="248">
        <f t="shared" si="25"/>
        <v>9456</v>
      </c>
      <c r="T120" s="249">
        <f t="shared" si="25"/>
        <v>9953</v>
      </c>
      <c r="V120" s="239">
        <v>48</v>
      </c>
      <c r="W120" s="250">
        <v>612</v>
      </c>
      <c r="X120" s="250">
        <v>724</v>
      </c>
      <c r="Y120" s="250">
        <v>876</v>
      </c>
      <c r="Z120" s="250">
        <v>1018</v>
      </c>
      <c r="AA120" s="250">
        <v>1189</v>
      </c>
      <c r="AB120" s="250">
        <v>1333</v>
      </c>
      <c r="AC120" s="250">
        <v>1504</v>
      </c>
      <c r="AD120" s="250">
        <v>1655</v>
      </c>
      <c r="AE120" s="295">
        <f>$AE$74*V120*AP120</f>
        <v>1843.1999999999998</v>
      </c>
      <c r="AF120" s="295">
        <f>$AF$74*V120*AP120</f>
        <v>2027.52</v>
      </c>
      <c r="AG120" s="295">
        <f>$AG$74*V120*AP120</f>
        <v>2211.84</v>
      </c>
      <c r="AH120" s="243">
        <f>$AH$74*V120*AP120</f>
        <v>2396.16</v>
      </c>
      <c r="AI120" s="243">
        <f>$AI$74*V120*AP120</f>
        <v>2580.48</v>
      </c>
      <c r="AJ120" s="243">
        <f>$AJ$74*V120*AP120</f>
        <v>2764.7999999999997</v>
      </c>
      <c r="AK120" s="243">
        <f>$AK$74*V120*AP120</f>
        <v>2949.12</v>
      </c>
      <c r="AL120" s="243">
        <f>$AL$74*V120*AP120</f>
        <v>3133.44</v>
      </c>
      <c r="AM120" s="243">
        <f>$AM$74*V120*AP120</f>
        <v>3317.7599999999998</v>
      </c>
      <c r="AN120" s="243">
        <f>$AN$74*V120*AP120</f>
        <v>3502.08</v>
      </c>
      <c r="AO120" s="243">
        <f>$AO$74*V120*AP120</f>
        <v>3686.3999999999996</v>
      </c>
      <c r="AP120" s="222">
        <v>1.92</v>
      </c>
    </row>
    <row r="121" spans="1:42" ht="13" thickBot="1" x14ac:dyDescent="0.2">
      <c r="A121" s="240">
        <v>1200</v>
      </c>
      <c r="B121" s="252">
        <f t="shared" si="27"/>
        <v>3081</v>
      </c>
      <c r="C121" s="252">
        <f t="shared" si="29"/>
        <v>3383</v>
      </c>
      <c r="D121" s="252">
        <f t="shared" si="31"/>
        <v>3985</v>
      </c>
      <c r="E121" s="252">
        <f t="shared" si="33"/>
        <v>4595</v>
      </c>
      <c r="F121" s="252">
        <f t="shared" si="35"/>
        <v>5289</v>
      </c>
      <c r="G121" s="252">
        <f t="shared" si="5"/>
        <v>5954</v>
      </c>
      <c r="H121" s="252">
        <f t="shared" si="7"/>
        <v>6696</v>
      </c>
      <c r="I121" s="252">
        <f t="shared" si="9"/>
        <v>7430</v>
      </c>
      <c r="J121" s="252">
        <f t="shared" si="11"/>
        <v>8109</v>
      </c>
      <c r="K121" s="252">
        <f t="shared" si="13"/>
        <v>8906</v>
      </c>
      <c r="L121" s="252">
        <f t="shared" si="15"/>
        <v>9649</v>
      </c>
      <c r="M121" s="252">
        <f t="shared" si="17"/>
        <v>10446</v>
      </c>
      <c r="N121" s="252">
        <f t="shared" si="19"/>
        <v>11249</v>
      </c>
      <c r="O121" s="252">
        <f t="shared" si="21"/>
        <v>12053</v>
      </c>
      <c r="P121" s="252">
        <f t="shared" si="23"/>
        <v>12856</v>
      </c>
      <c r="Q121" s="252">
        <f t="shared" si="25"/>
        <v>13660</v>
      </c>
      <c r="R121" s="252">
        <f t="shared" si="25"/>
        <v>14463</v>
      </c>
      <c r="S121" s="252">
        <f t="shared" si="25"/>
        <v>15267</v>
      </c>
      <c r="T121" s="253">
        <f t="shared" si="25"/>
        <v>16070</v>
      </c>
      <c r="V121" s="239">
        <v>1200</v>
      </c>
      <c r="W121" s="250">
        <f t="shared" ref="W121:AO121" si="38">W120+B191</f>
        <v>1141</v>
      </c>
      <c r="X121" s="250">
        <f t="shared" si="38"/>
        <v>1253</v>
      </c>
      <c r="Y121" s="250">
        <f t="shared" si="38"/>
        <v>1476</v>
      </c>
      <c r="Z121" s="250">
        <f t="shared" si="38"/>
        <v>1702</v>
      </c>
      <c r="AA121" s="250">
        <f t="shared" si="38"/>
        <v>1959</v>
      </c>
      <c r="AB121" s="250">
        <f t="shared" si="38"/>
        <v>2205</v>
      </c>
      <c r="AC121" s="250">
        <f t="shared" si="38"/>
        <v>2480</v>
      </c>
      <c r="AD121" s="250">
        <f t="shared" si="38"/>
        <v>2752</v>
      </c>
      <c r="AE121" s="295">
        <f t="shared" si="38"/>
        <v>3003.2</v>
      </c>
      <c r="AF121" s="295">
        <f t="shared" si="38"/>
        <v>3298.52</v>
      </c>
      <c r="AG121" s="295">
        <f t="shared" si="38"/>
        <v>3573.84</v>
      </c>
      <c r="AH121" s="243">
        <f t="shared" si="38"/>
        <v>3868.7999999999997</v>
      </c>
      <c r="AI121" s="243">
        <f t="shared" si="38"/>
        <v>4166.3999999999996</v>
      </c>
      <c r="AJ121" s="243">
        <f t="shared" si="38"/>
        <v>4464</v>
      </c>
      <c r="AK121" s="243">
        <f t="shared" si="38"/>
        <v>4761.6000000000004</v>
      </c>
      <c r="AL121" s="243">
        <f t="shared" si="38"/>
        <v>5059.2</v>
      </c>
      <c r="AM121" s="243">
        <f t="shared" si="38"/>
        <v>5356.7999999999993</v>
      </c>
      <c r="AN121" s="243">
        <f t="shared" si="38"/>
        <v>5654.4</v>
      </c>
      <c r="AO121" s="243">
        <f t="shared" si="38"/>
        <v>5952</v>
      </c>
      <c r="AP121" s="222">
        <f>AP120+U191</f>
        <v>3.0999999999999996</v>
      </c>
    </row>
    <row r="122" spans="1:42" x14ac:dyDescent="0.15">
      <c r="A122" s="238" t="s">
        <v>130</v>
      </c>
      <c r="B122" s="241">
        <f t="shared" si="27"/>
        <v>1723</v>
      </c>
      <c r="C122" s="241">
        <f t="shared" si="29"/>
        <v>2033</v>
      </c>
      <c r="D122" s="241">
        <f t="shared" si="31"/>
        <v>2462</v>
      </c>
      <c r="E122" s="241">
        <f t="shared" si="33"/>
        <v>2862</v>
      </c>
      <c r="F122" s="241">
        <f t="shared" si="35"/>
        <v>3337</v>
      </c>
      <c r="G122" s="241">
        <f t="shared" si="5"/>
        <v>3742</v>
      </c>
      <c r="H122" s="241">
        <f t="shared" si="7"/>
        <v>4234</v>
      </c>
      <c r="I122" s="241">
        <f t="shared" si="9"/>
        <v>4666</v>
      </c>
      <c r="J122" s="241">
        <f t="shared" si="11"/>
        <v>5184</v>
      </c>
      <c r="K122" s="241">
        <f t="shared" si="13"/>
        <v>5702</v>
      </c>
      <c r="L122" s="241">
        <f t="shared" si="15"/>
        <v>6221</v>
      </c>
      <c r="M122" s="241">
        <f t="shared" si="17"/>
        <v>6739</v>
      </c>
      <c r="N122" s="241">
        <f t="shared" si="19"/>
        <v>7258</v>
      </c>
      <c r="O122" s="241">
        <f t="shared" si="21"/>
        <v>7776</v>
      </c>
      <c r="P122" s="241">
        <f t="shared" si="23"/>
        <v>8294</v>
      </c>
      <c r="Q122" s="241">
        <f t="shared" si="25"/>
        <v>8813</v>
      </c>
      <c r="R122" s="241">
        <f t="shared" si="25"/>
        <v>9331</v>
      </c>
      <c r="S122" s="241">
        <f t="shared" si="25"/>
        <v>9850</v>
      </c>
      <c r="T122" s="242">
        <f t="shared" si="25"/>
        <v>10368</v>
      </c>
      <c r="V122" s="239">
        <v>50</v>
      </c>
      <c r="W122" s="243">
        <f>W74*$V$122*W134</f>
        <v>638</v>
      </c>
      <c r="X122" s="243">
        <f t="shared" ref="X122:AO122" si="39">X74*$V$122*X134</f>
        <v>752.99999999999989</v>
      </c>
      <c r="Y122" s="243">
        <f t="shared" si="39"/>
        <v>911.99999999999989</v>
      </c>
      <c r="Z122" s="243">
        <f t="shared" si="39"/>
        <v>1060</v>
      </c>
      <c r="AA122" s="243">
        <f t="shared" si="39"/>
        <v>1236</v>
      </c>
      <c r="AB122" s="243">
        <f t="shared" si="39"/>
        <v>1386</v>
      </c>
      <c r="AC122" s="243">
        <f t="shared" si="39"/>
        <v>1568</v>
      </c>
      <c r="AD122" s="243">
        <f t="shared" si="39"/>
        <v>1728</v>
      </c>
      <c r="AE122" s="243">
        <f t="shared" si="39"/>
        <v>1920</v>
      </c>
      <c r="AF122" s="243">
        <f t="shared" si="39"/>
        <v>2112</v>
      </c>
      <c r="AG122" s="295">
        <f t="shared" si="39"/>
        <v>2304</v>
      </c>
      <c r="AH122" s="243">
        <f t="shared" si="39"/>
        <v>2496</v>
      </c>
      <c r="AI122" s="243">
        <f t="shared" si="39"/>
        <v>2688</v>
      </c>
      <c r="AJ122" s="243">
        <f t="shared" si="39"/>
        <v>2880</v>
      </c>
      <c r="AK122" s="243">
        <f t="shared" si="39"/>
        <v>3072</v>
      </c>
      <c r="AL122" s="243">
        <f t="shared" si="39"/>
        <v>3264</v>
      </c>
      <c r="AM122" s="243">
        <f t="shared" si="39"/>
        <v>3456</v>
      </c>
      <c r="AN122" s="243">
        <f t="shared" si="39"/>
        <v>3648</v>
      </c>
      <c r="AO122" s="243">
        <f t="shared" si="39"/>
        <v>3840</v>
      </c>
      <c r="AP122" s="222">
        <v>1.92</v>
      </c>
    </row>
    <row r="123" spans="1:42" x14ac:dyDescent="0.15">
      <c r="A123" s="244">
        <v>1250</v>
      </c>
      <c r="B123" s="245">
        <f t="shared" si="27"/>
        <v>3154</v>
      </c>
      <c r="C123" s="245">
        <f t="shared" si="29"/>
        <v>3524</v>
      </c>
      <c r="D123" s="245">
        <f t="shared" si="31"/>
        <v>4147</v>
      </c>
      <c r="E123" s="245">
        <f t="shared" si="33"/>
        <v>4793</v>
      </c>
      <c r="F123" s="245">
        <f t="shared" si="35"/>
        <v>5508</v>
      </c>
      <c r="G123" s="245">
        <f t="shared" si="5"/>
        <v>6199</v>
      </c>
      <c r="H123" s="245">
        <f t="shared" si="7"/>
        <v>6977</v>
      </c>
      <c r="I123" s="245">
        <f t="shared" si="9"/>
        <v>7752</v>
      </c>
      <c r="J123" s="245">
        <f t="shared" si="11"/>
        <v>8451</v>
      </c>
      <c r="K123" s="245">
        <f t="shared" si="13"/>
        <v>9266</v>
      </c>
      <c r="L123" s="245">
        <f t="shared" si="15"/>
        <v>10044</v>
      </c>
      <c r="M123" s="245">
        <f t="shared" si="17"/>
        <v>10881</v>
      </c>
      <c r="N123" s="245">
        <f t="shared" si="19"/>
        <v>11718</v>
      </c>
      <c r="O123" s="245">
        <f t="shared" si="21"/>
        <v>12555</v>
      </c>
      <c r="P123" s="245">
        <f t="shared" si="23"/>
        <v>13392</v>
      </c>
      <c r="Q123" s="245">
        <f t="shared" si="25"/>
        <v>14229</v>
      </c>
      <c r="R123" s="245">
        <f t="shared" si="25"/>
        <v>15066</v>
      </c>
      <c r="S123" s="245">
        <f t="shared" si="25"/>
        <v>15903</v>
      </c>
      <c r="T123" s="246">
        <f t="shared" si="25"/>
        <v>16740</v>
      </c>
      <c r="V123" s="239">
        <v>1250</v>
      </c>
      <c r="W123" s="243">
        <f t="shared" ref="W123:AO123" si="40">W122+B193</f>
        <v>1168</v>
      </c>
      <c r="X123" s="243">
        <f t="shared" si="40"/>
        <v>1305</v>
      </c>
      <c r="Y123" s="243">
        <f t="shared" si="40"/>
        <v>1536</v>
      </c>
      <c r="Z123" s="243">
        <f t="shared" si="40"/>
        <v>1775</v>
      </c>
      <c r="AA123" s="243">
        <f t="shared" si="40"/>
        <v>2040</v>
      </c>
      <c r="AB123" s="243">
        <f t="shared" si="40"/>
        <v>2296</v>
      </c>
      <c r="AC123" s="243">
        <f t="shared" si="40"/>
        <v>2584</v>
      </c>
      <c r="AD123" s="243">
        <f t="shared" si="40"/>
        <v>2871</v>
      </c>
      <c r="AE123" s="243">
        <f t="shared" si="40"/>
        <v>3130</v>
      </c>
      <c r="AF123" s="243">
        <f t="shared" si="40"/>
        <v>3432</v>
      </c>
      <c r="AG123" s="295">
        <f t="shared" si="40"/>
        <v>3720</v>
      </c>
      <c r="AH123" s="243">
        <f t="shared" si="40"/>
        <v>4030</v>
      </c>
      <c r="AI123" s="243">
        <f t="shared" si="40"/>
        <v>4340</v>
      </c>
      <c r="AJ123" s="243">
        <f t="shared" si="40"/>
        <v>4650</v>
      </c>
      <c r="AK123" s="243">
        <f t="shared" si="40"/>
        <v>4960</v>
      </c>
      <c r="AL123" s="243">
        <f t="shared" si="40"/>
        <v>5270</v>
      </c>
      <c r="AM123" s="243">
        <f t="shared" si="40"/>
        <v>5580</v>
      </c>
      <c r="AN123" s="243">
        <f t="shared" si="40"/>
        <v>5890</v>
      </c>
      <c r="AO123" s="243">
        <f t="shared" si="40"/>
        <v>6200</v>
      </c>
      <c r="AP123" s="222">
        <f>AP122+U193</f>
        <v>3.0999999999999996</v>
      </c>
    </row>
    <row r="124" spans="1:42" x14ac:dyDescent="0.15">
      <c r="A124" s="251" t="s">
        <v>131</v>
      </c>
      <c r="B124" s="248">
        <f t="shared" si="27"/>
        <v>1792</v>
      </c>
      <c r="C124" s="248">
        <f t="shared" si="29"/>
        <v>2114</v>
      </c>
      <c r="D124" s="248">
        <f t="shared" si="31"/>
        <v>2561</v>
      </c>
      <c r="E124" s="248">
        <f t="shared" si="33"/>
        <v>2976</v>
      </c>
      <c r="F124" s="248">
        <f t="shared" si="35"/>
        <v>3471</v>
      </c>
      <c r="G124" s="248">
        <f t="shared" si="5"/>
        <v>3892</v>
      </c>
      <c r="H124" s="248">
        <f t="shared" si="7"/>
        <v>4403</v>
      </c>
      <c r="I124" s="248">
        <f t="shared" si="9"/>
        <v>4852</v>
      </c>
      <c r="J124" s="248">
        <f t="shared" si="11"/>
        <v>5391</v>
      </c>
      <c r="K124" s="248">
        <f t="shared" si="13"/>
        <v>5930</v>
      </c>
      <c r="L124" s="248">
        <f t="shared" si="15"/>
        <v>6470</v>
      </c>
      <c r="M124" s="248">
        <f t="shared" si="17"/>
        <v>7009</v>
      </c>
      <c r="N124" s="248">
        <f t="shared" si="19"/>
        <v>7548</v>
      </c>
      <c r="O124" s="248">
        <f t="shared" si="21"/>
        <v>8087</v>
      </c>
      <c r="P124" s="248">
        <f t="shared" si="23"/>
        <v>8626</v>
      </c>
      <c r="Q124" s="248">
        <f t="shared" si="25"/>
        <v>9165</v>
      </c>
      <c r="R124" s="248">
        <f t="shared" si="25"/>
        <v>9704</v>
      </c>
      <c r="S124" s="248">
        <f t="shared" si="25"/>
        <v>10244</v>
      </c>
      <c r="T124" s="249">
        <f t="shared" si="25"/>
        <v>10783</v>
      </c>
      <c r="V124" s="239">
        <v>52</v>
      </c>
      <c r="W124" s="243">
        <f t="shared" ref="W124:AO124" si="41">W74*$V$124*W134</f>
        <v>663.52</v>
      </c>
      <c r="X124" s="243">
        <f t="shared" si="41"/>
        <v>783.11999999999989</v>
      </c>
      <c r="Y124" s="243">
        <f t="shared" si="41"/>
        <v>948.4799999999999</v>
      </c>
      <c r="Z124" s="243">
        <f t="shared" si="41"/>
        <v>1102.4000000000001</v>
      </c>
      <c r="AA124" s="243">
        <f t="shared" si="41"/>
        <v>1285.44</v>
      </c>
      <c r="AB124" s="243">
        <f t="shared" si="41"/>
        <v>1441.44</v>
      </c>
      <c r="AC124" s="243">
        <f t="shared" si="41"/>
        <v>1630.72</v>
      </c>
      <c r="AD124" s="243">
        <f t="shared" si="41"/>
        <v>1797.12</v>
      </c>
      <c r="AE124" s="243">
        <f t="shared" si="41"/>
        <v>1996.8</v>
      </c>
      <c r="AF124" s="243">
        <f t="shared" si="41"/>
        <v>2196.48</v>
      </c>
      <c r="AG124" s="295">
        <f t="shared" si="41"/>
        <v>2396.16</v>
      </c>
      <c r="AH124" s="243">
        <f t="shared" si="41"/>
        <v>2595.8399999999997</v>
      </c>
      <c r="AI124" s="243">
        <f t="shared" si="41"/>
        <v>2795.52</v>
      </c>
      <c r="AJ124" s="243">
        <f t="shared" si="41"/>
        <v>2995.2</v>
      </c>
      <c r="AK124" s="243">
        <f t="shared" si="41"/>
        <v>3194.88</v>
      </c>
      <c r="AL124" s="243">
        <f t="shared" si="41"/>
        <v>3394.56</v>
      </c>
      <c r="AM124" s="243">
        <f t="shared" si="41"/>
        <v>3594.24</v>
      </c>
      <c r="AN124" s="243">
        <f t="shared" si="41"/>
        <v>3793.92</v>
      </c>
      <c r="AO124" s="243">
        <f t="shared" si="41"/>
        <v>3993.6</v>
      </c>
      <c r="AP124" s="222">
        <v>1.92</v>
      </c>
    </row>
    <row r="125" spans="1:42" x14ac:dyDescent="0.15">
      <c r="A125" s="244">
        <v>1300</v>
      </c>
      <c r="B125" s="245">
        <f t="shared" si="27"/>
        <v>3280</v>
      </c>
      <c r="C125" s="245">
        <f t="shared" si="29"/>
        <v>3664</v>
      </c>
      <c r="D125" s="245">
        <f t="shared" si="31"/>
        <v>4313</v>
      </c>
      <c r="E125" s="245">
        <f t="shared" si="33"/>
        <v>4984</v>
      </c>
      <c r="F125" s="245">
        <f t="shared" si="35"/>
        <v>5728</v>
      </c>
      <c r="G125" s="245">
        <f t="shared" si="5"/>
        <v>6447</v>
      </c>
      <c r="H125" s="245">
        <f t="shared" si="7"/>
        <v>7256</v>
      </c>
      <c r="I125" s="245">
        <f t="shared" si="9"/>
        <v>8062</v>
      </c>
      <c r="J125" s="245">
        <f t="shared" si="11"/>
        <v>8789</v>
      </c>
      <c r="K125" s="245">
        <f t="shared" si="13"/>
        <v>9637</v>
      </c>
      <c r="L125" s="245">
        <f t="shared" si="15"/>
        <v>10446</v>
      </c>
      <c r="M125" s="245">
        <f t="shared" si="17"/>
        <v>11316</v>
      </c>
      <c r="N125" s="245">
        <f t="shared" si="19"/>
        <v>12187</v>
      </c>
      <c r="O125" s="245">
        <f t="shared" si="21"/>
        <v>13057</v>
      </c>
      <c r="P125" s="245">
        <f t="shared" si="23"/>
        <v>13928</v>
      </c>
      <c r="Q125" s="245">
        <f t="shared" si="25"/>
        <v>14798</v>
      </c>
      <c r="R125" s="245">
        <f t="shared" si="25"/>
        <v>15669</v>
      </c>
      <c r="S125" s="245">
        <f t="shared" si="25"/>
        <v>16539</v>
      </c>
      <c r="T125" s="246">
        <f t="shared" si="25"/>
        <v>17410</v>
      </c>
      <c r="V125" s="239">
        <v>1300</v>
      </c>
      <c r="W125" s="243">
        <f t="shared" ref="W125:AO125" si="42">W124+B195</f>
        <v>1214.7199999999998</v>
      </c>
      <c r="X125" s="243">
        <f t="shared" si="42"/>
        <v>1357.1999999999998</v>
      </c>
      <c r="Y125" s="243">
        <f t="shared" si="42"/>
        <v>1597.44</v>
      </c>
      <c r="Z125" s="243">
        <f t="shared" si="42"/>
        <v>1846</v>
      </c>
      <c r="AA125" s="243">
        <f t="shared" si="42"/>
        <v>2121.6000000000004</v>
      </c>
      <c r="AB125" s="243">
        <f t="shared" si="42"/>
        <v>2387.84</v>
      </c>
      <c r="AC125" s="243">
        <f t="shared" si="42"/>
        <v>2687.36</v>
      </c>
      <c r="AD125" s="243">
        <f t="shared" si="42"/>
        <v>2985.84</v>
      </c>
      <c r="AE125" s="243">
        <f t="shared" si="42"/>
        <v>3255.2</v>
      </c>
      <c r="AF125" s="243">
        <f t="shared" si="42"/>
        <v>3569.2799999999997</v>
      </c>
      <c r="AG125" s="295">
        <f t="shared" si="42"/>
        <v>3868.7999999999997</v>
      </c>
      <c r="AH125" s="243">
        <f t="shared" si="42"/>
        <v>4191.2</v>
      </c>
      <c r="AI125" s="243">
        <f t="shared" si="42"/>
        <v>4513.6000000000004</v>
      </c>
      <c r="AJ125" s="243">
        <f t="shared" si="42"/>
        <v>4836</v>
      </c>
      <c r="AK125" s="243">
        <f t="shared" si="42"/>
        <v>5158.3999999999996</v>
      </c>
      <c r="AL125" s="243">
        <f t="shared" si="42"/>
        <v>5480.7999999999993</v>
      </c>
      <c r="AM125" s="243">
        <f t="shared" si="42"/>
        <v>5803.2</v>
      </c>
      <c r="AN125" s="243">
        <f t="shared" si="42"/>
        <v>6125.6</v>
      </c>
      <c r="AO125" s="243">
        <f t="shared" si="42"/>
        <v>6448</v>
      </c>
      <c r="AP125" s="222">
        <f>AP124+U195</f>
        <v>3.0999999999999996</v>
      </c>
    </row>
    <row r="126" spans="1:42" x14ac:dyDescent="0.15">
      <c r="A126" s="251" t="s">
        <v>132</v>
      </c>
      <c r="B126" s="248">
        <f t="shared" si="27"/>
        <v>1860</v>
      </c>
      <c r="C126" s="248">
        <f t="shared" si="29"/>
        <v>2196</v>
      </c>
      <c r="D126" s="248">
        <f t="shared" si="31"/>
        <v>2659</v>
      </c>
      <c r="E126" s="248">
        <f t="shared" si="33"/>
        <v>3091</v>
      </c>
      <c r="F126" s="248">
        <f t="shared" si="35"/>
        <v>3604</v>
      </c>
      <c r="G126" s="248">
        <f t="shared" si="5"/>
        <v>4042</v>
      </c>
      <c r="H126" s="248">
        <f t="shared" si="7"/>
        <v>4572</v>
      </c>
      <c r="I126" s="248">
        <f t="shared" si="9"/>
        <v>5039</v>
      </c>
      <c r="J126" s="248">
        <f t="shared" si="11"/>
        <v>5599</v>
      </c>
      <c r="K126" s="248">
        <f t="shared" si="13"/>
        <v>6159</v>
      </c>
      <c r="L126" s="248">
        <f t="shared" si="15"/>
        <v>6718</v>
      </c>
      <c r="M126" s="248">
        <f t="shared" si="17"/>
        <v>7278</v>
      </c>
      <c r="N126" s="248">
        <f t="shared" si="19"/>
        <v>7838</v>
      </c>
      <c r="O126" s="248">
        <f t="shared" si="21"/>
        <v>8398</v>
      </c>
      <c r="P126" s="248">
        <f t="shared" si="23"/>
        <v>8958</v>
      </c>
      <c r="Q126" s="248">
        <f t="shared" si="25"/>
        <v>9518</v>
      </c>
      <c r="R126" s="248">
        <f t="shared" si="25"/>
        <v>10078</v>
      </c>
      <c r="S126" s="248">
        <f t="shared" si="25"/>
        <v>10638</v>
      </c>
      <c r="T126" s="249">
        <f t="shared" si="25"/>
        <v>11197</v>
      </c>
      <c r="V126" s="239">
        <v>54</v>
      </c>
      <c r="W126" s="243">
        <f t="shared" ref="W126:AO126" si="43">W74*$V$126*W134</f>
        <v>689.04</v>
      </c>
      <c r="X126" s="243">
        <f t="shared" si="43"/>
        <v>813.2399999999999</v>
      </c>
      <c r="Y126" s="243">
        <f t="shared" si="43"/>
        <v>984.95999999999992</v>
      </c>
      <c r="Z126" s="243">
        <f t="shared" si="43"/>
        <v>1144.8</v>
      </c>
      <c r="AA126" s="243">
        <f t="shared" si="43"/>
        <v>1334.88</v>
      </c>
      <c r="AB126" s="243">
        <f t="shared" si="43"/>
        <v>1496.8799999999999</v>
      </c>
      <c r="AC126" s="243">
        <f t="shared" si="43"/>
        <v>1693.44</v>
      </c>
      <c r="AD126" s="243">
        <f t="shared" si="43"/>
        <v>1866.24</v>
      </c>
      <c r="AE126" s="243">
        <f t="shared" si="43"/>
        <v>2073.6</v>
      </c>
      <c r="AF126" s="243">
        <f t="shared" si="43"/>
        <v>2280.96</v>
      </c>
      <c r="AG126" s="295">
        <f t="shared" si="43"/>
        <v>2488.3199999999997</v>
      </c>
      <c r="AH126" s="243">
        <f t="shared" si="43"/>
        <v>2695.68</v>
      </c>
      <c r="AI126" s="243">
        <f t="shared" si="43"/>
        <v>2903.04</v>
      </c>
      <c r="AJ126" s="243">
        <f t="shared" si="43"/>
        <v>3110.4</v>
      </c>
      <c r="AK126" s="243">
        <f t="shared" si="43"/>
        <v>3317.7599999999998</v>
      </c>
      <c r="AL126" s="243">
        <f t="shared" si="43"/>
        <v>3525.12</v>
      </c>
      <c r="AM126" s="243">
        <f t="shared" si="43"/>
        <v>3732.48</v>
      </c>
      <c r="AN126" s="243">
        <f t="shared" si="43"/>
        <v>3939.8399999999997</v>
      </c>
      <c r="AO126" s="243">
        <f t="shared" si="43"/>
        <v>4147.2</v>
      </c>
      <c r="AP126" s="222">
        <v>1.92</v>
      </c>
    </row>
    <row r="127" spans="1:42" x14ac:dyDescent="0.15">
      <c r="A127" s="244">
        <v>1350</v>
      </c>
      <c r="B127" s="245">
        <f t="shared" si="27"/>
        <v>3406</v>
      </c>
      <c r="C127" s="245">
        <f t="shared" si="29"/>
        <v>3805</v>
      </c>
      <c r="D127" s="245">
        <f t="shared" si="31"/>
        <v>4479</v>
      </c>
      <c r="E127" s="245">
        <f t="shared" si="33"/>
        <v>5176</v>
      </c>
      <c r="F127" s="245">
        <f t="shared" si="35"/>
        <v>5949</v>
      </c>
      <c r="G127" s="245">
        <f t="shared" si="5"/>
        <v>6695</v>
      </c>
      <c r="H127" s="245">
        <f t="shared" si="7"/>
        <v>7535</v>
      </c>
      <c r="I127" s="245">
        <f t="shared" si="9"/>
        <v>8372</v>
      </c>
      <c r="J127" s="245">
        <f t="shared" si="11"/>
        <v>9127</v>
      </c>
      <c r="K127" s="245">
        <f t="shared" si="13"/>
        <v>10008</v>
      </c>
      <c r="L127" s="245">
        <f t="shared" si="15"/>
        <v>10848</v>
      </c>
      <c r="M127" s="245">
        <f t="shared" si="17"/>
        <v>11751</v>
      </c>
      <c r="N127" s="245">
        <f t="shared" si="19"/>
        <v>12655</v>
      </c>
      <c r="O127" s="245">
        <f t="shared" si="21"/>
        <v>13559</v>
      </c>
      <c r="P127" s="245">
        <f t="shared" si="23"/>
        <v>14463</v>
      </c>
      <c r="Q127" s="245">
        <f t="shared" si="25"/>
        <v>15367</v>
      </c>
      <c r="R127" s="245">
        <f t="shared" si="25"/>
        <v>16271</v>
      </c>
      <c r="S127" s="245">
        <f t="shared" si="25"/>
        <v>17175</v>
      </c>
      <c r="T127" s="246">
        <f t="shared" si="25"/>
        <v>18079</v>
      </c>
      <c r="V127" s="239">
        <v>1350</v>
      </c>
      <c r="W127" s="243">
        <f t="shared" ref="W127:AO127" si="44">W126+B197</f>
        <v>1261.44</v>
      </c>
      <c r="X127" s="243">
        <f t="shared" si="44"/>
        <v>1409.4</v>
      </c>
      <c r="Y127" s="243">
        <f t="shared" si="44"/>
        <v>1658.88</v>
      </c>
      <c r="Z127" s="243">
        <f t="shared" si="44"/>
        <v>1917</v>
      </c>
      <c r="AA127" s="243">
        <f t="shared" si="44"/>
        <v>2203.2000000000003</v>
      </c>
      <c r="AB127" s="243">
        <f t="shared" si="44"/>
        <v>2479.6799999999998</v>
      </c>
      <c r="AC127" s="243">
        <f t="shared" si="44"/>
        <v>2790.7200000000003</v>
      </c>
      <c r="AD127" s="243">
        <f t="shared" si="44"/>
        <v>3100.6800000000003</v>
      </c>
      <c r="AE127" s="243">
        <f t="shared" si="44"/>
        <v>3380.3999999999996</v>
      </c>
      <c r="AF127" s="243">
        <f t="shared" si="44"/>
        <v>3706.56</v>
      </c>
      <c r="AG127" s="295">
        <f t="shared" si="44"/>
        <v>4017.5999999999995</v>
      </c>
      <c r="AH127" s="243">
        <f t="shared" si="44"/>
        <v>4352.3999999999996</v>
      </c>
      <c r="AI127" s="243">
        <f t="shared" si="44"/>
        <v>4687.2</v>
      </c>
      <c r="AJ127" s="243">
        <f t="shared" si="44"/>
        <v>5022</v>
      </c>
      <c r="AK127" s="243">
        <f t="shared" si="44"/>
        <v>5356.7999999999993</v>
      </c>
      <c r="AL127" s="243">
        <f t="shared" si="44"/>
        <v>5691.6</v>
      </c>
      <c r="AM127" s="243">
        <f t="shared" si="44"/>
        <v>6026.4</v>
      </c>
      <c r="AN127" s="243">
        <f t="shared" si="44"/>
        <v>6361.1999999999989</v>
      </c>
      <c r="AO127" s="243">
        <f t="shared" si="44"/>
        <v>6696</v>
      </c>
      <c r="AP127" s="222">
        <f>AP126+U197</f>
        <v>3.0999999999999996</v>
      </c>
    </row>
    <row r="128" spans="1:42" x14ac:dyDescent="0.15">
      <c r="A128" s="251" t="s">
        <v>133</v>
      </c>
      <c r="B128" s="248">
        <f t="shared" si="27"/>
        <v>1929</v>
      </c>
      <c r="C128" s="248">
        <f t="shared" si="29"/>
        <v>2277</v>
      </c>
      <c r="D128" s="248">
        <f t="shared" si="31"/>
        <v>2758</v>
      </c>
      <c r="E128" s="248">
        <f t="shared" si="33"/>
        <v>3205</v>
      </c>
      <c r="F128" s="248">
        <f t="shared" si="35"/>
        <v>3738</v>
      </c>
      <c r="G128" s="248">
        <f t="shared" si="5"/>
        <v>4191</v>
      </c>
      <c r="H128" s="248">
        <f t="shared" si="7"/>
        <v>4742</v>
      </c>
      <c r="I128" s="248">
        <f t="shared" si="9"/>
        <v>5225</v>
      </c>
      <c r="J128" s="248">
        <f t="shared" si="11"/>
        <v>5806</v>
      </c>
      <c r="K128" s="248">
        <f t="shared" si="13"/>
        <v>6387</v>
      </c>
      <c r="L128" s="248">
        <f t="shared" si="15"/>
        <v>6967</v>
      </c>
      <c r="M128" s="248">
        <f t="shared" si="17"/>
        <v>7548</v>
      </c>
      <c r="N128" s="248">
        <f t="shared" si="19"/>
        <v>8129</v>
      </c>
      <c r="O128" s="248">
        <f t="shared" si="21"/>
        <v>8709</v>
      </c>
      <c r="P128" s="248">
        <f t="shared" si="23"/>
        <v>9290</v>
      </c>
      <c r="Q128" s="248">
        <f t="shared" si="25"/>
        <v>9870</v>
      </c>
      <c r="R128" s="248">
        <f t="shared" si="25"/>
        <v>10451</v>
      </c>
      <c r="S128" s="248">
        <f t="shared" si="25"/>
        <v>11032</v>
      </c>
      <c r="T128" s="249">
        <f t="shared" si="25"/>
        <v>11612</v>
      </c>
      <c r="V128" s="239">
        <v>56</v>
      </c>
      <c r="W128" s="243">
        <f t="shared" ref="W128:AO128" si="45">W74*$V$128*W134</f>
        <v>714.56</v>
      </c>
      <c r="X128" s="243">
        <f t="shared" si="45"/>
        <v>843.3599999999999</v>
      </c>
      <c r="Y128" s="243">
        <f t="shared" si="45"/>
        <v>1021.4399999999999</v>
      </c>
      <c r="Z128" s="243">
        <f t="shared" si="45"/>
        <v>1187.2</v>
      </c>
      <c r="AA128" s="243">
        <f t="shared" si="45"/>
        <v>1384.32</v>
      </c>
      <c r="AB128" s="243">
        <f t="shared" si="45"/>
        <v>1552.32</v>
      </c>
      <c r="AC128" s="243">
        <f t="shared" si="45"/>
        <v>1756.1599999999999</v>
      </c>
      <c r="AD128" s="243">
        <f t="shared" si="45"/>
        <v>1935.36</v>
      </c>
      <c r="AE128" s="243">
        <f t="shared" si="45"/>
        <v>2150.4</v>
      </c>
      <c r="AF128" s="243">
        <f t="shared" si="45"/>
        <v>2365.44</v>
      </c>
      <c r="AG128" s="295">
        <f t="shared" si="45"/>
        <v>2580.48</v>
      </c>
      <c r="AH128" s="243">
        <f t="shared" si="45"/>
        <v>2795.52</v>
      </c>
      <c r="AI128" s="243">
        <f t="shared" si="45"/>
        <v>3010.56</v>
      </c>
      <c r="AJ128" s="243">
        <f t="shared" si="45"/>
        <v>3225.6</v>
      </c>
      <c r="AK128" s="243">
        <f t="shared" si="45"/>
        <v>3440.64</v>
      </c>
      <c r="AL128" s="243">
        <f t="shared" si="45"/>
        <v>3655.68</v>
      </c>
      <c r="AM128" s="243">
        <f t="shared" si="45"/>
        <v>3870.72</v>
      </c>
      <c r="AN128" s="243">
        <f t="shared" si="45"/>
        <v>4085.7599999999998</v>
      </c>
      <c r="AO128" s="243">
        <f t="shared" si="45"/>
        <v>4300.8</v>
      </c>
      <c r="AP128" s="222">
        <v>1.92</v>
      </c>
    </row>
    <row r="129" spans="1:45" x14ac:dyDescent="0.15">
      <c r="A129" s="244">
        <v>1400</v>
      </c>
      <c r="B129" s="245">
        <f t="shared" si="27"/>
        <v>3532</v>
      </c>
      <c r="C129" s="245">
        <f t="shared" si="29"/>
        <v>3946</v>
      </c>
      <c r="D129" s="245">
        <f t="shared" si="31"/>
        <v>4645</v>
      </c>
      <c r="E129" s="245">
        <f t="shared" si="33"/>
        <v>5368</v>
      </c>
      <c r="F129" s="245">
        <f t="shared" si="35"/>
        <v>6169</v>
      </c>
      <c r="G129" s="245">
        <f t="shared" si="5"/>
        <v>6943</v>
      </c>
      <c r="H129" s="245">
        <f t="shared" si="7"/>
        <v>7814</v>
      </c>
      <c r="I129" s="245">
        <f t="shared" si="9"/>
        <v>8682</v>
      </c>
      <c r="J129" s="245">
        <f t="shared" si="11"/>
        <v>9465</v>
      </c>
      <c r="K129" s="245">
        <f t="shared" si="13"/>
        <v>10378</v>
      </c>
      <c r="L129" s="245">
        <f t="shared" si="15"/>
        <v>11249</v>
      </c>
      <c r="M129" s="245">
        <f t="shared" si="17"/>
        <v>12187</v>
      </c>
      <c r="N129" s="245">
        <f t="shared" si="19"/>
        <v>13124</v>
      </c>
      <c r="O129" s="245">
        <f t="shared" si="21"/>
        <v>14062</v>
      </c>
      <c r="P129" s="245">
        <f t="shared" si="23"/>
        <v>14999</v>
      </c>
      <c r="Q129" s="245">
        <f t="shared" si="25"/>
        <v>15936</v>
      </c>
      <c r="R129" s="245">
        <f t="shared" si="25"/>
        <v>16874</v>
      </c>
      <c r="S129" s="245">
        <f t="shared" si="25"/>
        <v>17811</v>
      </c>
      <c r="T129" s="246">
        <f t="shared" si="25"/>
        <v>18749</v>
      </c>
      <c r="V129" s="239">
        <v>1400</v>
      </c>
      <c r="W129" s="243">
        <f t="shared" ref="W129:AO129" si="46">W128+B199</f>
        <v>1308.1599999999999</v>
      </c>
      <c r="X129" s="243">
        <f t="shared" si="46"/>
        <v>1461.6</v>
      </c>
      <c r="Y129" s="243">
        <f t="shared" si="46"/>
        <v>1720.32</v>
      </c>
      <c r="Z129" s="243">
        <f t="shared" si="46"/>
        <v>1988</v>
      </c>
      <c r="AA129" s="243">
        <f t="shared" si="46"/>
        <v>2284.8000000000002</v>
      </c>
      <c r="AB129" s="243">
        <f t="shared" si="46"/>
        <v>2571.52</v>
      </c>
      <c r="AC129" s="243">
        <f t="shared" si="46"/>
        <v>2894.08</v>
      </c>
      <c r="AD129" s="243">
        <f t="shared" si="46"/>
        <v>3215.52</v>
      </c>
      <c r="AE129" s="243">
        <f t="shared" si="46"/>
        <v>3505.6000000000004</v>
      </c>
      <c r="AF129" s="243">
        <f t="shared" si="46"/>
        <v>3843.84</v>
      </c>
      <c r="AG129" s="295">
        <f t="shared" si="46"/>
        <v>4166.3999999999996</v>
      </c>
      <c r="AH129" s="243">
        <f t="shared" si="46"/>
        <v>4513.6000000000004</v>
      </c>
      <c r="AI129" s="243">
        <f t="shared" si="46"/>
        <v>4860.8</v>
      </c>
      <c r="AJ129" s="243">
        <f t="shared" si="46"/>
        <v>5208</v>
      </c>
      <c r="AK129" s="243">
        <f t="shared" si="46"/>
        <v>5555.2</v>
      </c>
      <c r="AL129" s="243">
        <f t="shared" si="46"/>
        <v>5902.4</v>
      </c>
      <c r="AM129" s="243">
        <f t="shared" si="46"/>
        <v>6249.5999999999995</v>
      </c>
      <c r="AN129" s="243">
        <f t="shared" si="46"/>
        <v>6596.7999999999993</v>
      </c>
      <c r="AO129" s="243">
        <f t="shared" si="46"/>
        <v>6944</v>
      </c>
      <c r="AP129" s="222">
        <f>AP128+U199</f>
        <v>3.0999999999999996</v>
      </c>
    </row>
    <row r="130" spans="1:45" x14ac:dyDescent="0.15">
      <c r="A130" s="251" t="s">
        <v>134</v>
      </c>
      <c r="B130" s="248">
        <f t="shared" si="27"/>
        <v>1998</v>
      </c>
      <c r="C130" s="248">
        <f t="shared" si="29"/>
        <v>2358</v>
      </c>
      <c r="D130" s="248">
        <f t="shared" si="31"/>
        <v>2856</v>
      </c>
      <c r="E130" s="248">
        <f t="shared" si="33"/>
        <v>3320</v>
      </c>
      <c r="F130" s="248">
        <f t="shared" si="35"/>
        <v>3871</v>
      </c>
      <c r="G130" s="248">
        <f t="shared" si="5"/>
        <v>4341</v>
      </c>
      <c r="H130" s="248">
        <f t="shared" si="7"/>
        <v>4911</v>
      </c>
      <c r="I130" s="248">
        <f t="shared" si="9"/>
        <v>5412</v>
      </c>
      <c r="J130" s="248">
        <f t="shared" si="11"/>
        <v>6013</v>
      </c>
      <c r="K130" s="248">
        <f t="shared" si="13"/>
        <v>6615</v>
      </c>
      <c r="L130" s="248">
        <f t="shared" si="15"/>
        <v>7216</v>
      </c>
      <c r="M130" s="248">
        <f t="shared" si="17"/>
        <v>7817</v>
      </c>
      <c r="N130" s="248">
        <f t="shared" si="19"/>
        <v>8419</v>
      </c>
      <c r="O130" s="248">
        <f t="shared" si="21"/>
        <v>9020</v>
      </c>
      <c r="P130" s="248">
        <f t="shared" si="23"/>
        <v>9622</v>
      </c>
      <c r="Q130" s="248">
        <f t="shared" si="25"/>
        <v>10223</v>
      </c>
      <c r="R130" s="248">
        <f t="shared" si="25"/>
        <v>10824</v>
      </c>
      <c r="S130" s="248">
        <f t="shared" si="25"/>
        <v>11426</v>
      </c>
      <c r="T130" s="249">
        <f t="shared" si="25"/>
        <v>12027</v>
      </c>
      <c r="V130" s="239">
        <v>58</v>
      </c>
      <c r="W130" s="243">
        <f t="shared" ref="W130:AO130" si="47">W74*$V$130*W134</f>
        <v>740.08</v>
      </c>
      <c r="X130" s="243">
        <f t="shared" si="47"/>
        <v>873.4799999999999</v>
      </c>
      <c r="Y130" s="243">
        <f t="shared" si="47"/>
        <v>1057.9199999999998</v>
      </c>
      <c r="Z130" s="243">
        <f t="shared" si="47"/>
        <v>1229.6000000000001</v>
      </c>
      <c r="AA130" s="243">
        <f t="shared" si="47"/>
        <v>1433.76</v>
      </c>
      <c r="AB130" s="243">
        <f t="shared" si="47"/>
        <v>1607.76</v>
      </c>
      <c r="AC130" s="243">
        <f t="shared" si="47"/>
        <v>1818.8799999999999</v>
      </c>
      <c r="AD130" s="243">
        <f t="shared" si="47"/>
        <v>2004.48</v>
      </c>
      <c r="AE130" s="243">
        <f t="shared" si="47"/>
        <v>2227.1999999999998</v>
      </c>
      <c r="AF130" s="243">
        <f t="shared" si="47"/>
        <v>2449.92</v>
      </c>
      <c r="AG130" s="295">
        <f t="shared" si="47"/>
        <v>2672.64</v>
      </c>
      <c r="AH130" s="243">
        <f t="shared" si="47"/>
        <v>2895.3599999999997</v>
      </c>
      <c r="AI130" s="243">
        <f t="shared" si="47"/>
        <v>3118.08</v>
      </c>
      <c r="AJ130" s="243">
        <f t="shared" si="47"/>
        <v>3340.7999999999997</v>
      </c>
      <c r="AK130" s="243">
        <f t="shared" si="47"/>
        <v>3563.52</v>
      </c>
      <c r="AL130" s="243">
        <f t="shared" si="47"/>
        <v>3786.24</v>
      </c>
      <c r="AM130" s="243">
        <f t="shared" si="47"/>
        <v>4008.96</v>
      </c>
      <c r="AN130" s="243">
        <f t="shared" si="47"/>
        <v>4231.68</v>
      </c>
      <c r="AO130" s="243">
        <f t="shared" si="47"/>
        <v>4454.3999999999996</v>
      </c>
      <c r="AP130" s="222">
        <v>1.92</v>
      </c>
    </row>
    <row r="131" spans="1:45" x14ac:dyDescent="0.15">
      <c r="A131" s="244">
        <v>1450</v>
      </c>
      <c r="B131" s="245">
        <f t="shared" si="27"/>
        <v>3658</v>
      </c>
      <c r="C131" s="245">
        <f t="shared" si="29"/>
        <v>4087</v>
      </c>
      <c r="D131" s="245">
        <f t="shared" si="31"/>
        <v>4811</v>
      </c>
      <c r="E131" s="245">
        <f t="shared" si="33"/>
        <v>5559</v>
      </c>
      <c r="F131" s="245">
        <f t="shared" si="35"/>
        <v>6389</v>
      </c>
      <c r="G131" s="245">
        <f t="shared" si="5"/>
        <v>7191</v>
      </c>
      <c r="H131" s="245">
        <f t="shared" si="7"/>
        <v>8093</v>
      </c>
      <c r="I131" s="245">
        <f t="shared" si="9"/>
        <v>8992</v>
      </c>
      <c r="J131" s="245">
        <f t="shared" si="11"/>
        <v>9803</v>
      </c>
      <c r="K131" s="245">
        <f t="shared" si="13"/>
        <v>10749</v>
      </c>
      <c r="L131" s="245">
        <f t="shared" si="15"/>
        <v>11651</v>
      </c>
      <c r="M131" s="245">
        <f t="shared" si="17"/>
        <v>12622</v>
      </c>
      <c r="N131" s="245">
        <f t="shared" si="19"/>
        <v>13593</v>
      </c>
      <c r="O131" s="245">
        <f t="shared" si="21"/>
        <v>14564</v>
      </c>
      <c r="P131" s="245">
        <f t="shared" si="23"/>
        <v>15535</v>
      </c>
      <c r="Q131" s="245">
        <f t="shared" si="25"/>
        <v>16506</v>
      </c>
      <c r="R131" s="245">
        <f t="shared" si="25"/>
        <v>17477</v>
      </c>
      <c r="S131" s="245">
        <f t="shared" si="25"/>
        <v>18447</v>
      </c>
      <c r="T131" s="246">
        <f t="shared" si="25"/>
        <v>19418</v>
      </c>
      <c r="V131" s="239">
        <v>1450</v>
      </c>
      <c r="W131" s="243">
        <f t="shared" ref="W131:AO131" si="48">W130+B201</f>
        <v>1354.88</v>
      </c>
      <c r="X131" s="243">
        <f t="shared" si="48"/>
        <v>1513.8</v>
      </c>
      <c r="Y131" s="243">
        <f t="shared" si="48"/>
        <v>1781.7599999999998</v>
      </c>
      <c r="Z131" s="243">
        <f t="shared" si="48"/>
        <v>2059</v>
      </c>
      <c r="AA131" s="243">
        <f t="shared" si="48"/>
        <v>2366.4</v>
      </c>
      <c r="AB131" s="243">
        <f t="shared" si="48"/>
        <v>2663.36</v>
      </c>
      <c r="AC131" s="243">
        <f t="shared" si="48"/>
        <v>2997.4399999999996</v>
      </c>
      <c r="AD131" s="243">
        <f t="shared" si="48"/>
        <v>3330.36</v>
      </c>
      <c r="AE131" s="243">
        <f t="shared" si="48"/>
        <v>3630.7999999999997</v>
      </c>
      <c r="AF131" s="243">
        <f t="shared" si="48"/>
        <v>3981.12</v>
      </c>
      <c r="AG131" s="295">
        <f t="shared" si="48"/>
        <v>4315.2</v>
      </c>
      <c r="AH131" s="243">
        <f t="shared" si="48"/>
        <v>4674.7999999999993</v>
      </c>
      <c r="AI131" s="243">
        <f t="shared" si="48"/>
        <v>5034.3999999999996</v>
      </c>
      <c r="AJ131" s="243">
        <f t="shared" si="48"/>
        <v>5394</v>
      </c>
      <c r="AK131" s="243">
        <f t="shared" si="48"/>
        <v>5753.6</v>
      </c>
      <c r="AL131" s="243">
        <f t="shared" si="48"/>
        <v>6113.2</v>
      </c>
      <c r="AM131" s="243">
        <f t="shared" si="48"/>
        <v>6472.7999999999993</v>
      </c>
      <c r="AN131" s="243">
        <f t="shared" si="48"/>
        <v>6832.4</v>
      </c>
      <c r="AO131" s="243">
        <f t="shared" si="48"/>
        <v>7192</v>
      </c>
      <c r="AP131" s="222">
        <f>AP130+U201</f>
        <v>3.0999999999999996</v>
      </c>
    </row>
    <row r="132" spans="1:45" x14ac:dyDescent="0.15">
      <c r="A132" s="251" t="s">
        <v>135</v>
      </c>
      <c r="B132" s="248">
        <f t="shared" si="27"/>
        <v>2067</v>
      </c>
      <c r="C132" s="248">
        <f t="shared" si="29"/>
        <v>2440</v>
      </c>
      <c r="D132" s="248">
        <f t="shared" si="31"/>
        <v>2955</v>
      </c>
      <c r="E132" s="248">
        <f t="shared" si="33"/>
        <v>3434</v>
      </c>
      <c r="F132" s="248">
        <f t="shared" si="35"/>
        <v>4005</v>
      </c>
      <c r="G132" s="248">
        <f t="shared" si="5"/>
        <v>4491</v>
      </c>
      <c r="H132" s="248">
        <f t="shared" si="7"/>
        <v>5080</v>
      </c>
      <c r="I132" s="248">
        <f t="shared" si="9"/>
        <v>5599</v>
      </c>
      <c r="J132" s="248">
        <f t="shared" si="11"/>
        <v>6221</v>
      </c>
      <c r="K132" s="248">
        <f t="shared" si="13"/>
        <v>6843</v>
      </c>
      <c r="L132" s="248">
        <f t="shared" si="15"/>
        <v>7465</v>
      </c>
      <c r="M132" s="248">
        <f t="shared" si="17"/>
        <v>8087</v>
      </c>
      <c r="N132" s="248">
        <f t="shared" si="19"/>
        <v>8709</v>
      </c>
      <c r="O132" s="248">
        <f t="shared" si="21"/>
        <v>9331</v>
      </c>
      <c r="P132" s="248">
        <f t="shared" si="23"/>
        <v>9953</v>
      </c>
      <c r="Q132" s="248">
        <f t="shared" si="25"/>
        <v>10575</v>
      </c>
      <c r="R132" s="248">
        <f t="shared" si="25"/>
        <v>11197</v>
      </c>
      <c r="S132" s="248">
        <f t="shared" si="25"/>
        <v>11820</v>
      </c>
      <c r="T132" s="249">
        <f t="shared" si="25"/>
        <v>12442</v>
      </c>
      <c r="V132" s="239">
        <v>60</v>
      </c>
      <c r="W132" s="243">
        <f t="shared" ref="W132:AO132" si="49">W74*$V$132*W134</f>
        <v>765.6</v>
      </c>
      <c r="X132" s="243">
        <f t="shared" si="49"/>
        <v>903.59999999999991</v>
      </c>
      <c r="Y132" s="243">
        <f t="shared" si="49"/>
        <v>1094.3999999999999</v>
      </c>
      <c r="Z132" s="243">
        <f t="shared" si="49"/>
        <v>1272</v>
      </c>
      <c r="AA132" s="243">
        <f t="shared" si="49"/>
        <v>1483.2</v>
      </c>
      <c r="AB132" s="243">
        <f t="shared" si="49"/>
        <v>1663.2</v>
      </c>
      <c r="AC132" s="243">
        <f t="shared" si="49"/>
        <v>1881.6</v>
      </c>
      <c r="AD132" s="243">
        <f t="shared" si="49"/>
        <v>2073.6</v>
      </c>
      <c r="AE132" s="243">
        <f t="shared" si="49"/>
        <v>2304</v>
      </c>
      <c r="AF132" s="243">
        <f t="shared" si="49"/>
        <v>2534.4</v>
      </c>
      <c r="AG132" s="295">
        <f t="shared" si="49"/>
        <v>2764.7999999999997</v>
      </c>
      <c r="AH132" s="243">
        <f t="shared" si="49"/>
        <v>2995.2</v>
      </c>
      <c r="AI132" s="243">
        <f t="shared" si="49"/>
        <v>3225.6</v>
      </c>
      <c r="AJ132" s="243">
        <f t="shared" si="49"/>
        <v>3456</v>
      </c>
      <c r="AK132" s="243">
        <f t="shared" si="49"/>
        <v>3686.3999999999996</v>
      </c>
      <c r="AL132" s="243">
        <f t="shared" si="49"/>
        <v>3916.7999999999997</v>
      </c>
      <c r="AM132" s="243">
        <f t="shared" si="49"/>
        <v>4147.2</v>
      </c>
      <c r="AN132" s="243">
        <f t="shared" si="49"/>
        <v>4377.5999999999995</v>
      </c>
      <c r="AO132" s="243">
        <f t="shared" si="49"/>
        <v>4608</v>
      </c>
      <c r="AP132" s="222">
        <v>1.92</v>
      </c>
    </row>
    <row r="133" spans="1:45" ht="13" thickBot="1" x14ac:dyDescent="0.2">
      <c r="A133" s="240">
        <v>1500</v>
      </c>
      <c r="B133" s="252">
        <f t="shared" si="27"/>
        <v>3784</v>
      </c>
      <c r="C133" s="252">
        <f t="shared" si="29"/>
        <v>4228</v>
      </c>
      <c r="D133" s="252">
        <f t="shared" si="31"/>
        <v>4977</v>
      </c>
      <c r="E133" s="252">
        <f t="shared" si="33"/>
        <v>5751</v>
      </c>
      <c r="F133" s="252">
        <f t="shared" si="35"/>
        <v>6610</v>
      </c>
      <c r="G133" s="252">
        <f t="shared" si="5"/>
        <v>7439</v>
      </c>
      <c r="H133" s="252">
        <f t="shared" si="7"/>
        <v>8372</v>
      </c>
      <c r="I133" s="252">
        <f t="shared" si="9"/>
        <v>9302</v>
      </c>
      <c r="J133" s="252">
        <f t="shared" si="11"/>
        <v>10141</v>
      </c>
      <c r="K133" s="252">
        <f t="shared" si="13"/>
        <v>11120</v>
      </c>
      <c r="L133" s="252">
        <f t="shared" si="15"/>
        <v>12053</v>
      </c>
      <c r="M133" s="252">
        <f t="shared" si="17"/>
        <v>13057</v>
      </c>
      <c r="N133" s="252">
        <f t="shared" si="19"/>
        <v>14062</v>
      </c>
      <c r="O133" s="252">
        <f t="shared" si="21"/>
        <v>15066</v>
      </c>
      <c r="P133" s="252">
        <f t="shared" si="23"/>
        <v>16070</v>
      </c>
      <c r="Q133" s="252">
        <f t="shared" si="25"/>
        <v>17075</v>
      </c>
      <c r="R133" s="252">
        <f t="shared" si="25"/>
        <v>18079</v>
      </c>
      <c r="S133" s="252">
        <f t="shared" si="25"/>
        <v>19084</v>
      </c>
      <c r="T133" s="253">
        <f t="shared" si="25"/>
        <v>20088</v>
      </c>
      <c r="V133" s="239">
        <v>1500</v>
      </c>
      <c r="W133" s="243">
        <f t="shared" ref="W133:AO133" si="50">W132+B203</f>
        <v>1401.6</v>
      </c>
      <c r="X133" s="243">
        <f t="shared" si="50"/>
        <v>1566</v>
      </c>
      <c r="Y133" s="243">
        <f t="shared" si="50"/>
        <v>1843.1999999999998</v>
      </c>
      <c r="Z133" s="243">
        <f t="shared" si="50"/>
        <v>2130</v>
      </c>
      <c r="AA133" s="243">
        <f t="shared" si="50"/>
        <v>2448</v>
      </c>
      <c r="AB133" s="243">
        <f t="shared" si="50"/>
        <v>2755.2</v>
      </c>
      <c r="AC133" s="243">
        <f t="shared" si="50"/>
        <v>3100.8</v>
      </c>
      <c r="AD133" s="243">
        <f t="shared" si="50"/>
        <v>3445.2</v>
      </c>
      <c r="AE133" s="243">
        <f t="shared" si="50"/>
        <v>3756</v>
      </c>
      <c r="AF133" s="243">
        <f t="shared" si="50"/>
        <v>4118.3999999999996</v>
      </c>
      <c r="AG133" s="295">
        <f t="shared" si="50"/>
        <v>4464</v>
      </c>
      <c r="AH133" s="243">
        <f t="shared" si="50"/>
        <v>4836</v>
      </c>
      <c r="AI133" s="243">
        <f t="shared" si="50"/>
        <v>5208</v>
      </c>
      <c r="AJ133" s="243">
        <f t="shared" si="50"/>
        <v>5580</v>
      </c>
      <c r="AK133" s="243">
        <f t="shared" si="50"/>
        <v>5952</v>
      </c>
      <c r="AL133" s="243">
        <f t="shared" si="50"/>
        <v>6324</v>
      </c>
      <c r="AM133" s="243">
        <f t="shared" si="50"/>
        <v>6696</v>
      </c>
      <c r="AN133" s="243">
        <f t="shared" si="50"/>
        <v>7067.9999999999991</v>
      </c>
      <c r="AO133" s="243">
        <f t="shared" si="50"/>
        <v>7440</v>
      </c>
      <c r="AP133" s="222">
        <f>AP132+U203</f>
        <v>3.0999999999999996</v>
      </c>
    </row>
    <row r="134" spans="1:45" x14ac:dyDescent="0.15">
      <c r="W134" s="301">
        <v>3.19</v>
      </c>
      <c r="X134" s="221">
        <v>2.5099999999999998</v>
      </c>
      <c r="Y134" s="221">
        <v>2.2799999999999998</v>
      </c>
      <c r="Z134" s="221">
        <v>2.12</v>
      </c>
      <c r="AA134" s="221">
        <v>2.06</v>
      </c>
      <c r="AB134" s="221">
        <v>1.98</v>
      </c>
      <c r="AC134" s="221">
        <v>1.96</v>
      </c>
      <c r="AD134" s="221">
        <v>1.92</v>
      </c>
      <c r="AE134" s="221">
        <v>1.92</v>
      </c>
      <c r="AF134" s="221">
        <v>1.92</v>
      </c>
      <c r="AG134" s="301">
        <v>1.92</v>
      </c>
      <c r="AH134" s="221">
        <v>1.92</v>
      </c>
      <c r="AI134" s="221">
        <v>1.92</v>
      </c>
      <c r="AJ134" s="221">
        <v>1.92</v>
      </c>
      <c r="AK134" s="221">
        <v>1.92</v>
      </c>
      <c r="AL134" s="221">
        <v>1.92</v>
      </c>
      <c r="AM134" s="221">
        <v>1.92</v>
      </c>
      <c r="AN134" s="221">
        <v>1.92</v>
      </c>
      <c r="AO134" s="221">
        <v>1.92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5.84</v>
      </c>
      <c r="X135" s="302">
        <f t="shared" ref="X135:AO135" si="51">X134+C204</f>
        <v>4.3499999999999996</v>
      </c>
      <c r="Y135" s="302">
        <f t="shared" si="51"/>
        <v>3.84</v>
      </c>
      <c r="Z135" s="302">
        <f t="shared" si="51"/>
        <v>3.55</v>
      </c>
      <c r="AA135" s="302">
        <f t="shared" si="51"/>
        <v>3.4000000000000004</v>
      </c>
      <c r="AB135" s="302">
        <f t="shared" si="51"/>
        <v>3.2800000000000002</v>
      </c>
      <c r="AC135" s="302">
        <f t="shared" si="51"/>
        <v>3.23</v>
      </c>
      <c r="AD135" s="302">
        <f t="shared" si="51"/>
        <v>3.19</v>
      </c>
      <c r="AE135" s="302">
        <f t="shared" si="51"/>
        <v>3.13</v>
      </c>
      <c r="AF135" s="302">
        <f t="shared" si="51"/>
        <v>3.12</v>
      </c>
      <c r="AG135" s="302">
        <f t="shared" si="51"/>
        <v>3.0999999999999996</v>
      </c>
      <c r="AH135" s="302">
        <f t="shared" si="51"/>
        <v>3.0999999999999996</v>
      </c>
      <c r="AI135" s="302">
        <f t="shared" si="51"/>
        <v>3.0999999999999996</v>
      </c>
      <c r="AJ135" s="302">
        <f t="shared" si="51"/>
        <v>3.0999999999999996</v>
      </c>
      <c r="AK135" s="302">
        <f t="shared" si="51"/>
        <v>3.0999999999999996</v>
      </c>
      <c r="AL135" s="302">
        <f t="shared" si="51"/>
        <v>3.0999999999999996</v>
      </c>
      <c r="AM135" s="302">
        <f t="shared" si="51"/>
        <v>3.0999999999999996</v>
      </c>
      <c r="AN135" s="302">
        <f t="shared" si="51"/>
        <v>3.0999999999999996</v>
      </c>
      <c r="AO135" s="302">
        <f t="shared" si="51"/>
        <v>3.0999999999999996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B54A-DB7A-464F-AB45-BEC0855DD654}">
  <sheetPr>
    <tabColor theme="7" tint="0.79998168889431442"/>
  </sheetPr>
  <dimension ref="A1:AS205"/>
  <sheetViews>
    <sheetView showGridLines="0" zoomScaleNormal="100" workbookViewId="0">
      <selection activeCell="V64" sqref="V64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191</v>
      </c>
      <c r="H3" s="225"/>
      <c r="I3" s="225"/>
      <c r="J3" s="225"/>
      <c r="K3" s="225"/>
      <c r="L3" s="225"/>
      <c r="M3" s="225"/>
      <c r="N3" s="226"/>
      <c r="O3" s="467" t="s">
        <v>233</v>
      </c>
      <c r="P3" s="224" t="s">
        <v>193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192</v>
      </c>
      <c r="H4" s="225"/>
      <c r="I4" s="225"/>
      <c r="J4" s="225"/>
      <c r="K4" s="225"/>
      <c r="L4" s="225"/>
      <c r="M4" s="225"/>
      <c r="N4" s="226"/>
      <c r="O4" s="467" t="s">
        <v>233</v>
      </c>
      <c r="P4" s="224" t="s">
        <v>194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N5" s="226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487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915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487</v>
      </c>
      <c r="C12" s="313">
        <v>561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915</v>
      </c>
      <c r="C13" s="317">
        <v>989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564</v>
      </c>
      <c r="C14" s="321">
        <v>632</v>
      </c>
      <c r="D14" s="322">
        <v>691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1051</v>
      </c>
      <c r="C15" s="309">
        <v>1119</v>
      </c>
      <c r="D15" s="310">
        <v>1212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639</v>
      </c>
      <c r="C16" s="313">
        <v>722</v>
      </c>
      <c r="D16" s="314">
        <v>797</v>
      </c>
      <c r="E16" s="315">
        <v>871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1181</v>
      </c>
      <c r="C17" s="309">
        <v>1265</v>
      </c>
      <c r="D17" s="310">
        <v>1367</v>
      </c>
      <c r="E17" s="311">
        <v>1482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694</v>
      </c>
      <c r="C18" s="313">
        <v>806</v>
      </c>
      <c r="D18" s="314">
        <v>893</v>
      </c>
      <c r="E18" s="315">
        <v>1011</v>
      </c>
      <c r="F18" s="313">
        <v>1094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1283</v>
      </c>
      <c r="C19" s="317">
        <v>1395</v>
      </c>
      <c r="D19" s="318">
        <v>1550</v>
      </c>
      <c r="E19" s="319">
        <v>1696</v>
      </c>
      <c r="F19" s="317">
        <v>1835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766</v>
      </c>
      <c r="C20" s="321">
        <v>877</v>
      </c>
      <c r="D20" s="322">
        <v>992</v>
      </c>
      <c r="E20" s="323">
        <v>1125</v>
      </c>
      <c r="F20" s="321">
        <v>1228</v>
      </c>
      <c r="G20" s="322">
        <v>1380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1411</v>
      </c>
      <c r="C21" s="309">
        <v>1522</v>
      </c>
      <c r="D21" s="310">
        <v>1724</v>
      </c>
      <c r="E21" s="311">
        <v>1900</v>
      </c>
      <c r="F21" s="309">
        <v>2068</v>
      </c>
      <c r="G21" s="310">
        <v>2275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818</v>
      </c>
      <c r="C22" s="313">
        <v>958</v>
      </c>
      <c r="D22" s="314">
        <v>1079</v>
      </c>
      <c r="E22" s="315">
        <v>1259</v>
      </c>
      <c r="F22" s="313">
        <v>1370</v>
      </c>
      <c r="G22" s="314">
        <v>1547</v>
      </c>
      <c r="H22" s="315">
        <v>1733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1528</v>
      </c>
      <c r="C23" s="309">
        <v>1668</v>
      </c>
      <c r="D23" s="310">
        <v>1863</v>
      </c>
      <c r="E23" s="311">
        <v>2127</v>
      </c>
      <c r="F23" s="309">
        <v>2310</v>
      </c>
      <c r="G23" s="310">
        <v>2530</v>
      </c>
      <c r="H23" s="311">
        <v>2861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893</v>
      </c>
      <c r="C24" s="313">
        <v>1045</v>
      </c>
      <c r="D24" s="314">
        <v>1175</v>
      </c>
      <c r="E24" s="315">
        <v>1380</v>
      </c>
      <c r="F24" s="313">
        <v>1494</v>
      </c>
      <c r="G24" s="314">
        <v>1683</v>
      </c>
      <c r="H24" s="315">
        <v>1891</v>
      </c>
      <c r="I24" s="313">
        <v>2071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1665</v>
      </c>
      <c r="C25" s="317">
        <v>1817</v>
      </c>
      <c r="D25" s="318">
        <v>2024</v>
      </c>
      <c r="E25" s="319">
        <v>2297</v>
      </c>
      <c r="F25" s="317">
        <v>2533</v>
      </c>
      <c r="G25" s="318">
        <v>2756</v>
      </c>
      <c r="H25" s="319">
        <v>3147</v>
      </c>
      <c r="I25" s="317">
        <v>3466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949</v>
      </c>
      <c r="C26" s="321">
        <v>1116</v>
      </c>
      <c r="D26" s="322">
        <v>1290</v>
      </c>
      <c r="E26" s="323">
        <v>1516</v>
      </c>
      <c r="F26" s="321">
        <v>1643</v>
      </c>
      <c r="G26" s="322">
        <v>1848</v>
      </c>
      <c r="H26" s="323">
        <v>2074</v>
      </c>
      <c r="I26" s="321">
        <v>2279</v>
      </c>
      <c r="J26" s="322">
        <v>2530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1761</v>
      </c>
      <c r="C27" s="309">
        <v>1928</v>
      </c>
      <c r="D27" s="310">
        <v>2223</v>
      </c>
      <c r="E27" s="311">
        <v>2499</v>
      </c>
      <c r="F27" s="309">
        <v>2778</v>
      </c>
      <c r="G27" s="310">
        <v>3029</v>
      </c>
      <c r="H27" s="311">
        <v>3453</v>
      </c>
      <c r="I27" s="309">
        <v>3804</v>
      </c>
      <c r="J27" s="310">
        <v>4225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1029</v>
      </c>
      <c r="C28" s="313">
        <v>1184</v>
      </c>
      <c r="D28" s="314">
        <v>1380</v>
      </c>
      <c r="E28" s="315">
        <v>1587</v>
      </c>
      <c r="F28" s="313">
        <v>1851</v>
      </c>
      <c r="G28" s="314">
        <v>2071</v>
      </c>
      <c r="H28" s="315">
        <v>2328</v>
      </c>
      <c r="I28" s="313">
        <v>2579</v>
      </c>
      <c r="J28" s="314">
        <v>2864</v>
      </c>
      <c r="K28" s="315">
        <v>3151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1916</v>
      </c>
      <c r="C29" s="309">
        <v>2071</v>
      </c>
      <c r="D29" s="310">
        <v>2362</v>
      </c>
      <c r="E29" s="311">
        <v>2660</v>
      </c>
      <c r="F29" s="309">
        <v>3091</v>
      </c>
      <c r="G29" s="310">
        <v>3385</v>
      </c>
      <c r="H29" s="311">
        <v>3835</v>
      </c>
      <c r="I29" s="309">
        <v>4250</v>
      </c>
      <c r="J29" s="310">
        <v>4715</v>
      </c>
      <c r="K29" s="311">
        <v>5212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1082</v>
      </c>
      <c r="C30" s="313">
        <v>1299</v>
      </c>
      <c r="D30" s="314">
        <v>1507</v>
      </c>
      <c r="E30" s="315">
        <v>1696</v>
      </c>
      <c r="F30" s="313">
        <v>1978</v>
      </c>
      <c r="G30" s="314">
        <v>2207</v>
      </c>
      <c r="H30" s="315">
        <v>2486</v>
      </c>
      <c r="I30" s="313">
        <v>2750</v>
      </c>
      <c r="J30" s="314">
        <v>3050</v>
      </c>
      <c r="K30" s="315">
        <v>3355</v>
      </c>
      <c r="L30" s="313">
        <v>3660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2021</v>
      </c>
      <c r="C31" s="317">
        <v>2238</v>
      </c>
      <c r="D31" s="318">
        <v>2554</v>
      </c>
      <c r="E31" s="319">
        <v>2852</v>
      </c>
      <c r="F31" s="317">
        <v>3286</v>
      </c>
      <c r="G31" s="318">
        <v>3630</v>
      </c>
      <c r="H31" s="319">
        <v>4073</v>
      </c>
      <c r="I31" s="317">
        <v>4511</v>
      </c>
      <c r="J31" s="318">
        <v>4991</v>
      </c>
      <c r="K31" s="319">
        <v>5519</v>
      </c>
      <c r="L31" s="317">
        <v>6041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1159</v>
      </c>
      <c r="C32" s="321">
        <v>1364</v>
      </c>
      <c r="D32" s="322">
        <v>1575</v>
      </c>
      <c r="E32" s="323">
        <v>1820</v>
      </c>
      <c r="F32" s="321">
        <v>2120</v>
      </c>
      <c r="G32" s="322">
        <v>2368</v>
      </c>
      <c r="H32" s="323">
        <v>2669</v>
      </c>
      <c r="I32" s="321">
        <v>2961</v>
      </c>
      <c r="J32" s="322">
        <v>3288</v>
      </c>
      <c r="K32" s="323">
        <v>3617</v>
      </c>
      <c r="L32" s="321">
        <v>3946</v>
      </c>
      <c r="M32" s="322">
        <v>4275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2151</v>
      </c>
      <c r="C33" s="309">
        <v>2356</v>
      </c>
      <c r="D33" s="310">
        <v>2703</v>
      </c>
      <c r="E33" s="311">
        <v>3069</v>
      </c>
      <c r="F33" s="309">
        <v>3506</v>
      </c>
      <c r="G33" s="310">
        <v>3903</v>
      </c>
      <c r="H33" s="311">
        <v>4340</v>
      </c>
      <c r="I33" s="309">
        <v>4808</v>
      </c>
      <c r="J33" s="310">
        <v>5328</v>
      </c>
      <c r="K33" s="311">
        <v>5880</v>
      </c>
      <c r="L33" s="309">
        <v>6501</v>
      </c>
      <c r="M33" s="310">
        <v>7041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1231</v>
      </c>
      <c r="C34" s="313">
        <v>1442</v>
      </c>
      <c r="D34" s="314">
        <v>1674</v>
      </c>
      <c r="E34" s="315">
        <v>1925</v>
      </c>
      <c r="F34" s="313">
        <v>2251</v>
      </c>
      <c r="G34" s="314">
        <v>2505</v>
      </c>
      <c r="H34" s="315">
        <v>2827</v>
      </c>
      <c r="I34" s="313">
        <v>3140</v>
      </c>
      <c r="J34" s="314">
        <v>3489</v>
      </c>
      <c r="K34" s="315">
        <v>3838</v>
      </c>
      <c r="L34" s="313">
        <v>4187</v>
      </c>
      <c r="M34" s="314">
        <v>4536</v>
      </c>
      <c r="N34" s="315">
        <v>4885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2272</v>
      </c>
      <c r="C35" s="309">
        <v>2483</v>
      </c>
      <c r="D35" s="310">
        <v>2855</v>
      </c>
      <c r="E35" s="311">
        <v>3267</v>
      </c>
      <c r="F35" s="309">
        <v>3739</v>
      </c>
      <c r="G35" s="310">
        <v>4151</v>
      </c>
      <c r="H35" s="311">
        <v>4669</v>
      </c>
      <c r="I35" s="309">
        <v>5177</v>
      </c>
      <c r="J35" s="310">
        <v>5734</v>
      </c>
      <c r="K35" s="311">
        <v>6210</v>
      </c>
      <c r="L35" s="309">
        <v>6921</v>
      </c>
      <c r="M35" s="310">
        <v>7493</v>
      </c>
      <c r="N35" s="311">
        <v>8069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1302</v>
      </c>
      <c r="C36" s="313">
        <v>1531</v>
      </c>
      <c r="D36" s="314">
        <v>1783</v>
      </c>
      <c r="E36" s="315">
        <v>2046</v>
      </c>
      <c r="F36" s="313">
        <v>2399</v>
      </c>
      <c r="G36" s="314">
        <v>2663</v>
      </c>
      <c r="H36" s="315">
        <v>3010</v>
      </c>
      <c r="I36" s="313">
        <v>3345</v>
      </c>
      <c r="J36" s="314">
        <v>3720</v>
      </c>
      <c r="K36" s="315">
        <v>4092</v>
      </c>
      <c r="L36" s="313">
        <v>4464</v>
      </c>
      <c r="M36" s="314">
        <v>4836</v>
      </c>
      <c r="N36" s="315">
        <v>5208</v>
      </c>
      <c r="O36" s="313">
        <v>5580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2418</v>
      </c>
      <c r="C37" s="317">
        <v>2647</v>
      </c>
      <c r="D37" s="318">
        <v>3047</v>
      </c>
      <c r="E37" s="319">
        <v>3481</v>
      </c>
      <c r="F37" s="317">
        <v>3990</v>
      </c>
      <c r="G37" s="318">
        <v>4424</v>
      </c>
      <c r="H37" s="319">
        <v>4976</v>
      </c>
      <c r="I37" s="317">
        <v>5524</v>
      </c>
      <c r="J37" s="318">
        <v>6116</v>
      </c>
      <c r="K37" s="319">
        <v>6619</v>
      </c>
      <c r="L37" s="317">
        <v>7378</v>
      </c>
      <c r="M37" s="318">
        <v>8004</v>
      </c>
      <c r="N37" s="319">
        <v>8619</v>
      </c>
      <c r="O37" s="317">
        <v>9235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1370</v>
      </c>
      <c r="C38" s="321">
        <v>1612</v>
      </c>
      <c r="D38" s="322">
        <v>1848</v>
      </c>
      <c r="E38" s="323">
        <v>2155</v>
      </c>
      <c r="F38" s="321">
        <v>2523</v>
      </c>
      <c r="G38" s="322">
        <v>2799</v>
      </c>
      <c r="H38" s="323">
        <v>3168</v>
      </c>
      <c r="I38" s="321">
        <v>3519</v>
      </c>
      <c r="J38" s="322">
        <v>3908</v>
      </c>
      <c r="K38" s="323">
        <v>4299</v>
      </c>
      <c r="L38" s="321">
        <v>4690</v>
      </c>
      <c r="M38" s="322">
        <v>5081</v>
      </c>
      <c r="N38" s="323">
        <v>5472</v>
      </c>
      <c r="O38" s="321">
        <v>5863</v>
      </c>
      <c r="P38" s="322">
        <v>6254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2536</v>
      </c>
      <c r="C39" s="309">
        <v>2778</v>
      </c>
      <c r="D39" s="310">
        <v>3168</v>
      </c>
      <c r="E39" s="311">
        <v>3655</v>
      </c>
      <c r="F39" s="309">
        <v>4176</v>
      </c>
      <c r="G39" s="310">
        <v>4678</v>
      </c>
      <c r="H39" s="311">
        <v>5217</v>
      </c>
      <c r="I39" s="309">
        <v>5785</v>
      </c>
      <c r="J39" s="310">
        <v>6404</v>
      </c>
      <c r="K39" s="311">
        <v>6990</v>
      </c>
      <c r="L39" s="309">
        <v>7713</v>
      </c>
      <c r="M39" s="310">
        <v>8357</v>
      </c>
      <c r="N39" s="311">
        <v>8999</v>
      </c>
      <c r="O39" s="309">
        <v>9642</v>
      </c>
      <c r="P39" s="310">
        <v>10285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1442</v>
      </c>
      <c r="C40" s="313">
        <v>1702</v>
      </c>
      <c r="D40" s="314">
        <v>1959</v>
      </c>
      <c r="E40" s="315">
        <v>2279</v>
      </c>
      <c r="F40" s="313">
        <v>2666</v>
      </c>
      <c r="G40" s="314">
        <v>2961</v>
      </c>
      <c r="H40" s="315">
        <v>3354</v>
      </c>
      <c r="I40" s="313">
        <v>3726</v>
      </c>
      <c r="J40" s="314">
        <v>4132</v>
      </c>
      <c r="K40" s="315">
        <v>4545</v>
      </c>
      <c r="L40" s="313">
        <v>4958</v>
      </c>
      <c r="M40" s="314">
        <v>5371</v>
      </c>
      <c r="N40" s="315">
        <v>5784</v>
      </c>
      <c r="O40" s="313">
        <v>6198</v>
      </c>
      <c r="P40" s="314">
        <v>6611</v>
      </c>
      <c r="Q40" s="315">
        <v>7024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2647</v>
      </c>
      <c r="C41" s="309">
        <v>2908</v>
      </c>
      <c r="D41" s="310">
        <v>3351</v>
      </c>
      <c r="E41" s="311">
        <v>3863</v>
      </c>
      <c r="F41" s="309">
        <v>4421</v>
      </c>
      <c r="G41" s="310">
        <v>4948</v>
      </c>
      <c r="H41" s="311">
        <v>5527</v>
      </c>
      <c r="I41" s="309">
        <v>6185</v>
      </c>
      <c r="J41" s="310">
        <v>6832</v>
      </c>
      <c r="K41" s="311">
        <v>7388</v>
      </c>
      <c r="L41" s="309">
        <v>8080</v>
      </c>
      <c r="M41" s="310">
        <v>8742</v>
      </c>
      <c r="N41" s="311">
        <v>9414</v>
      </c>
      <c r="O41" s="309">
        <v>10087</v>
      </c>
      <c r="P41" s="310">
        <v>10759</v>
      </c>
      <c r="Q41" s="311">
        <v>11432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1513</v>
      </c>
      <c r="C42" s="313">
        <v>1779</v>
      </c>
      <c r="D42" s="314">
        <v>2055</v>
      </c>
      <c r="E42" s="315">
        <v>2384</v>
      </c>
      <c r="F42" s="313">
        <v>2790</v>
      </c>
      <c r="G42" s="314">
        <v>3103</v>
      </c>
      <c r="H42" s="315">
        <v>3509</v>
      </c>
      <c r="I42" s="313">
        <v>3937</v>
      </c>
      <c r="J42" s="314">
        <v>4375</v>
      </c>
      <c r="K42" s="315">
        <v>4812</v>
      </c>
      <c r="L42" s="313">
        <v>5250</v>
      </c>
      <c r="M42" s="314">
        <v>5687</v>
      </c>
      <c r="N42" s="315">
        <v>6125</v>
      </c>
      <c r="O42" s="313">
        <v>6562</v>
      </c>
      <c r="P42" s="314">
        <v>7000</v>
      </c>
      <c r="Q42" s="315">
        <v>7437</v>
      </c>
      <c r="R42" s="313">
        <v>7874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2787</v>
      </c>
      <c r="C43" s="317">
        <v>3054</v>
      </c>
      <c r="D43" s="318">
        <v>3528</v>
      </c>
      <c r="E43" s="319">
        <v>4058</v>
      </c>
      <c r="F43" s="317">
        <v>4647</v>
      </c>
      <c r="G43" s="318">
        <v>5205</v>
      </c>
      <c r="H43" s="319">
        <v>5856</v>
      </c>
      <c r="I43" s="317">
        <v>6529</v>
      </c>
      <c r="J43" s="318">
        <v>7103</v>
      </c>
      <c r="K43" s="319">
        <v>7810</v>
      </c>
      <c r="L43" s="317">
        <v>8539</v>
      </c>
      <c r="M43" s="318">
        <v>9256</v>
      </c>
      <c r="N43" s="319">
        <v>9968</v>
      </c>
      <c r="O43" s="317">
        <v>10680</v>
      </c>
      <c r="P43" s="318">
        <v>11392</v>
      </c>
      <c r="Q43" s="319">
        <v>12104</v>
      </c>
      <c r="R43" s="317">
        <v>12816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1587</v>
      </c>
      <c r="C44" s="321">
        <v>1869</v>
      </c>
      <c r="D44" s="322">
        <v>2164</v>
      </c>
      <c r="E44" s="323">
        <v>2514</v>
      </c>
      <c r="F44" s="321">
        <v>2933</v>
      </c>
      <c r="G44" s="322">
        <v>3267</v>
      </c>
      <c r="H44" s="323">
        <v>3695</v>
      </c>
      <c r="I44" s="321">
        <v>4135</v>
      </c>
      <c r="J44" s="322">
        <v>4594</v>
      </c>
      <c r="K44" s="323">
        <v>5054</v>
      </c>
      <c r="L44" s="321">
        <v>5513</v>
      </c>
      <c r="M44" s="322">
        <v>5972</v>
      </c>
      <c r="N44" s="323">
        <v>6432</v>
      </c>
      <c r="O44" s="321">
        <v>6891</v>
      </c>
      <c r="P44" s="322">
        <v>7351</v>
      </c>
      <c r="Q44" s="323">
        <v>7810</v>
      </c>
      <c r="R44" s="321">
        <v>8270</v>
      </c>
      <c r="S44" s="320">
        <v>8729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2926</v>
      </c>
      <c r="C45" s="309">
        <v>3209</v>
      </c>
      <c r="D45" s="310">
        <v>3714</v>
      </c>
      <c r="E45" s="311">
        <v>4272</v>
      </c>
      <c r="F45" s="309">
        <v>4889</v>
      </c>
      <c r="G45" s="310">
        <v>5478</v>
      </c>
      <c r="H45" s="311">
        <v>6169</v>
      </c>
      <c r="I45" s="309">
        <v>6860</v>
      </c>
      <c r="J45" s="310">
        <v>7468</v>
      </c>
      <c r="K45" s="311">
        <v>8203</v>
      </c>
      <c r="L45" s="309">
        <v>8982</v>
      </c>
      <c r="M45" s="310">
        <v>9740</v>
      </c>
      <c r="N45" s="311">
        <v>10489</v>
      </c>
      <c r="O45" s="309">
        <v>11238</v>
      </c>
      <c r="P45" s="310">
        <v>11987</v>
      </c>
      <c r="Q45" s="311">
        <v>12737</v>
      </c>
      <c r="R45" s="309">
        <v>13486</v>
      </c>
      <c r="S45" s="308">
        <v>14235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1609</v>
      </c>
      <c r="C46" s="313">
        <v>1941</v>
      </c>
      <c r="D46" s="314">
        <v>2297</v>
      </c>
      <c r="E46" s="315">
        <v>2666</v>
      </c>
      <c r="F46" s="313">
        <v>3109</v>
      </c>
      <c r="G46" s="314">
        <v>3469</v>
      </c>
      <c r="H46" s="315">
        <v>3925</v>
      </c>
      <c r="I46" s="313">
        <v>4356</v>
      </c>
      <c r="J46" s="314">
        <v>4836</v>
      </c>
      <c r="K46" s="315">
        <v>5320</v>
      </c>
      <c r="L46" s="313">
        <v>5803</v>
      </c>
      <c r="M46" s="314">
        <v>6287</v>
      </c>
      <c r="N46" s="315">
        <v>6770</v>
      </c>
      <c r="O46" s="313">
        <v>7254</v>
      </c>
      <c r="P46" s="314">
        <v>7738</v>
      </c>
      <c r="Q46" s="315">
        <v>8221</v>
      </c>
      <c r="R46" s="313">
        <v>8705</v>
      </c>
      <c r="S46" s="312">
        <v>9188</v>
      </c>
      <c r="T46" s="313">
        <v>9672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2985</v>
      </c>
      <c r="C47" s="309">
        <v>3317</v>
      </c>
      <c r="D47" s="310">
        <v>3922</v>
      </c>
      <c r="E47" s="311">
        <v>4514</v>
      </c>
      <c r="F47" s="309">
        <v>5165</v>
      </c>
      <c r="G47" s="310">
        <v>5797</v>
      </c>
      <c r="H47" s="311">
        <v>6522</v>
      </c>
      <c r="I47" s="309">
        <v>7226</v>
      </c>
      <c r="J47" s="310">
        <v>7855</v>
      </c>
      <c r="K47" s="311">
        <v>8634</v>
      </c>
      <c r="L47" s="309">
        <v>9365</v>
      </c>
      <c r="M47" s="310">
        <v>10156</v>
      </c>
      <c r="N47" s="311">
        <v>10937</v>
      </c>
      <c r="O47" s="309">
        <v>11718</v>
      </c>
      <c r="P47" s="310">
        <v>12499</v>
      </c>
      <c r="Q47" s="311">
        <v>13280</v>
      </c>
      <c r="R47" s="309">
        <v>14062</v>
      </c>
      <c r="S47" s="308">
        <v>14843</v>
      </c>
      <c r="T47" s="309">
        <v>15624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1680</v>
      </c>
      <c r="C48" s="313">
        <v>1987</v>
      </c>
      <c r="D48" s="314">
        <v>2406</v>
      </c>
      <c r="E48" s="315">
        <v>2796</v>
      </c>
      <c r="F48" s="313">
        <v>3258</v>
      </c>
      <c r="G48" s="314">
        <v>3633</v>
      </c>
      <c r="H48" s="315">
        <v>4111</v>
      </c>
      <c r="I48" s="313">
        <v>4560</v>
      </c>
      <c r="J48" s="314">
        <v>5078</v>
      </c>
      <c r="K48" s="315">
        <v>5586</v>
      </c>
      <c r="L48" s="313">
        <v>6093</v>
      </c>
      <c r="M48" s="314">
        <v>6601</v>
      </c>
      <c r="N48" s="315">
        <v>7109</v>
      </c>
      <c r="O48" s="313">
        <v>7617</v>
      </c>
      <c r="P48" s="314">
        <v>8124</v>
      </c>
      <c r="Q48" s="315">
        <v>8632</v>
      </c>
      <c r="R48" s="313">
        <v>9140</v>
      </c>
      <c r="S48" s="312">
        <v>9648</v>
      </c>
      <c r="T48" s="313">
        <v>10156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3122</v>
      </c>
      <c r="C49" s="317">
        <v>3429</v>
      </c>
      <c r="D49" s="318">
        <v>4070</v>
      </c>
      <c r="E49" s="319">
        <v>4734</v>
      </c>
      <c r="F49" s="317">
        <v>5382</v>
      </c>
      <c r="G49" s="318">
        <v>6070</v>
      </c>
      <c r="H49" s="319">
        <v>6836</v>
      </c>
      <c r="I49" s="317">
        <v>7567</v>
      </c>
      <c r="J49" s="318">
        <v>8234</v>
      </c>
      <c r="K49" s="319">
        <v>9064</v>
      </c>
      <c r="L49" s="317">
        <v>9829</v>
      </c>
      <c r="M49" s="318">
        <v>10663</v>
      </c>
      <c r="N49" s="319">
        <v>11484</v>
      </c>
      <c r="O49" s="317">
        <v>12304</v>
      </c>
      <c r="P49" s="318">
        <v>13124</v>
      </c>
      <c r="Q49" s="319">
        <v>13944</v>
      </c>
      <c r="R49" s="317">
        <v>14765</v>
      </c>
      <c r="S49" s="316">
        <v>15585</v>
      </c>
      <c r="T49" s="317">
        <v>16405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1748</v>
      </c>
      <c r="C50" s="321">
        <v>2062</v>
      </c>
      <c r="D50" s="322">
        <v>2502</v>
      </c>
      <c r="E50" s="323">
        <v>2902</v>
      </c>
      <c r="F50" s="321">
        <v>3323</v>
      </c>
      <c r="G50" s="322">
        <v>3779</v>
      </c>
      <c r="H50" s="323">
        <v>4275</v>
      </c>
      <c r="I50" s="321">
        <v>4731</v>
      </c>
      <c r="J50" s="322">
        <v>5265</v>
      </c>
      <c r="K50" s="323">
        <v>5792</v>
      </c>
      <c r="L50" s="321">
        <v>6318</v>
      </c>
      <c r="M50" s="322">
        <v>6845</v>
      </c>
      <c r="N50" s="323">
        <v>7371</v>
      </c>
      <c r="O50" s="321">
        <v>7898</v>
      </c>
      <c r="P50" s="322">
        <v>8424</v>
      </c>
      <c r="Q50" s="323">
        <v>8951</v>
      </c>
      <c r="R50" s="321">
        <v>9477</v>
      </c>
      <c r="S50" s="320">
        <v>10004</v>
      </c>
      <c r="T50" s="321">
        <v>10530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3258</v>
      </c>
      <c r="C51" s="309">
        <v>3571</v>
      </c>
      <c r="D51" s="310">
        <v>4207</v>
      </c>
      <c r="E51" s="311">
        <v>4929</v>
      </c>
      <c r="F51" s="309">
        <v>5574</v>
      </c>
      <c r="G51" s="310">
        <v>6330</v>
      </c>
      <c r="H51" s="311">
        <v>7124</v>
      </c>
      <c r="I51" s="309">
        <v>7877</v>
      </c>
      <c r="J51" s="310">
        <v>8570</v>
      </c>
      <c r="K51" s="311">
        <v>9425</v>
      </c>
      <c r="L51" s="309">
        <v>10212</v>
      </c>
      <c r="M51" s="310">
        <v>11065</v>
      </c>
      <c r="N51" s="311">
        <v>11916</v>
      </c>
      <c r="O51" s="309">
        <v>12767</v>
      </c>
      <c r="P51" s="310">
        <v>13618</v>
      </c>
      <c r="Q51" s="311">
        <v>14469</v>
      </c>
      <c r="R51" s="309">
        <v>15320</v>
      </c>
      <c r="S51" s="308">
        <v>16172</v>
      </c>
      <c r="T51" s="309">
        <v>17023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1823</v>
      </c>
      <c r="C52" s="313">
        <v>2151</v>
      </c>
      <c r="D52" s="314">
        <v>2607</v>
      </c>
      <c r="E52" s="315">
        <v>3026</v>
      </c>
      <c r="F52" s="313">
        <v>3537</v>
      </c>
      <c r="G52" s="314">
        <v>3956</v>
      </c>
      <c r="H52" s="315">
        <v>4467</v>
      </c>
      <c r="I52" s="313">
        <v>4929</v>
      </c>
      <c r="J52" s="314">
        <v>5476</v>
      </c>
      <c r="K52" s="315">
        <v>6023</v>
      </c>
      <c r="L52" s="313">
        <v>6571</v>
      </c>
      <c r="M52" s="314">
        <v>7119</v>
      </c>
      <c r="N52" s="315">
        <v>7666</v>
      </c>
      <c r="O52" s="313">
        <v>8214</v>
      </c>
      <c r="P52" s="314">
        <v>8761</v>
      </c>
      <c r="Q52" s="315">
        <v>9309</v>
      </c>
      <c r="R52" s="313">
        <v>9857</v>
      </c>
      <c r="S52" s="312">
        <v>10404</v>
      </c>
      <c r="T52" s="313">
        <v>10952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3395</v>
      </c>
      <c r="C53" s="309">
        <v>3723</v>
      </c>
      <c r="D53" s="310">
        <v>4390</v>
      </c>
      <c r="E53" s="311">
        <v>5112</v>
      </c>
      <c r="F53" s="309">
        <v>5890</v>
      </c>
      <c r="G53" s="310">
        <v>6615</v>
      </c>
      <c r="H53" s="311">
        <v>7443</v>
      </c>
      <c r="I53" s="309">
        <v>8212</v>
      </c>
      <c r="J53" s="310">
        <v>8926</v>
      </c>
      <c r="K53" s="311">
        <v>9809</v>
      </c>
      <c r="L53" s="309">
        <v>10626</v>
      </c>
      <c r="M53" s="310">
        <v>11494</v>
      </c>
      <c r="N53" s="311">
        <v>12378</v>
      </c>
      <c r="O53" s="309">
        <v>13262</v>
      </c>
      <c r="P53" s="310">
        <v>14146</v>
      </c>
      <c r="Q53" s="311">
        <v>15030</v>
      </c>
      <c r="R53" s="309">
        <v>15914</v>
      </c>
      <c r="S53" s="308">
        <v>16798</v>
      </c>
      <c r="T53" s="309">
        <v>17682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1897</v>
      </c>
      <c r="C54" s="313">
        <v>2244</v>
      </c>
      <c r="D54" s="314">
        <v>2716</v>
      </c>
      <c r="E54" s="315">
        <v>3156</v>
      </c>
      <c r="F54" s="313">
        <v>3686</v>
      </c>
      <c r="G54" s="314">
        <v>4132</v>
      </c>
      <c r="H54" s="315">
        <v>4662</v>
      </c>
      <c r="I54" s="313">
        <v>5131</v>
      </c>
      <c r="J54" s="314">
        <v>5714</v>
      </c>
      <c r="K54" s="315">
        <v>6285</v>
      </c>
      <c r="L54" s="313">
        <v>6857</v>
      </c>
      <c r="M54" s="314">
        <v>7428</v>
      </c>
      <c r="N54" s="315">
        <v>7999</v>
      </c>
      <c r="O54" s="313">
        <v>8571</v>
      </c>
      <c r="P54" s="314">
        <v>9142</v>
      </c>
      <c r="Q54" s="315">
        <v>9714</v>
      </c>
      <c r="R54" s="313">
        <v>10285</v>
      </c>
      <c r="S54" s="312">
        <v>10856</v>
      </c>
      <c r="T54" s="313">
        <v>11428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3537</v>
      </c>
      <c r="C55" s="317">
        <v>3884</v>
      </c>
      <c r="D55" s="318">
        <v>4576</v>
      </c>
      <c r="E55" s="319">
        <v>5276</v>
      </c>
      <c r="F55" s="317">
        <v>6073</v>
      </c>
      <c r="G55" s="318">
        <v>6836</v>
      </c>
      <c r="H55" s="319">
        <v>7688</v>
      </c>
      <c r="I55" s="317">
        <v>8531</v>
      </c>
      <c r="J55" s="318">
        <v>9310</v>
      </c>
      <c r="K55" s="319">
        <v>10225</v>
      </c>
      <c r="L55" s="317">
        <v>11079</v>
      </c>
      <c r="M55" s="318">
        <v>11993</v>
      </c>
      <c r="N55" s="319">
        <v>12916</v>
      </c>
      <c r="O55" s="317">
        <v>13838</v>
      </c>
      <c r="P55" s="318">
        <v>14761</v>
      </c>
      <c r="Q55" s="319">
        <v>15684</v>
      </c>
      <c r="R55" s="317">
        <v>16606</v>
      </c>
      <c r="S55" s="316">
        <v>17529</v>
      </c>
      <c r="T55" s="317">
        <v>18451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1978</v>
      </c>
      <c r="C56" s="321">
        <v>2334</v>
      </c>
      <c r="D56" s="322">
        <v>2827</v>
      </c>
      <c r="E56" s="323">
        <v>3286</v>
      </c>
      <c r="F56" s="321">
        <v>3832</v>
      </c>
      <c r="G56" s="322">
        <v>4297</v>
      </c>
      <c r="H56" s="323">
        <v>4861</v>
      </c>
      <c r="I56" s="321">
        <v>5357</v>
      </c>
      <c r="J56" s="322">
        <v>5952</v>
      </c>
      <c r="K56" s="323">
        <v>6547</v>
      </c>
      <c r="L56" s="321">
        <v>7142</v>
      </c>
      <c r="M56" s="322">
        <v>7738</v>
      </c>
      <c r="N56" s="323">
        <v>8333</v>
      </c>
      <c r="O56" s="321">
        <v>8928</v>
      </c>
      <c r="P56" s="322">
        <v>9523</v>
      </c>
      <c r="Q56" s="323">
        <v>10118</v>
      </c>
      <c r="R56" s="321">
        <v>10714</v>
      </c>
      <c r="S56" s="320">
        <v>11309</v>
      </c>
      <c r="T56" s="321">
        <v>11904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3621</v>
      </c>
      <c r="C57" s="309">
        <v>4046</v>
      </c>
      <c r="D57" s="310">
        <v>4762</v>
      </c>
      <c r="E57" s="311">
        <v>5503</v>
      </c>
      <c r="F57" s="309">
        <v>6324</v>
      </c>
      <c r="G57" s="310">
        <v>7118</v>
      </c>
      <c r="H57" s="311">
        <v>8010</v>
      </c>
      <c r="I57" s="309">
        <v>8900</v>
      </c>
      <c r="J57" s="310">
        <v>9703</v>
      </c>
      <c r="K57" s="311">
        <v>10639</v>
      </c>
      <c r="L57" s="309">
        <v>11532</v>
      </c>
      <c r="M57" s="310">
        <v>12493</v>
      </c>
      <c r="N57" s="311">
        <v>13454</v>
      </c>
      <c r="O57" s="309">
        <v>14415</v>
      </c>
      <c r="P57" s="310">
        <v>15376</v>
      </c>
      <c r="Q57" s="311">
        <v>16337</v>
      </c>
      <c r="R57" s="309">
        <v>17298</v>
      </c>
      <c r="S57" s="308">
        <v>18259</v>
      </c>
      <c r="T57" s="309">
        <v>19220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2057</v>
      </c>
      <c r="C58" s="313">
        <v>2428</v>
      </c>
      <c r="D58" s="314">
        <v>2940</v>
      </c>
      <c r="E58" s="315">
        <v>3417</v>
      </c>
      <c r="F58" s="313">
        <v>3985</v>
      </c>
      <c r="G58" s="314">
        <v>4468</v>
      </c>
      <c r="H58" s="315">
        <v>5055</v>
      </c>
      <c r="I58" s="313">
        <v>5571</v>
      </c>
      <c r="J58" s="314">
        <v>6190</v>
      </c>
      <c r="K58" s="315">
        <v>6809</v>
      </c>
      <c r="L58" s="313">
        <v>7428</v>
      </c>
      <c r="M58" s="314">
        <v>8047</v>
      </c>
      <c r="N58" s="315">
        <v>8666</v>
      </c>
      <c r="O58" s="313">
        <v>9285</v>
      </c>
      <c r="P58" s="314">
        <v>9904</v>
      </c>
      <c r="Q58" s="315">
        <v>10523</v>
      </c>
      <c r="R58" s="313">
        <v>11142</v>
      </c>
      <c r="S58" s="312">
        <v>11761</v>
      </c>
      <c r="T58" s="313">
        <v>12380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3766</v>
      </c>
      <c r="C59" s="309">
        <v>4207</v>
      </c>
      <c r="D59" s="310">
        <v>4952</v>
      </c>
      <c r="E59" s="311">
        <v>5723</v>
      </c>
      <c r="F59" s="309">
        <v>6577</v>
      </c>
      <c r="G59" s="310">
        <v>7402</v>
      </c>
      <c r="H59" s="311">
        <v>8331</v>
      </c>
      <c r="I59" s="309">
        <v>9256</v>
      </c>
      <c r="J59" s="310">
        <v>10091</v>
      </c>
      <c r="K59" s="311">
        <v>11065</v>
      </c>
      <c r="L59" s="309">
        <v>11993</v>
      </c>
      <c r="M59" s="310">
        <v>12993</v>
      </c>
      <c r="N59" s="311">
        <v>13992</v>
      </c>
      <c r="O59" s="309">
        <v>14992</v>
      </c>
      <c r="P59" s="310">
        <v>15991</v>
      </c>
      <c r="Q59" s="311">
        <v>16990</v>
      </c>
      <c r="R59" s="309">
        <v>17990</v>
      </c>
      <c r="S59" s="308">
        <v>18989</v>
      </c>
      <c r="T59" s="309">
        <v>19989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2136</v>
      </c>
      <c r="C60" s="313">
        <v>2521</v>
      </c>
      <c r="D60" s="314">
        <v>3053</v>
      </c>
      <c r="E60" s="315">
        <v>3549</v>
      </c>
      <c r="F60" s="313">
        <v>4138</v>
      </c>
      <c r="G60" s="314">
        <v>4640</v>
      </c>
      <c r="H60" s="315">
        <v>5250</v>
      </c>
      <c r="I60" s="313">
        <v>5785</v>
      </c>
      <c r="J60" s="314">
        <v>6428</v>
      </c>
      <c r="K60" s="315">
        <v>7071</v>
      </c>
      <c r="L60" s="313">
        <v>7714</v>
      </c>
      <c r="M60" s="314">
        <v>8357</v>
      </c>
      <c r="N60" s="315">
        <v>8999</v>
      </c>
      <c r="O60" s="313">
        <v>9642</v>
      </c>
      <c r="P60" s="314">
        <v>10285</v>
      </c>
      <c r="Q60" s="315">
        <v>10928</v>
      </c>
      <c r="R60" s="313">
        <v>11571</v>
      </c>
      <c r="S60" s="312">
        <v>12214</v>
      </c>
      <c r="T60" s="313">
        <v>12856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3910</v>
      </c>
      <c r="C61" s="317">
        <v>4369</v>
      </c>
      <c r="D61" s="318">
        <v>5143</v>
      </c>
      <c r="E61" s="319">
        <v>5943</v>
      </c>
      <c r="F61" s="317">
        <v>6830</v>
      </c>
      <c r="G61" s="318">
        <v>7687</v>
      </c>
      <c r="H61" s="319">
        <v>8651</v>
      </c>
      <c r="I61" s="317">
        <v>9612</v>
      </c>
      <c r="J61" s="318">
        <v>10479</v>
      </c>
      <c r="K61" s="319">
        <v>11490</v>
      </c>
      <c r="L61" s="317">
        <v>12455</v>
      </c>
      <c r="M61" s="318">
        <v>13492</v>
      </c>
      <c r="N61" s="319">
        <v>14530</v>
      </c>
      <c r="O61" s="317">
        <v>15568</v>
      </c>
      <c r="P61" s="318">
        <v>16606</v>
      </c>
      <c r="Q61" s="319">
        <v>17644</v>
      </c>
      <c r="R61" s="317">
        <v>18682</v>
      </c>
      <c r="S61" s="316">
        <v>19720</v>
      </c>
      <c r="T61" s="317">
        <v>20758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2215</v>
      </c>
      <c r="C62" s="321">
        <v>2614</v>
      </c>
      <c r="D62" s="322">
        <v>3166</v>
      </c>
      <c r="E62" s="323">
        <v>3680</v>
      </c>
      <c r="F62" s="321">
        <v>4291</v>
      </c>
      <c r="G62" s="322">
        <v>4812</v>
      </c>
      <c r="H62" s="323">
        <v>5444</v>
      </c>
      <c r="I62" s="321">
        <v>6000</v>
      </c>
      <c r="J62" s="322">
        <v>6666</v>
      </c>
      <c r="K62" s="323">
        <v>7333</v>
      </c>
      <c r="L62" s="321">
        <v>7999</v>
      </c>
      <c r="M62" s="322">
        <v>8666</v>
      </c>
      <c r="N62" s="323">
        <v>9333</v>
      </c>
      <c r="O62" s="321">
        <v>9999</v>
      </c>
      <c r="P62" s="322">
        <v>10666</v>
      </c>
      <c r="Q62" s="323">
        <v>11333</v>
      </c>
      <c r="R62" s="321">
        <v>11999</v>
      </c>
      <c r="S62" s="320">
        <v>12666</v>
      </c>
      <c r="T62" s="321">
        <v>13332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4055</v>
      </c>
      <c r="C63" s="309">
        <v>4531</v>
      </c>
      <c r="D63" s="310">
        <v>5333</v>
      </c>
      <c r="E63" s="311">
        <v>6163</v>
      </c>
      <c r="F63" s="309">
        <v>7083</v>
      </c>
      <c r="G63" s="310">
        <v>7972</v>
      </c>
      <c r="H63" s="311">
        <v>8972</v>
      </c>
      <c r="I63" s="309">
        <v>9968</v>
      </c>
      <c r="J63" s="310">
        <v>10867</v>
      </c>
      <c r="K63" s="311">
        <v>11916</v>
      </c>
      <c r="L63" s="309">
        <v>12916</v>
      </c>
      <c r="M63" s="310">
        <v>13992</v>
      </c>
      <c r="N63" s="311">
        <v>15068</v>
      </c>
      <c r="O63" s="309">
        <v>16145</v>
      </c>
      <c r="P63" s="310">
        <v>17221</v>
      </c>
      <c r="Q63" s="311">
        <v>18297</v>
      </c>
      <c r="R63" s="309">
        <v>19374</v>
      </c>
      <c r="S63" s="308">
        <v>20450</v>
      </c>
      <c r="T63" s="309">
        <v>21526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2294</v>
      </c>
      <c r="C64" s="313">
        <v>2708</v>
      </c>
      <c r="D64" s="314">
        <v>3280</v>
      </c>
      <c r="E64" s="315">
        <v>3812</v>
      </c>
      <c r="F64" s="313">
        <v>4445</v>
      </c>
      <c r="G64" s="314">
        <v>4984</v>
      </c>
      <c r="H64" s="315">
        <v>5639</v>
      </c>
      <c r="I64" s="313">
        <v>6214</v>
      </c>
      <c r="J64" s="314">
        <v>6904</v>
      </c>
      <c r="K64" s="315">
        <v>7595</v>
      </c>
      <c r="L64" s="313">
        <v>8285</v>
      </c>
      <c r="M64" s="314">
        <v>8976</v>
      </c>
      <c r="N64" s="315">
        <v>9666</v>
      </c>
      <c r="O64" s="313">
        <v>10356</v>
      </c>
      <c r="P64" s="314">
        <v>11047</v>
      </c>
      <c r="Q64" s="315">
        <v>11737</v>
      </c>
      <c r="R64" s="313">
        <v>12428</v>
      </c>
      <c r="S64" s="312">
        <v>13118</v>
      </c>
      <c r="T64" s="313">
        <v>13809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4200</v>
      </c>
      <c r="C65" s="309">
        <v>4693</v>
      </c>
      <c r="D65" s="310">
        <v>5523</v>
      </c>
      <c r="E65" s="311">
        <v>6383</v>
      </c>
      <c r="F65" s="309">
        <v>7336</v>
      </c>
      <c r="G65" s="310">
        <v>8256</v>
      </c>
      <c r="H65" s="311">
        <v>9292</v>
      </c>
      <c r="I65" s="309">
        <v>10324</v>
      </c>
      <c r="J65" s="310">
        <v>11255</v>
      </c>
      <c r="K65" s="311">
        <v>12341</v>
      </c>
      <c r="L65" s="309">
        <v>13377</v>
      </c>
      <c r="M65" s="310">
        <v>14492</v>
      </c>
      <c r="N65" s="311">
        <v>15607</v>
      </c>
      <c r="O65" s="309">
        <v>16721</v>
      </c>
      <c r="P65" s="310">
        <v>17836</v>
      </c>
      <c r="Q65" s="311">
        <v>18951</v>
      </c>
      <c r="R65" s="309">
        <v>20066</v>
      </c>
      <c r="S65" s="308">
        <v>21180</v>
      </c>
      <c r="T65" s="309">
        <v>22295</v>
      </c>
    </row>
    <row r="66" spans="1:42" x14ac:dyDescent="0.15">
      <c r="A66" s="268" t="s">
        <v>135</v>
      </c>
      <c r="B66" s="312">
        <v>2373</v>
      </c>
      <c r="C66" s="313">
        <v>2801</v>
      </c>
      <c r="D66" s="314">
        <v>3393</v>
      </c>
      <c r="E66" s="315">
        <v>3943</v>
      </c>
      <c r="F66" s="313">
        <v>4598</v>
      </c>
      <c r="G66" s="314">
        <v>5156</v>
      </c>
      <c r="H66" s="315">
        <v>5833</v>
      </c>
      <c r="I66" s="313">
        <v>6428</v>
      </c>
      <c r="J66" s="314">
        <v>7142</v>
      </c>
      <c r="K66" s="315">
        <v>7857</v>
      </c>
      <c r="L66" s="313">
        <v>8571</v>
      </c>
      <c r="M66" s="314">
        <v>9285</v>
      </c>
      <c r="N66" s="315">
        <v>9999</v>
      </c>
      <c r="O66" s="313">
        <v>10714</v>
      </c>
      <c r="P66" s="314">
        <v>11428</v>
      </c>
      <c r="Q66" s="315">
        <v>12142</v>
      </c>
      <c r="R66" s="313">
        <v>12856</v>
      </c>
      <c r="S66" s="312">
        <v>13571</v>
      </c>
      <c r="T66" s="313">
        <v>14285</v>
      </c>
      <c r="U66" s="294"/>
    </row>
    <row r="67" spans="1:42" x14ac:dyDescent="0.15">
      <c r="A67" s="270">
        <v>1500</v>
      </c>
      <c r="B67" s="316">
        <v>4345</v>
      </c>
      <c r="C67" s="317">
        <v>4855</v>
      </c>
      <c r="D67" s="318">
        <v>5714</v>
      </c>
      <c r="E67" s="319">
        <v>6603</v>
      </c>
      <c r="F67" s="317">
        <v>7589</v>
      </c>
      <c r="G67" s="318">
        <v>8541</v>
      </c>
      <c r="H67" s="319">
        <v>9612</v>
      </c>
      <c r="I67" s="317">
        <v>10680</v>
      </c>
      <c r="J67" s="318">
        <v>11644</v>
      </c>
      <c r="K67" s="319">
        <v>12767</v>
      </c>
      <c r="L67" s="317">
        <v>13838</v>
      </c>
      <c r="M67" s="318">
        <v>14992</v>
      </c>
      <c r="N67" s="319">
        <v>16145</v>
      </c>
      <c r="O67" s="317">
        <v>17298</v>
      </c>
      <c r="P67" s="318">
        <v>18451</v>
      </c>
      <c r="Q67" s="319">
        <v>19604</v>
      </c>
      <c r="R67" s="317">
        <v>20758</v>
      </c>
      <c r="S67" s="316">
        <v>21911</v>
      </c>
      <c r="T67" s="317">
        <v>23064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  <c r="AA69" s="221">
        <v>1181</v>
      </c>
      <c r="AB69" s="221">
        <v>3.1</v>
      </c>
      <c r="AC69" s="221">
        <f>AA69*AB69</f>
        <v>3661.1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487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f>2*1.55</f>
        <v>3.1</v>
      </c>
      <c r="U76" s="221"/>
      <c r="V76" s="239">
        <v>4</v>
      </c>
      <c r="W76" s="243">
        <v>157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915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295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487</v>
      </c>
      <c r="C78" s="248">
        <f t="shared" ref="C78:C109" si="1">ROUND(X78*$T$76,0)</f>
        <v>561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50">
        <v>157</v>
      </c>
      <c r="X78" s="250">
        <v>181</v>
      </c>
      <c r="Y78" s="250"/>
      <c r="Z78" s="250"/>
      <c r="AA78" s="250"/>
      <c r="AB78" s="250"/>
      <c r="AC78" s="250"/>
      <c r="AD78" s="250"/>
      <c r="AE78" s="295"/>
      <c r="AF78" s="295"/>
      <c r="AG78" s="295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915</v>
      </c>
      <c r="C79" s="245">
        <f t="shared" si="1"/>
        <v>989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50">
        <f>W78+B149</f>
        <v>295</v>
      </c>
      <c r="X79" s="250">
        <f>X78+C149</f>
        <v>319</v>
      </c>
      <c r="Y79" s="250"/>
      <c r="Z79" s="250"/>
      <c r="AA79" s="250"/>
      <c r="AB79" s="250"/>
      <c r="AC79" s="250"/>
      <c r="AD79" s="250"/>
      <c r="AE79" s="295"/>
      <c r="AF79" s="295"/>
      <c r="AG79" s="295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564</v>
      </c>
      <c r="C80" s="248">
        <f t="shared" si="1"/>
        <v>632</v>
      </c>
      <c r="D80" s="248">
        <f t="shared" ref="D80:D111" si="2">ROUND(Y80*$T$76,0)</f>
        <v>691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50">
        <v>182</v>
      </c>
      <c r="X80" s="250">
        <v>204</v>
      </c>
      <c r="Y80" s="250">
        <v>223</v>
      </c>
      <c r="Z80" s="250"/>
      <c r="AA80" s="250"/>
      <c r="AB80" s="250"/>
      <c r="AC80" s="250"/>
      <c r="AD80" s="250"/>
      <c r="AE80" s="295"/>
      <c r="AF80" s="295"/>
      <c r="AG80" s="295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1051</v>
      </c>
      <c r="C81" s="245">
        <f t="shared" si="1"/>
        <v>1119</v>
      </c>
      <c r="D81" s="245">
        <f t="shared" si="2"/>
        <v>1212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50">
        <f>W80+B151</f>
        <v>339</v>
      </c>
      <c r="X81" s="250">
        <f>X80+C151</f>
        <v>361</v>
      </c>
      <c r="Y81" s="250">
        <f>Y80+D151</f>
        <v>391</v>
      </c>
      <c r="Z81" s="250"/>
      <c r="AA81" s="250"/>
      <c r="AB81" s="250"/>
      <c r="AC81" s="250"/>
      <c r="AD81" s="250"/>
      <c r="AE81" s="295"/>
      <c r="AF81" s="295"/>
      <c r="AG81" s="295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639</v>
      </c>
      <c r="C82" s="248">
        <f t="shared" si="1"/>
        <v>722</v>
      </c>
      <c r="D82" s="248">
        <f t="shared" si="2"/>
        <v>797</v>
      </c>
      <c r="E82" s="248">
        <f t="shared" ref="E82:E113" si="3">ROUND(Z82*$T$76,0)</f>
        <v>871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50">
        <v>206</v>
      </c>
      <c r="X82" s="250">
        <v>233</v>
      </c>
      <c r="Y82" s="250">
        <v>257</v>
      </c>
      <c r="Z82" s="250">
        <v>281</v>
      </c>
      <c r="AA82" s="250"/>
      <c r="AB82" s="250"/>
      <c r="AC82" s="250"/>
      <c r="AD82" s="250"/>
      <c r="AE82" s="295"/>
      <c r="AF82" s="295"/>
      <c r="AG82" s="295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1181</v>
      </c>
      <c r="C83" s="245">
        <f t="shared" si="1"/>
        <v>1265</v>
      </c>
      <c r="D83" s="245">
        <f t="shared" si="2"/>
        <v>1367</v>
      </c>
      <c r="E83" s="245">
        <f t="shared" si="3"/>
        <v>1482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50">
        <f>W82+B153</f>
        <v>381</v>
      </c>
      <c r="X83" s="250">
        <f>X82+C153</f>
        <v>408</v>
      </c>
      <c r="Y83" s="250">
        <f>Y82+D153</f>
        <v>441</v>
      </c>
      <c r="Z83" s="250">
        <f>Z82+E153</f>
        <v>478</v>
      </c>
      <c r="AA83" s="250"/>
      <c r="AB83" s="250"/>
      <c r="AC83" s="250"/>
      <c r="AD83" s="250"/>
      <c r="AE83" s="295"/>
      <c r="AF83" s="295"/>
      <c r="AG83" s="295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694</v>
      </c>
      <c r="C84" s="248">
        <f t="shared" si="1"/>
        <v>806</v>
      </c>
      <c r="D84" s="248">
        <f t="shared" si="2"/>
        <v>893</v>
      </c>
      <c r="E84" s="248">
        <f t="shared" si="3"/>
        <v>1011</v>
      </c>
      <c r="F84" s="248">
        <f t="shared" ref="F84:F115" si="4">ROUND(AA84*$T$76,0)</f>
        <v>1094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50">
        <v>224</v>
      </c>
      <c r="X84" s="250">
        <v>260</v>
      </c>
      <c r="Y84" s="250">
        <v>288</v>
      </c>
      <c r="Z84" s="250">
        <v>326</v>
      </c>
      <c r="AA84" s="250">
        <v>353</v>
      </c>
      <c r="AB84" s="250"/>
      <c r="AC84" s="250"/>
      <c r="AD84" s="250"/>
      <c r="AE84" s="295"/>
      <c r="AF84" s="295"/>
      <c r="AG84" s="295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1283</v>
      </c>
      <c r="C85" s="252">
        <f t="shared" si="1"/>
        <v>1395</v>
      </c>
      <c r="D85" s="252">
        <f t="shared" si="2"/>
        <v>1550</v>
      </c>
      <c r="E85" s="252">
        <f t="shared" si="3"/>
        <v>1696</v>
      </c>
      <c r="F85" s="252">
        <f t="shared" si="4"/>
        <v>1835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50">
        <f>W84+B155</f>
        <v>414</v>
      </c>
      <c r="X85" s="250">
        <f>X84+C155</f>
        <v>450</v>
      </c>
      <c r="Y85" s="250">
        <f>Y84+D155</f>
        <v>500</v>
      </c>
      <c r="Z85" s="250">
        <f>Z84+E155</f>
        <v>547</v>
      </c>
      <c r="AA85" s="250">
        <f>AA84+F155</f>
        <v>592</v>
      </c>
      <c r="AB85" s="250"/>
      <c r="AC85" s="250"/>
      <c r="AD85" s="250"/>
      <c r="AE85" s="295"/>
      <c r="AF85" s="295"/>
      <c r="AG85" s="295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766</v>
      </c>
      <c r="C86" s="241">
        <f t="shared" si="1"/>
        <v>877</v>
      </c>
      <c r="D86" s="241">
        <f t="shared" si="2"/>
        <v>992</v>
      </c>
      <c r="E86" s="241">
        <f t="shared" si="3"/>
        <v>1125</v>
      </c>
      <c r="F86" s="241">
        <f t="shared" si="4"/>
        <v>1228</v>
      </c>
      <c r="G86" s="241">
        <f t="shared" ref="G86:G133" si="5">ROUND(AB86*$T$76,0)</f>
        <v>1380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50">
        <v>247</v>
      </c>
      <c r="X86" s="250">
        <v>283</v>
      </c>
      <c r="Y86" s="250">
        <v>320</v>
      </c>
      <c r="Z86" s="250">
        <v>363</v>
      </c>
      <c r="AA86" s="250">
        <v>396</v>
      </c>
      <c r="AB86" s="250">
        <v>445</v>
      </c>
      <c r="AC86" s="250"/>
      <c r="AD86" s="250"/>
      <c r="AE86" s="295"/>
      <c r="AF86" s="295"/>
      <c r="AG86" s="295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1411</v>
      </c>
      <c r="C87" s="245">
        <f t="shared" si="1"/>
        <v>1522</v>
      </c>
      <c r="D87" s="245">
        <f t="shared" si="2"/>
        <v>1724</v>
      </c>
      <c r="E87" s="245">
        <f t="shared" si="3"/>
        <v>1900</v>
      </c>
      <c r="F87" s="245">
        <f t="shared" si="4"/>
        <v>2068</v>
      </c>
      <c r="G87" s="245">
        <f t="shared" si="5"/>
        <v>2275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50">
        <f t="shared" ref="W87:AB87" si="6">W86+B157</f>
        <v>455</v>
      </c>
      <c r="X87" s="250">
        <f t="shared" si="6"/>
        <v>491</v>
      </c>
      <c r="Y87" s="250">
        <f t="shared" si="6"/>
        <v>556</v>
      </c>
      <c r="Z87" s="250">
        <f t="shared" si="6"/>
        <v>613</v>
      </c>
      <c r="AA87" s="250">
        <f t="shared" si="6"/>
        <v>667</v>
      </c>
      <c r="AB87" s="250">
        <f t="shared" si="6"/>
        <v>734</v>
      </c>
      <c r="AC87" s="250"/>
      <c r="AD87" s="250"/>
      <c r="AE87" s="295"/>
      <c r="AF87" s="295"/>
      <c r="AG87" s="295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818</v>
      </c>
      <c r="C88" s="248">
        <f t="shared" si="1"/>
        <v>958</v>
      </c>
      <c r="D88" s="248">
        <f t="shared" si="2"/>
        <v>1079</v>
      </c>
      <c r="E88" s="248">
        <f t="shared" si="3"/>
        <v>1259</v>
      </c>
      <c r="F88" s="248">
        <f t="shared" si="4"/>
        <v>1370</v>
      </c>
      <c r="G88" s="248">
        <f t="shared" si="5"/>
        <v>1547</v>
      </c>
      <c r="H88" s="248">
        <f t="shared" ref="H88:H133" si="7">ROUND(AC88*$T$76,0)</f>
        <v>1733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50">
        <v>264</v>
      </c>
      <c r="X88" s="250">
        <v>309</v>
      </c>
      <c r="Y88" s="250">
        <v>348</v>
      </c>
      <c r="Z88" s="250">
        <v>406</v>
      </c>
      <c r="AA88" s="250">
        <v>442</v>
      </c>
      <c r="AB88" s="250">
        <v>499</v>
      </c>
      <c r="AC88" s="250">
        <v>559</v>
      </c>
      <c r="AD88" s="250"/>
      <c r="AE88" s="295"/>
      <c r="AF88" s="295"/>
      <c r="AG88" s="295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1528</v>
      </c>
      <c r="C89" s="245">
        <f t="shared" si="1"/>
        <v>1668</v>
      </c>
      <c r="D89" s="245">
        <f t="shared" si="2"/>
        <v>1863</v>
      </c>
      <c r="E89" s="245">
        <f t="shared" si="3"/>
        <v>2127</v>
      </c>
      <c r="F89" s="245">
        <f t="shared" si="4"/>
        <v>2310</v>
      </c>
      <c r="G89" s="245">
        <f t="shared" si="5"/>
        <v>2530</v>
      </c>
      <c r="H89" s="245">
        <f t="shared" si="7"/>
        <v>2861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50">
        <f t="shared" ref="W89:AC89" si="8">W88+B159</f>
        <v>493</v>
      </c>
      <c r="X89" s="250">
        <f t="shared" si="8"/>
        <v>538</v>
      </c>
      <c r="Y89" s="250">
        <f t="shared" si="8"/>
        <v>601</v>
      </c>
      <c r="Z89" s="250">
        <f t="shared" si="8"/>
        <v>686</v>
      </c>
      <c r="AA89" s="250">
        <f t="shared" si="8"/>
        <v>745</v>
      </c>
      <c r="AB89" s="250">
        <f t="shared" si="8"/>
        <v>816</v>
      </c>
      <c r="AC89" s="250">
        <f t="shared" si="8"/>
        <v>923</v>
      </c>
      <c r="AD89" s="250"/>
      <c r="AE89" s="295"/>
      <c r="AF89" s="295"/>
      <c r="AG89" s="295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893</v>
      </c>
      <c r="C90" s="248">
        <f t="shared" si="1"/>
        <v>1045</v>
      </c>
      <c r="D90" s="248">
        <f t="shared" si="2"/>
        <v>1175</v>
      </c>
      <c r="E90" s="248">
        <f t="shared" si="3"/>
        <v>1380</v>
      </c>
      <c r="F90" s="248">
        <f t="shared" si="4"/>
        <v>1494</v>
      </c>
      <c r="G90" s="248">
        <f t="shared" si="5"/>
        <v>1683</v>
      </c>
      <c r="H90" s="248">
        <f t="shared" si="7"/>
        <v>1891</v>
      </c>
      <c r="I90" s="248">
        <f t="shared" ref="I90:I133" si="9">ROUND(AD90*$T$76,0)</f>
        <v>2071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50">
        <v>288</v>
      </c>
      <c r="X90" s="250">
        <v>337</v>
      </c>
      <c r="Y90" s="250">
        <v>379</v>
      </c>
      <c r="Z90" s="250">
        <v>445</v>
      </c>
      <c r="AA90" s="250">
        <v>482</v>
      </c>
      <c r="AB90" s="250">
        <v>543</v>
      </c>
      <c r="AC90" s="250">
        <v>610</v>
      </c>
      <c r="AD90" s="250">
        <v>668</v>
      </c>
      <c r="AE90" s="295"/>
      <c r="AF90" s="295"/>
      <c r="AG90" s="295"/>
      <c r="AH90" s="243"/>
      <c r="AI90" s="243"/>
      <c r="AJ90" s="243"/>
      <c r="AK90" s="243"/>
      <c r="AL90" s="243"/>
      <c r="AM90" s="243"/>
      <c r="AN90" s="243"/>
      <c r="AO90" s="243"/>
      <c r="AP90" s="222">
        <v>2.06</v>
      </c>
    </row>
    <row r="91" spans="1:42" x14ac:dyDescent="0.15">
      <c r="A91" s="244">
        <v>450</v>
      </c>
      <c r="B91" s="245">
        <f t="shared" si="0"/>
        <v>1665</v>
      </c>
      <c r="C91" s="245">
        <f t="shared" si="1"/>
        <v>1817</v>
      </c>
      <c r="D91" s="245">
        <f t="shared" si="2"/>
        <v>2024</v>
      </c>
      <c r="E91" s="245">
        <f t="shared" si="3"/>
        <v>2297</v>
      </c>
      <c r="F91" s="245">
        <f t="shared" si="4"/>
        <v>2533</v>
      </c>
      <c r="G91" s="245">
        <f t="shared" si="5"/>
        <v>2756</v>
      </c>
      <c r="H91" s="245">
        <f t="shared" si="7"/>
        <v>3147</v>
      </c>
      <c r="I91" s="245">
        <f t="shared" si="9"/>
        <v>3466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50">
        <f t="shared" ref="W91:AD91" si="10">W90+B161</f>
        <v>537</v>
      </c>
      <c r="X91" s="250">
        <f t="shared" si="10"/>
        <v>586</v>
      </c>
      <c r="Y91" s="250">
        <f t="shared" si="10"/>
        <v>653</v>
      </c>
      <c r="Z91" s="250">
        <f t="shared" si="10"/>
        <v>741</v>
      </c>
      <c r="AA91" s="250">
        <f t="shared" si="10"/>
        <v>817</v>
      </c>
      <c r="AB91" s="250">
        <f t="shared" si="10"/>
        <v>889</v>
      </c>
      <c r="AC91" s="250">
        <f t="shared" si="10"/>
        <v>1015</v>
      </c>
      <c r="AD91" s="250">
        <f t="shared" si="10"/>
        <v>1118</v>
      </c>
      <c r="AE91" s="295"/>
      <c r="AF91" s="295"/>
      <c r="AG91" s="295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949</v>
      </c>
      <c r="C92" s="248">
        <f t="shared" si="1"/>
        <v>1116</v>
      </c>
      <c r="D92" s="248">
        <f t="shared" si="2"/>
        <v>1290</v>
      </c>
      <c r="E92" s="248">
        <f t="shared" si="3"/>
        <v>1516</v>
      </c>
      <c r="F92" s="248">
        <f t="shared" si="4"/>
        <v>1643</v>
      </c>
      <c r="G92" s="248">
        <f t="shared" si="5"/>
        <v>1848</v>
      </c>
      <c r="H92" s="248">
        <f t="shared" si="7"/>
        <v>2074</v>
      </c>
      <c r="I92" s="248">
        <f t="shared" si="9"/>
        <v>2279</v>
      </c>
      <c r="J92" s="248">
        <f t="shared" ref="J92:J133" si="11">ROUND(AE92*$T$76,0)</f>
        <v>2530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50">
        <v>306</v>
      </c>
      <c r="X92" s="250">
        <v>360</v>
      </c>
      <c r="Y92" s="250">
        <v>416</v>
      </c>
      <c r="Z92" s="250">
        <v>489</v>
      </c>
      <c r="AA92" s="250">
        <v>530</v>
      </c>
      <c r="AB92" s="250">
        <v>596</v>
      </c>
      <c r="AC92" s="250">
        <v>669</v>
      </c>
      <c r="AD92" s="250">
        <v>735</v>
      </c>
      <c r="AE92" s="295">
        <f>$AE$74*V92*AP92</f>
        <v>816</v>
      </c>
      <c r="AF92" s="295"/>
      <c r="AG92" s="295"/>
      <c r="AH92" s="243"/>
      <c r="AI92" s="243"/>
      <c r="AJ92" s="243"/>
      <c r="AK92" s="243"/>
      <c r="AL92" s="243"/>
      <c r="AM92" s="243"/>
      <c r="AN92" s="243"/>
      <c r="AO92" s="243"/>
      <c r="AP92" s="222">
        <v>2.04</v>
      </c>
    </row>
    <row r="93" spans="1:42" x14ac:dyDescent="0.15">
      <c r="A93" s="244">
        <v>500</v>
      </c>
      <c r="B93" s="245">
        <f t="shared" si="0"/>
        <v>1761</v>
      </c>
      <c r="C93" s="245">
        <f t="shared" si="1"/>
        <v>1928</v>
      </c>
      <c r="D93" s="245">
        <f t="shared" si="2"/>
        <v>2223</v>
      </c>
      <c r="E93" s="245">
        <f t="shared" si="3"/>
        <v>2499</v>
      </c>
      <c r="F93" s="245">
        <f t="shared" si="4"/>
        <v>2778</v>
      </c>
      <c r="G93" s="245">
        <f t="shared" si="5"/>
        <v>3029</v>
      </c>
      <c r="H93" s="245">
        <f t="shared" si="7"/>
        <v>3453</v>
      </c>
      <c r="I93" s="245">
        <f t="shared" si="9"/>
        <v>3804</v>
      </c>
      <c r="J93" s="245">
        <f t="shared" si="11"/>
        <v>4225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50">
        <f t="shared" ref="W93:AE93" si="12">W92+B163</f>
        <v>568</v>
      </c>
      <c r="X93" s="250">
        <f t="shared" si="12"/>
        <v>622</v>
      </c>
      <c r="Y93" s="250">
        <f t="shared" si="12"/>
        <v>717</v>
      </c>
      <c r="Z93" s="250">
        <f t="shared" si="12"/>
        <v>806</v>
      </c>
      <c r="AA93" s="250">
        <f t="shared" si="12"/>
        <v>896</v>
      </c>
      <c r="AB93" s="250">
        <f t="shared" si="12"/>
        <v>977</v>
      </c>
      <c r="AC93" s="250">
        <f t="shared" si="12"/>
        <v>1114</v>
      </c>
      <c r="AD93" s="250">
        <f t="shared" si="12"/>
        <v>1227</v>
      </c>
      <c r="AE93" s="295">
        <f t="shared" si="12"/>
        <v>1363</v>
      </c>
      <c r="AF93" s="295"/>
      <c r="AG93" s="295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1029</v>
      </c>
      <c r="C94" s="248">
        <f t="shared" si="1"/>
        <v>1184</v>
      </c>
      <c r="D94" s="248">
        <f t="shared" si="2"/>
        <v>1380</v>
      </c>
      <c r="E94" s="248">
        <f t="shared" si="3"/>
        <v>1587</v>
      </c>
      <c r="F94" s="248">
        <f t="shared" si="4"/>
        <v>1851</v>
      </c>
      <c r="G94" s="248">
        <f t="shared" si="5"/>
        <v>2071</v>
      </c>
      <c r="H94" s="248">
        <f t="shared" si="7"/>
        <v>2328</v>
      </c>
      <c r="I94" s="248">
        <f t="shared" si="9"/>
        <v>2579</v>
      </c>
      <c r="J94" s="248">
        <f t="shared" si="11"/>
        <v>2864</v>
      </c>
      <c r="K94" s="248">
        <f t="shared" ref="K94:K133" si="13">ROUND(AF94*$T$76,0)</f>
        <v>3151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50">
        <v>332</v>
      </c>
      <c r="X94" s="250">
        <v>382</v>
      </c>
      <c r="Y94" s="250">
        <v>445</v>
      </c>
      <c r="Z94" s="250">
        <v>512</v>
      </c>
      <c r="AA94" s="250">
        <v>597</v>
      </c>
      <c r="AB94" s="250">
        <v>668</v>
      </c>
      <c r="AC94" s="250">
        <v>751</v>
      </c>
      <c r="AD94" s="250">
        <v>832</v>
      </c>
      <c r="AE94" s="295">
        <f>$AE$74*V94*AP94</f>
        <v>924</v>
      </c>
      <c r="AF94" s="295">
        <f>$AF$74*V94*AP94</f>
        <v>1016.4000000000001</v>
      </c>
      <c r="AG94" s="295"/>
      <c r="AH94" s="243"/>
      <c r="AI94" s="243"/>
      <c r="AJ94" s="243"/>
      <c r="AK94" s="243"/>
      <c r="AL94" s="243"/>
      <c r="AM94" s="243"/>
      <c r="AN94" s="243"/>
      <c r="AO94" s="243"/>
      <c r="AP94" s="222">
        <v>2.1</v>
      </c>
    </row>
    <row r="95" spans="1:42" x14ac:dyDescent="0.15">
      <c r="A95" s="244">
        <v>550</v>
      </c>
      <c r="B95" s="245">
        <f t="shared" si="0"/>
        <v>1916</v>
      </c>
      <c r="C95" s="245">
        <f t="shared" si="1"/>
        <v>2071</v>
      </c>
      <c r="D95" s="245">
        <f t="shared" si="2"/>
        <v>2362</v>
      </c>
      <c r="E95" s="245">
        <f t="shared" si="3"/>
        <v>2660</v>
      </c>
      <c r="F95" s="245">
        <f t="shared" si="4"/>
        <v>3091</v>
      </c>
      <c r="G95" s="245">
        <f t="shared" si="5"/>
        <v>3385</v>
      </c>
      <c r="H95" s="245">
        <f t="shared" si="7"/>
        <v>3835</v>
      </c>
      <c r="I95" s="245">
        <f t="shared" si="9"/>
        <v>4250</v>
      </c>
      <c r="J95" s="245">
        <f t="shared" si="11"/>
        <v>4715</v>
      </c>
      <c r="K95" s="245">
        <f t="shared" si="13"/>
        <v>5212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50">
        <f t="shared" ref="W95:AF95" si="14">W94+B165</f>
        <v>618</v>
      </c>
      <c r="X95" s="250">
        <f t="shared" si="14"/>
        <v>668</v>
      </c>
      <c r="Y95" s="250">
        <f t="shared" si="14"/>
        <v>762</v>
      </c>
      <c r="Z95" s="250">
        <f t="shared" si="14"/>
        <v>858</v>
      </c>
      <c r="AA95" s="250">
        <f t="shared" si="14"/>
        <v>997</v>
      </c>
      <c r="AB95" s="250">
        <f t="shared" si="14"/>
        <v>1092</v>
      </c>
      <c r="AC95" s="250">
        <f t="shared" si="14"/>
        <v>1237</v>
      </c>
      <c r="AD95" s="250">
        <f t="shared" si="14"/>
        <v>1371</v>
      </c>
      <c r="AE95" s="295">
        <f t="shared" si="14"/>
        <v>1521</v>
      </c>
      <c r="AF95" s="295">
        <f t="shared" si="14"/>
        <v>1681.4</v>
      </c>
      <c r="AG95" s="295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1082</v>
      </c>
      <c r="C96" s="248">
        <f t="shared" si="1"/>
        <v>1299</v>
      </c>
      <c r="D96" s="248">
        <f t="shared" si="2"/>
        <v>1507</v>
      </c>
      <c r="E96" s="248">
        <f t="shared" si="3"/>
        <v>1696</v>
      </c>
      <c r="F96" s="248">
        <f t="shared" si="4"/>
        <v>1978</v>
      </c>
      <c r="G96" s="248">
        <f t="shared" si="5"/>
        <v>2207</v>
      </c>
      <c r="H96" s="248">
        <f t="shared" si="7"/>
        <v>2486</v>
      </c>
      <c r="I96" s="248">
        <f t="shared" si="9"/>
        <v>2750</v>
      </c>
      <c r="J96" s="248">
        <f t="shared" si="11"/>
        <v>3050</v>
      </c>
      <c r="K96" s="248">
        <f t="shared" si="13"/>
        <v>3355</v>
      </c>
      <c r="L96" s="248">
        <f t="shared" ref="L96:L133" si="15">ROUND(AG96*$T$76,0)</f>
        <v>3660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50">
        <v>349</v>
      </c>
      <c r="X96" s="250">
        <v>419</v>
      </c>
      <c r="Y96" s="250">
        <v>486</v>
      </c>
      <c r="Z96" s="250">
        <v>547</v>
      </c>
      <c r="AA96" s="250">
        <v>638</v>
      </c>
      <c r="AB96" s="250">
        <v>712</v>
      </c>
      <c r="AC96" s="250">
        <v>802</v>
      </c>
      <c r="AD96" s="250">
        <v>887</v>
      </c>
      <c r="AE96" s="295">
        <f>$AE$74*V96*AP96</f>
        <v>983.99999999999989</v>
      </c>
      <c r="AF96" s="295">
        <f>$AF$74*V96*AP96</f>
        <v>1082.3999999999999</v>
      </c>
      <c r="AG96" s="295">
        <f>$AG$74*V96*AP96</f>
        <v>1180.8</v>
      </c>
      <c r="AH96" s="243"/>
      <c r="AI96" s="243"/>
      <c r="AJ96" s="243"/>
      <c r="AK96" s="243"/>
      <c r="AL96" s="243"/>
      <c r="AM96" s="243"/>
      <c r="AN96" s="243"/>
      <c r="AO96" s="243"/>
      <c r="AP96" s="222">
        <v>2.0499999999999998</v>
      </c>
    </row>
    <row r="97" spans="1:42" ht="13" thickBot="1" x14ac:dyDescent="0.2">
      <c r="A97" s="240">
        <v>600</v>
      </c>
      <c r="B97" s="252">
        <f t="shared" si="0"/>
        <v>2021</v>
      </c>
      <c r="C97" s="252">
        <f t="shared" si="1"/>
        <v>2238</v>
      </c>
      <c r="D97" s="252">
        <f t="shared" si="2"/>
        <v>2554</v>
      </c>
      <c r="E97" s="252">
        <f t="shared" si="3"/>
        <v>2852</v>
      </c>
      <c r="F97" s="252">
        <f t="shared" si="4"/>
        <v>3286</v>
      </c>
      <c r="G97" s="252">
        <f t="shared" si="5"/>
        <v>3630</v>
      </c>
      <c r="H97" s="252">
        <f t="shared" si="7"/>
        <v>4073</v>
      </c>
      <c r="I97" s="252">
        <f t="shared" si="9"/>
        <v>4511</v>
      </c>
      <c r="J97" s="252">
        <f t="shared" si="11"/>
        <v>4991</v>
      </c>
      <c r="K97" s="252">
        <f t="shared" si="13"/>
        <v>5519</v>
      </c>
      <c r="L97" s="252">
        <f t="shared" si="15"/>
        <v>6041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50">
        <f t="shared" ref="W97:AG97" si="16">W96+B167</f>
        <v>652</v>
      </c>
      <c r="X97" s="250">
        <f t="shared" si="16"/>
        <v>722</v>
      </c>
      <c r="Y97" s="250">
        <f t="shared" si="16"/>
        <v>824</v>
      </c>
      <c r="Z97" s="250">
        <f t="shared" si="16"/>
        <v>920</v>
      </c>
      <c r="AA97" s="250">
        <f t="shared" si="16"/>
        <v>1060</v>
      </c>
      <c r="AB97" s="250">
        <f t="shared" si="16"/>
        <v>1171</v>
      </c>
      <c r="AC97" s="250">
        <f t="shared" si="16"/>
        <v>1314</v>
      </c>
      <c r="AD97" s="250">
        <f t="shared" si="16"/>
        <v>1455</v>
      </c>
      <c r="AE97" s="295">
        <f t="shared" si="16"/>
        <v>1610</v>
      </c>
      <c r="AF97" s="295">
        <f t="shared" si="16"/>
        <v>1780.3999999999999</v>
      </c>
      <c r="AG97" s="295">
        <f t="shared" si="16"/>
        <v>1948.8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3.38</v>
      </c>
    </row>
    <row r="98" spans="1:42" x14ac:dyDescent="0.15">
      <c r="A98" s="238" t="s">
        <v>11</v>
      </c>
      <c r="B98" s="241">
        <f t="shared" si="0"/>
        <v>1159</v>
      </c>
      <c r="C98" s="241">
        <f t="shared" si="1"/>
        <v>1364</v>
      </c>
      <c r="D98" s="241">
        <f t="shared" si="2"/>
        <v>1575</v>
      </c>
      <c r="E98" s="241">
        <f t="shared" si="3"/>
        <v>1820</v>
      </c>
      <c r="F98" s="241">
        <f t="shared" si="4"/>
        <v>2120</v>
      </c>
      <c r="G98" s="241">
        <f t="shared" si="5"/>
        <v>2368</v>
      </c>
      <c r="H98" s="241">
        <f t="shared" si="7"/>
        <v>2669</v>
      </c>
      <c r="I98" s="241">
        <f t="shared" si="9"/>
        <v>2961</v>
      </c>
      <c r="J98" s="241">
        <f t="shared" si="11"/>
        <v>3288</v>
      </c>
      <c r="K98" s="241">
        <f t="shared" si="13"/>
        <v>3617</v>
      </c>
      <c r="L98" s="241">
        <f t="shared" si="15"/>
        <v>3946</v>
      </c>
      <c r="M98" s="241">
        <f t="shared" ref="M98:M133" si="17">ROUND(AH98*$T$76,0)</f>
        <v>4275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50">
        <v>374</v>
      </c>
      <c r="X98" s="250">
        <v>440</v>
      </c>
      <c r="Y98" s="250">
        <v>508</v>
      </c>
      <c r="Z98" s="250">
        <v>587</v>
      </c>
      <c r="AA98" s="250">
        <v>684</v>
      </c>
      <c r="AB98" s="250">
        <v>764</v>
      </c>
      <c r="AC98" s="250">
        <v>861</v>
      </c>
      <c r="AD98" s="250">
        <v>955</v>
      </c>
      <c r="AE98" s="295">
        <f>$AE$74*V98*AP98</f>
        <v>1060.8</v>
      </c>
      <c r="AF98" s="295">
        <f>$AF$74*V98*AP98</f>
        <v>1166.8800000000001</v>
      </c>
      <c r="AG98" s="295">
        <f>$AG$74*V98*AP98</f>
        <v>1272.96</v>
      </c>
      <c r="AH98" s="243">
        <f>$AH$74*V98*AP98</f>
        <v>1379.04</v>
      </c>
      <c r="AI98" s="243"/>
      <c r="AJ98" s="243"/>
      <c r="AK98" s="243"/>
      <c r="AL98" s="243"/>
      <c r="AM98" s="243"/>
      <c r="AN98" s="243"/>
      <c r="AO98" s="243"/>
      <c r="AP98" s="222">
        <v>2.04</v>
      </c>
    </row>
    <row r="99" spans="1:42" x14ac:dyDescent="0.15">
      <c r="A99" s="244">
        <v>650</v>
      </c>
      <c r="B99" s="245">
        <f t="shared" si="0"/>
        <v>2151</v>
      </c>
      <c r="C99" s="245">
        <f t="shared" si="1"/>
        <v>2356</v>
      </c>
      <c r="D99" s="245">
        <f t="shared" si="2"/>
        <v>2703</v>
      </c>
      <c r="E99" s="245">
        <f t="shared" si="3"/>
        <v>3069</v>
      </c>
      <c r="F99" s="245">
        <f t="shared" si="4"/>
        <v>3506</v>
      </c>
      <c r="G99" s="245">
        <f t="shared" si="5"/>
        <v>3903</v>
      </c>
      <c r="H99" s="245">
        <f t="shared" si="7"/>
        <v>4340</v>
      </c>
      <c r="I99" s="245">
        <f t="shared" si="9"/>
        <v>4808</v>
      </c>
      <c r="J99" s="245">
        <f t="shared" si="11"/>
        <v>5328</v>
      </c>
      <c r="K99" s="245">
        <f t="shared" si="13"/>
        <v>5880</v>
      </c>
      <c r="L99" s="245">
        <f t="shared" si="15"/>
        <v>6501</v>
      </c>
      <c r="M99" s="245">
        <f t="shared" si="17"/>
        <v>7041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50">
        <f t="shared" ref="W99:AH99" si="18">W98+B169</f>
        <v>694</v>
      </c>
      <c r="X99" s="250">
        <f t="shared" si="18"/>
        <v>760</v>
      </c>
      <c r="Y99" s="250">
        <f t="shared" si="18"/>
        <v>872</v>
      </c>
      <c r="Z99" s="250">
        <f t="shared" si="18"/>
        <v>990</v>
      </c>
      <c r="AA99" s="250">
        <f t="shared" si="18"/>
        <v>1131</v>
      </c>
      <c r="AB99" s="250">
        <f t="shared" si="18"/>
        <v>1259</v>
      </c>
      <c r="AC99" s="250">
        <f t="shared" si="18"/>
        <v>1400</v>
      </c>
      <c r="AD99" s="250">
        <f t="shared" si="18"/>
        <v>1551</v>
      </c>
      <c r="AE99" s="295">
        <f t="shared" si="18"/>
        <v>1718.8</v>
      </c>
      <c r="AF99" s="295">
        <f t="shared" si="18"/>
        <v>1896.88</v>
      </c>
      <c r="AG99" s="295">
        <f t="shared" si="18"/>
        <v>2096.96</v>
      </c>
      <c r="AH99" s="243">
        <f t="shared" si="18"/>
        <v>2271.36</v>
      </c>
      <c r="AI99" s="243"/>
      <c r="AJ99" s="243"/>
      <c r="AK99" s="243"/>
      <c r="AL99" s="243"/>
      <c r="AM99" s="243"/>
      <c r="AN99" s="243"/>
      <c r="AO99" s="243"/>
      <c r="AP99" s="222">
        <f>AP98+U169</f>
        <v>3.3600000000000003</v>
      </c>
    </row>
    <row r="100" spans="1:42" x14ac:dyDescent="0.15">
      <c r="A100" s="251" t="s">
        <v>12</v>
      </c>
      <c r="B100" s="248">
        <f t="shared" si="0"/>
        <v>1231</v>
      </c>
      <c r="C100" s="248">
        <f t="shared" si="1"/>
        <v>1442</v>
      </c>
      <c r="D100" s="248">
        <f t="shared" si="2"/>
        <v>1674</v>
      </c>
      <c r="E100" s="248">
        <f t="shared" si="3"/>
        <v>1925</v>
      </c>
      <c r="F100" s="248">
        <f t="shared" si="4"/>
        <v>2251</v>
      </c>
      <c r="G100" s="248">
        <f t="shared" si="5"/>
        <v>2505</v>
      </c>
      <c r="H100" s="248">
        <f t="shared" si="7"/>
        <v>2827</v>
      </c>
      <c r="I100" s="248">
        <f t="shared" si="9"/>
        <v>3140</v>
      </c>
      <c r="J100" s="248">
        <f t="shared" si="11"/>
        <v>3489</v>
      </c>
      <c r="K100" s="248">
        <f t="shared" si="13"/>
        <v>3838</v>
      </c>
      <c r="L100" s="248">
        <f t="shared" si="15"/>
        <v>4187</v>
      </c>
      <c r="M100" s="248">
        <f t="shared" si="17"/>
        <v>4536</v>
      </c>
      <c r="N100" s="248">
        <f t="shared" ref="N100:N133" si="19">ROUND(AI100*$T$76,0)</f>
        <v>4885</v>
      </c>
      <c r="O100" s="248"/>
      <c r="P100" s="248"/>
      <c r="Q100" s="248"/>
      <c r="R100" s="248"/>
      <c r="S100" s="248"/>
      <c r="T100" s="249"/>
      <c r="V100" s="239">
        <v>28</v>
      </c>
      <c r="W100" s="250">
        <v>397</v>
      </c>
      <c r="X100" s="250">
        <v>465</v>
      </c>
      <c r="Y100" s="250">
        <v>540</v>
      </c>
      <c r="Z100" s="250">
        <v>621</v>
      </c>
      <c r="AA100" s="250">
        <v>726</v>
      </c>
      <c r="AB100" s="250">
        <v>808</v>
      </c>
      <c r="AC100" s="250">
        <v>912</v>
      </c>
      <c r="AD100" s="250">
        <v>1013</v>
      </c>
      <c r="AE100" s="295">
        <f>$AE$74*V100*AP100</f>
        <v>1125.5999999999999</v>
      </c>
      <c r="AF100" s="295">
        <f>$AF$74*V100*AP100</f>
        <v>1238.1599999999999</v>
      </c>
      <c r="AG100" s="295">
        <f>$AG$74*V100*AP100</f>
        <v>1350.7199999999998</v>
      </c>
      <c r="AH100" s="243">
        <f>$AH$74*V100*AP100</f>
        <v>1463.2799999999997</v>
      </c>
      <c r="AI100" s="243">
        <f>$AI$74*V100*AP100</f>
        <v>1575.84</v>
      </c>
      <c r="AJ100" s="243"/>
      <c r="AK100" s="243"/>
      <c r="AL100" s="243"/>
      <c r="AM100" s="243"/>
      <c r="AN100" s="243"/>
      <c r="AO100" s="243"/>
      <c r="AP100" s="222">
        <v>2.0099999999999998</v>
      </c>
    </row>
    <row r="101" spans="1:42" x14ac:dyDescent="0.15">
      <c r="A101" s="244">
        <v>700</v>
      </c>
      <c r="B101" s="245">
        <f t="shared" si="0"/>
        <v>2272</v>
      </c>
      <c r="C101" s="245">
        <f t="shared" si="1"/>
        <v>2483</v>
      </c>
      <c r="D101" s="245">
        <f t="shared" si="2"/>
        <v>2855</v>
      </c>
      <c r="E101" s="245">
        <f t="shared" si="3"/>
        <v>3267</v>
      </c>
      <c r="F101" s="245">
        <f t="shared" si="4"/>
        <v>3739</v>
      </c>
      <c r="G101" s="245">
        <f t="shared" si="5"/>
        <v>4151</v>
      </c>
      <c r="H101" s="245">
        <f t="shared" si="7"/>
        <v>4669</v>
      </c>
      <c r="I101" s="245">
        <f t="shared" si="9"/>
        <v>5177</v>
      </c>
      <c r="J101" s="245">
        <f t="shared" si="11"/>
        <v>5734</v>
      </c>
      <c r="K101" s="245">
        <f t="shared" si="13"/>
        <v>6210</v>
      </c>
      <c r="L101" s="245">
        <f t="shared" si="15"/>
        <v>6921</v>
      </c>
      <c r="M101" s="245">
        <f t="shared" si="17"/>
        <v>7493</v>
      </c>
      <c r="N101" s="245">
        <f t="shared" si="19"/>
        <v>8069</v>
      </c>
      <c r="O101" s="245"/>
      <c r="P101" s="245"/>
      <c r="Q101" s="245"/>
      <c r="R101" s="245"/>
      <c r="S101" s="245"/>
      <c r="T101" s="246"/>
      <c r="V101" s="239">
        <v>700</v>
      </c>
      <c r="W101" s="250">
        <f t="shared" ref="W101:AI101" si="20">W100+B171</f>
        <v>733</v>
      </c>
      <c r="X101" s="250">
        <f t="shared" si="20"/>
        <v>801</v>
      </c>
      <c r="Y101" s="250">
        <f t="shared" si="20"/>
        <v>921</v>
      </c>
      <c r="Z101" s="250">
        <f t="shared" si="20"/>
        <v>1054</v>
      </c>
      <c r="AA101" s="250">
        <f t="shared" si="20"/>
        <v>1206</v>
      </c>
      <c r="AB101" s="250">
        <f t="shared" si="20"/>
        <v>1339</v>
      </c>
      <c r="AC101" s="250">
        <f t="shared" si="20"/>
        <v>1506</v>
      </c>
      <c r="AD101" s="250">
        <f t="shared" si="20"/>
        <v>1670</v>
      </c>
      <c r="AE101" s="295">
        <f t="shared" si="20"/>
        <v>1849.6</v>
      </c>
      <c r="AF101" s="295">
        <f t="shared" si="20"/>
        <v>2003.1599999999999</v>
      </c>
      <c r="AG101" s="295">
        <f t="shared" si="20"/>
        <v>2232.7199999999998</v>
      </c>
      <c r="AH101" s="243">
        <f t="shared" si="20"/>
        <v>2416.96</v>
      </c>
      <c r="AI101" s="243">
        <f t="shared" si="20"/>
        <v>2602.88</v>
      </c>
      <c r="AJ101" s="243"/>
      <c r="AK101" s="243"/>
      <c r="AL101" s="243"/>
      <c r="AM101" s="243"/>
      <c r="AN101" s="243"/>
      <c r="AO101" s="243"/>
      <c r="AP101" s="222">
        <f>AP100+U171</f>
        <v>3.32</v>
      </c>
    </row>
    <row r="102" spans="1:42" x14ac:dyDescent="0.15">
      <c r="A102" s="251" t="s">
        <v>13</v>
      </c>
      <c r="B102" s="248">
        <f t="shared" si="0"/>
        <v>1302</v>
      </c>
      <c r="C102" s="248">
        <f t="shared" si="1"/>
        <v>1531</v>
      </c>
      <c r="D102" s="248">
        <f t="shared" si="2"/>
        <v>1783</v>
      </c>
      <c r="E102" s="248">
        <f t="shared" si="3"/>
        <v>2046</v>
      </c>
      <c r="F102" s="248">
        <f t="shared" si="4"/>
        <v>2399</v>
      </c>
      <c r="G102" s="248">
        <f t="shared" si="5"/>
        <v>2663</v>
      </c>
      <c r="H102" s="248">
        <f t="shared" si="7"/>
        <v>3010</v>
      </c>
      <c r="I102" s="248">
        <f t="shared" si="9"/>
        <v>3345</v>
      </c>
      <c r="J102" s="248">
        <f t="shared" si="11"/>
        <v>3720</v>
      </c>
      <c r="K102" s="248">
        <f t="shared" si="13"/>
        <v>4092</v>
      </c>
      <c r="L102" s="248">
        <f t="shared" si="15"/>
        <v>4464</v>
      </c>
      <c r="M102" s="248">
        <f t="shared" si="17"/>
        <v>4836</v>
      </c>
      <c r="N102" s="248">
        <f t="shared" si="19"/>
        <v>5208</v>
      </c>
      <c r="O102" s="248">
        <f t="shared" ref="O102:O133" si="21">ROUND(AJ102*$T$76,0)</f>
        <v>5580</v>
      </c>
      <c r="P102" s="248"/>
      <c r="Q102" s="248"/>
      <c r="R102" s="248"/>
      <c r="S102" s="248"/>
      <c r="T102" s="249"/>
      <c r="V102" s="239">
        <v>30</v>
      </c>
      <c r="W102" s="250">
        <v>420</v>
      </c>
      <c r="X102" s="250">
        <v>494</v>
      </c>
      <c r="Y102" s="250">
        <v>575</v>
      </c>
      <c r="Z102" s="250">
        <v>660</v>
      </c>
      <c r="AA102" s="250">
        <v>774</v>
      </c>
      <c r="AB102" s="250">
        <v>859</v>
      </c>
      <c r="AC102" s="250">
        <v>971</v>
      </c>
      <c r="AD102" s="250">
        <v>1079</v>
      </c>
      <c r="AE102" s="295">
        <f>$AE$74*V102*AP102</f>
        <v>1200</v>
      </c>
      <c r="AF102" s="295">
        <f>$AF$74*V102*AP102</f>
        <v>1320</v>
      </c>
      <c r="AG102" s="295">
        <f>$AG$74*V102*AP102</f>
        <v>1440</v>
      </c>
      <c r="AH102" s="243">
        <f>$AH$74*V102*AP102</f>
        <v>1560</v>
      </c>
      <c r="AI102" s="243">
        <f>$AI$74*V102*AP102</f>
        <v>1680</v>
      </c>
      <c r="AJ102" s="243">
        <f>$AJ$74*V102*AP102</f>
        <v>1800</v>
      </c>
      <c r="AK102" s="243"/>
      <c r="AL102" s="243"/>
      <c r="AM102" s="243"/>
      <c r="AN102" s="243"/>
      <c r="AO102" s="243"/>
      <c r="AP102" s="222">
        <v>2</v>
      </c>
    </row>
    <row r="103" spans="1:42" x14ac:dyDescent="0.15">
      <c r="A103" s="244">
        <v>750</v>
      </c>
      <c r="B103" s="245">
        <f t="shared" si="0"/>
        <v>2418</v>
      </c>
      <c r="C103" s="245">
        <f t="shared" si="1"/>
        <v>2647</v>
      </c>
      <c r="D103" s="245">
        <f t="shared" si="2"/>
        <v>3047</v>
      </c>
      <c r="E103" s="245">
        <f t="shared" si="3"/>
        <v>3481</v>
      </c>
      <c r="F103" s="245">
        <f t="shared" si="4"/>
        <v>3990</v>
      </c>
      <c r="G103" s="245">
        <f t="shared" si="5"/>
        <v>4424</v>
      </c>
      <c r="H103" s="245">
        <f t="shared" si="7"/>
        <v>4976</v>
      </c>
      <c r="I103" s="245">
        <f t="shared" si="9"/>
        <v>5524</v>
      </c>
      <c r="J103" s="245">
        <f t="shared" si="11"/>
        <v>6116</v>
      </c>
      <c r="K103" s="245">
        <f t="shared" si="13"/>
        <v>6619</v>
      </c>
      <c r="L103" s="245">
        <f t="shared" si="15"/>
        <v>7378</v>
      </c>
      <c r="M103" s="245">
        <f t="shared" si="17"/>
        <v>8004</v>
      </c>
      <c r="N103" s="245">
        <f t="shared" si="19"/>
        <v>8619</v>
      </c>
      <c r="O103" s="245">
        <f t="shared" si="21"/>
        <v>9235</v>
      </c>
      <c r="P103" s="245"/>
      <c r="Q103" s="245"/>
      <c r="R103" s="245"/>
      <c r="S103" s="245"/>
      <c r="T103" s="246"/>
      <c r="V103" s="239">
        <v>750</v>
      </c>
      <c r="W103" s="250">
        <f t="shared" ref="W103:AJ103" si="22">W102+B173</f>
        <v>780</v>
      </c>
      <c r="X103" s="250">
        <f t="shared" si="22"/>
        <v>854</v>
      </c>
      <c r="Y103" s="250">
        <f t="shared" si="22"/>
        <v>983</v>
      </c>
      <c r="Z103" s="250">
        <f t="shared" si="22"/>
        <v>1123</v>
      </c>
      <c r="AA103" s="250">
        <f t="shared" si="22"/>
        <v>1287</v>
      </c>
      <c r="AB103" s="250">
        <f t="shared" si="22"/>
        <v>1427</v>
      </c>
      <c r="AC103" s="250">
        <f t="shared" si="22"/>
        <v>1605</v>
      </c>
      <c r="AD103" s="250">
        <f t="shared" si="22"/>
        <v>1782</v>
      </c>
      <c r="AE103" s="295">
        <f t="shared" si="22"/>
        <v>1973</v>
      </c>
      <c r="AF103" s="295">
        <f t="shared" si="22"/>
        <v>2135</v>
      </c>
      <c r="AG103" s="295">
        <f t="shared" si="22"/>
        <v>2380</v>
      </c>
      <c r="AH103" s="243">
        <f t="shared" si="22"/>
        <v>2581.8000000000002</v>
      </c>
      <c r="AI103" s="243">
        <f t="shared" si="22"/>
        <v>2780.4</v>
      </c>
      <c r="AJ103" s="243">
        <f t="shared" si="22"/>
        <v>2979</v>
      </c>
      <c r="AK103" s="243"/>
      <c r="AL103" s="243"/>
      <c r="AM103" s="243"/>
      <c r="AN103" s="243"/>
      <c r="AO103" s="243"/>
      <c r="AP103" s="222">
        <f>AP102+U173</f>
        <v>3.31</v>
      </c>
    </row>
    <row r="104" spans="1:42" x14ac:dyDescent="0.15">
      <c r="A104" s="251" t="s">
        <v>14</v>
      </c>
      <c r="B104" s="248">
        <f t="shared" si="0"/>
        <v>1370</v>
      </c>
      <c r="C104" s="248">
        <f t="shared" si="1"/>
        <v>1612</v>
      </c>
      <c r="D104" s="248">
        <f t="shared" si="2"/>
        <v>1848</v>
      </c>
      <c r="E104" s="248">
        <f t="shared" si="3"/>
        <v>2155</v>
      </c>
      <c r="F104" s="248">
        <f t="shared" si="4"/>
        <v>2523</v>
      </c>
      <c r="G104" s="248">
        <f t="shared" si="5"/>
        <v>2799</v>
      </c>
      <c r="H104" s="248">
        <f t="shared" si="7"/>
        <v>3168</v>
      </c>
      <c r="I104" s="248">
        <f t="shared" si="9"/>
        <v>3519</v>
      </c>
      <c r="J104" s="248">
        <f t="shared" si="11"/>
        <v>3908</v>
      </c>
      <c r="K104" s="248">
        <f t="shared" si="13"/>
        <v>4299</v>
      </c>
      <c r="L104" s="248">
        <f t="shared" si="15"/>
        <v>4690</v>
      </c>
      <c r="M104" s="248">
        <f t="shared" si="17"/>
        <v>5081</v>
      </c>
      <c r="N104" s="248">
        <f t="shared" si="19"/>
        <v>5472</v>
      </c>
      <c r="O104" s="248">
        <f t="shared" si="21"/>
        <v>5863</v>
      </c>
      <c r="P104" s="248">
        <f t="shared" ref="P104:P133" si="23">ROUND(AK104*$T$76,0)</f>
        <v>6254</v>
      </c>
      <c r="Q104" s="248"/>
      <c r="R104" s="248"/>
      <c r="S104" s="248"/>
      <c r="T104" s="249"/>
      <c r="V104" s="239">
        <v>32</v>
      </c>
      <c r="W104" s="250">
        <v>442</v>
      </c>
      <c r="X104" s="250">
        <v>520</v>
      </c>
      <c r="Y104" s="250">
        <v>596</v>
      </c>
      <c r="Z104" s="250">
        <v>695</v>
      </c>
      <c r="AA104" s="250">
        <v>814</v>
      </c>
      <c r="AB104" s="250">
        <v>903</v>
      </c>
      <c r="AC104" s="250">
        <v>1022</v>
      </c>
      <c r="AD104" s="250">
        <v>1135</v>
      </c>
      <c r="AE104" s="295">
        <f>$AE$74*V104*AP104</f>
        <v>1260.8</v>
      </c>
      <c r="AF104" s="295">
        <f>$AF$74*V104*AP104</f>
        <v>1386.8799999999999</v>
      </c>
      <c r="AG104" s="295">
        <f>$AG$74*V104*AP104</f>
        <v>1512.96</v>
      </c>
      <c r="AH104" s="243">
        <f>$AH$74*V104*AP104</f>
        <v>1639.04</v>
      </c>
      <c r="AI104" s="243">
        <f>$AI$74*V104*AP104</f>
        <v>1765.12</v>
      </c>
      <c r="AJ104" s="243">
        <f>$AJ$74*V104*AP104</f>
        <v>1891.2</v>
      </c>
      <c r="AK104" s="243">
        <f>$AK$74*V104*AP104</f>
        <v>2017.28</v>
      </c>
      <c r="AL104" s="243"/>
      <c r="AM104" s="243"/>
      <c r="AN104" s="243"/>
      <c r="AO104" s="243"/>
      <c r="AP104" s="222">
        <v>1.97</v>
      </c>
    </row>
    <row r="105" spans="1:42" x14ac:dyDescent="0.15">
      <c r="A105" s="244">
        <v>800</v>
      </c>
      <c r="B105" s="245">
        <f t="shared" si="0"/>
        <v>2536</v>
      </c>
      <c r="C105" s="245">
        <f t="shared" si="1"/>
        <v>2778</v>
      </c>
      <c r="D105" s="245">
        <f t="shared" si="2"/>
        <v>3168</v>
      </c>
      <c r="E105" s="245">
        <f t="shared" si="3"/>
        <v>3655</v>
      </c>
      <c r="F105" s="245">
        <f t="shared" si="4"/>
        <v>4176</v>
      </c>
      <c r="G105" s="245">
        <f t="shared" si="5"/>
        <v>4678</v>
      </c>
      <c r="H105" s="245">
        <f t="shared" si="7"/>
        <v>5217</v>
      </c>
      <c r="I105" s="245">
        <f t="shared" si="9"/>
        <v>5785</v>
      </c>
      <c r="J105" s="245">
        <f t="shared" si="11"/>
        <v>6404</v>
      </c>
      <c r="K105" s="245">
        <f t="shared" si="13"/>
        <v>6990</v>
      </c>
      <c r="L105" s="245">
        <f t="shared" si="15"/>
        <v>7713</v>
      </c>
      <c r="M105" s="245">
        <f t="shared" si="17"/>
        <v>8357</v>
      </c>
      <c r="N105" s="245">
        <f t="shared" si="19"/>
        <v>8999</v>
      </c>
      <c r="O105" s="245">
        <f t="shared" si="21"/>
        <v>9642</v>
      </c>
      <c r="P105" s="245">
        <f t="shared" si="23"/>
        <v>10285</v>
      </c>
      <c r="Q105" s="245"/>
      <c r="R105" s="245"/>
      <c r="S105" s="245"/>
      <c r="T105" s="246"/>
      <c r="V105" s="239">
        <v>800</v>
      </c>
      <c r="W105" s="250">
        <f t="shared" ref="W105:AK105" si="24">W104+B175</f>
        <v>818</v>
      </c>
      <c r="X105" s="250">
        <f t="shared" si="24"/>
        <v>896</v>
      </c>
      <c r="Y105" s="250">
        <f t="shared" si="24"/>
        <v>1022</v>
      </c>
      <c r="Z105" s="250">
        <f t="shared" si="24"/>
        <v>1179</v>
      </c>
      <c r="AA105" s="250">
        <f t="shared" si="24"/>
        <v>1347</v>
      </c>
      <c r="AB105" s="250">
        <f t="shared" si="24"/>
        <v>1509</v>
      </c>
      <c r="AC105" s="250">
        <f t="shared" si="24"/>
        <v>1683</v>
      </c>
      <c r="AD105" s="250">
        <f t="shared" si="24"/>
        <v>1866</v>
      </c>
      <c r="AE105" s="295">
        <f t="shared" si="24"/>
        <v>2065.8000000000002</v>
      </c>
      <c r="AF105" s="295">
        <f t="shared" si="24"/>
        <v>2254.88</v>
      </c>
      <c r="AG105" s="295">
        <f t="shared" si="24"/>
        <v>2487.96</v>
      </c>
      <c r="AH105" s="243">
        <f t="shared" si="24"/>
        <v>2695.6800000000003</v>
      </c>
      <c r="AI105" s="243">
        <f t="shared" si="24"/>
        <v>2903.04</v>
      </c>
      <c r="AJ105" s="243">
        <f t="shared" si="24"/>
        <v>3110.4</v>
      </c>
      <c r="AK105" s="243">
        <f t="shared" si="24"/>
        <v>3317.76</v>
      </c>
      <c r="AL105" s="243"/>
      <c r="AM105" s="243"/>
      <c r="AN105" s="243"/>
      <c r="AO105" s="243"/>
      <c r="AP105" s="222">
        <f>AP104+U175</f>
        <v>3.24</v>
      </c>
    </row>
    <row r="106" spans="1:42" x14ac:dyDescent="0.15">
      <c r="A106" s="251" t="s">
        <v>15</v>
      </c>
      <c r="B106" s="248">
        <f t="shared" si="0"/>
        <v>1442</v>
      </c>
      <c r="C106" s="248">
        <f t="shared" si="1"/>
        <v>1702</v>
      </c>
      <c r="D106" s="248">
        <f t="shared" si="2"/>
        <v>1959</v>
      </c>
      <c r="E106" s="248">
        <f t="shared" si="3"/>
        <v>2279</v>
      </c>
      <c r="F106" s="248">
        <f t="shared" si="4"/>
        <v>2666</v>
      </c>
      <c r="G106" s="248">
        <f t="shared" si="5"/>
        <v>2961</v>
      </c>
      <c r="H106" s="248">
        <f t="shared" si="7"/>
        <v>3354</v>
      </c>
      <c r="I106" s="248">
        <f t="shared" si="9"/>
        <v>3726</v>
      </c>
      <c r="J106" s="248">
        <f t="shared" si="11"/>
        <v>4132</v>
      </c>
      <c r="K106" s="248">
        <f t="shared" si="13"/>
        <v>4545</v>
      </c>
      <c r="L106" s="248">
        <f t="shared" si="15"/>
        <v>4958</v>
      </c>
      <c r="M106" s="248">
        <f t="shared" si="17"/>
        <v>5371</v>
      </c>
      <c r="N106" s="248">
        <f t="shared" si="19"/>
        <v>5784</v>
      </c>
      <c r="O106" s="248">
        <f t="shared" si="21"/>
        <v>6198</v>
      </c>
      <c r="P106" s="248">
        <f t="shared" si="23"/>
        <v>6611</v>
      </c>
      <c r="Q106" s="248">
        <f>ROUND(AL106*$T$76,0)</f>
        <v>7024</v>
      </c>
      <c r="R106" s="248"/>
      <c r="S106" s="248"/>
      <c r="T106" s="249"/>
      <c r="V106" s="239">
        <v>34</v>
      </c>
      <c r="W106" s="250">
        <v>465</v>
      </c>
      <c r="X106" s="250">
        <v>549</v>
      </c>
      <c r="Y106" s="250">
        <v>632</v>
      </c>
      <c r="Z106" s="250">
        <v>735</v>
      </c>
      <c r="AA106" s="250">
        <v>860</v>
      </c>
      <c r="AB106" s="250">
        <v>955</v>
      </c>
      <c r="AC106" s="250">
        <v>1082</v>
      </c>
      <c r="AD106" s="250">
        <v>1202</v>
      </c>
      <c r="AE106" s="295">
        <f>$AE$74*V106*AP106</f>
        <v>1332.8</v>
      </c>
      <c r="AF106" s="295">
        <f>$AF$74*V106*AP106</f>
        <v>1466.08</v>
      </c>
      <c r="AG106" s="295">
        <f>$AG$74*V106*AP106</f>
        <v>1599.36</v>
      </c>
      <c r="AH106" s="243">
        <f>$AH$74*V106*AP106</f>
        <v>1732.6399999999999</v>
      </c>
      <c r="AI106" s="243">
        <f>$AI$74*V106*AP106</f>
        <v>1865.92</v>
      </c>
      <c r="AJ106" s="243">
        <f>$AJ$74*V106*AP106</f>
        <v>1999.2</v>
      </c>
      <c r="AK106" s="243">
        <f>$AK$74*V106*AP106</f>
        <v>2132.48</v>
      </c>
      <c r="AL106" s="243">
        <f>$AL$74*V106*AP106</f>
        <v>2265.7599999999998</v>
      </c>
      <c r="AM106" s="243"/>
      <c r="AN106" s="243"/>
      <c r="AO106" s="243"/>
      <c r="AP106" s="222">
        <v>1.96</v>
      </c>
    </row>
    <row r="107" spans="1:42" x14ac:dyDescent="0.15">
      <c r="A107" s="244">
        <v>850</v>
      </c>
      <c r="B107" s="245">
        <f t="shared" si="0"/>
        <v>2647</v>
      </c>
      <c r="C107" s="245">
        <f t="shared" si="1"/>
        <v>2908</v>
      </c>
      <c r="D107" s="245">
        <f t="shared" si="2"/>
        <v>3351</v>
      </c>
      <c r="E107" s="245">
        <f t="shared" si="3"/>
        <v>3863</v>
      </c>
      <c r="F107" s="245">
        <f t="shared" si="4"/>
        <v>4421</v>
      </c>
      <c r="G107" s="245">
        <f t="shared" si="5"/>
        <v>4948</v>
      </c>
      <c r="H107" s="245">
        <f t="shared" si="7"/>
        <v>5527</v>
      </c>
      <c r="I107" s="245">
        <f t="shared" si="9"/>
        <v>6185</v>
      </c>
      <c r="J107" s="245">
        <f t="shared" si="11"/>
        <v>6832</v>
      </c>
      <c r="K107" s="245">
        <f t="shared" si="13"/>
        <v>7388</v>
      </c>
      <c r="L107" s="245">
        <f t="shared" si="15"/>
        <v>8080</v>
      </c>
      <c r="M107" s="245">
        <f t="shared" si="17"/>
        <v>8742</v>
      </c>
      <c r="N107" s="245">
        <f t="shared" si="19"/>
        <v>9414</v>
      </c>
      <c r="O107" s="245">
        <f t="shared" si="21"/>
        <v>10087</v>
      </c>
      <c r="P107" s="245">
        <f t="shared" si="23"/>
        <v>10759</v>
      </c>
      <c r="Q107" s="245">
        <f t="shared" ref="Q107:T133" si="25">ROUND(AL107*$T$76,0)</f>
        <v>11432</v>
      </c>
      <c r="R107" s="245"/>
      <c r="S107" s="245"/>
      <c r="T107" s="246"/>
      <c r="V107" s="239">
        <v>850</v>
      </c>
      <c r="W107" s="250">
        <f t="shared" ref="W107:AL107" si="26">W106+B177</f>
        <v>854</v>
      </c>
      <c r="X107" s="250">
        <f t="shared" si="26"/>
        <v>938</v>
      </c>
      <c r="Y107" s="250">
        <f t="shared" si="26"/>
        <v>1081</v>
      </c>
      <c r="Z107" s="250">
        <f t="shared" si="26"/>
        <v>1246</v>
      </c>
      <c r="AA107" s="250">
        <f t="shared" si="26"/>
        <v>1426</v>
      </c>
      <c r="AB107" s="250">
        <f t="shared" si="26"/>
        <v>1596</v>
      </c>
      <c r="AC107" s="250">
        <f t="shared" si="26"/>
        <v>1783</v>
      </c>
      <c r="AD107" s="250">
        <f t="shared" si="26"/>
        <v>1995</v>
      </c>
      <c r="AE107" s="295">
        <f t="shared" si="26"/>
        <v>2203.8000000000002</v>
      </c>
      <c r="AF107" s="295">
        <f t="shared" si="26"/>
        <v>2383.08</v>
      </c>
      <c r="AG107" s="295">
        <f t="shared" si="26"/>
        <v>2606.3599999999997</v>
      </c>
      <c r="AH107" s="243">
        <f t="shared" si="26"/>
        <v>2819.96</v>
      </c>
      <c r="AI107" s="243">
        <f t="shared" si="26"/>
        <v>3036.88</v>
      </c>
      <c r="AJ107" s="243">
        <f t="shared" si="26"/>
        <v>3253.8</v>
      </c>
      <c r="AK107" s="243">
        <f t="shared" si="26"/>
        <v>3470.7200000000003</v>
      </c>
      <c r="AL107" s="243">
        <f t="shared" si="26"/>
        <v>3687.6399999999994</v>
      </c>
      <c r="AM107" s="243"/>
      <c r="AN107" s="243"/>
      <c r="AO107" s="243"/>
      <c r="AP107" s="222">
        <f>AP106+U177</f>
        <v>3.19</v>
      </c>
    </row>
    <row r="108" spans="1:42" x14ac:dyDescent="0.15">
      <c r="A108" s="251" t="s">
        <v>16</v>
      </c>
      <c r="B108" s="248">
        <f t="shared" ref="B108:B133" si="27">ROUND(W108*$T$76,0)</f>
        <v>1513</v>
      </c>
      <c r="C108" s="248">
        <f t="shared" si="1"/>
        <v>1779</v>
      </c>
      <c r="D108" s="248">
        <f t="shared" si="2"/>
        <v>2055</v>
      </c>
      <c r="E108" s="248">
        <f t="shared" si="3"/>
        <v>2384</v>
      </c>
      <c r="F108" s="248">
        <f t="shared" si="4"/>
        <v>2790</v>
      </c>
      <c r="G108" s="248">
        <f t="shared" si="5"/>
        <v>3103</v>
      </c>
      <c r="H108" s="248">
        <f t="shared" si="7"/>
        <v>3509</v>
      </c>
      <c r="I108" s="248">
        <f t="shared" si="9"/>
        <v>3937</v>
      </c>
      <c r="J108" s="248">
        <f t="shared" si="11"/>
        <v>4375</v>
      </c>
      <c r="K108" s="248">
        <f t="shared" si="13"/>
        <v>4812</v>
      </c>
      <c r="L108" s="248">
        <f t="shared" si="15"/>
        <v>5250</v>
      </c>
      <c r="M108" s="248">
        <f t="shared" si="17"/>
        <v>5687</v>
      </c>
      <c r="N108" s="248">
        <f t="shared" si="19"/>
        <v>6125</v>
      </c>
      <c r="O108" s="248">
        <f t="shared" si="21"/>
        <v>6562</v>
      </c>
      <c r="P108" s="248">
        <f t="shared" si="23"/>
        <v>7000</v>
      </c>
      <c r="Q108" s="248">
        <f t="shared" si="25"/>
        <v>7437</v>
      </c>
      <c r="R108" s="248">
        <f>ROUND(AM108*$T$76,0)</f>
        <v>7874</v>
      </c>
      <c r="S108" s="248"/>
      <c r="T108" s="249"/>
      <c r="V108" s="239">
        <v>36</v>
      </c>
      <c r="W108" s="250">
        <v>488</v>
      </c>
      <c r="X108" s="250">
        <v>574</v>
      </c>
      <c r="Y108" s="250">
        <v>663</v>
      </c>
      <c r="Z108" s="250">
        <v>769</v>
      </c>
      <c r="AA108" s="250">
        <v>900</v>
      </c>
      <c r="AB108" s="250">
        <v>1001</v>
      </c>
      <c r="AC108" s="250">
        <v>1132</v>
      </c>
      <c r="AD108" s="250">
        <v>1270</v>
      </c>
      <c r="AE108" s="295">
        <f>$AE$74*V108*AP108</f>
        <v>1411.2</v>
      </c>
      <c r="AF108" s="295">
        <f>$AF$74*V108*AP108</f>
        <v>1552.32</v>
      </c>
      <c r="AG108" s="295">
        <f>$AG$74*V108*AP108</f>
        <v>1693.44</v>
      </c>
      <c r="AH108" s="243">
        <f>$AH$74*V108*AP108</f>
        <v>1834.56</v>
      </c>
      <c r="AI108" s="243">
        <f>$AI$74*V108*AP108</f>
        <v>1975.68</v>
      </c>
      <c r="AJ108" s="243">
        <f>$AJ$74*V108*AP108</f>
        <v>2116.8000000000002</v>
      </c>
      <c r="AK108" s="243">
        <f>$AK$74*V108*AP108</f>
        <v>2257.92</v>
      </c>
      <c r="AL108" s="243">
        <f>$AL$74*V108*AP108</f>
        <v>2399.04</v>
      </c>
      <c r="AM108" s="243">
        <f>$AM$74*V108*AP108</f>
        <v>2540.16</v>
      </c>
      <c r="AN108" s="243"/>
      <c r="AO108" s="243"/>
      <c r="AP108" s="222">
        <v>1.96</v>
      </c>
    </row>
    <row r="109" spans="1:42" ht="13" thickBot="1" x14ac:dyDescent="0.2">
      <c r="A109" s="240">
        <v>900</v>
      </c>
      <c r="B109" s="252">
        <f t="shared" si="27"/>
        <v>2787</v>
      </c>
      <c r="C109" s="252">
        <f t="shared" si="1"/>
        <v>3054</v>
      </c>
      <c r="D109" s="252">
        <f t="shared" si="2"/>
        <v>3528</v>
      </c>
      <c r="E109" s="252">
        <f t="shared" si="3"/>
        <v>4058</v>
      </c>
      <c r="F109" s="252">
        <f t="shared" si="4"/>
        <v>4647</v>
      </c>
      <c r="G109" s="252">
        <f t="shared" si="5"/>
        <v>5205</v>
      </c>
      <c r="H109" s="252">
        <f t="shared" si="7"/>
        <v>5856</v>
      </c>
      <c r="I109" s="252">
        <f t="shared" si="9"/>
        <v>6529</v>
      </c>
      <c r="J109" s="252">
        <f t="shared" si="11"/>
        <v>7103</v>
      </c>
      <c r="K109" s="252">
        <f t="shared" si="13"/>
        <v>7810</v>
      </c>
      <c r="L109" s="252">
        <f t="shared" si="15"/>
        <v>8539</v>
      </c>
      <c r="M109" s="252">
        <f t="shared" si="17"/>
        <v>9256</v>
      </c>
      <c r="N109" s="252">
        <f t="shared" si="19"/>
        <v>9968</v>
      </c>
      <c r="O109" s="252">
        <f t="shared" si="21"/>
        <v>10680</v>
      </c>
      <c r="P109" s="252">
        <f t="shared" si="23"/>
        <v>11392</v>
      </c>
      <c r="Q109" s="252">
        <f t="shared" si="25"/>
        <v>12104</v>
      </c>
      <c r="R109" s="252">
        <f t="shared" si="25"/>
        <v>12816</v>
      </c>
      <c r="S109" s="252"/>
      <c r="T109" s="253"/>
      <c r="V109" s="239">
        <v>900</v>
      </c>
      <c r="W109" s="250">
        <f t="shared" ref="W109:AM109" si="28">W108+B179</f>
        <v>899</v>
      </c>
      <c r="X109" s="250">
        <f t="shared" si="28"/>
        <v>985</v>
      </c>
      <c r="Y109" s="250">
        <f t="shared" si="28"/>
        <v>1138</v>
      </c>
      <c r="Z109" s="250">
        <f t="shared" si="28"/>
        <v>1309</v>
      </c>
      <c r="AA109" s="250">
        <f t="shared" si="28"/>
        <v>1499</v>
      </c>
      <c r="AB109" s="250">
        <f t="shared" si="28"/>
        <v>1679</v>
      </c>
      <c r="AC109" s="250">
        <f t="shared" si="28"/>
        <v>1889</v>
      </c>
      <c r="AD109" s="250">
        <f t="shared" si="28"/>
        <v>2106</v>
      </c>
      <c r="AE109" s="295">
        <f t="shared" si="28"/>
        <v>2291.1999999999998</v>
      </c>
      <c r="AF109" s="295">
        <f t="shared" si="28"/>
        <v>2519.3199999999997</v>
      </c>
      <c r="AG109" s="295">
        <f t="shared" si="28"/>
        <v>2754.44</v>
      </c>
      <c r="AH109" s="243">
        <f t="shared" si="28"/>
        <v>2985.84</v>
      </c>
      <c r="AI109" s="243">
        <f t="shared" si="28"/>
        <v>3215.52</v>
      </c>
      <c r="AJ109" s="243">
        <f t="shared" si="28"/>
        <v>3445.2000000000003</v>
      </c>
      <c r="AK109" s="243">
        <f t="shared" si="28"/>
        <v>3674.88</v>
      </c>
      <c r="AL109" s="243">
        <f t="shared" si="28"/>
        <v>3904.56</v>
      </c>
      <c r="AM109" s="243">
        <f t="shared" si="28"/>
        <v>4134.24</v>
      </c>
      <c r="AN109" s="243"/>
      <c r="AO109" s="243"/>
      <c r="AP109" s="222">
        <f>AP108+U179</f>
        <v>3.19</v>
      </c>
    </row>
    <row r="110" spans="1:42" x14ac:dyDescent="0.15">
      <c r="A110" s="238" t="s">
        <v>17</v>
      </c>
      <c r="B110" s="241">
        <f t="shared" si="27"/>
        <v>1587</v>
      </c>
      <c r="C110" s="241">
        <f t="shared" ref="C110:C133" si="29">ROUND(X110*$T$76,0)</f>
        <v>1869</v>
      </c>
      <c r="D110" s="241">
        <f t="shared" si="2"/>
        <v>2164</v>
      </c>
      <c r="E110" s="241">
        <f t="shared" si="3"/>
        <v>2514</v>
      </c>
      <c r="F110" s="241">
        <f t="shared" si="4"/>
        <v>2933</v>
      </c>
      <c r="G110" s="241">
        <f t="shared" si="5"/>
        <v>3267</v>
      </c>
      <c r="H110" s="241">
        <f t="shared" si="7"/>
        <v>3695</v>
      </c>
      <c r="I110" s="241">
        <f t="shared" si="9"/>
        <v>4135</v>
      </c>
      <c r="J110" s="241">
        <f t="shared" si="11"/>
        <v>4594</v>
      </c>
      <c r="K110" s="241">
        <f t="shared" si="13"/>
        <v>5054</v>
      </c>
      <c r="L110" s="241">
        <f t="shared" si="15"/>
        <v>5513</v>
      </c>
      <c r="M110" s="241">
        <f t="shared" si="17"/>
        <v>5972</v>
      </c>
      <c r="N110" s="241">
        <f t="shared" si="19"/>
        <v>6432</v>
      </c>
      <c r="O110" s="241">
        <f t="shared" si="21"/>
        <v>6891</v>
      </c>
      <c r="P110" s="241">
        <f t="shared" si="23"/>
        <v>7351</v>
      </c>
      <c r="Q110" s="241">
        <f t="shared" si="25"/>
        <v>7810</v>
      </c>
      <c r="R110" s="241">
        <f t="shared" si="25"/>
        <v>8270</v>
      </c>
      <c r="S110" s="241">
        <f>ROUND(AN110*$T$76,0)</f>
        <v>8729</v>
      </c>
      <c r="T110" s="242"/>
      <c r="V110" s="239">
        <v>38</v>
      </c>
      <c r="W110" s="250">
        <v>512</v>
      </c>
      <c r="X110" s="250">
        <v>603</v>
      </c>
      <c r="Y110" s="250">
        <v>698</v>
      </c>
      <c r="Z110" s="250">
        <v>811</v>
      </c>
      <c r="AA110" s="250">
        <v>946</v>
      </c>
      <c r="AB110" s="250">
        <v>1054</v>
      </c>
      <c r="AC110" s="250">
        <v>1192</v>
      </c>
      <c r="AD110" s="250">
        <v>1334</v>
      </c>
      <c r="AE110" s="295">
        <f>$AE$74*V110*AP110</f>
        <v>1482</v>
      </c>
      <c r="AF110" s="295">
        <f>$AF$74*V110*AP110</f>
        <v>1630.2</v>
      </c>
      <c r="AG110" s="295">
        <f>$AG$74*V110*AP110</f>
        <v>1778.3999999999999</v>
      </c>
      <c r="AH110" s="243">
        <f>$AH$74*V110*AP110</f>
        <v>1926.6</v>
      </c>
      <c r="AI110" s="243">
        <f>$AI$74*V110*AP110</f>
        <v>2074.7999999999997</v>
      </c>
      <c r="AJ110" s="243">
        <f>$AJ$74*V110*AP110</f>
        <v>2223</v>
      </c>
      <c r="AK110" s="243">
        <f>$AK$74*V110*AP110</f>
        <v>2371.1999999999998</v>
      </c>
      <c r="AL110" s="243">
        <f>$AL$74*V110*AP110</f>
        <v>2519.4</v>
      </c>
      <c r="AM110" s="243">
        <f>$AM$74*V110*AP110</f>
        <v>2667.6</v>
      </c>
      <c r="AN110" s="243">
        <f>$AN$74*V110*AP110</f>
        <v>2815.7999999999997</v>
      </c>
      <c r="AO110" s="243"/>
      <c r="AP110" s="222">
        <v>1.95</v>
      </c>
    </row>
    <row r="111" spans="1:42" x14ac:dyDescent="0.15">
      <c r="A111" s="244">
        <v>950</v>
      </c>
      <c r="B111" s="245">
        <f t="shared" si="27"/>
        <v>2926</v>
      </c>
      <c r="C111" s="245">
        <f t="shared" si="29"/>
        <v>3209</v>
      </c>
      <c r="D111" s="245">
        <f t="shared" si="2"/>
        <v>3714</v>
      </c>
      <c r="E111" s="245">
        <f t="shared" si="3"/>
        <v>4272</v>
      </c>
      <c r="F111" s="245">
        <f t="shared" si="4"/>
        <v>4889</v>
      </c>
      <c r="G111" s="245">
        <f t="shared" si="5"/>
        <v>5478</v>
      </c>
      <c r="H111" s="245">
        <f t="shared" si="7"/>
        <v>6169</v>
      </c>
      <c r="I111" s="245">
        <f t="shared" si="9"/>
        <v>6860</v>
      </c>
      <c r="J111" s="245">
        <f t="shared" si="11"/>
        <v>7468</v>
      </c>
      <c r="K111" s="245">
        <f t="shared" si="13"/>
        <v>8203</v>
      </c>
      <c r="L111" s="245">
        <f t="shared" si="15"/>
        <v>8982</v>
      </c>
      <c r="M111" s="245">
        <f t="shared" si="17"/>
        <v>9740</v>
      </c>
      <c r="N111" s="245">
        <f t="shared" si="19"/>
        <v>10489</v>
      </c>
      <c r="O111" s="245">
        <f t="shared" si="21"/>
        <v>11238</v>
      </c>
      <c r="P111" s="245">
        <f t="shared" si="23"/>
        <v>11987</v>
      </c>
      <c r="Q111" s="245">
        <f t="shared" si="25"/>
        <v>12737</v>
      </c>
      <c r="R111" s="245">
        <f t="shared" si="25"/>
        <v>13486</v>
      </c>
      <c r="S111" s="245">
        <f t="shared" si="25"/>
        <v>14235</v>
      </c>
      <c r="T111" s="246"/>
      <c r="V111" s="239">
        <v>950</v>
      </c>
      <c r="W111" s="250">
        <f t="shared" ref="W111:AN111" si="30">W110+B181</f>
        <v>944</v>
      </c>
      <c r="X111" s="250">
        <f t="shared" si="30"/>
        <v>1035</v>
      </c>
      <c r="Y111" s="250">
        <f t="shared" si="30"/>
        <v>1198</v>
      </c>
      <c r="Z111" s="250">
        <f t="shared" si="30"/>
        <v>1378</v>
      </c>
      <c r="AA111" s="250">
        <f t="shared" si="30"/>
        <v>1577</v>
      </c>
      <c r="AB111" s="250">
        <f t="shared" si="30"/>
        <v>1767</v>
      </c>
      <c r="AC111" s="250">
        <f t="shared" si="30"/>
        <v>1990</v>
      </c>
      <c r="AD111" s="250">
        <f t="shared" si="30"/>
        <v>2213</v>
      </c>
      <c r="AE111" s="295">
        <f t="shared" si="30"/>
        <v>2409</v>
      </c>
      <c r="AF111" s="295">
        <f t="shared" si="30"/>
        <v>2646.2</v>
      </c>
      <c r="AG111" s="295">
        <f t="shared" si="30"/>
        <v>2897.3999999999996</v>
      </c>
      <c r="AH111" s="243">
        <f t="shared" si="30"/>
        <v>3141.84</v>
      </c>
      <c r="AI111" s="243">
        <f t="shared" si="30"/>
        <v>3383.5199999999995</v>
      </c>
      <c r="AJ111" s="243">
        <f t="shared" si="30"/>
        <v>3625.2</v>
      </c>
      <c r="AK111" s="243">
        <f t="shared" si="30"/>
        <v>3866.88</v>
      </c>
      <c r="AL111" s="243">
        <f t="shared" si="30"/>
        <v>4108.5600000000004</v>
      </c>
      <c r="AM111" s="243">
        <f t="shared" si="30"/>
        <v>4350.24</v>
      </c>
      <c r="AN111" s="243">
        <f t="shared" si="30"/>
        <v>4591.92</v>
      </c>
      <c r="AO111" s="243"/>
      <c r="AP111" s="222">
        <f>AP110+U181</f>
        <v>3.1799999999999997</v>
      </c>
    </row>
    <row r="112" spans="1:42" x14ac:dyDescent="0.15">
      <c r="A112" s="251" t="s">
        <v>18</v>
      </c>
      <c r="B112" s="248">
        <f t="shared" si="27"/>
        <v>1609</v>
      </c>
      <c r="C112" s="248">
        <f t="shared" si="29"/>
        <v>1941</v>
      </c>
      <c r="D112" s="248">
        <f t="shared" ref="D112:D133" si="31">ROUND(Y112*$T$76,0)</f>
        <v>2297</v>
      </c>
      <c r="E112" s="248">
        <f t="shared" si="3"/>
        <v>2666</v>
      </c>
      <c r="F112" s="248">
        <f t="shared" si="4"/>
        <v>3109</v>
      </c>
      <c r="G112" s="248">
        <f t="shared" si="5"/>
        <v>3469</v>
      </c>
      <c r="H112" s="248">
        <f t="shared" si="7"/>
        <v>3925</v>
      </c>
      <c r="I112" s="248">
        <f t="shared" si="9"/>
        <v>4356</v>
      </c>
      <c r="J112" s="248">
        <f t="shared" si="11"/>
        <v>4836</v>
      </c>
      <c r="K112" s="248">
        <f t="shared" si="13"/>
        <v>5320</v>
      </c>
      <c r="L112" s="248">
        <f t="shared" si="15"/>
        <v>5803</v>
      </c>
      <c r="M112" s="248">
        <f t="shared" si="17"/>
        <v>6287</v>
      </c>
      <c r="N112" s="248">
        <f t="shared" si="19"/>
        <v>6770</v>
      </c>
      <c r="O112" s="248">
        <f t="shared" si="21"/>
        <v>7254</v>
      </c>
      <c r="P112" s="248">
        <f t="shared" si="23"/>
        <v>7738</v>
      </c>
      <c r="Q112" s="248">
        <f t="shared" si="25"/>
        <v>8221</v>
      </c>
      <c r="R112" s="248">
        <f t="shared" si="25"/>
        <v>8705</v>
      </c>
      <c r="S112" s="248">
        <f t="shared" si="25"/>
        <v>9188</v>
      </c>
      <c r="T112" s="249">
        <f>ROUND(AO112*$T$76,0)</f>
        <v>9672</v>
      </c>
      <c r="V112" s="239">
        <v>40</v>
      </c>
      <c r="W112" s="250">
        <v>519</v>
      </c>
      <c r="X112" s="250">
        <v>626</v>
      </c>
      <c r="Y112" s="250">
        <v>741</v>
      </c>
      <c r="Z112" s="250">
        <v>860</v>
      </c>
      <c r="AA112" s="250">
        <v>1003</v>
      </c>
      <c r="AB112" s="250">
        <v>1119</v>
      </c>
      <c r="AC112" s="250">
        <v>1266</v>
      </c>
      <c r="AD112" s="250">
        <v>1405</v>
      </c>
      <c r="AE112" s="295">
        <f>$AE$74*V112*AP112</f>
        <v>1560</v>
      </c>
      <c r="AF112" s="295">
        <f>$AF$74*V112*AP112</f>
        <v>1716</v>
      </c>
      <c r="AG112" s="295">
        <f>$AG$74*V112*AP112</f>
        <v>1872</v>
      </c>
      <c r="AH112" s="243">
        <f>$AH$74*V112*AP112</f>
        <v>2028</v>
      </c>
      <c r="AI112" s="243">
        <f>$AI$74*V112*AP112</f>
        <v>2184</v>
      </c>
      <c r="AJ112" s="243">
        <f>$AJ$74*V112*AP112</f>
        <v>2340</v>
      </c>
      <c r="AK112" s="243">
        <f>$AK$74*V112*AP112</f>
        <v>2496</v>
      </c>
      <c r="AL112" s="243">
        <f>$AL$74*V112*AP112</f>
        <v>2652</v>
      </c>
      <c r="AM112" s="243">
        <f>$AM$74*V112*AP112</f>
        <v>2808</v>
      </c>
      <c r="AN112" s="243">
        <f>$AN$74*V112*AP112</f>
        <v>2964</v>
      </c>
      <c r="AO112" s="243">
        <f>$AO$74*V112*AP112</f>
        <v>3120</v>
      </c>
      <c r="AP112" s="222">
        <v>1.95</v>
      </c>
    </row>
    <row r="113" spans="1:42" x14ac:dyDescent="0.15">
      <c r="A113" s="244">
        <v>1000</v>
      </c>
      <c r="B113" s="245">
        <f t="shared" si="27"/>
        <v>2985</v>
      </c>
      <c r="C113" s="245">
        <f t="shared" si="29"/>
        <v>3317</v>
      </c>
      <c r="D113" s="245">
        <f t="shared" si="31"/>
        <v>3922</v>
      </c>
      <c r="E113" s="245">
        <f t="shared" si="3"/>
        <v>4514</v>
      </c>
      <c r="F113" s="245">
        <f t="shared" si="4"/>
        <v>5165</v>
      </c>
      <c r="G113" s="245">
        <f t="shared" si="5"/>
        <v>5797</v>
      </c>
      <c r="H113" s="245">
        <f t="shared" si="7"/>
        <v>6522</v>
      </c>
      <c r="I113" s="245">
        <f t="shared" si="9"/>
        <v>7226</v>
      </c>
      <c r="J113" s="245">
        <f t="shared" si="11"/>
        <v>7855</v>
      </c>
      <c r="K113" s="245">
        <f t="shared" si="13"/>
        <v>8634</v>
      </c>
      <c r="L113" s="245">
        <f t="shared" si="15"/>
        <v>9365</v>
      </c>
      <c r="M113" s="245">
        <f t="shared" si="17"/>
        <v>10156</v>
      </c>
      <c r="N113" s="245">
        <f t="shared" si="19"/>
        <v>10937</v>
      </c>
      <c r="O113" s="245">
        <f t="shared" si="21"/>
        <v>11718</v>
      </c>
      <c r="P113" s="245">
        <f t="shared" si="23"/>
        <v>12499</v>
      </c>
      <c r="Q113" s="245">
        <f t="shared" si="25"/>
        <v>13280</v>
      </c>
      <c r="R113" s="245">
        <f t="shared" si="25"/>
        <v>14062</v>
      </c>
      <c r="S113" s="245">
        <f t="shared" si="25"/>
        <v>14843</v>
      </c>
      <c r="T113" s="246">
        <f t="shared" si="25"/>
        <v>15624</v>
      </c>
      <c r="V113" s="239">
        <v>1000</v>
      </c>
      <c r="W113" s="250">
        <f t="shared" ref="W113:AO113" si="32">W112+B183</f>
        <v>963</v>
      </c>
      <c r="X113" s="250">
        <f t="shared" si="32"/>
        <v>1070</v>
      </c>
      <c r="Y113" s="250">
        <f t="shared" si="32"/>
        <v>1265</v>
      </c>
      <c r="Z113" s="250">
        <f t="shared" si="32"/>
        <v>1456</v>
      </c>
      <c r="AA113" s="250">
        <f t="shared" si="32"/>
        <v>1666</v>
      </c>
      <c r="AB113" s="250">
        <f t="shared" si="32"/>
        <v>1870</v>
      </c>
      <c r="AC113" s="250">
        <f t="shared" si="32"/>
        <v>2104</v>
      </c>
      <c r="AD113" s="250">
        <f t="shared" si="32"/>
        <v>2331</v>
      </c>
      <c r="AE113" s="295">
        <f t="shared" si="32"/>
        <v>2534</v>
      </c>
      <c r="AF113" s="295">
        <f t="shared" si="32"/>
        <v>2785</v>
      </c>
      <c r="AG113" s="295">
        <f t="shared" si="32"/>
        <v>3021</v>
      </c>
      <c r="AH113" s="243">
        <f t="shared" si="32"/>
        <v>3276</v>
      </c>
      <c r="AI113" s="243">
        <f t="shared" si="32"/>
        <v>3528</v>
      </c>
      <c r="AJ113" s="243">
        <f t="shared" si="32"/>
        <v>3780</v>
      </c>
      <c r="AK113" s="243">
        <f t="shared" si="32"/>
        <v>4032</v>
      </c>
      <c r="AL113" s="243">
        <f t="shared" si="32"/>
        <v>4284</v>
      </c>
      <c r="AM113" s="243">
        <f t="shared" si="32"/>
        <v>4536</v>
      </c>
      <c r="AN113" s="243">
        <f t="shared" si="32"/>
        <v>4788</v>
      </c>
      <c r="AO113" s="243">
        <f t="shared" si="32"/>
        <v>5040</v>
      </c>
      <c r="AP113" s="222">
        <f>AP112+U183</f>
        <v>3.15</v>
      </c>
    </row>
    <row r="114" spans="1:42" x14ac:dyDescent="0.15">
      <c r="A114" s="251" t="s">
        <v>19</v>
      </c>
      <c r="B114" s="248">
        <f t="shared" si="27"/>
        <v>1680</v>
      </c>
      <c r="C114" s="248">
        <f t="shared" si="29"/>
        <v>1987</v>
      </c>
      <c r="D114" s="248">
        <f t="shared" si="31"/>
        <v>2406</v>
      </c>
      <c r="E114" s="248">
        <f t="shared" ref="E114:E133" si="33">ROUND(Z114*$T$76,0)</f>
        <v>2796</v>
      </c>
      <c r="F114" s="248">
        <f t="shared" si="4"/>
        <v>3258</v>
      </c>
      <c r="G114" s="248">
        <f t="shared" si="5"/>
        <v>3633</v>
      </c>
      <c r="H114" s="248">
        <f t="shared" si="7"/>
        <v>4111</v>
      </c>
      <c r="I114" s="248">
        <f t="shared" si="9"/>
        <v>4560</v>
      </c>
      <c r="J114" s="248">
        <f t="shared" si="11"/>
        <v>5078</v>
      </c>
      <c r="K114" s="248">
        <f t="shared" si="13"/>
        <v>5586</v>
      </c>
      <c r="L114" s="248">
        <f t="shared" si="15"/>
        <v>6093</v>
      </c>
      <c r="M114" s="248">
        <f t="shared" si="17"/>
        <v>6601</v>
      </c>
      <c r="N114" s="248">
        <f t="shared" si="19"/>
        <v>7109</v>
      </c>
      <c r="O114" s="248">
        <f t="shared" si="21"/>
        <v>7617</v>
      </c>
      <c r="P114" s="248">
        <f t="shared" si="23"/>
        <v>8124</v>
      </c>
      <c r="Q114" s="248">
        <f t="shared" si="25"/>
        <v>8632</v>
      </c>
      <c r="R114" s="248">
        <f t="shared" si="25"/>
        <v>9140</v>
      </c>
      <c r="S114" s="248">
        <f t="shared" si="25"/>
        <v>9648</v>
      </c>
      <c r="T114" s="249">
        <f t="shared" si="25"/>
        <v>10156</v>
      </c>
      <c r="V114" s="239">
        <v>42</v>
      </c>
      <c r="W114" s="250">
        <v>542</v>
      </c>
      <c r="X114" s="250">
        <v>641</v>
      </c>
      <c r="Y114" s="250">
        <v>776</v>
      </c>
      <c r="Z114" s="250">
        <v>902</v>
      </c>
      <c r="AA114" s="250">
        <v>1051</v>
      </c>
      <c r="AB114" s="250">
        <v>1172</v>
      </c>
      <c r="AC114" s="250">
        <v>1326</v>
      </c>
      <c r="AD114" s="250">
        <v>1471</v>
      </c>
      <c r="AE114" s="295">
        <f>$AE$74*V114*AP114</f>
        <v>1638</v>
      </c>
      <c r="AF114" s="295">
        <f>$AF$74*V114*AP114</f>
        <v>1801.8</v>
      </c>
      <c r="AG114" s="295">
        <f>$AG$74*V114*AP114</f>
        <v>1965.6</v>
      </c>
      <c r="AH114" s="243">
        <f>$AH$74*V114*AP114</f>
        <v>2129.4</v>
      </c>
      <c r="AI114" s="243">
        <f>$AI$74*V114*AP114</f>
        <v>2293.1999999999998</v>
      </c>
      <c r="AJ114" s="243">
        <f>$AJ$74*V114*AP114</f>
        <v>2457</v>
      </c>
      <c r="AK114" s="243">
        <f>$AK$74*V114*AP114</f>
        <v>2620.7999999999997</v>
      </c>
      <c r="AL114" s="243">
        <f>$AL$74*V114*AP114</f>
        <v>2784.6</v>
      </c>
      <c r="AM114" s="243">
        <f>$AM$74*V114*AP114</f>
        <v>2948.4</v>
      </c>
      <c r="AN114" s="243">
        <f>$AN$74*V114*AP114</f>
        <v>3112.2</v>
      </c>
      <c r="AO114" s="243">
        <f>$AO$74*V114*AP114</f>
        <v>3276</v>
      </c>
      <c r="AP114" s="222">
        <v>1.95</v>
      </c>
    </row>
    <row r="115" spans="1:42" x14ac:dyDescent="0.15">
      <c r="A115" s="244">
        <v>1050</v>
      </c>
      <c r="B115" s="245">
        <f t="shared" si="27"/>
        <v>3122</v>
      </c>
      <c r="C115" s="245">
        <f t="shared" si="29"/>
        <v>3429</v>
      </c>
      <c r="D115" s="245">
        <f t="shared" si="31"/>
        <v>4070</v>
      </c>
      <c r="E115" s="245">
        <f t="shared" si="33"/>
        <v>4734</v>
      </c>
      <c r="F115" s="245">
        <f t="shared" si="4"/>
        <v>5382</v>
      </c>
      <c r="G115" s="245">
        <f t="shared" si="5"/>
        <v>6070</v>
      </c>
      <c r="H115" s="245">
        <f t="shared" si="7"/>
        <v>6836</v>
      </c>
      <c r="I115" s="245">
        <f t="shared" si="9"/>
        <v>7567</v>
      </c>
      <c r="J115" s="245">
        <f t="shared" si="11"/>
        <v>8234</v>
      </c>
      <c r="K115" s="245">
        <f t="shared" si="13"/>
        <v>9064</v>
      </c>
      <c r="L115" s="245">
        <f t="shared" si="15"/>
        <v>9829</v>
      </c>
      <c r="M115" s="245">
        <f t="shared" si="17"/>
        <v>10663</v>
      </c>
      <c r="N115" s="245">
        <f t="shared" si="19"/>
        <v>11484</v>
      </c>
      <c r="O115" s="245">
        <f t="shared" si="21"/>
        <v>12304</v>
      </c>
      <c r="P115" s="245">
        <f t="shared" si="23"/>
        <v>13124</v>
      </c>
      <c r="Q115" s="245">
        <f t="shared" si="25"/>
        <v>13944</v>
      </c>
      <c r="R115" s="245">
        <f t="shared" si="25"/>
        <v>14765</v>
      </c>
      <c r="S115" s="245">
        <f t="shared" si="25"/>
        <v>15585</v>
      </c>
      <c r="T115" s="246">
        <f t="shared" si="25"/>
        <v>16405</v>
      </c>
      <c r="V115" s="239">
        <v>1050</v>
      </c>
      <c r="W115" s="250">
        <f t="shared" ref="W115:AO115" si="34">W114+B185</f>
        <v>1007</v>
      </c>
      <c r="X115" s="250">
        <f t="shared" si="34"/>
        <v>1106</v>
      </c>
      <c r="Y115" s="250">
        <f t="shared" si="34"/>
        <v>1313</v>
      </c>
      <c r="Z115" s="250">
        <f t="shared" si="34"/>
        <v>1527</v>
      </c>
      <c r="AA115" s="250">
        <f t="shared" si="34"/>
        <v>1736</v>
      </c>
      <c r="AB115" s="250">
        <f t="shared" si="34"/>
        <v>1958</v>
      </c>
      <c r="AC115" s="250">
        <f t="shared" si="34"/>
        <v>2205</v>
      </c>
      <c r="AD115" s="250">
        <f t="shared" si="34"/>
        <v>2441</v>
      </c>
      <c r="AE115" s="295">
        <f t="shared" si="34"/>
        <v>2656</v>
      </c>
      <c r="AF115" s="295">
        <f t="shared" si="34"/>
        <v>2923.8</v>
      </c>
      <c r="AG115" s="295">
        <f t="shared" si="34"/>
        <v>3170.6</v>
      </c>
      <c r="AH115" s="243">
        <f t="shared" si="34"/>
        <v>3439.8</v>
      </c>
      <c r="AI115" s="243">
        <f t="shared" si="34"/>
        <v>3704.3999999999996</v>
      </c>
      <c r="AJ115" s="243">
        <f t="shared" si="34"/>
        <v>3969</v>
      </c>
      <c r="AK115" s="243">
        <f t="shared" si="34"/>
        <v>4233.5999999999995</v>
      </c>
      <c r="AL115" s="243">
        <f t="shared" si="34"/>
        <v>4498.2</v>
      </c>
      <c r="AM115" s="243">
        <f t="shared" si="34"/>
        <v>4762.8</v>
      </c>
      <c r="AN115" s="243">
        <f t="shared" si="34"/>
        <v>5027.3999999999996</v>
      </c>
      <c r="AO115" s="243">
        <f t="shared" si="34"/>
        <v>5292</v>
      </c>
      <c r="AP115" s="222">
        <f>AP114+U185</f>
        <v>3.15</v>
      </c>
    </row>
    <row r="116" spans="1:42" x14ac:dyDescent="0.15">
      <c r="A116" s="251" t="s">
        <v>20</v>
      </c>
      <c r="B116" s="248">
        <f t="shared" si="27"/>
        <v>1748</v>
      </c>
      <c r="C116" s="248">
        <f t="shared" si="29"/>
        <v>2062</v>
      </c>
      <c r="D116" s="248">
        <f t="shared" si="31"/>
        <v>2502</v>
      </c>
      <c r="E116" s="248">
        <f t="shared" si="33"/>
        <v>2902</v>
      </c>
      <c r="F116" s="248">
        <f t="shared" ref="F116:F133" si="35">ROUND(AA116*$T$76,0)</f>
        <v>3323</v>
      </c>
      <c r="G116" s="248">
        <f t="shared" si="5"/>
        <v>3779</v>
      </c>
      <c r="H116" s="248">
        <f t="shared" si="7"/>
        <v>4275</v>
      </c>
      <c r="I116" s="248">
        <f t="shared" si="9"/>
        <v>4731</v>
      </c>
      <c r="J116" s="248">
        <f t="shared" si="11"/>
        <v>5265</v>
      </c>
      <c r="K116" s="248">
        <f t="shared" si="13"/>
        <v>5792</v>
      </c>
      <c r="L116" s="248">
        <f t="shared" si="15"/>
        <v>6318</v>
      </c>
      <c r="M116" s="248">
        <f t="shared" si="17"/>
        <v>6845</v>
      </c>
      <c r="N116" s="248">
        <f t="shared" si="19"/>
        <v>7371</v>
      </c>
      <c r="O116" s="248">
        <f t="shared" si="21"/>
        <v>7898</v>
      </c>
      <c r="P116" s="248">
        <f t="shared" si="23"/>
        <v>8424</v>
      </c>
      <c r="Q116" s="248">
        <f t="shared" si="25"/>
        <v>8951</v>
      </c>
      <c r="R116" s="248">
        <f t="shared" si="25"/>
        <v>9477</v>
      </c>
      <c r="S116" s="248">
        <f t="shared" si="25"/>
        <v>10004</v>
      </c>
      <c r="T116" s="249">
        <f t="shared" si="25"/>
        <v>10530</v>
      </c>
      <c r="V116" s="239">
        <v>44</v>
      </c>
      <c r="W116" s="250">
        <v>564</v>
      </c>
      <c r="X116" s="250">
        <v>665</v>
      </c>
      <c r="Y116" s="250">
        <v>807</v>
      </c>
      <c r="Z116" s="250">
        <v>936</v>
      </c>
      <c r="AA116" s="250">
        <v>1072</v>
      </c>
      <c r="AB116" s="250">
        <v>1219</v>
      </c>
      <c r="AC116" s="250">
        <v>1379</v>
      </c>
      <c r="AD116" s="250">
        <v>1526</v>
      </c>
      <c r="AE116" s="295">
        <f>$AE$74*V116*AP116</f>
        <v>1698.3999999999999</v>
      </c>
      <c r="AF116" s="295">
        <f>$AF$74*V116*AP116</f>
        <v>1868.24</v>
      </c>
      <c r="AG116" s="295">
        <f>$AG$74*V116*AP116</f>
        <v>2038.08</v>
      </c>
      <c r="AH116" s="243">
        <f>$AH$74*V116*AP116</f>
        <v>2207.92</v>
      </c>
      <c r="AI116" s="243">
        <f>$AI$74*V116*AP116</f>
        <v>2377.7599999999998</v>
      </c>
      <c r="AJ116" s="243">
        <f>$AJ$74*V116*AP116</f>
        <v>2547.6</v>
      </c>
      <c r="AK116" s="243">
        <f>$AK$74*V116*AP116</f>
        <v>2717.44</v>
      </c>
      <c r="AL116" s="243">
        <f>$AL$74*V116*AP116</f>
        <v>2887.2799999999997</v>
      </c>
      <c r="AM116" s="243">
        <f>$AM$74*V116*AP116</f>
        <v>3057.12</v>
      </c>
      <c r="AN116" s="243">
        <f>$AN$74*V116*AP116</f>
        <v>3226.96</v>
      </c>
      <c r="AO116" s="243">
        <f>$AO$74*V116*AP116</f>
        <v>3396.7999999999997</v>
      </c>
      <c r="AP116" s="222">
        <v>1.93</v>
      </c>
    </row>
    <row r="117" spans="1:42" x14ac:dyDescent="0.15">
      <c r="A117" s="244">
        <v>1100</v>
      </c>
      <c r="B117" s="245">
        <f t="shared" si="27"/>
        <v>3258</v>
      </c>
      <c r="C117" s="245">
        <f t="shared" si="29"/>
        <v>3571</v>
      </c>
      <c r="D117" s="245">
        <f t="shared" si="31"/>
        <v>4207</v>
      </c>
      <c r="E117" s="245">
        <f t="shared" si="33"/>
        <v>4929</v>
      </c>
      <c r="F117" s="245">
        <f t="shared" si="35"/>
        <v>5574</v>
      </c>
      <c r="G117" s="245">
        <f t="shared" si="5"/>
        <v>6330</v>
      </c>
      <c r="H117" s="245">
        <f t="shared" si="7"/>
        <v>7124</v>
      </c>
      <c r="I117" s="245">
        <f t="shared" si="9"/>
        <v>7877</v>
      </c>
      <c r="J117" s="245">
        <f t="shared" si="11"/>
        <v>8570</v>
      </c>
      <c r="K117" s="245">
        <f t="shared" si="13"/>
        <v>9425</v>
      </c>
      <c r="L117" s="245">
        <f t="shared" si="15"/>
        <v>10212</v>
      </c>
      <c r="M117" s="245">
        <f t="shared" si="17"/>
        <v>11065</v>
      </c>
      <c r="N117" s="245">
        <f t="shared" si="19"/>
        <v>11916</v>
      </c>
      <c r="O117" s="245">
        <f t="shared" si="21"/>
        <v>12767</v>
      </c>
      <c r="P117" s="245">
        <f t="shared" si="23"/>
        <v>13618</v>
      </c>
      <c r="Q117" s="245">
        <f t="shared" si="25"/>
        <v>14469</v>
      </c>
      <c r="R117" s="245">
        <f t="shared" si="25"/>
        <v>15320</v>
      </c>
      <c r="S117" s="245">
        <f t="shared" si="25"/>
        <v>16172</v>
      </c>
      <c r="T117" s="246">
        <f t="shared" si="25"/>
        <v>17023</v>
      </c>
      <c r="V117" s="239">
        <v>1100</v>
      </c>
      <c r="W117" s="250">
        <f t="shared" ref="W117:AO117" si="36">W116+B187</f>
        <v>1051</v>
      </c>
      <c r="X117" s="250">
        <f t="shared" si="36"/>
        <v>1152</v>
      </c>
      <c r="Y117" s="250">
        <f t="shared" si="36"/>
        <v>1357</v>
      </c>
      <c r="Z117" s="250">
        <f t="shared" si="36"/>
        <v>1590</v>
      </c>
      <c r="AA117" s="250">
        <f t="shared" si="36"/>
        <v>1798</v>
      </c>
      <c r="AB117" s="250">
        <f t="shared" si="36"/>
        <v>2042</v>
      </c>
      <c r="AC117" s="250">
        <f t="shared" si="36"/>
        <v>2298</v>
      </c>
      <c r="AD117" s="250">
        <f t="shared" si="36"/>
        <v>2541</v>
      </c>
      <c r="AE117" s="295">
        <f t="shared" si="36"/>
        <v>2764.3999999999996</v>
      </c>
      <c r="AF117" s="295">
        <f t="shared" si="36"/>
        <v>3040.24</v>
      </c>
      <c r="AG117" s="295">
        <f t="shared" si="36"/>
        <v>3294.08</v>
      </c>
      <c r="AH117" s="243">
        <f t="shared" si="36"/>
        <v>3569.2799999999997</v>
      </c>
      <c r="AI117" s="243">
        <f t="shared" si="36"/>
        <v>3843.8399999999997</v>
      </c>
      <c r="AJ117" s="243">
        <f t="shared" si="36"/>
        <v>4118.3999999999996</v>
      </c>
      <c r="AK117" s="243">
        <f t="shared" si="36"/>
        <v>4392.96</v>
      </c>
      <c r="AL117" s="243">
        <f t="shared" si="36"/>
        <v>4667.5199999999995</v>
      </c>
      <c r="AM117" s="243">
        <f t="shared" si="36"/>
        <v>4942.08</v>
      </c>
      <c r="AN117" s="243">
        <f t="shared" si="36"/>
        <v>5216.6399999999994</v>
      </c>
      <c r="AO117" s="243">
        <f t="shared" si="36"/>
        <v>5491.2</v>
      </c>
      <c r="AP117" s="222">
        <f>AP116+U187</f>
        <v>3.12</v>
      </c>
    </row>
    <row r="118" spans="1:42" x14ac:dyDescent="0.15">
      <c r="A118" s="251" t="s">
        <v>21</v>
      </c>
      <c r="B118" s="248">
        <f t="shared" si="27"/>
        <v>1823</v>
      </c>
      <c r="C118" s="248">
        <f t="shared" si="29"/>
        <v>2151</v>
      </c>
      <c r="D118" s="248">
        <f t="shared" si="31"/>
        <v>2607</v>
      </c>
      <c r="E118" s="248">
        <f t="shared" si="33"/>
        <v>3026</v>
      </c>
      <c r="F118" s="248">
        <f t="shared" si="35"/>
        <v>3537</v>
      </c>
      <c r="G118" s="248">
        <f t="shared" si="5"/>
        <v>3956</v>
      </c>
      <c r="H118" s="248">
        <f t="shared" si="7"/>
        <v>4467</v>
      </c>
      <c r="I118" s="248">
        <f t="shared" si="9"/>
        <v>4929</v>
      </c>
      <c r="J118" s="248">
        <f t="shared" si="11"/>
        <v>5476</v>
      </c>
      <c r="K118" s="248">
        <f t="shared" si="13"/>
        <v>6023</v>
      </c>
      <c r="L118" s="248">
        <f t="shared" si="15"/>
        <v>6571</v>
      </c>
      <c r="M118" s="248">
        <f t="shared" si="17"/>
        <v>7119</v>
      </c>
      <c r="N118" s="248">
        <f t="shared" si="19"/>
        <v>7666</v>
      </c>
      <c r="O118" s="248">
        <f t="shared" si="21"/>
        <v>8214</v>
      </c>
      <c r="P118" s="248">
        <f t="shared" si="23"/>
        <v>8761</v>
      </c>
      <c r="Q118" s="248">
        <f t="shared" si="25"/>
        <v>9309</v>
      </c>
      <c r="R118" s="248">
        <f t="shared" si="25"/>
        <v>9857</v>
      </c>
      <c r="S118" s="248">
        <f t="shared" si="25"/>
        <v>10404</v>
      </c>
      <c r="T118" s="249">
        <f t="shared" si="25"/>
        <v>10952</v>
      </c>
      <c r="V118" s="239">
        <v>46</v>
      </c>
      <c r="W118" s="250">
        <v>588</v>
      </c>
      <c r="X118" s="250">
        <v>694</v>
      </c>
      <c r="Y118" s="250">
        <v>841</v>
      </c>
      <c r="Z118" s="250">
        <v>976</v>
      </c>
      <c r="AA118" s="250">
        <v>1141</v>
      </c>
      <c r="AB118" s="250">
        <v>1276</v>
      </c>
      <c r="AC118" s="250">
        <v>1441</v>
      </c>
      <c r="AD118" s="250">
        <v>1590</v>
      </c>
      <c r="AE118" s="295">
        <f>$AE$74*V118*AP118</f>
        <v>1766.3999999999999</v>
      </c>
      <c r="AF118" s="295">
        <f>$AF$74*V118*AP118</f>
        <v>1943.04</v>
      </c>
      <c r="AG118" s="295">
        <f>$AG$74*V118*AP118</f>
        <v>2119.6799999999998</v>
      </c>
      <c r="AH118" s="243">
        <f>$AH$74*V118*AP118</f>
        <v>2296.3199999999997</v>
      </c>
      <c r="AI118" s="243">
        <f>$AI$74*V118*AP118</f>
        <v>2472.96</v>
      </c>
      <c r="AJ118" s="243">
        <f>$AJ$74*V118*AP118</f>
        <v>2649.6</v>
      </c>
      <c r="AK118" s="243">
        <f>$AK$74*V118*AP118</f>
        <v>2826.24</v>
      </c>
      <c r="AL118" s="243">
        <f>$AL$74*V118*AP118</f>
        <v>3002.88</v>
      </c>
      <c r="AM118" s="243">
        <f>$AM$74*V118*AP118</f>
        <v>3179.52</v>
      </c>
      <c r="AN118" s="243">
        <f>$AN$74*V118*AP118</f>
        <v>3356.16</v>
      </c>
      <c r="AO118" s="243">
        <f>$AO$74*V118*AP118</f>
        <v>3532.7999999999997</v>
      </c>
      <c r="AP118" s="222">
        <v>1.92</v>
      </c>
    </row>
    <row r="119" spans="1:42" x14ac:dyDescent="0.15">
      <c r="A119" s="244">
        <v>1150</v>
      </c>
      <c r="B119" s="245">
        <f t="shared" si="27"/>
        <v>3395</v>
      </c>
      <c r="C119" s="245">
        <f t="shared" si="29"/>
        <v>3723</v>
      </c>
      <c r="D119" s="245">
        <f t="shared" si="31"/>
        <v>4390</v>
      </c>
      <c r="E119" s="245">
        <f t="shared" si="33"/>
        <v>5112</v>
      </c>
      <c r="F119" s="245">
        <f t="shared" si="35"/>
        <v>5890</v>
      </c>
      <c r="G119" s="245">
        <f t="shared" si="5"/>
        <v>6615</v>
      </c>
      <c r="H119" s="245">
        <f t="shared" si="7"/>
        <v>7443</v>
      </c>
      <c r="I119" s="245">
        <f t="shared" si="9"/>
        <v>8212</v>
      </c>
      <c r="J119" s="245">
        <f t="shared" si="11"/>
        <v>8926</v>
      </c>
      <c r="K119" s="245">
        <f t="shared" si="13"/>
        <v>9809</v>
      </c>
      <c r="L119" s="245">
        <f t="shared" si="15"/>
        <v>10626</v>
      </c>
      <c r="M119" s="245">
        <f t="shared" si="17"/>
        <v>11494</v>
      </c>
      <c r="N119" s="245">
        <f t="shared" si="19"/>
        <v>12378</v>
      </c>
      <c r="O119" s="245">
        <f t="shared" si="21"/>
        <v>13262</v>
      </c>
      <c r="P119" s="245">
        <f t="shared" si="23"/>
        <v>14146</v>
      </c>
      <c r="Q119" s="245">
        <f t="shared" si="25"/>
        <v>15030</v>
      </c>
      <c r="R119" s="245">
        <f t="shared" si="25"/>
        <v>15914</v>
      </c>
      <c r="S119" s="245">
        <f t="shared" si="25"/>
        <v>16798</v>
      </c>
      <c r="T119" s="246">
        <f t="shared" si="25"/>
        <v>17682</v>
      </c>
      <c r="V119" s="239">
        <v>1150</v>
      </c>
      <c r="W119" s="250">
        <f t="shared" ref="W119:AO119" si="37">W118+B189</f>
        <v>1095</v>
      </c>
      <c r="X119" s="250">
        <f t="shared" si="37"/>
        <v>1201</v>
      </c>
      <c r="Y119" s="250">
        <f t="shared" si="37"/>
        <v>1416</v>
      </c>
      <c r="Z119" s="250">
        <f t="shared" si="37"/>
        <v>1649</v>
      </c>
      <c r="AA119" s="250">
        <f t="shared" si="37"/>
        <v>1900</v>
      </c>
      <c r="AB119" s="250">
        <f t="shared" si="37"/>
        <v>2134</v>
      </c>
      <c r="AC119" s="250">
        <f t="shared" si="37"/>
        <v>2401</v>
      </c>
      <c r="AD119" s="250">
        <f t="shared" si="37"/>
        <v>2649</v>
      </c>
      <c r="AE119" s="295">
        <f t="shared" si="37"/>
        <v>2879.3999999999996</v>
      </c>
      <c r="AF119" s="295">
        <f t="shared" si="37"/>
        <v>3164.04</v>
      </c>
      <c r="AG119" s="295">
        <f t="shared" si="37"/>
        <v>3427.68</v>
      </c>
      <c r="AH119" s="243">
        <f t="shared" si="37"/>
        <v>3707.5999999999995</v>
      </c>
      <c r="AI119" s="243">
        <f t="shared" si="37"/>
        <v>3992.8</v>
      </c>
      <c r="AJ119" s="243">
        <f t="shared" si="37"/>
        <v>4278</v>
      </c>
      <c r="AK119" s="243">
        <f t="shared" si="37"/>
        <v>4563.2</v>
      </c>
      <c r="AL119" s="243">
        <f t="shared" si="37"/>
        <v>4848.3999999999996</v>
      </c>
      <c r="AM119" s="243">
        <f t="shared" si="37"/>
        <v>5133.6000000000004</v>
      </c>
      <c r="AN119" s="243">
        <f t="shared" si="37"/>
        <v>5418.7999999999993</v>
      </c>
      <c r="AO119" s="243">
        <f t="shared" si="37"/>
        <v>5704</v>
      </c>
      <c r="AP119" s="222">
        <f>AP118+U189</f>
        <v>3.0999999999999996</v>
      </c>
    </row>
    <row r="120" spans="1:42" x14ac:dyDescent="0.15">
      <c r="A120" s="251" t="s">
        <v>22</v>
      </c>
      <c r="B120" s="248">
        <f t="shared" si="27"/>
        <v>1897</v>
      </c>
      <c r="C120" s="248">
        <f t="shared" si="29"/>
        <v>2244</v>
      </c>
      <c r="D120" s="248">
        <f t="shared" si="31"/>
        <v>2716</v>
      </c>
      <c r="E120" s="248">
        <f t="shared" si="33"/>
        <v>3156</v>
      </c>
      <c r="F120" s="248">
        <f t="shared" si="35"/>
        <v>3686</v>
      </c>
      <c r="G120" s="248">
        <f t="shared" si="5"/>
        <v>4132</v>
      </c>
      <c r="H120" s="248">
        <f t="shared" si="7"/>
        <v>4662</v>
      </c>
      <c r="I120" s="248">
        <f t="shared" si="9"/>
        <v>5131</v>
      </c>
      <c r="J120" s="248">
        <f t="shared" si="11"/>
        <v>5714</v>
      </c>
      <c r="K120" s="248">
        <f t="shared" si="13"/>
        <v>6285</v>
      </c>
      <c r="L120" s="248">
        <f t="shared" si="15"/>
        <v>6857</v>
      </c>
      <c r="M120" s="248">
        <f t="shared" si="17"/>
        <v>7428</v>
      </c>
      <c r="N120" s="248">
        <f t="shared" si="19"/>
        <v>7999</v>
      </c>
      <c r="O120" s="248">
        <f t="shared" si="21"/>
        <v>8571</v>
      </c>
      <c r="P120" s="248">
        <f t="shared" si="23"/>
        <v>9142</v>
      </c>
      <c r="Q120" s="248">
        <f t="shared" si="25"/>
        <v>9714</v>
      </c>
      <c r="R120" s="248">
        <f t="shared" si="25"/>
        <v>10285</v>
      </c>
      <c r="S120" s="248">
        <f t="shared" si="25"/>
        <v>10856</v>
      </c>
      <c r="T120" s="249">
        <f t="shared" si="25"/>
        <v>11428</v>
      </c>
      <c r="V120" s="239">
        <v>48</v>
      </c>
      <c r="W120" s="250">
        <v>612</v>
      </c>
      <c r="X120" s="250">
        <v>724</v>
      </c>
      <c r="Y120" s="250">
        <v>876</v>
      </c>
      <c r="Z120" s="250">
        <v>1018</v>
      </c>
      <c r="AA120" s="250">
        <v>1189</v>
      </c>
      <c r="AB120" s="250">
        <v>1333</v>
      </c>
      <c r="AC120" s="250">
        <v>1504</v>
      </c>
      <c r="AD120" s="250">
        <v>1655</v>
      </c>
      <c r="AE120" s="295">
        <f>$AE$74*V120*AP120</f>
        <v>1843.1999999999998</v>
      </c>
      <c r="AF120" s="295">
        <f>$AF$74*V120*AP120</f>
        <v>2027.52</v>
      </c>
      <c r="AG120" s="295">
        <f>$AG$74*V120*AP120</f>
        <v>2211.84</v>
      </c>
      <c r="AH120" s="243">
        <f>$AH$74*V120*AP120</f>
        <v>2396.16</v>
      </c>
      <c r="AI120" s="243">
        <f>$AI$74*V120*AP120</f>
        <v>2580.48</v>
      </c>
      <c r="AJ120" s="243">
        <f>$AJ$74*V120*AP120</f>
        <v>2764.7999999999997</v>
      </c>
      <c r="AK120" s="243">
        <f>$AK$74*V120*AP120</f>
        <v>2949.12</v>
      </c>
      <c r="AL120" s="243">
        <f>$AL$74*V120*AP120</f>
        <v>3133.44</v>
      </c>
      <c r="AM120" s="243">
        <f>$AM$74*V120*AP120</f>
        <v>3317.7599999999998</v>
      </c>
      <c r="AN120" s="243">
        <f>$AN$74*V120*AP120</f>
        <v>3502.08</v>
      </c>
      <c r="AO120" s="243">
        <f>$AO$74*V120*AP120</f>
        <v>3686.3999999999996</v>
      </c>
      <c r="AP120" s="222">
        <v>1.92</v>
      </c>
    </row>
    <row r="121" spans="1:42" ht="13" thickBot="1" x14ac:dyDescent="0.2">
      <c r="A121" s="240">
        <v>1200</v>
      </c>
      <c r="B121" s="252">
        <f t="shared" si="27"/>
        <v>3537</v>
      </c>
      <c r="C121" s="252">
        <f t="shared" si="29"/>
        <v>3884</v>
      </c>
      <c r="D121" s="252">
        <f t="shared" si="31"/>
        <v>4576</v>
      </c>
      <c r="E121" s="252">
        <f t="shared" si="33"/>
        <v>5276</v>
      </c>
      <c r="F121" s="252">
        <f t="shared" si="35"/>
        <v>6073</v>
      </c>
      <c r="G121" s="252">
        <f t="shared" si="5"/>
        <v>6836</v>
      </c>
      <c r="H121" s="252">
        <f t="shared" si="7"/>
        <v>7688</v>
      </c>
      <c r="I121" s="252">
        <f t="shared" si="9"/>
        <v>8531</v>
      </c>
      <c r="J121" s="252">
        <f t="shared" si="11"/>
        <v>9310</v>
      </c>
      <c r="K121" s="252">
        <f t="shared" si="13"/>
        <v>10225</v>
      </c>
      <c r="L121" s="252">
        <f t="shared" si="15"/>
        <v>11079</v>
      </c>
      <c r="M121" s="252">
        <f t="shared" si="17"/>
        <v>11993</v>
      </c>
      <c r="N121" s="252">
        <f t="shared" si="19"/>
        <v>12916</v>
      </c>
      <c r="O121" s="252">
        <f t="shared" si="21"/>
        <v>13838</v>
      </c>
      <c r="P121" s="252">
        <f t="shared" si="23"/>
        <v>14761</v>
      </c>
      <c r="Q121" s="252">
        <f t="shared" si="25"/>
        <v>15684</v>
      </c>
      <c r="R121" s="252">
        <f t="shared" si="25"/>
        <v>16606</v>
      </c>
      <c r="S121" s="252">
        <f t="shared" si="25"/>
        <v>17529</v>
      </c>
      <c r="T121" s="253">
        <f t="shared" si="25"/>
        <v>18451</v>
      </c>
      <c r="V121" s="239">
        <v>1200</v>
      </c>
      <c r="W121" s="250">
        <f t="shared" ref="W121:AO121" si="38">W120+B191</f>
        <v>1141</v>
      </c>
      <c r="X121" s="250">
        <f t="shared" si="38"/>
        <v>1253</v>
      </c>
      <c r="Y121" s="250">
        <f t="shared" si="38"/>
        <v>1476</v>
      </c>
      <c r="Z121" s="250">
        <f t="shared" si="38"/>
        <v>1702</v>
      </c>
      <c r="AA121" s="250">
        <f t="shared" si="38"/>
        <v>1959</v>
      </c>
      <c r="AB121" s="250">
        <f t="shared" si="38"/>
        <v>2205</v>
      </c>
      <c r="AC121" s="250">
        <f t="shared" si="38"/>
        <v>2480</v>
      </c>
      <c r="AD121" s="250">
        <f t="shared" si="38"/>
        <v>2752</v>
      </c>
      <c r="AE121" s="295">
        <f t="shared" si="38"/>
        <v>3003.2</v>
      </c>
      <c r="AF121" s="295">
        <f t="shared" si="38"/>
        <v>3298.52</v>
      </c>
      <c r="AG121" s="295">
        <f t="shared" si="38"/>
        <v>3573.84</v>
      </c>
      <c r="AH121" s="243">
        <f t="shared" si="38"/>
        <v>3868.7999999999997</v>
      </c>
      <c r="AI121" s="243">
        <f t="shared" si="38"/>
        <v>4166.3999999999996</v>
      </c>
      <c r="AJ121" s="243">
        <f t="shared" si="38"/>
        <v>4464</v>
      </c>
      <c r="AK121" s="243">
        <f t="shared" si="38"/>
        <v>4761.6000000000004</v>
      </c>
      <c r="AL121" s="243">
        <f t="shared" si="38"/>
        <v>5059.2</v>
      </c>
      <c r="AM121" s="243">
        <f t="shared" si="38"/>
        <v>5356.7999999999993</v>
      </c>
      <c r="AN121" s="243">
        <f t="shared" si="38"/>
        <v>5654.4</v>
      </c>
      <c r="AO121" s="243">
        <f t="shared" si="38"/>
        <v>5952</v>
      </c>
      <c r="AP121" s="222">
        <f>AP120+U191</f>
        <v>3.0999999999999996</v>
      </c>
    </row>
    <row r="122" spans="1:42" x14ac:dyDescent="0.15">
      <c r="A122" s="238" t="s">
        <v>130</v>
      </c>
      <c r="B122" s="241">
        <f t="shared" si="27"/>
        <v>1978</v>
      </c>
      <c r="C122" s="241">
        <f t="shared" si="29"/>
        <v>2334</v>
      </c>
      <c r="D122" s="241">
        <f t="shared" si="31"/>
        <v>2827</v>
      </c>
      <c r="E122" s="241">
        <f t="shared" si="33"/>
        <v>3286</v>
      </c>
      <c r="F122" s="241">
        <f t="shared" si="35"/>
        <v>3832</v>
      </c>
      <c r="G122" s="241">
        <f t="shared" si="5"/>
        <v>4297</v>
      </c>
      <c r="H122" s="241">
        <f t="shared" si="7"/>
        <v>4861</v>
      </c>
      <c r="I122" s="241">
        <f t="shared" si="9"/>
        <v>5357</v>
      </c>
      <c r="J122" s="241">
        <f t="shared" si="11"/>
        <v>5952</v>
      </c>
      <c r="K122" s="241">
        <f t="shared" si="13"/>
        <v>6547</v>
      </c>
      <c r="L122" s="241">
        <f t="shared" si="15"/>
        <v>7142</v>
      </c>
      <c r="M122" s="241">
        <f t="shared" si="17"/>
        <v>7738</v>
      </c>
      <c r="N122" s="241">
        <f t="shared" si="19"/>
        <v>8333</v>
      </c>
      <c r="O122" s="241">
        <f t="shared" si="21"/>
        <v>8928</v>
      </c>
      <c r="P122" s="241">
        <f t="shared" si="23"/>
        <v>9523</v>
      </c>
      <c r="Q122" s="241">
        <f t="shared" si="25"/>
        <v>10118</v>
      </c>
      <c r="R122" s="241">
        <f t="shared" si="25"/>
        <v>10714</v>
      </c>
      <c r="S122" s="241">
        <f t="shared" si="25"/>
        <v>11309</v>
      </c>
      <c r="T122" s="242">
        <f t="shared" si="25"/>
        <v>11904</v>
      </c>
      <c r="V122" s="239">
        <v>50</v>
      </c>
      <c r="W122" s="243">
        <f>W74*$V$122*W134</f>
        <v>638</v>
      </c>
      <c r="X122" s="243">
        <f t="shared" ref="X122:AO122" si="39">X74*$V$122*X134</f>
        <v>752.99999999999989</v>
      </c>
      <c r="Y122" s="243">
        <f t="shared" si="39"/>
        <v>911.99999999999989</v>
      </c>
      <c r="Z122" s="243">
        <f t="shared" si="39"/>
        <v>1060</v>
      </c>
      <c r="AA122" s="243">
        <f t="shared" si="39"/>
        <v>1236</v>
      </c>
      <c r="AB122" s="243">
        <f t="shared" si="39"/>
        <v>1386</v>
      </c>
      <c r="AC122" s="243">
        <f t="shared" si="39"/>
        <v>1568</v>
      </c>
      <c r="AD122" s="243">
        <f t="shared" si="39"/>
        <v>1728</v>
      </c>
      <c r="AE122" s="243">
        <f t="shared" si="39"/>
        <v>1920</v>
      </c>
      <c r="AF122" s="243">
        <f t="shared" si="39"/>
        <v>2112</v>
      </c>
      <c r="AG122" s="295">
        <f t="shared" si="39"/>
        <v>2304</v>
      </c>
      <c r="AH122" s="243">
        <f t="shared" si="39"/>
        <v>2496</v>
      </c>
      <c r="AI122" s="243">
        <f t="shared" si="39"/>
        <v>2688</v>
      </c>
      <c r="AJ122" s="243">
        <f t="shared" si="39"/>
        <v>2880</v>
      </c>
      <c r="AK122" s="243">
        <f t="shared" si="39"/>
        <v>3072</v>
      </c>
      <c r="AL122" s="243">
        <f t="shared" si="39"/>
        <v>3264</v>
      </c>
      <c r="AM122" s="243">
        <f t="shared" si="39"/>
        <v>3456</v>
      </c>
      <c r="AN122" s="243">
        <f t="shared" si="39"/>
        <v>3648</v>
      </c>
      <c r="AO122" s="243">
        <f t="shared" si="39"/>
        <v>3840</v>
      </c>
      <c r="AP122" s="222">
        <v>1.92</v>
      </c>
    </row>
    <row r="123" spans="1:42" x14ac:dyDescent="0.15">
      <c r="A123" s="244">
        <v>1250</v>
      </c>
      <c r="B123" s="245">
        <f t="shared" si="27"/>
        <v>3621</v>
      </c>
      <c r="C123" s="245">
        <f t="shared" si="29"/>
        <v>4046</v>
      </c>
      <c r="D123" s="245">
        <f t="shared" si="31"/>
        <v>4762</v>
      </c>
      <c r="E123" s="245">
        <f t="shared" si="33"/>
        <v>5503</v>
      </c>
      <c r="F123" s="245">
        <f t="shared" si="35"/>
        <v>6324</v>
      </c>
      <c r="G123" s="245">
        <f t="shared" si="5"/>
        <v>7118</v>
      </c>
      <c r="H123" s="245">
        <f t="shared" si="7"/>
        <v>8010</v>
      </c>
      <c r="I123" s="245">
        <f t="shared" si="9"/>
        <v>8900</v>
      </c>
      <c r="J123" s="245">
        <f t="shared" si="11"/>
        <v>9703</v>
      </c>
      <c r="K123" s="245">
        <f t="shared" si="13"/>
        <v>10639</v>
      </c>
      <c r="L123" s="245">
        <f t="shared" si="15"/>
        <v>11532</v>
      </c>
      <c r="M123" s="245">
        <f t="shared" si="17"/>
        <v>12493</v>
      </c>
      <c r="N123" s="245">
        <f t="shared" si="19"/>
        <v>13454</v>
      </c>
      <c r="O123" s="245">
        <f t="shared" si="21"/>
        <v>14415</v>
      </c>
      <c r="P123" s="245">
        <f t="shared" si="23"/>
        <v>15376</v>
      </c>
      <c r="Q123" s="245">
        <f t="shared" si="25"/>
        <v>16337</v>
      </c>
      <c r="R123" s="245">
        <f t="shared" si="25"/>
        <v>17298</v>
      </c>
      <c r="S123" s="245">
        <f t="shared" si="25"/>
        <v>18259</v>
      </c>
      <c r="T123" s="246">
        <f t="shared" si="25"/>
        <v>19220</v>
      </c>
      <c r="V123" s="239">
        <v>1250</v>
      </c>
      <c r="W123" s="243">
        <f t="shared" ref="W123:AO123" si="40">W122+B193</f>
        <v>1168</v>
      </c>
      <c r="X123" s="243">
        <f t="shared" si="40"/>
        <v>1305</v>
      </c>
      <c r="Y123" s="243">
        <f t="shared" si="40"/>
        <v>1536</v>
      </c>
      <c r="Z123" s="243">
        <f t="shared" si="40"/>
        <v>1775</v>
      </c>
      <c r="AA123" s="243">
        <f t="shared" si="40"/>
        <v>2040</v>
      </c>
      <c r="AB123" s="243">
        <f t="shared" si="40"/>
        <v>2296</v>
      </c>
      <c r="AC123" s="243">
        <f t="shared" si="40"/>
        <v>2584</v>
      </c>
      <c r="AD123" s="243">
        <f t="shared" si="40"/>
        <v>2871</v>
      </c>
      <c r="AE123" s="243">
        <f t="shared" si="40"/>
        <v>3130</v>
      </c>
      <c r="AF123" s="243">
        <f t="shared" si="40"/>
        <v>3432</v>
      </c>
      <c r="AG123" s="295">
        <f t="shared" si="40"/>
        <v>3720</v>
      </c>
      <c r="AH123" s="243">
        <f t="shared" si="40"/>
        <v>4030</v>
      </c>
      <c r="AI123" s="243">
        <f t="shared" si="40"/>
        <v>4340</v>
      </c>
      <c r="AJ123" s="243">
        <f t="shared" si="40"/>
        <v>4650</v>
      </c>
      <c r="AK123" s="243">
        <f t="shared" si="40"/>
        <v>4960</v>
      </c>
      <c r="AL123" s="243">
        <f t="shared" si="40"/>
        <v>5270</v>
      </c>
      <c r="AM123" s="243">
        <f t="shared" si="40"/>
        <v>5580</v>
      </c>
      <c r="AN123" s="243">
        <f t="shared" si="40"/>
        <v>5890</v>
      </c>
      <c r="AO123" s="243">
        <f t="shared" si="40"/>
        <v>6200</v>
      </c>
      <c r="AP123" s="222">
        <f>AP122+U193</f>
        <v>3.0999999999999996</v>
      </c>
    </row>
    <row r="124" spans="1:42" x14ac:dyDescent="0.15">
      <c r="A124" s="251" t="s">
        <v>131</v>
      </c>
      <c r="B124" s="248">
        <f t="shared" si="27"/>
        <v>2057</v>
      </c>
      <c r="C124" s="248">
        <f t="shared" si="29"/>
        <v>2428</v>
      </c>
      <c r="D124" s="248">
        <f t="shared" si="31"/>
        <v>2940</v>
      </c>
      <c r="E124" s="248">
        <f t="shared" si="33"/>
        <v>3417</v>
      </c>
      <c r="F124" s="248">
        <f t="shared" si="35"/>
        <v>3985</v>
      </c>
      <c r="G124" s="248">
        <f t="shared" si="5"/>
        <v>4468</v>
      </c>
      <c r="H124" s="248">
        <f t="shared" si="7"/>
        <v>5055</v>
      </c>
      <c r="I124" s="248">
        <f t="shared" si="9"/>
        <v>5571</v>
      </c>
      <c r="J124" s="248">
        <f t="shared" si="11"/>
        <v>6190</v>
      </c>
      <c r="K124" s="248">
        <f t="shared" si="13"/>
        <v>6809</v>
      </c>
      <c r="L124" s="248">
        <f t="shared" si="15"/>
        <v>7428</v>
      </c>
      <c r="M124" s="248">
        <f t="shared" si="17"/>
        <v>8047</v>
      </c>
      <c r="N124" s="248">
        <f t="shared" si="19"/>
        <v>8666</v>
      </c>
      <c r="O124" s="248">
        <f t="shared" si="21"/>
        <v>9285</v>
      </c>
      <c r="P124" s="248">
        <f t="shared" si="23"/>
        <v>9904</v>
      </c>
      <c r="Q124" s="248">
        <f t="shared" si="25"/>
        <v>10523</v>
      </c>
      <c r="R124" s="248">
        <f t="shared" si="25"/>
        <v>11142</v>
      </c>
      <c r="S124" s="248">
        <f t="shared" si="25"/>
        <v>11761</v>
      </c>
      <c r="T124" s="249">
        <f t="shared" si="25"/>
        <v>12380</v>
      </c>
      <c r="V124" s="239">
        <v>52</v>
      </c>
      <c r="W124" s="243">
        <f t="shared" ref="W124:AO124" si="41">W74*$V$124*W134</f>
        <v>663.52</v>
      </c>
      <c r="X124" s="243">
        <f t="shared" si="41"/>
        <v>783.11999999999989</v>
      </c>
      <c r="Y124" s="243">
        <f t="shared" si="41"/>
        <v>948.4799999999999</v>
      </c>
      <c r="Z124" s="243">
        <f t="shared" si="41"/>
        <v>1102.4000000000001</v>
      </c>
      <c r="AA124" s="243">
        <f t="shared" si="41"/>
        <v>1285.44</v>
      </c>
      <c r="AB124" s="243">
        <f t="shared" si="41"/>
        <v>1441.44</v>
      </c>
      <c r="AC124" s="243">
        <f t="shared" si="41"/>
        <v>1630.72</v>
      </c>
      <c r="AD124" s="243">
        <f t="shared" si="41"/>
        <v>1797.12</v>
      </c>
      <c r="AE124" s="243">
        <f t="shared" si="41"/>
        <v>1996.8</v>
      </c>
      <c r="AF124" s="243">
        <f t="shared" si="41"/>
        <v>2196.48</v>
      </c>
      <c r="AG124" s="295">
        <f t="shared" si="41"/>
        <v>2396.16</v>
      </c>
      <c r="AH124" s="243">
        <f t="shared" si="41"/>
        <v>2595.8399999999997</v>
      </c>
      <c r="AI124" s="243">
        <f t="shared" si="41"/>
        <v>2795.52</v>
      </c>
      <c r="AJ124" s="243">
        <f t="shared" si="41"/>
        <v>2995.2</v>
      </c>
      <c r="AK124" s="243">
        <f t="shared" si="41"/>
        <v>3194.88</v>
      </c>
      <c r="AL124" s="243">
        <f t="shared" si="41"/>
        <v>3394.56</v>
      </c>
      <c r="AM124" s="243">
        <f t="shared" si="41"/>
        <v>3594.24</v>
      </c>
      <c r="AN124" s="243">
        <f t="shared" si="41"/>
        <v>3793.92</v>
      </c>
      <c r="AO124" s="243">
        <f t="shared" si="41"/>
        <v>3993.6</v>
      </c>
      <c r="AP124" s="222">
        <v>1.92</v>
      </c>
    </row>
    <row r="125" spans="1:42" x14ac:dyDescent="0.15">
      <c r="A125" s="244">
        <v>1300</v>
      </c>
      <c r="B125" s="245">
        <f t="shared" si="27"/>
        <v>3766</v>
      </c>
      <c r="C125" s="245">
        <f t="shared" si="29"/>
        <v>4207</v>
      </c>
      <c r="D125" s="245">
        <f t="shared" si="31"/>
        <v>4952</v>
      </c>
      <c r="E125" s="245">
        <f t="shared" si="33"/>
        <v>5723</v>
      </c>
      <c r="F125" s="245">
        <f t="shared" si="35"/>
        <v>6577</v>
      </c>
      <c r="G125" s="245">
        <f t="shared" si="5"/>
        <v>7402</v>
      </c>
      <c r="H125" s="245">
        <f t="shared" si="7"/>
        <v>8331</v>
      </c>
      <c r="I125" s="245">
        <f t="shared" si="9"/>
        <v>9256</v>
      </c>
      <c r="J125" s="245">
        <f t="shared" si="11"/>
        <v>10091</v>
      </c>
      <c r="K125" s="245">
        <f t="shared" si="13"/>
        <v>11065</v>
      </c>
      <c r="L125" s="245">
        <f t="shared" si="15"/>
        <v>11993</v>
      </c>
      <c r="M125" s="245">
        <f t="shared" si="17"/>
        <v>12993</v>
      </c>
      <c r="N125" s="245">
        <f t="shared" si="19"/>
        <v>13992</v>
      </c>
      <c r="O125" s="245">
        <f t="shared" si="21"/>
        <v>14992</v>
      </c>
      <c r="P125" s="245">
        <f t="shared" si="23"/>
        <v>15991</v>
      </c>
      <c r="Q125" s="245">
        <f t="shared" si="25"/>
        <v>16990</v>
      </c>
      <c r="R125" s="245">
        <f t="shared" si="25"/>
        <v>17990</v>
      </c>
      <c r="S125" s="245">
        <f t="shared" si="25"/>
        <v>18989</v>
      </c>
      <c r="T125" s="246">
        <f t="shared" si="25"/>
        <v>19989</v>
      </c>
      <c r="V125" s="239">
        <v>1300</v>
      </c>
      <c r="W125" s="243">
        <f t="shared" ref="W125:AO125" si="42">W124+B195</f>
        <v>1214.7199999999998</v>
      </c>
      <c r="X125" s="243">
        <f t="shared" si="42"/>
        <v>1357.1999999999998</v>
      </c>
      <c r="Y125" s="243">
        <f t="shared" si="42"/>
        <v>1597.44</v>
      </c>
      <c r="Z125" s="243">
        <f t="shared" si="42"/>
        <v>1846</v>
      </c>
      <c r="AA125" s="243">
        <f t="shared" si="42"/>
        <v>2121.6000000000004</v>
      </c>
      <c r="AB125" s="243">
        <f t="shared" si="42"/>
        <v>2387.84</v>
      </c>
      <c r="AC125" s="243">
        <f t="shared" si="42"/>
        <v>2687.36</v>
      </c>
      <c r="AD125" s="243">
        <f t="shared" si="42"/>
        <v>2985.84</v>
      </c>
      <c r="AE125" s="243">
        <f t="shared" si="42"/>
        <v>3255.2</v>
      </c>
      <c r="AF125" s="243">
        <f t="shared" si="42"/>
        <v>3569.2799999999997</v>
      </c>
      <c r="AG125" s="295">
        <f t="shared" si="42"/>
        <v>3868.7999999999997</v>
      </c>
      <c r="AH125" s="243">
        <f t="shared" si="42"/>
        <v>4191.2</v>
      </c>
      <c r="AI125" s="243">
        <f t="shared" si="42"/>
        <v>4513.6000000000004</v>
      </c>
      <c r="AJ125" s="243">
        <f t="shared" si="42"/>
        <v>4836</v>
      </c>
      <c r="AK125" s="243">
        <f t="shared" si="42"/>
        <v>5158.3999999999996</v>
      </c>
      <c r="AL125" s="243">
        <f t="shared" si="42"/>
        <v>5480.7999999999993</v>
      </c>
      <c r="AM125" s="243">
        <f t="shared" si="42"/>
        <v>5803.2</v>
      </c>
      <c r="AN125" s="243">
        <f t="shared" si="42"/>
        <v>6125.6</v>
      </c>
      <c r="AO125" s="243">
        <f t="shared" si="42"/>
        <v>6448</v>
      </c>
      <c r="AP125" s="222">
        <f>AP124+U195</f>
        <v>3.0999999999999996</v>
      </c>
    </row>
    <row r="126" spans="1:42" x14ac:dyDescent="0.15">
      <c r="A126" s="251" t="s">
        <v>132</v>
      </c>
      <c r="B126" s="248">
        <f t="shared" si="27"/>
        <v>2136</v>
      </c>
      <c r="C126" s="248">
        <f t="shared" si="29"/>
        <v>2521</v>
      </c>
      <c r="D126" s="248">
        <f t="shared" si="31"/>
        <v>3053</v>
      </c>
      <c r="E126" s="248">
        <f t="shared" si="33"/>
        <v>3549</v>
      </c>
      <c r="F126" s="248">
        <f t="shared" si="35"/>
        <v>4138</v>
      </c>
      <c r="G126" s="248">
        <f t="shared" si="5"/>
        <v>4640</v>
      </c>
      <c r="H126" s="248">
        <f t="shared" si="7"/>
        <v>5250</v>
      </c>
      <c r="I126" s="248">
        <f t="shared" si="9"/>
        <v>5785</v>
      </c>
      <c r="J126" s="248">
        <f t="shared" si="11"/>
        <v>6428</v>
      </c>
      <c r="K126" s="248">
        <f t="shared" si="13"/>
        <v>7071</v>
      </c>
      <c r="L126" s="248">
        <f t="shared" si="15"/>
        <v>7714</v>
      </c>
      <c r="M126" s="248">
        <f t="shared" si="17"/>
        <v>8357</v>
      </c>
      <c r="N126" s="248">
        <f t="shared" si="19"/>
        <v>8999</v>
      </c>
      <c r="O126" s="248">
        <f t="shared" si="21"/>
        <v>9642</v>
      </c>
      <c r="P126" s="248">
        <f t="shared" si="23"/>
        <v>10285</v>
      </c>
      <c r="Q126" s="248">
        <f t="shared" si="25"/>
        <v>10928</v>
      </c>
      <c r="R126" s="248">
        <f t="shared" si="25"/>
        <v>11571</v>
      </c>
      <c r="S126" s="248">
        <f t="shared" si="25"/>
        <v>12214</v>
      </c>
      <c r="T126" s="249">
        <f t="shared" si="25"/>
        <v>12856</v>
      </c>
      <c r="V126" s="239">
        <v>54</v>
      </c>
      <c r="W126" s="243">
        <f t="shared" ref="W126:AO126" si="43">W74*$V$126*W134</f>
        <v>689.04</v>
      </c>
      <c r="X126" s="243">
        <f t="shared" si="43"/>
        <v>813.2399999999999</v>
      </c>
      <c r="Y126" s="243">
        <f t="shared" si="43"/>
        <v>984.95999999999992</v>
      </c>
      <c r="Z126" s="243">
        <f t="shared" si="43"/>
        <v>1144.8</v>
      </c>
      <c r="AA126" s="243">
        <f t="shared" si="43"/>
        <v>1334.88</v>
      </c>
      <c r="AB126" s="243">
        <f t="shared" si="43"/>
        <v>1496.8799999999999</v>
      </c>
      <c r="AC126" s="243">
        <f t="shared" si="43"/>
        <v>1693.44</v>
      </c>
      <c r="AD126" s="243">
        <f t="shared" si="43"/>
        <v>1866.24</v>
      </c>
      <c r="AE126" s="243">
        <f t="shared" si="43"/>
        <v>2073.6</v>
      </c>
      <c r="AF126" s="243">
        <f t="shared" si="43"/>
        <v>2280.96</v>
      </c>
      <c r="AG126" s="295">
        <f t="shared" si="43"/>
        <v>2488.3199999999997</v>
      </c>
      <c r="AH126" s="243">
        <f t="shared" si="43"/>
        <v>2695.68</v>
      </c>
      <c r="AI126" s="243">
        <f t="shared" si="43"/>
        <v>2903.04</v>
      </c>
      <c r="AJ126" s="243">
        <f t="shared" si="43"/>
        <v>3110.4</v>
      </c>
      <c r="AK126" s="243">
        <f t="shared" si="43"/>
        <v>3317.7599999999998</v>
      </c>
      <c r="AL126" s="243">
        <f t="shared" si="43"/>
        <v>3525.12</v>
      </c>
      <c r="AM126" s="243">
        <f t="shared" si="43"/>
        <v>3732.48</v>
      </c>
      <c r="AN126" s="243">
        <f t="shared" si="43"/>
        <v>3939.8399999999997</v>
      </c>
      <c r="AO126" s="243">
        <f t="shared" si="43"/>
        <v>4147.2</v>
      </c>
      <c r="AP126" s="222">
        <v>1.92</v>
      </c>
    </row>
    <row r="127" spans="1:42" x14ac:dyDescent="0.15">
      <c r="A127" s="244">
        <v>1350</v>
      </c>
      <c r="B127" s="245">
        <f t="shared" si="27"/>
        <v>3910</v>
      </c>
      <c r="C127" s="245">
        <f t="shared" si="29"/>
        <v>4369</v>
      </c>
      <c r="D127" s="245">
        <f t="shared" si="31"/>
        <v>5143</v>
      </c>
      <c r="E127" s="245">
        <f t="shared" si="33"/>
        <v>5943</v>
      </c>
      <c r="F127" s="245">
        <f t="shared" si="35"/>
        <v>6830</v>
      </c>
      <c r="G127" s="245">
        <f t="shared" si="5"/>
        <v>7687</v>
      </c>
      <c r="H127" s="245">
        <f t="shared" si="7"/>
        <v>8651</v>
      </c>
      <c r="I127" s="245">
        <f t="shared" si="9"/>
        <v>9612</v>
      </c>
      <c r="J127" s="245">
        <f t="shared" si="11"/>
        <v>10479</v>
      </c>
      <c r="K127" s="245">
        <f t="shared" si="13"/>
        <v>11490</v>
      </c>
      <c r="L127" s="245">
        <f t="shared" si="15"/>
        <v>12455</v>
      </c>
      <c r="M127" s="245">
        <f t="shared" si="17"/>
        <v>13492</v>
      </c>
      <c r="N127" s="245">
        <f t="shared" si="19"/>
        <v>14530</v>
      </c>
      <c r="O127" s="245">
        <f t="shared" si="21"/>
        <v>15568</v>
      </c>
      <c r="P127" s="245">
        <f t="shared" si="23"/>
        <v>16606</v>
      </c>
      <c r="Q127" s="245">
        <f t="shared" si="25"/>
        <v>17644</v>
      </c>
      <c r="R127" s="245">
        <f t="shared" si="25"/>
        <v>18682</v>
      </c>
      <c r="S127" s="245">
        <f t="shared" si="25"/>
        <v>19720</v>
      </c>
      <c r="T127" s="246">
        <f t="shared" si="25"/>
        <v>20758</v>
      </c>
      <c r="V127" s="239">
        <v>1350</v>
      </c>
      <c r="W127" s="243">
        <f t="shared" ref="W127:AO127" si="44">W126+B197</f>
        <v>1261.44</v>
      </c>
      <c r="X127" s="243">
        <f t="shared" si="44"/>
        <v>1409.4</v>
      </c>
      <c r="Y127" s="243">
        <f t="shared" si="44"/>
        <v>1658.88</v>
      </c>
      <c r="Z127" s="243">
        <f t="shared" si="44"/>
        <v>1917</v>
      </c>
      <c r="AA127" s="243">
        <f t="shared" si="44"/>
        <v>2203.2000000000003</v>
      </c>
      <c r="AB127" s="243">
        <f t="shared" si="44"/>
        <v>2479.6799999999998</v>
      </c>
      <c r="AC127" s="243">
        <f t="shared" si="44"/>
        <v>2790.7200000000003</v>
      </c>
      <c r="AD127" s="243">
        <f t="shared" si="44"/>
        <v>3100.6800000000003</v>
      </c>
      <c r="AE127" s="243">
        <f t="shared" si="44"/>
        <v>3380.3999999999996</v>
      </c>
      <c r="AF127" s="243">
        <f t="shared" si="44"/>
        <v>3706.56</v>
      </c>
      <c r="AG127" s="295">
        <f t="shared" si="44"/>
        <v>4017.5999999999995</v>
      </c>
      <c r="AH127" s="243">
        <f t="shared" si="44"/>
        <v>4352.3999999999996</v>
      </c>
      <c r="AI127" s="243">
        <f t="shared" si="44"/>
        <v>4687.2</v>
      </c>
      <c r="AJ127" s="243">
        <f t="shared" si="44"/>
        <v>5022</v>
      </c>
      <c r="AK127" s="243">
        <f t="shared" si="44"/>
        <v>5356.7999999999993</v>
      </c>
      <c r="AL127" s="243">
        <f t="shared" si="44"/>
        <v>5691.6</v>
      </c>
      <c r="AM127" s="243">
        <f t="shared" si="44"/>
        <v>6026.4</v>
      </c>
      <c r="AN127" s="243">
        <f t="shared" si="44"/>
        <v>6361.1999999999989</v>
      </c>
      <c r="AO127" s="243">
        <f t="shared" si="44"/>
        <v>6696</v>
      </c>
      <c r="AP127" s="222">
        <f>AP126+U197</f>
        <v>3.0999999999999996</v>
      </c>
    </row>
    <row r="128" spans="1:42" x14ac:dyDescent="0.15">
      <c r="A128" s="251" t="s">
        <v>133</v>
      </c>
      <c r="B128" s="248">
        <f t="shared" si="27"/>
        <v>2215</v>
      </c>
      <c r="C128" s="248">
        <f t="shared" si="29"/>
        <v>2614</v>
      </c>
      <c r="D128" s="248">
        <f t="shared" si="31"/>
        <v>3166</v>
      </c>
      <c r="E128" s="248">
        <f t="shared" si="33"/>
        <v>3680</v>
      </c>
      <c r="F128" s="248">
        <f t="shared" si="35"/>
        <v>4291</v>
      </c>
      <c r="G128" s="248">
        <f t="shared" si="5"/>
        <v>4812</v>
      </c>
      <c r="H128" s="248">
        <f t="shared" si="7"/>
        <v>5444</v>
      </c>
      <c r="I128" s="248">
        <f t="shared" si="9"/>
        <v>6000</v>
      </c>
      <c r="J128" s="248">
        <f t="shared" si="11"/>
        <v>6666</v>
      </c>
      <c r="K128" s="248">
        <f t="shared" si="13"/>
        <v>7333</v>
      </c>
      <c r="L128" s="248">
        <f t="shared" si="15"/>
        <v>7999</v>
      </c>
      <c r="M128" s="248">
        <f t="shared" si="17"/>
        <v>8666</v>
      </c>
      <c r="N128" s="248">
        <f t="shared" si="19"/>
        <v>9333</v>
      </c>
      <c r="O128" s="248">
        <f t="shared" si="21"/>
        <v>9999</v>
      </c>
      <c r="P128" s="248">
        <f t="shared" si="23"/>
        <v>10666</v>
      </c>
      <c r="Q128" s="248">
        <f t="shared" si="25"/>
        <v>11333</v>
      </c>
      <c r="R128" s="248">
        <f t="shared" si="25"/>
        <v>11999</v>
      </c>
      <c r="S128" s="248">
        <f t="shared" si="25"/>
        <v>12666</v>
      </c>
      <c r="T128" s="249">
        <f t="shared" si="25"/>
        <v>13332</v>
      </c>
      <c r="V128" s="239">
        <v>56</v>
      </c>
      <c r="W128" s="243">
        <f t="shared" ref="W128:AO128" si="45">W74*$V$128*W134</f>
        <v>714.56</v>
      </c>
      <c r="X128" s="243">
        <f t="shared" si="45"/>
        <v>843.3599999999999</v>
      </c>
      <c r="Y128" s="243">
        <f t="shared" si="45"/>
        <v>1021.4399999999999</v>
      </c>
      <c r="Z128" s="243">
        <f t="shared" si="45"/>
        <v>1187.2</v>
      </c>
      <c r="AA128" s="243">
        <f t="shared" si="45"/>
        <v>1384.32</v>
      </c>
      <c r="AB128" s="243">
        <f t="shared" si="45"/>
        <v>1552.32</v>
      </c>
      <c r="AC128" s="243">
        <f t="shared" si="45"/>
        <v>1756.1599999999999</v>
      </c>
      <c r="AD128" s="243">
        <f t="shared" si="45"/>
        <v>1935.36</v>
      </c>
      <c r="AE128" s="243">
        <f t="shared" si="45"/>
        <v>2150.4</v>
      </c>
      <c r="AF128" s="243">
        <f t="shared" si="45"/>
        <v>2365.44</v>
      </c>
      <c r="AG128" s="295">
        <f t="shared" si="45"/>
        <v>2580.48</v>
      </c>
      <c r="AH128" s="243">
        <f t="shared" si="45"/>
        <v>2795.52</v>
      </c>
      <c r="AI128" s="243">
        <f t="shared" si="45"/>
        <v>3010.56</v>
      </c>
      <c r="AJ128" s="243">
        <f t="shared" si="45"/>
        <v>3225.6</v>
      </c>
      <c r="AK128" s="243">
        <f t="shared" si="45"/>
        <v>3440.64</v>
      </c>
      <c r="AL128" s="243">
        <f t="shared" si="45"/>
        <v>3655.68</v>
      </c>
      <c r="AM128" s="243">
        <f t="shared" si="45"/>
        <v>3870.72</v>
      </c>
      <c r="AN128" s="243">
        <f t="shared" si="45"/>
        <v>4085.7599999999998</v>
      </c>
      <c r="AO128" s="243">
        <f t="shared" si="45"/>
        <v>4300.8</v>
      </c>
      <c r="AP128" s="222">
        <v>1.92</v>
      </c>
    </row>
    <row r="129" spans="1:45" x14ac:dyDescent="0.15">
      <c r="A129" s="244">
        <v>1400</v>
      </c>
      <c r="B129" s="245">
        <f t="shared" si="27"/>
        <v>4055</v>
      </c>
      <c r="C129" s="245">
        <f t="shared" si="29"/>
        <v>4531</v>
      </c>
      <c r="D129" s="245">
        <f t="shared" si="31"/>
        <v>5333</v>
      </c>
      <c r="E129" s="245">
        <f t="shared" si="33"/>
        <v>6163</v>
      </c>
      <c r="F129" s="245">
        <f t="shared" si="35"/>
        <v>7083</v>
      </c>
      <c r="G129" s="245">
        <f t="shared" si="5"/>
        <v>7972</v>
      </c>
      <c r="H129" s="245">
        <f t="shared" si="7"/>
        <v>8972</v>
      </c>
      <c r="I129" s="245">
        <f t="shared" si="9"/>
        <v>9968</v>
      </c>
      <c r="J129" s="245">
        <f t="shared" si="11"/>
        <v>10867</v>
      </c>
      <c r="K129" s="245">
        <f t="shared" si="13"/>
        <v>11916</v>
      </c>
      <c r="L129" s="245">
        <f t="shared" si="15"/>
        <v>12916</v>
      </c>
      <c r="M129" s="245">
        <f t="shared" si="17"/>
        <v>13992</v>
      </c>
      <c r="N129" s="245">
        <f t="shared" si="19"/>
        <v>15068</v>
      </c>
      <c r="O129" s="245">
        <f t="shared" si="21"/>
        <v>16145</v>
      </c>
      <c r="P129" s="245">
        <f t="shared" si="23"/>
        <v>17221</v>
      </c>
      <c r="Q129" s="245">
        <f t="shared" si="25"/>
        <v>18297</v>
      </c>
      <c r="R129" s="245">
        <f t="shared" si="25"/>
        <v>19374</v>
      </c>
      <c r="S129" s="245">
        <f t="shared" si="25"/>
        <v>20450</v>
      </c>
      <c r="T129" s="246">
        <f t="shared" si="25"/>
        <v>21526</v>
      </c>
      <c r="V129" s="239">
        <v>1400</v>
      </c>
      <c r="W129" s="243">
        <f t="shared" ref="W129:AO129" si="46">W128+B199</f>
        <v>1308.1599999999999</v>
      </c>
      <c r="X129" s="243">
        <f t="shared" si="46"/>
        <v>1461.6</v>
      </c>
      <c r="Y129" s="243">
        <f t="shared" si="46"/>
        <v>1720.32</v>
      </c>
      <c r="Z129" s="243">
        <f t="shared" si="46"/>
        <v>1988</v>
      </c>
      <c r="AA129" s="243">
        <f t="shared" si="46"/>
        <v>2284.8000000000002</v>
      </c>
      <c r="AB129" s="243">
        <f t="shared" si="46"/>
        <v>2571.52</v>
      </c>
      <c r="AC129" s="243">
        <f t="shared" si="46"/>
        <v>2894.08</v>
      </c>
      <c r="AD129" s="243">
        <f t="shared" si="46"/>
        <v>3215.52</v>
      </c>
      <c r="AE129" s="243">
        <f t="shared" si="46"/>
        <v>3505.6000000000004</v>
      </c>
      <c r="AF129" s="243">
        <f t="shared" si="46"/>
        <v>3843.84</v>
      </c>
      <c r="AG129" s="295">
        <f t="shared" si="46"/>
        <v>4166.3999999999996</v>
      </c>
      <c r="AH129" s="243">
        <f t="shared" si="46"/>
        <v>4513.6000000000004</v>
      </c>
      <c r="AI129" s="243">
        <f t="shared" si="46"/>
        <v>4860.8</v>
      </c>
      <c r="AJ129" s="243">
        <f t="shared" si="46"/>
        <v>5208</v>
      </c>
      <c r="AK129" s="243">
        <f t="shared" si="46"/>
        <v>5555.2</v>
      </c>
      <c r="AL129" s="243">
        <f t="shared" si="46"/>
        <v>5902.4</v>
      </c>
      <c r="AM129" s="243">
        <f t="shared" si="46"/>
        <v>6249.5999999999995</v>
      </c>
      <c r="AN129" s="243">
        <f t="shared" si="46"/>
        <v>6596.7999999999993</v>
      </c>
      <c r="AO129" s="243">
        <f t="shared" si="46"/>
        <v>6944</v>
      </c>
      <c r="AP129" s="222">
        <f>AP128+U199</f>
        <v>3.0999999999999996</v>
      </c>
    </row>
    <row r="130" spans="1:45" x14ac:dyDescent="0.15">
      <c r="A130" s="251" t="s">
        <v>134</v>
      </c>
      <c r="B130" s="248">
        <f t="shared" si="27"/>
        <v>2294</v>
      </c>
      <c r="C130" s="248">
        <f t="shared" si="29"/>
        <v>2708</v>
      </c>
      <c r="D130" s="248">
        <f t="shared" si="31"/>
        <v>3280</v>
      </c>
      <c r="E130" s="248">
        <f t="shared" si="33"/>
        <v>3812</v>
      </c>
      <c r="F130" s="248">
        <f t="shared" si="35"/>
        <v>4445</v>
      </c>
      <c r="G130" s="248">
        <f t="shared" si="5"/>
        <v>4984</v>
      </c>
      <c r="H130" s="248">
        <f t="shared" si="7"/>
        <v>5639</v>
      </c>
      <c r="I130" s="248">
        <f t="shared" si="9"/>
        <v>6214</v>
      </c>
      <c r="J130" s="248">
        <f t="shared" si="11"/>
        <v>6904</v>
      </c>
      <c r="K130" s="248">
        <f t="shared" si="13"/>
        <v>7595</v>
      </c>
      <c r="L130" s="248">
        <f t="shared" si="15"/>
        <v>8285</v>
      </c>
      <c r="M130" s="248">
        <f t="shared" si="17"/>
        <v>8976</v>
      </c>
      <c r="N130" s="248">
        <f t="shared" si="19"/>
        <v>9666</v>
      </c>
      <c r="O130" s="248">
        <f t="shared" si="21"/>
        <v>10356</v>
      </c>
      <c r="P130" s="248">
        <f t="shared" si="23"/>
        <v>11047</v>
      </c>
      <c r="Q130" s="248">
        <f t="shared" si="25"/>
        <v>11737</v>
      </c>
      <c r="R130" s="248">
        <f t="shared" si="25"/>
        <v>12428</v>
      </c>
      <c r="S130" s="248">
        <f t="shared" si="25"/>
        <v>13118</v>
      </c>
      <c r="T130" s="249">
        <f t="shared" si="25"/>
        <v>13809</v>
      </c>
      <c r="V130" s="239">
        <v>58</v>
      </c>
      <c r="W130" s="243">
        <f t="shared" ref="W130:AO130" si="47">W74*$V$130*W134</f>
        <v>740.08</v>
      </c>
      <c r="X130" s="243">
        <f t="shared" si="47"/>
        <v>873.4799999999999</v>
      </c>
      <c r="Y130" s="243">
        <f t="shared" si="47"/>
        <v>1057.9199999999998</v>
      </c>
      <c r="Z130" s="243">
        <f t="shared" si="47"/>
        <v>1229.6000000000001</v>
      </c>
      <c r="AA130" s="243">
        <f t="shared" si="47"/>
        <v>1433.76</v>
      </c>
      <c r="AB130" s="243">
        <f t="shared" si="47"/>
        <v>1607.76</v>
      </c>
      <c r="AC130" s="243">
        <f t="shared" si="47"/>
        <v>1818.8799999999999</v>
      </c>
      <c r="AD130" s="243">
        <f t="shared" si="47"/>
        <v>2004.48</v>
      </c>
      <c r="AE130" s="243">
        <f t="shared" si="47"/>
        <v>2227.1999999999998</v>
      </c>
      <c r="AF130" s="243">
        <f t="shared" si="47"/>
        <v>2449.92</v>
      </c>
      <c r="AG130" s="295">
        <f t="shared" si="47"/>
        <v>2672.64</v>
      </c>
      <c r="AH130" s="243">
        <f t="shared" si="47"/>
        <v>2895.3599999999997</v>
      </c>
      <c r="AI130" s="243">
        <f t="shared" si="47"/>
        <v>3118.08</v>
      </c>
      <c r="AJ130" s="243">
        <f t="shared" si="47"/>
        <v>3340.7999999999997</v>
      </c>
      <c r="AK130" s="243">
        <f t="shared" si="47"/>
        <v>3563.52</v>
      </c>
      <c r="AL130" s="243">
        <f t="shared" si="47"/>
        <v>3786.24</v>
      </c>
      <c r="AM130" s="243">
        <f t="shared" si="47"/>
        <v>4008.96</v>
      </c>
      <c r="AN130" s="243">
        <f t="shared" si="47"/>
        <v>4231.68</v>
      </c>
      <c r="AO130" s="243">
        <f t="shared" si="47"/>
        <v>4454.3999999999996</v>
      </c>
      <c r="AP130" s="222">
        <v>1.92</v>
      </c>
    </row>
    <row r="131" spans="1:45" x14ac:dyDescent="0.15">
      <c r="A131" s="244">
        <v>1450</v>
      </c>
      <c r="B131" s="245">
        <f t="shared" si="27"/>
        <v>4200</v>
      </c>
      <c r="C131" s="245">
        <f t="shared" si="29"/>
        <v>4693</v>
      </c>
      <c r="D131" s="245">
        <f t="shared" si="31"/>
        <v>5523</v>
      </c>
      <c r="E131" s="245">
        <f t="shared" si="33"/>
        <v>6383</v>
      </c>
      <c r="F131" s="245">
        <f t="shared" si="35"/>
        <v>7336</v>
      </c>
      <c r="G131" s="245">
        <f t="shared" si="5"/>
        <v>8256</v>
      </c>
      <c r="H131" s="245">
        <f t="shared" si="7"/>
        <v>9292</v>
      </c>
      <c r="I131" s="245">
        <f t="shared" si="9"/>
        <v>10324</v>
      </c>
      <c r="J131" s="245">
        <f t="shared" si="11"/>
        <v>11255</v>
      </c>
      <c r="K131" s="245">
        <f t="shared" si="13"/>
        <v>12341</v>
      </c>
      <c r="L131" s="245">
        <f t="shared" si="15"/>
        <v>13377</v>
      </c>
      <c r="M131" s="245">
        <f t="shared" si="17"/>
        <v>14492</v>
      </c>
      <c r="N131" s="245">
        <f t="shared" si="19"/>
        <v>15607</v>
      </c>
      <c r="O131" s="245">
        <f t="shared" si="21"/>
        <v>16721</v>
      </c>
      <c r="P131" s="245">
        <f t="shared" si="23"/>
        <v>17836</v>
      </c>
      <c r="Q131" s="245">
        <f t="shared" si="25"/>
        <v>18951</v>
      </c>
      <c r="R131" s="245">
        <f t="shared" si="25"/>
        <v>20066</v>
      </c>
      <c r="S131" s="245">
        <f t="shared" si="25"/>
        <v>21180</v>
      </c>
      <c r="T131" s="246">
        <f t="shared" si="25"/>
        <v>22295</v>
      </c>
      <c r="V131" s="239">
        <v>1450</v>
      </c>
      <c r="W131" s="243">
        <f t="shared" ref="W131:AO131" si="48">W130+B201</f>
        <v>1354.88</v>
      </c>
      <c r="X131" s="243">
        <f t="shared" si="48"/>
        <v>1513.8</v>
      </c>
      <c r="Y131" s="243">
        <f t="shared" si="48"/>
        <v>1781.7599999999998</v>
      </c>
      <c r="Z131" s="243">
        <f t="shared" si="48"/>
        <v>2059</v>
      </c>
      <c r="AA131" s="243">
        <f t="shared" si="48"/>
        <v>2366.4</v>
      </c>
      <c r="AB131" s="243">
        <f t="shared" si="48"/>
        <v>2663.36</v>
      </c>
      <c r="AC131" s="243">
        <f t="shared" si="48"/>
        <v>2997.4399999999996</v>
      </c>
      <c r="AD131" s="243">
        <f t="shared" si="48"/>
        <v>3330.36</v>
      </c>
      <c r="AE131" s="243">
        <f t="shared" si="48"/>
        <v>3630.7999999999997</v>
      </c>
      <c r="AF131" s="243">
        <f t="shared" si="48"/>
        <v>3981.12</v>
      </c>
      <c r="AG131" s="295">
        <f t="shared" si="48"/>
        <v>4315.2</v>
      </c>
      <c r="AH131" s="243">
        <f t="shared" si="48"/>
        <v>4674.7999999999993</v>
      </c>
      <c r="AI131" s="243">
        <f t="shared" si="48"/>
        <v>5034.3999999999996</v>
      </c>
      <c r="AJ131" s="243">
        <f t="shared" si="48"/>
        <v>5394</v>
      </c>
      <c r="AK131" s="243">
        <f t="shared" si="48"/>
        <v>5753.6</v>
      </c>
      <c r="AL131" s="243">
        <f t="shared" si="48"/>
        <v>6113.2</v>
      </c>
      <c r="AM131" s="243">
        <f t="shared" si="48"/>
        <v>6472.7999999999993</v>
      </c>
      <c r="AN131" s="243">
        <f t="shared" si="48"/>
        <v>6832.4</v>
      </c>
      <c r="AO131" s="243">
        <f t="shared" si="48"/>
        <v>7192</v>
      </c>
      <c r="AP131" s="222">
        <f>AP130+U201</f>
        <v>3.0999999999999996</v>
      </c>
    </row>
    <row r="132" spans="1:45" x14ac:dyDescent="0.15">
      <c r="A132" s="251" t="s">
        <v>135</v>
      </c>
      <c r="B132" s="248">
        <f t="shared" si="27"/>
        <v>2373</v>
      </c>
      <c r="C132" s="248">
        <f t="shared" si="29"/>
        <v>2801</v>
      </c>
      <c r="D132" s="248">
        <f t="shared" si="31"/>
        <v>3393</v>
      </c>
      <c r="E132" s="248">
        <f t="shared" si="33"/>
        <v>3943</v>
      </c>
      <c r="F132" s="248">
        <f t="shared" si="35"/>
        <v>4598</v>
      </c>
      <c r="G132" s="248">
        <f t="shared" si="5"/>
        <v>5156</v>
      </c>
      <c r="H132" s="248">
        <f t="shared" si="7"/>
        <v>5833</v>
      </c>
      <c r="I132" s="248">
        <f t="shared" si="9"/>
        <v>6428</v>
      </c>
      <c r="J132" s="248">
        <f t="shared" si="11"/>
        <v>7142</v>
      </c>
      <c r="K132" s="248">
        <f t="shared" si="13"/>
        <v>7857</v>
      </c>
      <c r="L132" s="248">
        <f t="shared" si="15"/>
        <v>8571</v>
      </c>
      <c r="M132" s="248">
        <f t="shared" si="17"/>
        <v>9285</v>
      </c>
      <c r="N132" s="248">
        <f t="shared" si="19"/>
        <v>9999</v>
      </c>
      <c r="O132" s="248">
        <f t="shared" si="21"/>
        <v>10714</v>
      </c>
      <c r="P132" s="248">
        <f t="shared" si="23"/>
        <v>11428</v>
      </c>
      <c r="Q132" s="248">
        <f t="shared" si="25"/>
        <v>12142</v>
      </c>
      <c r="R132" s="248">
        <f t="shared" si="25"/>
        <v>12856</v>
      </c>
      <c r="S132" s="248">
        <f t="shared" si="25"/>
        <v>13571</v>
      </c>
      <c r="T132" s="249">
        <f t="shared" si="25"/>
        <v>14285</v>
      </c>
      <c r="V132" s="239">
        <v>60</v>
      </c>
      <c r="W132" s="243">
        <f t="shared" ref="W132:AO132" si="49">W74*$V$132*W134</f>
        <v>765.6</v>
      </c>
      <c r="X132" s="243">
        <f t="shared" si="49"/>
        <v>903.59999999999991</v>
      </c>
      <c r="Y132" s="243">
        <f t="shared" si="49"/>
        <v>1094.3999999999999</v>
      </c>
      <c r="Z132" s="243">
        <f t="shared" si="49"/>
        <v>1272</v>
      </c>
      <c r="AA132" s="243">
        <f t="shared" si="49"/>
        <v>1483.2</v>
      </c>
      <c r="AB132" s="243">
        <f t="shared" si="49"/>
        <v>1663.2</v>
      </c>
      <c r="AC132" s="243">
        <f t="shared" si="49"/>
        <v>1881.6</v>
      </c>
      <c r="AD132" s="243">
        <f t="shared" si="49"/>
        <v>2073.6</v>
      </c>
      <c r="AE132" s="243">
        <f t="shared" si="49"/>
        <v>2304</v>
      </c>
      <c r="AF132" s="243">
        <f t="shared" si="49"/>
        <v>2534.4</v>
      </c>
      <c r="AG132" s="295">
        <f t="shared" si="49"/>
        <v>2764.7999999999997</v>
      </c>
      <c r="AH132" s="243">
        <f t="shared" si="49"/>
        <v>2995.2</v>
      </c>
      <c r="AI132" s="243">
        <f t="shared" si="49"/>
        <v>3225.6</v>
      </c>
      <c r="AJ132" s="243">
        <f t="shared" si="49"/>
        <v>3456</v>
      </c>
      <c r="AK132" s="243">
        <f t="shared" si="49"/>
        <v>3686.3999999999996</v>
      </c>
      <c r="AL132" s="243">
        <f t="shared" si="49"/>
        <v>3916.7999999999997</v>
      </c>
      <c r="AM132" s="243">
        <f t="shared" si="49"/>
        <v>4147.2</v>
      </c>
      <c r="AN132" s="243">
        <f t="shared" si="49"/>
        <v>4377.5999999999995</v>
      </c>
      <c r="AO132" s="243">
        <f t="shared" si="49"/>
        <v>4608</v>
      </c>
      <c r="AP132" s="222">
        <v>1.92</v>
      </c>
    </row>
    <row r="133" spans="1:45" ht="13" thickBot="1" x14ac:dyDescent="0.2">
      <c r="A133" s="240">
        <v>1500</v>
      </c>
      <c r="B133" s="252">
        <f t="shared" si="27"/>
        <v>4345</v>
      </c>
      <c r="C133" s="252">
        <f t="shared" si="29"/>
        <v>4855</v>
      </c>
      <c r="D133" s="252">
        <f t="shared" si="31"/>
        <v>5714</v>
      </c>
      <c r="E133" s="252">
        <f t="shared" si="33"/>
        <v>6603</v>
      </c>
      <c r="F133" s="252">
        <f t="shared" si="35"/>
        <v>7589</v>
      </c>
      <c r="G133" s="252">
        <f t="shared" si="5"/>
        <v>8541</v>
      </c>
      <c r="H133" s="252">
        <f t="shared" si="7"/>
        <v>9612</v>
      </c>
      <c r="I133" s="252">
        <f t="shared" si="9"/>
        <v>10680</v>
      </c>
      <c r="J133" s="252">
        <f t="shared" si="11"/>
        <v>11644</v>
      </c>
      <c r="K133" s="252">
        <f t="shared" si="13"/>
        <v>12767</v>
      </c>
      <c r="L133" s="252">
        <f t="shared" si="15"/>
        <v>13838</v>
      </c>
      <c r="M133" s="252">
        <f t="shared" si="17"/>
        <v>14992</v>
      </c>
      <c r="N133" s="252">
        <f t="shared" si="19"/>
        <v>16145</v>
      </c>
      <c r="O133" s="252">
        <f t="shared" si="21"/>
        <v>17298</v>
      </c>
      <c r="P133" s="252">
        <f t="shared" si="23"/>
        <v>18451</v>
      </c>
      <c r="Q133" s="252">
        <f t="shared" si="25"/>
        <v>19604</v>
      </c>
      <c r="R133" s="252">
        <f t="shared" si="25"/>
        <v>20758</v>
      </c>
      <c r="S133" s="252">
        <f t="shared" si="25"/>
        <v>21911</v>
      </c>
      <c r="T133" s="253">
        <f t="shared" si="25"/>
        <v>23064</v>
      </c>
      <c r="V133" s="239">
        <v>1500</v>
      </c>
      <c r="W133" s="243">
        <f t="shared" ref="W133:AO133" si="50">W132+B203</f>
        <v>1401.6</v>
      </c>
      <c r="X133" s="243">
        <f t="shared" si="50"/>
        <v>1566</v>
      </c>
      <c r="Y133" s="243">
        <f t="shared" si="50"/>
        <v>1843.1999999999998</v>
      </c>
      <c r="Z133" s="243">
        <f t="shared" si="50"/>
        <v>2130</v>
      </c>
      <c r="AA133" s="243">
        <f t="shared" si="50"/>
        <v>2448</v>
      </c>
      <c r="AB133" s="243">
        <f t="shared" si="50"/>
        <v>2755.2</v>
      </c>
      <c r="AC133" s="243">
        <f t="shared" si="50"/>
        <v>3100.8</v>
      </c>
      <c r="AD133" s="243">
        <f t="shared" si="50"/>
        <v>3445.2</v>
      </c>
      <c r="AE133" s="243">
        <f t="shared" si="50"/>
        <v>3756</v>
      </c>
      <c r="AF133" s="243">
        <f t="shared" si="50"/>
        <v>4118.3999999999996</v>
      </c>
      <c r="AG133" s="295">
        <f t="shared" si="50"/>
        <v>4464</v>
      </c>
      <c r="AH133" s="243">
        <f t="shared" si="50"/>
        <v>4836</v>
      </c>
      <c r="AI133" s="243">
        <f t="shared" si="50"/>
        <v>5208</v>
      </c>
      <c r="AJ133" s="243">
        <f t="shared" si="50"/>
        <v>5580</v>
      </c>
      <c r="AK133" s="243">
        <f t="shared" si="50"/>
        <v>5952</v>
      </c>
      <c r="AL133" s="243">
        <f t="shared" si="50"/>
        <v>6324</v>
      </c>
      <c r="AM133" s="243">
        <f t="shared" si="50"/>
        <v>6696</v>
      </c>
      <c r="AN133" s="243">
        <f t="shared" si="50"/>
        <v>7067.9999999999991</v>
      </c>
      <c r="AO133" s="243">
        <f t="shared" si="50"/>
        <v>7440</v>
      </c>
      <c r="AP133" s="222">
        <f>AP132+U203</f>
        <v>3.0999999999999996</v>
      </c>
    </row>
    <row r="134" spans="1:45" x14ac:dyDescent="0.15">
      <c r="W134" s="301">
        <v>3.19</v>
      </c>
      <c r="X134" s="221">
        <v>2.5099999999999998</v>
      </c>
      <c r="Y134" s="221">
        <v>2.2799999999999998</v>
      </c>
      <c r="Z134" s="221">
        <v>2.12</v>
      </c>
      <c r="AA134" s="221">
        <v>2.06</v>
      </c>
      <c r="AB134" s="221">
        <v>1.98</v>
      </c>
      <c r="AC134" s="221">
        <v>1.96</v>
      </c>
      <c r="AD134" s="221">
        <v>1.92</v>
      </c>
      <c r="AE134" s="221">
        <v>1.92</v>
      </c>
      <c r="AF134" s="221">
        <v>1.92</v>
      </c>
      <c r="AG134" s="301">
        <v>1.92</v>
      </c>
      <c r="AH134" s="221">
        <v>1.92</v>
      </c>
      <c r="AI134" s="221">
        <v>1.92</v>
      </c>
      <c r="AJ134" s="221">
        <v>1.92</v>
      </c>
      <c r="AK134" s="221">
        <v>1.92</v>
      </c>
      <c r="AL134" s="221">
        <v>1.92</v>
      </c>
      <c r="AM134" s="221">
        <v>1.92</v>
      </c>
      <c r="AN134" s="221">
        <v>1.92</v>
      </c>
      <c r="AO134" s="221">
        <v>1.92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5.84</v>
      </c>
      <c r="X135" s="302">
        <f t="shared" ref="X135:AO135" si="51">X134+C204</f>
        <v>4.3499999999999996</v>
      </c>
      <c r="Y135" s="302">
        <f t="shared" si="51"/>
        <v>3.84</v>
      </c>
      <c r="Z135" s="302">
        <f t="shared" si="51"/>
        <v>3.55</v>
      </c>
      <c r="AA135" s="302">
        <f t="shared" si="51"/>
        <v>3.4000000000000004</v>
      </c>
      <c r="AB135" s="302">
        <f t="shared" si="51"/>
        <v>3.2800000000000002</v>
      </c>
      <c r="AC135" s="302">
        <f t="shared" si="51"/>
        <v>3.23</v>
      </c>
      <c r="AD135" s="302">
        <f t="shared" si="51"/>
        <v>3.19</v>
      </c>
      <c r="AE135" s="302">
        <f t="shared" si="51"/>
        <v>3.13</v>
      </c>
      <c r="AF135" s="302">
        <f t="shared" si="51"/>
        <v>3.12</v>
      </c>
      <c r="AG135" s="302">
        <f t="shared" si="51"/>
        <v>3.0999999999999996</v>
      </c>
      <c r="AH135" s="302">
        <f t="shared" si="51"/>
        <v>3.0999999999999996</v>
      </c>
      <c r="AI135" s="302">
        <f t="shared" si="51"/>
        <v>3.0999999999999996</v>
      </c>
      <c r="AJ135" s="302">
        <f t="shared" si="51"/>
        <v>3.0999999999999996</v>
      </c>
      <c r="AK135" s="302">
        <f t="shared" si="51"/>
        <v>3.0999999999999996</v>
      </c>
      <c r="AL135" s="302">
        <f t="shared" si="51"/>
        <v>3.0999999999999996</v>
      </c>
      <c r="AM135" s="302">
        <f t="shared" si="51"/>
        <v>3.0999999999999996</v>
      </c>
      <c r="AN135" s="302">
        <f t="shared" si="51"/>
        <v>3.0999999999999996</v>
      </c>
      <c r="AO135" s="302">
        <f t="shared" si="51"/>
        <v>3.0999999999999996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4C17-5D32-5A49-815B-0015267537FB}">
  <sheetPr>
    <tabColor theme="3" tint="0.79998168889431442"/>
  </sheetPr>
  <dimension ref="A1:AS205"/>
  <sheetViews>
    <sheetView showGridLines="0" zoomScaleNormal="100" workbookViewId="0">
      <selection activeCell="AL40" sqref="AL40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183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185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184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186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187</v>
      </c>
      <c r="H5" s="225"/>
      <c r="I5" s="225"/>
      <c r="J5" s="225"/>
      <c r="K5" s="225"/>
      <c r="L5" s="225"/>
      <c r="M5" s="225"/>
      <c r="N5" s="226"/>
      <c r="O5" s="294" t="s">
        <v>233</v>
      </c>
      <c r="P5" s="224" t="s">
        <v>189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188</v>
      </c>
      <c r="H6" s="225"/>
      <c r="I6" s="225"/>
      <c r="J6" s="225"/>
      <c r="K6" s="225"/>
      <c r="L6" s="225"/>
      <c r="M6" s="225"/>
      <c r="N6" s="226"/>
      <c r="O6" s="294" t="s">
        <v>233</v>
      </c>
      <c r="P6" s="224" t="s">
        <v>190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157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295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157</v>
      </c>
      <c r="C12" s="313">
        <v>181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295</v>
      </c>
      <c r="C13" s="317">
        <v>319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182</v>
      </c>
      <c r="C14" s="321">
        <v>204</v>
      </c>
      <c r="D14" s="322">
        <v>223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339</v>
      </c>
      <c r="C15" s="309">
        <v>361</v>
      </c>
      <c r="D15" s="310">
        <v>391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206</v>
      </c>
      <c r="C16" s="313">
        <v>233</v>
      </c>
      <c r="D16" s="314">
        <v>257</v>
      </c>
      <c r="E16" s="315">
        <v>281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381</v>
      </c>
      <c r="C17" s="309">
        <v>408</v>
      </c>
      <c r="D17" s="310">
        <v>441</v>
      </c>
      <c r="E17" s="311">
        <v>478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224</v>
      </c>
      <c r="C18" s="313">
        <v>260</v>
      </c>
      <c r="D18" s="314">
        <v>288</v>
      </c>
      <c r="E18" s="315">
        <v>326</v>
      </c>
      <c r="F18" s="313">
        <v>353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414</v>
      </c>
      <c r="C19" s="317">
        <v>450</v>
      </c>
      <c r="D19" s="318">
        <v>500</v>
      </c>
      <c r="E19" s="319">
        <v>547</v>
      </c>
      <c r="F19" s="317">
        <v>592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247</v>
      </c>
      <c r="C20" s="321">
        <v>283</v>
      </c>
      <c r="D20" s="322">
        <v>320</v>
      </c>
      <c r="E20" s="323">
        <v>363</v>
      </c>
      <c r="F20" s="321">
        <v>396</v>
      </c>
      <c r="G20" s="322">
        <v>445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455</v>
      </c>
      <c r="C21" s="309">
        <v>491</v>
      </c>
      <c r="D21" s="310">
        <v>556</v>
      </c>
      <c r="E21" s="311">
        <v>613</v>
      </c>
      <c r="F21" s="309">
        <v>667</v>
      </c>
      <c r="G21" s="310">
        <v>734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264</v>
      </c>
      <c r="C22" s="313">
        <v>309</v>
      </c>
      <c r="D22" s="314">
        <v>348</v>
      </c>
      <c r="E22" s="315">
        <v>406</v>
      </c>
      <c r="F22" s="313">
        <v>442</v>
      </c>
      <c r="G22" s="314">
        <v>499</v>
      </c>
      <c r="H22" s="315">
        <v>559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493</v>
      </c>
      <c r="C23" s="309">
        <v>538</v>
      </c>
      <c r="D23" s="310">
        <v>601</v>
      </c>
      <c r="E23" s="311">
        <v>686</v>
      </c>
      <c r="F23" s="309">
        <v>745</v>
      </c>
      <c r="G23" s="310">
        <v>816</v>
      </c>
      <c r="H23" s="311">
        <v>923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288</v>
      </c>
      <c r="C24" s="313">
        <v>337</v>
      </c>
      <c r="D24" s="314">
        <v>379</v>
      </c>
      <c r="E24" s="315">
        <v>445</v>
      </c>
      <c r="F24" s="313">
        <v>482</v>
      </c>
      <c r="G24" s="314">
        <v>543</v>
      </c>
      <c r="H24" s="315">
        <v>610</v>
      </c>
      <c r="I24" s="313">
        <v>668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>
        <v>2.06</v>
      </c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537</v>
      </c>
      <c r="C25" s="317">
        <v>586</v>
      </c>
      <c r="D25" s="318">
        <v>653</v>
      </c>
      <c r="E25" s="319">
        <v>741</v>
      </c>
      <c r="F25" s="317">
        <v>817</v>
      </c>
      <c r="G25" s="318">
        <v>889</v>
      </c>
      <c r="H25" s="319">
        <v>1015</v>
      </c>
      <c r="I25" s="317">
        <v>1118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306</v>
      </c>
      <c r="C26" s="321">
        <v>360</v>
      </c>
      <c r="D26" s="322">
        <v>416</v>
      </c>
      <c r="E26" s="323">
        <v>489</v>
      </c>
      <c r="F26" s="321">
        <v>530</v>
      </c>
      <c r="G26" s="322">
        <v>596</v>
      </c>
      <c r="H26" s="323">
        <v>669</v>
      </c>
      <c r="I26" s="321">
        <v>735</v>
      </c>
      <c r="J26" s="322">
        <v>816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>
        <v>2.04</v>
      </c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568</v>
      </c>
      <c r="C27" s="309">
        <v>622</v>
      </c>
      <c r="D27" s="310">
        <v>717</v>
      </c>
      <c r="E27" s="311">
        <v>806</v>
      </c>
      <c r="F27" s="309">
        <v>896</v>
      </c>
      <c r="G27" s="310">
        <v>977</v>
      </c>
      <c r="H27" s="311">
        <v>1114</v>
      </c>
      <c r="I27" s="309">
        <v>1227</v>
      </c>
      <c r="J27" s="310">
        <v>1363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332</v>
      </c>
      <c r="C28" s="313">
        <v>382</v>
      </c>
      <c r="D28" s="314">
        <v>445</v>
      </c>
      <c r="E28" s="315">
        <v>512</v>
      </c>
      <c r="F28" s="313">
        <v>597</v>
      </c>
      <c r="G28" s="314">
        <v>668</v>
      </c>
      <c r="H28" s="315">
        <v>751</v>
      </c>
      <c r="I28" s="313">
        <v>832</v>
      </c>
      <c r="J28" s="314">
        <v>924</v>
      </c>
      <c r="K28" s="315">
        <v>1016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>
        <v>2.1</v>
      </c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618</v>
      </c>
      <c r="C29" s="309">
        <v>668</v>
      </c>
      <c r="D29" s="310">
        <v>762</v>
      </c>
      <c r="E29" s="311">
        <v>858</v>
      </c>
      <c r="F29" s="309">
        <v>997</v>
      </c>
      <c r="G29" s="310">
        <v>1092</v>
      </c>
      <c r="H29" s="311">
        <v>1237</v>
      </c>
      <c r="I29" s="309">
        <v>1371</v>
      </c>
      <c r="J29" s="310">
        <v>1521</v>
      </c>
      <c r="K29" s="311">
        <v>1681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349</v>
      </c>
      <c r="C30" s="313">
        <v>419</v>
      </c>
      <c r="D30" s="314">
        <v>486</v>
      </c>
      <c r="E30" s="315">
        <v>547</v>
      </c>
      <c r="F30" s="313">
        <v>638</v>
      </c>
      <c r="G30" s="314">
        <v>712</v>
      </c>
      <c r="H30" s="315">
        <v>802</v>
      </c>
      <c r="I30" s="313">
        <v>887</v>
      </c>
      <c r="J30" s="314">
        <v>984</v>
      </c>
      <c r="K30" s="315">
        <v>1082</v>
      </c>
      <c r="L30" s="313">
        <v>1181</v>
      </c>
      <c r="M30" s="314"/>
      <c r="N30" s="315"/>
      <c r="O30" s="313"/>
      <c r="P30" s="314"/>
      <c r="Q30" s="315"/>
      <c r="R30" s="313"/>
      <c r="S30" s="312"/>
      <c r="T30" s="313"/>
      <c r="U30" s="294">
        <v>2.0499999999999998</v>
      </c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652</v>
      </c>
      <c r="C31" s="317">
        <v>722</v>
      </c>
      <c r="D31" s="318">
        <v>824</v>
      </c>
      <c r="E31" s="319">
        <v>920</v>
      </c>
      <c r="F31" s="317">
        <v>1060</v>
      </c>
      <c r="G31" s="318">
        <v>1171</v>
      </c>
      <c r="H31" s="319">
        <v>1314</v>
      </c>
      <c r="I31" s="317">
        <v>1455</v>
      </c>
      <c r="J31" s="318">
        <v>1610</v>
      </c>
      <c r="K31" s="319">
        <v>1780</v>
      </c>
      <c r="L31" s="317">
        <v>1949</v>
      </c>
      <c r="M31" s="318"/>
      <c r="N31" s="319"/>
      <c r="O31" s="317"/>
      <c r="P31" s="318"/>
      <c r="Q31" s="319"/>
      <c r="R31" s="317"/>
      <c r="S31" s="316"/>
      <c r="T31" s="317"/>
      <c r="U31" s="222">
        <v>3.38</v>
      </c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374</v>
      </c>
      <c r="C32" s="321">
        <v>440</v>
      </c>
      <c r="D32" s="322">
        <v>508</v>
      </c>
      <c r="E32" s="323">
        <v>587</v>
      </c>
      <c r="F32" s="321">
        <v>684</v>
      </c>
      <c r="G32" s="322">
        <v>764</v>
      </c>
      <c r="H32" s="323">
        <v>861</v>
      </c>
      <c r="I32" s="321">
        <v>955</v>
      </c>
      <c r="J32" s="322">
        <v>1061</v>
      </c>
      <c r="K32" s="323">
        <v>1167</v>
      </c>
      <c r="L32" s="321">
        <v>1273</v>
      </c>
      <c r="M32" s="322">
        <v>1379</v>
      </c>
      <c r="N32" s="323"/>
      <c r="O32" s="321"/>
      <c r="P32" s="322"/>
      <c r="Q32" s="323"/>
      <c r="R32" s="321"/>
      <c r="S32" s="320"/>
      <c r="T32" s="321"/>
      <c r="U32" s="294">
        <v>2.04</v>
      </c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694</v>
      </c>
      <c r="C33" s="309">
        <v>760</v>
      </c>
      <c r="D33" s="310">
        <v>872</v>
      </c>
      <c r="E33" s="311">
        <v>990</v>
      </c>
      <c r="F33" s="309">
        <v>1131</v>
      </c>
      <c r="G33" s="310">
        <v>1259</v>
      </c>
      <c r="H33" s="311">
        <v>1400</v>
      </c>
      <c r="I33" s="309">
        <v>1551</v>
      </c>
      <c r="J33" s="310">
        <v>1719</v>
      </c>
      <c r="K33" s="311">
        <v>1897</v>
      </c>
      <c r="L33" s="309">
        <v>2097</v>
      </c>
      <c r="M33" s="310">
        <v>2271</v>
      </c>
      <c r="N33" s="311"/>
      <c r="O33" s="309"/>
      <c r="P33" s="310"/>
      <c r="Q33" s="311"/>
      <c r="R33" s="309"/>
      <c r="S33" s="308"/>
      <c r="T33" s="309"/>
      <c r="U33" s="222">
        <v>3.3600000000000003</v>
      </c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397</v>
      </c>
      <c r="C34" s="313">
        <v>465</v>
      </c>
      <c r="D34" s="314">
        <v>540</v>
      </c>
      <c r="E34" s="315">
        <v>621</v>
      </c>
      <c r="F34" s="313">
        <v>726</v>
      </c>
      <c r="G34" s="314">
        <v>808</v>
      </c>
      <c r="H34" s="315">
        <v>912</v>
      </c>
      <c r="I34" s="313">
        <v>1013</v>
      </c>
      <c r="J34" s="314">
        <v>1126</v>
      </c>
      <c r="K34" s="315">
        <v>1238</v>
      </c>
      <c r="L34" s="313">
        <v>1351</v>
      </c>
      <c r="M34" s="314">
        <v>1463</v>
      </c>
      <c r="N34" s="315">
        <v>1576</v>
      </c>
      <c r="O34" s="313"/>
      <c r="P34" s="314"/>
      <c r="Q34" s="315"/>
      <c r="R34" s="313"/>
      <c r="S34" s="312"/>
      <c r="T34" s="313"/>
      <c r="U34" s="294">
        <v>2.0099999999999998</v>
      </c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733</v>
      </c>
      <c r="C35" s="309">
        <v>801</v>
      </c>
      <c r="D35" s="310">
        <v>921</v>
      </c>
      <c r="E35" s="311">
        <v>1054</v>
      </c>
      <c r="F35" s="309">
        <v>1206</v>
      </c>
      <c r="G35" s="310">
        <v>1339</v>
      </c>
      <c r="H35" s="311">
        <v>1506</v>
      </c>
      <c r="I35" s="309">
        <v>1670</v>
      </c>
      <c r="J35" s="310">
        <v>1850</v>
      </c>
      <c r="K35" s="311">
        <v>2003</v>
      </c>
      <c r="L35" s="309">
        <v>2233</v>
      </c>
      <c r="M35" s="310">
        <v>2417</v>
      </c>
      <c r="N35" s="311">
        <v>2603</v>
      </c>
      <c r="O35" s="309"/>
      <c r="P35" s="310"/>
      <c r="Q35" s="311"/>
      <c r="R35" s="309"/>
      <c r="S35" s="308"/>
      <c r="T35" s="309"/>
      <c r="U35" s="222">
        <v>3.32</v>
      </c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420</v>
      </c>
      <c r="C36" s="313">
        <v>494</v>
      </c>
      <c r="D36" s="314">
        <v>575</v>
      </c>
      <c r="E36" s="315">
        <v>660</v>
      </c>
      <c r="F36" s="313">
        <v>774</v>
      </c>
      <c r="G36" s="314">
        <v>859</v>
      </c>
      <c r="H36" s="315">
        <v>971</v>
      </c>
      <c r="I36" s="313">
        <v>1079</v>
      </c>
      <c r="J36" s="314">
        <v>1200</v>
      </c>
      <c r="K36" s="315">
        <v>1320</v>
      </c>
      <c r="L36" s="313">
        <v>1440</v>
      </c>
      <c r="M36" s="314">
        <v>1560</v>
      </c>
      <c r="N36" s="315">
        <v>1680</v>
      </c>
      <c r="O36" s="313">
        <v>1800</v>
      </c>
      <c r="P36" s="314"/>
      <c r="Q36" s="315"/>
      <c r="R36" s="313"/>
      <c r="S36" s="312"/>
      <c r="T36" s="313"/>
      <c r="U36" s="294">
        <v>2</v>
      </c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780</v>
      </c>
      <c r="C37" s="317">
        <v>854</v>
      </c>
      <c r="D37" s="318">
        <v>983</v>
      </c>
      <c r="E37" s="319">
        <v>1123</v>
      </c>
      <c r="F37" s="317">
        <v>1287</v>
      </c>
      <c r="G37" s="318">
        <v>1427</v>
      </c>
      <c r="H37" s="319">
        <v>1605</v>
      </c>
      <c r="I37" s="317">
        <v>1782</v>
      </c>
      <c r="J37" s="318">
        <v>1973</v>
      </c>
      <c r="K37" s="319">
        <v>2135</v>
      </c>
      <c r="L37" s="317">
        <v>2380</v>
      </c>
      <c r="M37" s="318">
        <v>2582</v>
      </c>
      <c r="N37" s="319">
        <v>2780</v>
      </c>
      <c r="O37" s="317">
        <v>2979</v>
      </c>
      <c r="P37" s="318"/>
      <c r="Q37" s="319"/>
      <c r="R37" s="317"/>
      <c r="S37" s="316"/>
      <c r="T37" s="317"/>
      <c r="U37" s="222">
        <v>3.31</v>
      </c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442</v>
      </c>
      <c r="C38" s="321">
        <v>520</v>
      </c>
      <c r="D38" s="322">
        <v>596</v>
      </c>
      <c r="E38" s="323">
        <v>695</v>
      </c>
      <c r="F38" s="321">
        <v>814</v>
      </c>
      <c r="G38" s="322">
        <v>903</v>
      </c>
      <c r="H38" s="323">
        <v>1022</v>
      </c>
      <c r="I38" s="321">
        <v>1135</v>
      </c>
      <c r="J38" s="322">
        <v>1261</v>
      </c>
      <c r="K38" s="323">
        <v>1387</v>
      </c>
      <c r="L38" s="321">
        <v>1513</v>
      </c>
      <c r="M38" s="322">
        <v>1639</v>
      </c>
      <c r="N38" s="323">
        <v>1765</v>
      </c>
      <c r="O38" s="321">
        <v>1891</v>
      </c>
      <c r="P38" s="322">
        <v>2017</v>
      </c>
      <c r="Q38" s="323"/>
      <c r="R38" s="321"/>
      <c r="S38" s="320"/>
      <c r="T38" s="321"/>
      <c r="U38" s="294">
        <v>1.97</v>
      </c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818</v>
      </c>
      <c r="C39" s="309">
        <v>896</v>
      </c>
      <c r="D39" s="310">
        <v>1022</v>
      </c>
      <c r="E39" s="311">
        <v>1179</v>
      </c>
      <c r="F39" s="309">
        <v>1347</v>
      </c>
      <c r="G39" s="310">
        <v>1509</v>
      </c>
      <c r="H39" s="311">
        <v>1683</v>
      </c>
      <c r="I39" s="309">
        <v>1866</v>
      </c>
      <c r="J39" s="310">
        <v>2066</v>
      </c>
      <c r="K39" s="311">
        <v>2255</v>
      </c>
      <c r="L39" s="309">
        <v>2488</v>
      </c>
      <c r="M39" s="310">
        <v>2696</v>
      </c>
      <c r="N39" s="311">
        <v>2903</v>
      </c>
      <c r="O39" s="309">
        <v>3110</v>
      </c>
      <c r="P39" s="310">
        <v>3318</v>
      </c>
      <c r="Q39" s="311"/>
      <c r="R39" s="309"/>
      <c r="S39" s="308"/>
      <c r="T39" s="309"/>
      <c r="U39" s="222">
        <v>3.24</v>
      </c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465</v>
      </c>
      <c r="C40" s="313">
        <v>549</v>
      </c>
      <c r="D40" s="314">
        <v>632</v>
      </c>
      <c r="E40" s="315">
        <v>735</v>
      </c>
      <c r="F40" s="313">
        <v>860</v>
      </c>
      <c r="G40" s="314">
        <v>955</v>
      </c>
      <c r="H40" s="315">
        <v>1082</v>
      </c>
      <c r="I40" s="313">
        <v>1202</v>
      </c>
      <c r="J40" s="314">
        <v>1333</v>
      </c>
      <c r="K40" s="315">
        <v>1466</v>
      </c>
      <c r="L40" s="313">
        <v>1599</v>
      </c>
      <c r="M40" s="314">
        <v>1733</v>
      </c>
      <c r="N40" s="315">
        <v>1866</v>
      </c>
      <c r="O40" s="313">
        <v>1999</v>
      </c>
      <c r="P40" s="314">
        <v>2132</v>
      </c>
      <c r="Q40" s="315">
        <v>2266</v>
      </c>
      <c r="R40" s="313"/>
      <c r="S40" s="312"/>
      <c r="T40" s="313"/>
      <c r="U40" s="294">
        <v>1.96</v>
      </c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854</v>
      </c>
      <c r="C41" s="309">
        <v>938</v>
      </c>
      <c r="D41" s="310">
        <v>1081</v>
      </c>
      <c r="E41" s="311">
        <v>1246</v>
      </c>
      <c r="F41" s="309">
        <v>1426</v>
      </c>
      <c r="G41" s="310">
        <v>1596</v>
      </c>
      <c r="H41" s="311">
        <v>1783</v>
      </c>
      <c r="I41" s="309">
        <v>1995</v>
      </c>
      <c r="J41" s="310">
        <v>2204</v>
      </c>
      <c r="K41" s="311">
        <v>2383</v>
      </c>
      <c r="L41" s="309">
        <v>2606</v>
      </c>
      <c r="M41" s="310">
        <v>2820</v>
      </c>
      <c r="N41" s="311">
        <v>3037</v>
      </c>
      <c r="O41" s="309">
        <v>3254</v>
      </c>
      <c r="P41" s="310">
        <v>3471</v>
      </c>
      <c r="Q41" s="311">
        <v>3688</v>
      </c>
      <c r="R41" s="309"/>
      <c r="S41" s="308"/>
      <c r="T41" s="309"/>
      <c r="U41" s="222">
        <v>3.19</v>
      </c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488</v>
      </c>
      <c r="C42" s="313">
        <v>574</v>
      </c>
      <c r="D42" s="314">
        <v>663</v>
      </c>
      <c r="E42" s="315">
        <v>769</v>
      </c>
      <c r="F42" s="313">
        <v>900</v>
      </c>
      <c r="G42" s="314">
        <v>1001</v>
      </c>
      <c r="H42" s="315">
        <v>1132</v>
      </c>
      <c r="I42" s="313">
        <v>1270</v>
      </c>
      <c r="J42" s="314">
        <v>1411</v>
      </c>
      <c r="K42" s="315">
        <v>1552</v>
      </c>
      <c r="L42" s="313">
        <v>1693</v>
      </c>
      <c r="M42" s="314">
        <v>1835</v>
      </c>
      <c r="N42" s="315">
        <v>1976</v>
      </c>
      <c r="O42" s="313">
        <v>2117</v>
      </c>
      <c r="P42" s="314">
        <v>2258</v>
      </c>
      <c r="Q42" s="315">
        <v>2399</v>
      </c>
      <c r="R42" s="313">
        <v>2540</v>
      </c>
      <c r="S42" s="312"/>
      <c r="T42" s="313"/>
      <c r="U42" s="294">
        <v>1.96</v>
      </c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899</v>
      </c>
      <c r="C43" s="317">
        <v>985</v>
      </c>
      <c r="D43" s="318">
        <v>1138</v>
      </c>
      <c r="E43" s="319">
        <v>1309</v>
      </c>
      <c r="F43" s="317">
        <v>1499</v>
      </c>
      <c r="G43" s="318">
        <v>1679</v>
      </c>
      <c r="H43" s="319">
        <v>1889</v>
      </c>
      <c r="I43" s="317">
        <v>2106</v>
      </c>
      <c r="J43" s="318">
        <v>2291</v>
      </c>
      <c r="K43" s="319">
        <v>2519</v>
      </c>
      <c r="L43" s="317">
        <v>2754</v>
      </c>
      <c r="M43" s="318">
        <v>2986</v>
      </c>
      <c r="N43" s="319">
        <v>3216</v>
      </c>
      <c r="O43" s="317">
        <v>3445</v>
      </c>
      <c r="P43" s="318">
        <v>3675</v>
      </c>
      <c r="Q43" s="319">
        <v>3905</v>
      </c>
      <c r="R43" s="317">
        <v>4134</v>
      </c>
      <c r="S43" s="316"/>
      <c r="T43" s="317"/>
      <c r="U43" s="222">
        <v>3.19</v>
      </c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512</v>
      </c>
      <c r="C44" s="321">
        <v>603</v>
      </c>
      <c r="D44" s="322">
        <v>698</v>
      </c>
      <c r="E44" s="323">
        <v>811</v>
      </c>
      <c r="F44" s="321">
        <v>946</v>
      </c>
      <c r="G44" s="322">
        <v>1054</v>
      </c>
      <c r="H44" s="323">
        <v>1192</v>
      </c>
      <c r="I44" s="321">
        <v>1334</v>
      </c>
      <c r="J44" s="322">
        <v>1482</v>
      </c>
      <c r="K44" s="323">
        <v>1630</v>
      </c>
      <c r="L44" s="321">
        <v>1778</v>
      </c>
      <c r="M44" s="322">
        <v>1927</v>
      </c>
      <c r="N44" s="323">
        <v>2075</v>
      </c>
      <c r="O44" s="321">
        <v>2223</v>
      </c>
      <c r="P44" s="322">
        <v>2371</v>
      </c>
      <c r="Q44" s="323">
        <v>2519</v>
      </c>
      <c r="R44" s="321">
        <v>2668</v>
      </c>
      <c r="S44" s="320">
        <v>2816</v>
      </c>
      <c r="T44" s="321"/>
      <c r="U44" s="294">
        <v>1.95</v>
      </c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944</v>
      </c>
      <c r="C45" s="309">
        <v>1035</v>
      </c>
      <c r="D45" s="310">
        <v>1198</v>
      </c>
      <c r="E45" s="311">
        <v>1378</v>
      </c>
      <c r="F45" s="309">
        <v>1577</v>
      </c>
      <c r="G45" s="310">
        <v>1767</v>
      </c>
      <c r="H45" s="311">
        <v>1990</v>
      </c>
      <c r="I45" s="309">
        <v>2213</v>
      </c>
      <c r="J45" s="310">
        <v>2409</v>
      </c>
      <c r="K45" s="311">
        <v>2646</v>
      </c>
      <c r="L45" s="309">
        <v>2897</v>
      </c>
      <c r="M45" s="310">
        <v>3142</v>
      </c>
      <c r="N45" s="311">
        <v>3384</v>
      </c>
      <c r="O45" s="309">
        <v>3625</v>
      </c>
      <c r="P45" s="310">
        <v>3867</v>
      </c>
      <c r="Q45" s="311">
        <v>4109</v>
      </c>
      <c r="R45" s="309">
        <v>4350</v>
      </c>
      <c r="S45" s="308">
        <v>4592</v>
      </c>
      <c r="T45" s="309"/>
      <c r="U45" s="222">
        <v>3.1799999999999997</v>
      </c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519</v>
      </c>
      <c r="C46" s="313">
        <v>626</v>
      </c>
      <c r="D46" s="314">
        <v>741</v>
      </c>
      <c r="E46" s="315">
        <v>860</v>
      </c>
      <c r="F46" s="313">
        <v>1003</v>
      </c>
      <c r="G46" s="314">
        <v>1119</v>
      </c>
      <c r="H46" s="315">
        <v>1266</v>
      </c>
      <c r="I46" s="313">
        <v>1405</v>
      </c>
      <c r="J46" s="314">
        <v>1560</v>
      </c>
      <c r="K46" s="315">
        <v>1716</v>
      </c>
      <c r="L46" s="313">
        <v>1872</v>
      </c>
      <c r="M46" s="314">
        <v>2028</v>
      </c>
      <c r="N46" s="315">
        <v>2184</v>
      </c>
      <c r="O46" s="313">
        <v>2340</v>
      </c>
      <c r="P46" s="314">
        <v>2496</v>
      </c>
      <c r="Q46" s="315">
        <v>2652</v>
      </c>
      <c r="R46" s="313">
        <v>2808</v>
      </c>
      <c r="S46" s="312">
        <v>2964</v>
      </c>
      <c r="T46" s="313">
        <v>3120</v>
      </c>
      <c r="U46" s="294">
        <v>1.95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963</v>
      </c>
      <c r="C47" s="309">
        <v>1070</v>
      </c>
      <c r="D47" s="310">
        <v>1265</v>
      </c>
      <c r="E47" s="311">
        <v>1456</v>
      </c>
      <c r="F47" s="309">
        <v>1666</v>
      </c>
      <c r="G47" s="310">
        <v>1870</v>
      </c>
      <c r="H47" s="311">
        <v>2104</v>
      </c>
      <c r="I47" s="309">
        <v>2331</v>
      </c>
      <c r="J47" s="310">
        <v>2534</v>
      </c>
      <c r="K47" s="311">
        <v>2785</v>
      </c>
      <c r="L47" s="309">
        <v>3021</v>
      </c>
      <c r="M47" s="310">
        <v>3276</v>
      </c>
      <c r="N47" s="311">
        <v>3528</v>
      </c>
      <c r="O47" s="309">
        <v>3780</v>
      </c>
      <c r="P47" s="310">
        <v>4032</v>
      </c>
      <c r="Q47" s="311">
        <v>4284</v>
      </c>
      <c r="R47" s="309">
        <v>4536</v>
      </c>
      <c r="S47" s="308">
        <v>4788</v>
      </c>
      <c r="T47" s="309">
        <v>5040</v>
      </c>
      <c r="U47" s="222">
        <v>3.15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542</v>
      </c>
      <c r="C48" s="313">
        <v>641</v>
      </c>
      <c r="D48" s="314">
        <v>776</v>
      </c>
      <c r="E48" s="315">
        <v>902</v>
      </c>
      <c r="F48" s="313">
        <v>1051</v>
      </c>
      <c r="G48" s="314">
        <v>1172</v>
      </c>
      <c r="H48" s="315">
        <v>1326</v>
      </c>
      <c r="I48" s="313">
        <v>1471</v>
      </c>
      <c r="J48" s="314">
        <v>1638</v>
      </c>
      <c r="K48" s="315">
        <v>1802</v>
      </c>
      <c r="L48" s="313">
        <v>1966</v>
      </c>
      <c r="M48" s="314">
        <v>2129</v>
      </c>
      <c r="N48" s="315">
        <v>2293</v>
      </c>
      <c r="O48" s="313">
        <v>2457</v>
      </c>
      <c r="P48" s="314">
        <v>2621</v>
      </c>
      <c r="Q48" s="315">
        <v>2785</v>
      </c>
      <c r="R48" s="313">
        <v>2948</v>
      </c>
      <c r="S48" s="312">
        <v>3112</v>
      </c>
      <c r="T48" s="313">
        <v>3276</v>
      </c>
      <c r="U48" s="294">
        <v>1.95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1007</v>
      </c>
      <c r="C49" s="317">
        <v>1106</v>
      </c>
      <c r="D49" s="318">
        <v>1313</v>
      </c>
      <c r="E49" s="319">
        <v>1527</v>
      </c>
      <c r="F49" s="317">
        <v>1736</v>
      </c>
      <c r="G49" s="318">
        <v>1958</v>
      </c>
      <c r="H49" s="319">
        <v>2205</v>
      </c>
      <c r="I49" s="317">
        <v>2441</v>
      </c>
      <c r="J49" s="318">
        <v>2656</v>
      </c>
      <c r="K49" s="319">
        <v>2924</v>
      </c>
      <c r="L49" s="317">
        <v>3171</v>
      </c>
      <c r="M49" s="318">
        <v>3440</v>
      </c>
      <c r="N49" s="319">
        <v>3704</v>
      </c>
      <c r="O49" s="317">
        <v>3969</v>
      </c>
      <c r="P49" s="318">
        <v>4234</v>
      </c>
      <c r="Q49" s="319">
        <v>4498</v>
      </c>
      <c r="R49" s="317">
        <v>4763</v>
      </c>
      <c r="S49" s="316">
        <v>5027</v>
      </c>
      <c r="T49" s="317">
        <v>5292</v>
      </c>
      <c r="U49" s="222">
        <v>3.15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564</v>
      </c>
      <c r="C50" s="321">
        <v>665</v>
      </c>
      <c r="D50" s="322">
        <v>807</v>
      </c>
      <c r="E50" s="323">
        <v>936</v>
      </c>
      <c r="F50" s="321">
        <v>1072</v>
      </c>
      <c r="G50" s="322">
        <v>1219</v>
      </c>
      <c r="H50" s="323">
        <v>1379</v>
      </c>
      <c r="I50" s="321">
        <v>1526</v>
      </c>
      <c r="J50" s="322">
        <v>1698</v>
      </c>
      <c r="K50" s="323">
        <v>1868</v>
      </c>
      <c r="L50" s="321">
        <v>2038</v>
      </c>
      <c r="M50" s="322">
        <v>2208</v>
      </c>
      <c r="N50" s="323">
        <v>2378</v>
      </c>
      <c r="O50" s="321">
        <v>2548</v>
      </c>
      <c r="P50" s="322">
        <v>2717</v>
      </c>
      <c r="Q50" s="323">
        <v>2887</v>
      </c>
      <c r="R50" s="321">
        <v>3057</v>
      </c>
      <c r="S50" s="320">
        <v>3227</v>
      </c>
      <c r="T50" s="321">
        <v>3397</v>
      </c>
      <c r="U50" s="294">
        <v>1.93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1051</v>
      </c>
      <c r="C51" s="309">
        <v>1152</v>
      </c>
      <c r="D51" s="310">
        <v>1357</v>
      </c>
      <c r="E51" s="311">
        <v>1590</v>
      </c>
      <c r="F51" s="309">
        <v>1798</v>
      </c>
      <c r="G51" s="310">
        <v>2042</v>
      </c>
      <c r="H51" s="311">
        <v>2298</v>
      </c>
      <c r="I51" s="309">
        <v>2541</v>
      </c>
      <c r="J51" s="310">
        <v>2764</v>
      </c>
      <c r="K51" s="311">
        <v>3040</v>
      </c>
      <c r="L51" s="309">
        <v>3294</v>
      </c>
      <c r="M51" s="310">
        <v>3569</v>
      </c>
      <c r="N51" s="311">
        <v>3844</v>
      </c>
      <c r="O51" s="309">
        <v>4118</v>
      </c>
      <c r="P51" s="310">
        <v>4393</v>
      </c>
      <c r="Q51" s="311">
        <v>4668</v>
      </c>
      <c r="R51" s="309">
        <v>4942</v>
      </c>
      <c r="S51" s="308">
        <v>5217</v>
      </c>
      <c r="T51" s="309">
        <v>5491</v>
      </c>
      <c r="U51" s="222">
        <v>3.12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588</v>
      </c>
      <c r="C52" s="313">
        <v>694</v>
      </c>
      <c r="D52" s="314">
        <v>841</v>
      </c>
      <c r="E52" s="315">
        <v>976</v>
      </c>
      <c r="F52" s="313">
        <v>1141</v>
      </c>
      <c r="G52" s="314">
        <v>1276</v>
      </c>
      <c r="H52" s="315">
        <v>1441</v>
      </c>
      <c r="I52" s="313">
        <v>1590</v>
      </c>
      <c r="J52" s="314">
        <v>1766</v>
      </c>
      <c r="K52" s="315">
        <v>1943</v>
      </c>
      <c r="L52" s="313">
        <v>2120</v>
      </c>
      <c r="M52" s="314">
        <v>2296</v>
      </c>
      <c r="N52" s="315">
        <v>2473</v>
      </c>
      <c r="O52" s="313">
        <v>2650</v>
      </c>
      <c r="P52" s="314">
        <v>2826</v>
      </c>
      <c r="Q52" s="315">
        <v>3003</v>
      </c>
      <c r="R52" s="313">
        <v>3180</v>
      </c>
      <c r="S52" s="312">
        <v>3356</v>
      </c>
      <c r="T52" s="313">
        <v>3533</v>
      </c>
      <c r="U52" s="294">
        <v>1.92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1095</v>
      </c>
      <c r="C53" s="309">
        <v>1201</v>
      </c>
      <c r="D53" s="310">
        <v>1416</v>
      </c>
      <c r="E53" s="311">
        <v>1649</v>
      </c>
      <c r="F53" s="309">
        <v>1900</v>
      </c>
      <c r="G53" s="310">
        <v>2134</v>
      </c>
      <c r="H53" s="311">
        <v>2401</v>
      </c>
      <c r="I53" s="309">
        <v>2649</v>
      </c>
      <c r="J53" s="310">
        <v>2879</v>
      </c>
      <c r="K53" s="311">
        <v>3164</v>
      </c>
      <c r="L53" s="309">
        <v>3428</v>
      </c>
      <c r="M53" s="310">
        <v>3708</v>
      </c>
      <c r="N53" s="311">
        <v>3993</v>
      </c>
      <c r="O53" s="309">
        <v>4278</v>
      </c>
      <c r="P53" s="310">
        <v>4563</v>
      </c>
      <c r="Q53" s="311">
        <v>4848</v>
      </c>
      <c r="R53" s="309">
        <v>5134</v>
      </c>
      <c r="S53" s="308">
        <v>5419</v>
      </c>
      <c r="T53" s="309">
        <v>5704</v>
      </c>
      <c r="U53" s="222">
        <v>3.0999999999999996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612</v>
      </c>
      <c r="C54" s="313">
        <v>724</v>
      </c>
      <c r="D54" s="314">
        <v>876</v>
      </c>
      <c r="E54" s="315">
        <v>1018</v>
      </c>
      <c r="F54" s="313">
        <v>1189</v>
      </c>
      <c r="G54" s="314">
        <v>1333</v>
      </c>
      <c r="H54" s="315">
        <v>1504</v>
      </c>
      <c r="I54" s="313">
        <v>1655</v>
      </c>
      <c r="J54" s="314">
        <v>1843</v>
      </c>
      <c r="K54" s="315">
        <v>2028</v>
      </c>
      <c r="L54" s="313">
        <v>2212</v>
      </c>
      <c r="M54" s="314">
        <v>2396</v>
      </c>
      <c r="N54" s="315">
        <v>2580</v>
      </c>
      <c r="O54" s="313">
        <v>2765</v>
      </c>
      <c r="P54" s="314">
        <v>2949</v>
      </c>
      <c r="Q54" s="315">
        <v>3133</v>
      </c>
      <c r="R54" s="313">
        <v>3318</v>
      </c>
      <c r="S54" s="312">
        <v>3502</v>
      </c>
      <c r="T54" s="313">
        <v>3686</v>
      </c>
      <c r="U54" s="294">
        <v>1.92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1141</v>
      </c>
      <c r="C55" s="317">
        <v>1253</v>
      </c>
      <c r="D55" s="318">
        <v>1476</v>
      </c>
      <c r="E55" s="319">
        <v>1702</v>
      </c>
      <c r="F55" s="317">
        <v>1959</v>
      </c>
      <c r="G55" s="318">
        <v>2205</v>
      </c>
      <c r="H55" s="319">
        <v>2480</v>
      </c>
      <c r="I55" s="317">
        <v>2752</v>
      </c>
      <c r="J55" s="318">
        <v>3003</v>
      </c>
      <c r="K55" s="319">
        <v>3299</v>
      </c>
      <c r="L55" s="317">
        <v>3574</v>
      </c>
      <c r="M55" s="318">
        <v>3869</v>
      </c>
      <c r="N55" s="319">
        <v>4166</v>
      </c>
      <c r="O55" s="317">
        <v>4464</v>
      </c>
      <c r="P55" s="318">
        <v>4762</v>
      </c>
      <c r="Q55" s="319">
        <v>5059</v>
      </c>
      <c r="R55" s="317">
        <v>5357</v>
      </c>
      <c r="S55" s="316">
        <v>5654</v>
      </c>
      <c r="T55" s="317">
        <v>5952</v>
      </c>
      <c r="U55" s="222">
        <v>3.0999999999999996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638</v>
      </c>
      <c r="C56" s="321">
        <v>753</v>
      </c>
      <c r="D56" s="322">
        <v>912</v>
      </c>
      <c r="E56" s="323">
        <v>1060</v>
      </c>
      <c r="F56" s="321">
        <v>1236</v>
      </c>
      <c r="G56" s="322">
        <v>1386</v>
      </c>
      <c r="H56" s="323">
        <v>1568</v>
      </c>
      <c r="I56" s="321">
        <v>1728</v>
      </c>
      <c r="J56" s="322">
        <v>1920</v>
      </c>
      <c r="K56" s="323">
        <v>2112</v>
      </c>
      <c r="L56" s="321">
        <v>2304</v>
      </c>
      <c r="M56" s="322">
        <v>2496</v>
      </c>
      <c r="N56" s="323">
        <v>2688</v>
      </c>
      <c r="O56" s="321">
        <v>2880</v>
      </c>
      <c r="P56" s="322">
        <v>3072</v>
      </c>
      <c r="Q56" s="323">
        <v>3264</v>
      </c>
      <c r="R56" s="321">
        <v>3456</v>
      </c>
      <c r="S56" s="320">
        <v>3648</v>
      </c>
      <c r="T56" s="321">
        <v>3840</v>
      </c>
      <c r="U56" s="294">
        <v>1.92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1168</v>
      </c>
      <c r="C57" s="309">
        <v>1305</v>
      </c>
      <c r="D57" s="310">
        <v>1536</v>
      </c>
      <c r="E57" s="311">
        <v>1775</v>
      </c>
      <c r="F57" s="309">
        <v>2040</v>
      </c>
      <c r="G57" s="310">
        <v>2296</v>
      </c>
      <c r="H57" s="311">
        <v>2584</v>
      </c>
      <c r="I57" s="309">
        <v>2871</v>
      </c>
      <c r="J57" s="310">
        <v>3130</v>
      </c>
      <c r="K57" s="311">
        <v>3432</v>
      </c>
      <c r="L57" s="309">
        <v>3720</v>
      </c>
      <c r="M57" s="310">
        <v>4030</v>
      </c>
      <c r="N57" s="311">
        <v>4340</v>
      </c>
      <c r="O57" s="309">
        <v>4650</v>
      </c>
      <c r="P57" s="310">
        <v>4960</v>
      </c>
      <c r="Q57" s="311">
        <v>5270</v>
      </c>
      <c r="R57" s="309">
        <v>5580</v>
      </c>
      <c r="S57" s="308">
        <v>5890</v>
      </c>
      <c r="T57" s="309">
        <v>6200</v>
      </c>
      <c r="U57" s="222">
        <v>3.0999999999999996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664</v>
      </c>
      <c r="C58" s="313">
        <v>783</v>
      </c>
      <c r="D58" s="314">
        <v>948</v>
      </c>
      <c r="E58" s="315">
        <v>1102</v>
      </c>
      <c r="F58" s="313">
        <v>1285</v>
      </c>
      <c r="G58" s="314">
        <v>1441</v>
      </c>
      <c r="H58" s="315">
        <v>1631</v>
      </c>
      <c r="I58" s="313">
        <v>1797</v>
      </c>
      <c r="J58" s="314">
        <v>1997</v>
      </c>
      <c r="K58" s="315">
        <v>2196</v>
      </c>
      <c r="L58" s="313">
        <v>2396</v>
      </c>
      <c r="M58" s="314">
        <v>2596</v>
      </c>
      <c r="N58" s="315">
        <v>2796</v>
      </c>
      <c r="O58" s="313">
        <v>2995</v>
      </c>
      <c r="P58" s="314">
        <v>3195</v>
      </c>
      <c r="Q58" s="315">
        <v>3395</v>
      </c>
      <c r="R58" s="313">
        <v>3594</v>
      </c>
      <c r="S58" s="312">
        <v>3794</v>
      </c>
      <c r="T58" s="313">
        <v>3994</v>
      </c>
      <c r="U58" s="294">
        <v>1.92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1215</v>
      </c>
      <c r="C59" s="309">
        <v>1357</v>
      </c>
      <c r="D59" s="310">
        <v>1597</v>
      </c>
      <c r="E59" s="311">
        <v>1846</v>
      </c>
      <c r="F59" s="309">
        <v>2122</v>
      </c>
      <c r="G59" s="310">
        <v>2388</v>
      </c>
      <c r="H59" s="311">
        <v>2687</v>
      </c>
      <c r="I59" s="309">
        <v>2986</v>
      </c>
      <c r="J59" s="310">
        <v>3255</v>
      </c>
      <c r="K59" s="311">
        <v>3569</v>
      </c>
      <c r="L59" s="309">
        <v>3869</v>
      </c>
      <c r="M59" s="310">
        <v>4191</v>
      </c>
      <c r="N59" s="311">
        <v>4514</v>
      </c>
      <c r="O59" s="309">
        <v>4836</v>
      </c>
      <c r="P59" s="310">
        <v>5158</v>
      </c>
      <c r="Q59" s="311">
        <v>5481</v>
      </c>
      <c r="R59" s="309">
        <v>5803</v>
      </c>
      <c r="S59" s="308">
        <v>6126</v>
      </c>
      <c r="T59" s="309">
        <v>6448</v>
      </c>
      <c r="U59" s="222">
        <v>3.0999999999999996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90" t="s">
        <v>132</v>
      </c>
      <c r="B60" s="312">
        <v>689</v>
      </c>
      <c r="C60" s="313">
        <v>813</v>
      </c>
      <c r="D60" s="314">
        <v>985</v>
      </c>
      <c r="E60" s="315">
        <v>1145</v>
      </c>
      <c r="F60" s="313">
        <v>1335</v>
      </c>
      <c r="G60" s="314">
        <v>1497</v>
      </c>
      <c r="H60" s="315">
        <v>1693</v>
      </c>
      <c r="I60" s="313">
        <v>1866</v>
      </c>
      <c r="J60" s="314">
        <v>2074</v>
      </c>
      <c r="K60" s="315">
        <v>2281</v>
      </c>
      <c r="L60" s="313">
        <v>2488</v>
      </c>
      <c r="M60" s="314">
        <v>2696</v>
      </c>
      <c r="N60" s="315">
        <v>2903</v>
      </c>
      <c r="O60" s="313">
        <v>3110</v>
      </c>
      <c r="P60" s="314">
        <v>3318</v>
      </c>
      <c r="Q60" s="315">
        <v>3525</v>
      </c>
      <c r="R60" s="313">
        <v>3732</v>
      </c>
      <c r="S60" s="312">
        <v>3940</v>
      </c>
      <c r="T60" s="313">
        <v>4147</v>
      </c>
      <c r="U60" s="294">
        <v>1.92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1261</v>
      </c>
      <c r="C61" s="317">
        <v>1409</v>
      </c>
      <c r="D61" s="318">
        <v>1659</v>
      </c>
      <c r="E61" s="319">
        <v>1917</v>
      </c>
      <c r="F61" s="317">
        <v>2203</v>
      </c>
      <c r="G61" s="318">
        <v>2480</v>
      </c>
      <c r="H61" s="319">
        <v>2791</v>
      </c>
      <c r="I61" s="317">
        <v>3101</v>
      </c>
      <c r="J61" s="318">
        <v>3380</v>
      </c>
      <c r="K61" s="319">
        <v>3707</v>
      </c>
      <c r="L61" s="317">
        <v>4018</v>
      </c>
      <c r="M61" s="318">
        <v>4352</v>
      </c>
      <c r="N61" s="319">
        <v>4687</v>
      </c>
      <c r="O61" s="317">
        <v>5022</v>
      </c>
      <c r="P61" s="318">
        <v>5357</v>
      </c>
      <c r="Q61" s="319">
        <v>5692</v>
      </c>
      <c r="R61" s="317">
        <v>6026</v>
      </c>
      <c r="S61" s="316">
        <v>6361</v>
      </c>
      <c r="T61" s="317">
        <v>6696</v>
      </c>
      <c r="U61" s="222">
        <v>3.0999999999999996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90" t="s">
        <v>133</v>
      </c>
      <c r="B62" s="320">
        <v>715</v>
      </c>
      <c r="C62" s="321">
        <v>843</v>
      </c>
      <c r="D62" s="322">
        <v>1021</v>
      </c>
      <c r="E62" s="323">
        <v>1187</v>
      </c>
      <c r="F62" s="321">
        <v>1384</v>
      </c>
      <c r="G62" s="322">
        <v>1552</v>
      </c>
      <c r="H62" s="323">
        <v>1756</v>
      </c>
      <c r="I62" s="321">
        <v>1935</v>
      </c>
      <c r="J62" s="322">
        <v>2150</v>
      </c>
      <c r="K62" s="323">
        <v>2365</v>
      </c>
      <c r="L62" s="321">
        <v>2580</v>
      </c>
      <c r="M62" s="322">
        <v>2796</v>
      </c>
      <c r="N62" s="323">
        <v>3011</v>
      </c>
      <c r="O62" s="321">
        <v>3226</v>
      </c>
      <c r="P62" s="322">
        <v>3441</v>
      </c>
      <c r="Q62" s="323">
        <v>3656</v>
      </c>
      <c r="R62" s="321">
        <v>3871</v>
      </c>
      <c r="S62" s="320">
        <v>4086</v>
      </c>
      <c r="T62" s="321">
        <v>4301</v>
      </c>
      <c r="U62" s="294">
        <v>1.92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1308</v>
      </c>
      <c r="C63" s="309">
        <v>1462</v>
      </c>
      <c r="D63" s="310">
        <v>1720</v>
      </c>
      <c r="E63" s="311">
        <v>1988</v>
      </c>
      <c r="F63" s="309">
        <v>2285</v>
      </c>
      <c r="G63" s="310">
        <v>2572</v>
      </c>
      <c r="H63" s="311">
        <v>2894</v>
      </c>
      <c r="I63" s="309">
        <v>3216</v>
      </c>
      <c r="J63" s="310">
        <v>3506</v>
      </c>
      <c r="K63" s="311">
        <v>3844</v>
      </c>
      <c r="L63" s="309">
        <v>4166</v>
      </c>
      <c r="M63" s="310">
        <v>4514</v>
      </c>
      <c r="N63" s="311">
        <v>4861</v>
      </c>
      <c r="O63" s="309">
        <v>5208</v>
      </c>
      <c r="P63" s="310">
        <v>5555</v>
      </c>
      <c r="Q63" s="311">
        <v>5902</v>
      </c>
      <c r="R63" s="309">
        <v>6250</v>
      </c>
      <c r="S63" s="308">
        <v>6597</v>
      </c>
      <c r="T63" s="309">
        <v>6944</v>
      </c>
      <c r="U63" s="222">
        <v>3.0999999999999996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740</v>
      </c>
      <c r="C64" s="313">
        <v>873</v>
      </c>
      <c r="D64" s="314">
        <v>1058</v>
      </c>
      <c r="E64" s="315">
        <v>1230</v>
      </c>
      <c r="F64" s="313">
        <v>1434</v>
      </c>
      <c r="G64" s="314">
        <v>1608</v>
      </c>
      <c r="H64" s="315">
        <v>1819</v>
      </c>
      <c r="I64" s="313">
        <v>2004</v>
      </c>
      <c r="J64" s="314">
        <v>2227</v>
      </c>
      <c r="K64" s="315">
        <v>2450</v>
      </c>
      <c r="L64" s="313">
        <v>2673</v>
      </c>
      <c r="M64" s="314">
        <v>2895</v>
      </c>
      <c r="N64" s="315">
        <v>3118</v>
      </c>
      <c r="O64" s="313">
        <v>3341</v>
      </c>
      <c r="P64" s="314">
        <v>3564</v>
      </c>
      <c r="Q64" s="315">
        <v>3786</v>
      </c>
      <c r="R64" s="313">
        <v>4009</v>
      </c>
      <c r="S64" s="312">
        <v>4232</v>
      </c>
      <c r="T64" s="313">
        <v>4454</v>
      </c>
      <c r="U64" s="294">
        <v>1.92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1355</v>
      </c>
      <c r="C65" s="309">
        <v>1514</v>
      </c>
      <c r="D65" s="310">
        <v>1782</v>
      </c>
      <c r="E65" s="311">
        <v>2059</v>
      </c>
      <c r="F65" s="309">
        <v>2366</v>
      </c>
      <c r="G65" s="310">
        <v>2663</v>
      </c>
      <c r="H65" s="311">
        <v>2997</v>
      </c>
      <c r="I65" s="309">
        <v>3330</v>
      </c>
      <c r="J65" s="310">
        <v>3631</v>
      </c>
      <c r="K65" s="311">
        <v>3981</v>
      </c>
      <c r="L65" s="309">
        <v>4315</v>
      </c>
      <c r="M65" s="310">
        <v>4675</v>
      </c>
      <c r="N65" s="311">
        <v>5034</v>
      </c>
      <c r="O65" s="309">
        <v>5394</v>
      </c>
      <c r="P65" s="310">
        <v>5754</v>
      </c>
      <c r="Q65" s="311">
        <v>6113</v>
      </c>
      <c r="R65" s="309">
        <v>6473</v>
      </c>
      <c r="S65" s="308">
        <v>6832</v>
      </c>
      <c r="T65" s="309">
        <v>7192</v>
      </c>
      <c r="U65" s="222">
        <v>3.0999999999999996</v>
      </c>
    </row>
    <row r="66" spans="1:42" x14ac:dyDescent="0.15">
      <c r="A66" s="268" t="s">
        <v>135</v>
      </c>
      <c r="B66" s="312">
        <v>766</v>
      </c>
      <c r="C66" s="313">
        <v>904</v>
      </c>
      <c r="D66" s="314">
        <v>1094</v>
      </c>
      <c r="E66" s="315">
        <v>1272</v>
      </c>
      <c r="F66" s="313">
        <v>1483</v>
      </c>
      <c r="G66" s="314">
        <v>1663</v>
      </c>
      <c r="H66" s="315">
        <v>1882</v>
      </c>
      <c r="I66" s="313">
        <v>2074</v>
      </c>
      <c r="J66" s="314">
        <v>2304</v>
      </c>
      <c r="K66" s="315">
        <v>2534</v>
      </c>
      <c r="L66" s="313">
        <v>2765</v>
      </c>
      <c r="M66" s="314">
        <v>2995</v>
      </c>
      <c r="N66" s="315">
        <v>3226</v>
      </c>
      <c r="O66" s="313">
        <v>3456</v>
      </c>
      <c r="P66" s="314">
        <v>3686</v>
      </c>
      <c r="Q66" s="315">
        <v>3917</v>
      </c>
      <c r="R66" s="313">
        <v>4147</v>
      </c>
      <c r="S66" s="312">
        <v>4378</v>
      </c>
      <c r="T66" s="313">
        <v>4608</v>
      </c>
      <c r="U66" s="294">
        <v>1.92</v>
      </c>
    </row>
    <row r="67" spans="1:42" x14ac:dyDescent="0.15">
      <c r="A67" s="270">
        <v>1500</v>
      </c>
      <c r="B67" s="316">
        <v>1402</v>
      </c>
      <c r="C67" s="317">
        <v>1566</v>
      </c>
      <c r="D67" s="318">
        <v>1843</v>
      </c>
      <c r="E67" s="319">
        <v>2130</v>
      </c>
      <c r="F67" s="317">
        <v>2448</v>
      </c>
      <c r="G67" s="318">
        <v>2755</v>
      </c>
      <c r="H67" s="319">
        <v>3101</v>
      </c>
      <c r="I67" s="317">
        <v>3445</v>
      </c>
      <c r="J67" s="318">
        <v>3756</v>
      </c>
      <c r="K67" s="319">
        <v>4118</v>
      </c>
      <c r="L67" s="317">
        <v>4464</v>
      </c>
      <c r="M67" s="318">
        <v>4836</v>
      </c>
      <c r="N67" s="319">
        <v>5208</v>
      </c>
      <c r="O67" s="317">
        <v>5580</v>
      </c>
      <c r="P67" s="318">
        <v>5952</v>
      </c>
      <c r="Q67" s="319">
        <v>6324</v>
      </c>
      <c r="R67" s="317">
        <v>6696</v>
      </c>
      <c r="S67" s="316">
        <v>7068</v>
      </c>
      <c r="T67" s="317">
        <v>7440</v>
      </c>
      <c r="U67" s="222">
        <v>3.0999999999999996</v>
      </c>
    </row>
    <row r="68" spans="1:42" x14ac:dyDescent="0.15">
      <c r="A68" s="264"/>
      <c r="B68" s="237">
        <v>3.19</v>
      </c>
      <c r="C68" s="264">
        <v>2.5099999999999998</v>
      </c>
      <c r="D68" s="264">
        <v>2.2799999999999998</v>
      </c>
      <c r="E68" s="264">
        <v>2.12</v>
      </c>
      <c r="F68" s="264">
        <v>2.06</v>
      </c>
      <c r="G68" s="264">
        <v>1.98</v>
      </c>
      <c r="H68" s="264">
        <v>1.96</v>
      </c>
      <c r="I68" s="264">
        <v>1.92</v>
      </c>
      <c r="J68" s="264">
        <v>1.92</v>
      </c>
      <c r="K68" s="264">
        <v>1.92</v>
      </c>
      <c r="L68" s="264">
        <v>1.92</v>
      </c>
      <c r="M68" s="264">
        <v>1.92</v>
      </c>
      <c r="N68" s="264">
        <v>1.92</v>
      </c>
      <c r="O68" s="264">
        <v>1.92</v>
      </c>
      <c r="P68" s="264">
        <v>1.92</v>
      </c>
      <c r="Q68" s="264">
        <v>1.92</v>
      </c>
      <c r="R68" s="264">
        <v>1.92</v>
      </c>
      <c r="S68" s="264">
        <v>1.92</v>
      </c>
      <c r="T68" s="264">
        <v>1.92</v>
      </c>
    </row>
    <row r="69" spans="1:42" x14ac:dyDescent="0.15">
      <c r="A69" s="264"/>
      <c r="B69" s="265">
        <v>5.84</v>
      </c>
      <c r="C69" s="219">
        <v>4.3499999999999996</v>
      </c>
      <c r="D69" s="219">
        <v>3.84</v>
      </c>
      <c r="E69" s="219">
        <v>3.55</v>
      </c>
      <c r="F69" s="219">
        <v>3.4000000000000004</v>
      </c>
      <c r="G69" s="219">
        <v>3.2800000000000002</v>
      </c>
      <c r="H69" s="219">
        <v>3.23</v>
      </c>
      <c r="I69" s="219">
        <v>3.19</v>
      </c>
      <c r="J69" s="219">
        <v>3.13</v>
      </c>
      <c r="K69" s="219">
        <v>3.12</v>
      </c>
      <c r="L69" s="219">
        <v>3.0999999999999996</v>
      </c>
      <c r="M69" s="219">
        <v>3.0999999999999996</v>
      </c>
      <c r="N69" s="219">
        <v>3.0999999999999996</v>
      </c>
      <c r="O69" s="219">
        <v>3.0999999999999996</v>
      </c>
      <c r="P69" s="219">
        <v>3.0999999999999996</v>
      </c>
      <c r="Q69" s="219">
        <v>3.0999999999999996</v>
      </c>
      <c r="R69" s="219">
        <v>3.0999999999999996</v>
      </c>
      <c r="S69" s="219">
        <v>3.0999999999999996</v>
      </c>
      <c r="T69" s="219">
        <v>3.0999999999999996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157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43">
        <v>157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295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295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157</v>
      </c>
      <c r="C78" s="248">
        <f t="shared" ref="C78:C109" si="1">ROUND(X78*$T$76,0)</f>
        <v>181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50">
        <v>157</v>
      </c>
      <c r="X78" s="250">
        <v>181</v>
      </c>
      <c r="Y78" s="250"/>
      <c r="Z78" s="250"/>
      <c r="AA78" s="250"/>
      <c r="AB78" s="250"/>
      <c r="AC78" s="250"/>
      <c r="AD78" s="250"/>
      <c r="AE78" s="295"/>
      <c r="AF78" s="295"/>
      <c r="AG78" s="295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295</v>
      </c>
      <c r="C79" s="245">
        <f t="shared" si="1"/>
        <v>319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50">
        <f>W78+B149</f>
        <v>295</v>
      </c>
      <c r="X79" s="250">
        <f>X78+C149</f>
        <v>319</v>
      </c>
      <c r="Y79" s="250"/>
      <c r="Z79" s="250"/>
      <c r="AA79" s="250"/>
      <c r="AB79" s="250"/>
      <c r="AC79" s="250"/>
      <c r="AD79" s="250"/>
      <c r="AE79" s="295"/>
      <c r="AF79" s="295"/>
      <c r="AG79" s="295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182</v>
      </c>
      <c r="C80" s="248">
        <f t="shared" si="1"/>
        <v>204</v>
      </c>
      <c r="D80" s="248">
        <f t="shared" ref="D80:D111" si="2">ROUND(Y80*$T$76,0)</f>
        <v>223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50">
        <v>182</v>
      </c>
      <c r="X80" s="250">
        <v>204</v>
      </c>
      <c r="Y80" s="250">
        <v>223</v>
      </c>
      <c r="Z80" s="250"/>
      <c r="AA80" s="250"/>
      <c r="AB80" s="250"/>
      <c r="AC80" s="250"/>
      <c r="AD80" s="250"/>
      <c r="AE80" s="295"/>
      <c r="AF80" s="295"/>
      <c r="AG80" s="295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339</v>
      </c>
      <c r="C81" s="245">
        <f t="shared" si="1"/>
        <v>361</v>
      </c>
      <c r="D81" s="245">
        <f t="shared" si="2"/>
        <v>391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50">
        <f>W80+B151</f>
        <v>339</v>
      </c>
      <c r="X81" s="250">
        <f>X80+C151</f>
        <v>361</v>
      </c>
      <c r="Y81" s="250">
        <f>Y80+D151</f>
        <v>391</v>
      </c>
      <c r="Z81" s="250"/>
      <c r="AA81" s="250"/>
      <c r="AB81" s="250"/>
      <c r="AC81" s="250"/>
      <c r="AD81" s="250"/>
      <c r="AE81" s="295"/>
      <c r="AF81" s="295"/>
      <c r="AG81" s="295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206</v>
      </c>
      <c r="C82" s="248">
        <f t="shared" si="1"/>
        <v>233</v>
      </c>
      <c r="D82" s="248">
        <f t="shared" si="2"/>
        <v>257</v>
      </c>
      <c r="E82" s="248">
        <f t="shared" ref="E82:E113" si="3">ROUND(Z82*$T$76,0)</f>
        <v>281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50">
        <v>206</v>
      </c>
      <c r="X82" s="250">
        <v>233</v>
      </c>
      <c r="Y82" s="250">
        <v>257</v>
      </c>
      <c r="Z82" s="250">
        <v>281</v>
      </c>
      <c r="AA82" s="250"/>
      <c r="AB82" s="250"/>
      <c r="AC82" s="250"/>
      <c r="AD82" s="250"/>
      <c r="AE82" s="295"/>
      <c r="AF82" s="295"/>
      <c r="AG82" s="295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381</v>
      </c>
      <c r="C83" s="245">
        <f t="shared" si="1"/>
        <v>408</v>
      </c>
      <c r="D83" s="245">
        <f t="shared" si="2"/>
        <v>441</v>
      </c>
      <c r="E83" s="245">
        <f t="shared" si="3"/>
        <v>478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50">
        <f>W82+B153</f>
        <v>381</v>
      </c>
      <c r="X83" s="250">
        <f>X82+C153</f>
        <v>408</v>
      </c>
      <c r="Y83" s="250">
        <f>Y82+D153</f>
        <v>441</v>
      </c>
      <c r="Z83" s="250">
        <f>Z82+E153</f>
        <v>478</v>
      </c>
      <c r="AA83" s="250"/>
      <c r="AB83" s="250"/>
      <c r="AC83" s="250"/>
      <c r="AD83" s="250"/>
      <c r="AE83" s="295"/>
      <c r="AF83" s="295"/>
      <c r="AG83" s="295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224</v>
      </c>
      <c r="C84" s="248">
        <f t="shared" si="1"/>
        <v>260</v>
      </c>
      <c r="D84" s="248">
        <f t="shared" si="2"/>
        <v>288</v>
      </c>
      <c r="E84" s="248">
        <f t="shared" si="3"/>
        <v>326</v>
      </c>
      <c r="F84" s="248">
        <f t="shared" ref="F84:F115" si="4">ROUND(AA84*$T$76,0)</f>
        <v>353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50">
        <v>224</v>
      </c>
      <c r="X84" s="250">
        <v>260</v>
      </c>
      <c r="Y84" s="250">
        <v>288</v>
      </c>
      <c r="Z84" s="250">
        <v>326</v>
      </c>
      <c r="AA84" s="250">
        <v>353</v>
      </c>
      <c r="AB84" s="250"/>
      <c r="AC84" s="250"/>
      <c r="AD84" s="250"/>
      <c r="AE84" s="295"/>
      <c r="AF84" s="295"/>
      <c r="AG84" s="295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414</v>
      </c>
      <c r="C85" s="252">
        <f t="shared" si="1"/>
        <v>450</v>
      </c>
      <c r="D85" s="252">
        <f t="shared" si="2"/>
        <v>500</v>
      </c>
      <c r="E85" s="252">
        <f t="shared" si="3"/>
        <v>547</v>
      </c>
      <c r="F85" s="252">
        <f t="shared" si="4"/>
        <v>592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50">
        <f>W84+B155</f>
        <v>414</v>
      </c>
      <c r="X85" s="250">
        <f>X84+C155</f>
        <v>450</v>
      </c>
      <c r="Y85" s="250">
        <f>Y84+D155</f>
        <v>500</v>
      </c>
      <c r="Z85" s="250">
        <f>Z84+E155</f>
        <v>547</v>
      </c>
      <c r="AA85" s="250">
        <f>AA84+F155</f>
        <v>592</v>
      </c>
      <c r="AB85" s="250"/>
      <c r="AC85" s="250"/>
      <c r="AD85" s="250"/>
      <c r="AE85" s="295"/>
      <c r="AF85" s="295"/>
      <c r="AG85" s="295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247</v>
      </c>
      <c r="C86" s="241">
        <f t="shared" si="1"/>
        <v>283</v>
      </c>
      <c r="D86" s="241">
        <f t="shared" si="2"/>
        <v>320</v>
      </c>
      <c r="E86" s="241">
        <f t="shared" si="3"/>
        <v>363</v>
      </c>
      <c r="F86" s="241">
        <f t="shared" si="4"/>
        <v>396</v>
      </c>
      <c r="G86" s="241">
        <f t="shared" ref="G86:G133" si="5">ROUND(AB86*$T$76,0)</f>
        <v>445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50">
        <v>247</v>
      </c>
      <c r="X86" s="250">
        <v>283</v>
      </c>
      <c r="Y86" s="250">
        <v>320</v>
      </c>
      <c r="Z86" s="250">
        <v>363</v>
      </c>
      <c r="AA86" s="250">
        <v>396</v>
      </c>
      <c r="AB86" s="250">
        <v>445</v>
      </c>
      <c r="AC86" s="250"/>
      <c r="AD86" s="250"/>
      <c r="AE86" s="295"/>
      <c r="AF86" s="295"/>
      <c r="AG86" s="295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455</v>
      </c>
      <c r="C87" s="245">
        <f t="shared" si="1"/>
        <v>491</v>
      </c>
      <c r="D87" s="245">
        <f t="shared" si="2"/>
        <v>556</v>
      </c>
      <c r="E87" s="245">
        <f t="shared" si="3"/>
        <v>613</v>
      </c>
      <c r="F87" s="245">
        <f t="shared" si="4"/>
        <v>667</v>
      </c>
      <c r="G87" s="245">
        <f t="shared" si="5"/>
        <v>734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50">
        <f t="shared" ref="W87:AB87" si="6">W86+B157</f>
        <v>455</v>
      </c>
      <c r="X87" s="250">
        <f t="shared" si="6"/>
        <v>491</v>
      </c>
      <c r="Y87" s="250">
        <f t="shared" si="6"/>
        <v>556</v>
      </c>
      <c r="Z87" s="250">
        <f t="shared" si="6"/>
        <v>613</v>
      </c>
      <c r="AA87" s="250">
        <f t="shared" si="6"/>
        <v>667</v>
      </c>
      <c r="AB87" s="250">
        <f t="shared" si="6"/>
        <v>734</v>
      </c>
      <c r="AC87" s="250"/>
      <c r="AD87" s="250"/>
      <c r="AE87" s="295"/>
      <c r="AF87" s="295"/>
      <c r="AG87" s="295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264</v>
      </c>
      <c r="C88" s="248">
        <f t="shared" si="1"/>
        <v>309</v>
      </c>
      <c r="D88" s="248">
        <f t="shared" si="2"/>
        <v>348</v>
      </c>
      <c r="E88" s="248">
        <f t="shared" si="3"/>
        <v>406</v>
      </c>
      <c r="F88" s="248">
        <f t="shared" si="4"/>
        <v>442</v>
      </c>
      <c r="G88" s="248">
        <f t="shared" si="5"/>
        <v>499</v>
      </c>
      <c r="H88" s="248">
        <f t="shared" ref="H88:H133" si="7">ROUND(AC88*$T$76,0)</f>
        <v>559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50">
        <v>264</v>
      </c>
      <c r="X88" s="250">
        <v>309</v>
      </c>
      <c r="Y88" s="250">
        <v>348</v>
      </c>
      <c r="Z88" s="250">
        <v>406</v>
      </c>
      <c r="AA88" s="250">
        <v>442</v>
      </c>
      <c r="AB88" s="250">
        <v>499</v>
      </c>
      <c r="AC88" s="250">
        <v>559</v>
      </c>
      <c r="AD88" s="250"/>
      <c r="AE88" s="295"/>
      <c r="AF88" s="295"/>
      <c r="AG88" s="295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493</v>
      </c>
      <c r="C89" s="245">
        <f t="shared" si="1"/>
        <v>538</v>
      </c>
      <c r="D89" s="245">
        <f t="shared" si="2"/>
        <v>601</v>
      </c>
      <c r="E89" s="245">
        <f t="shared" si="3"/>
        <v>686</v>
      </c>
      <c r="F89" s="245">
        <f t="shared" si="4"/>
        <v>745</v>
      </c>
      <c r="G89" s="245">
        <f t="shared" si="5"/>
        <v>816</v>
      </c>
      <c r="H89" s="245">
        <f t="shared" si="7"/>
        <v>923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50">
        <f t="shared" ref="W89:AC89" si="8">W88+B159</f>
        <v>493</v>
      </c>
      <c r="X89" s="250">
        <f t="shared" si="8"/>
        <v>538</v>
      </c>
      <c r="Y89" s="250">
        <f t="shared" si="8"/>
        <v>601</v>
      </c>
      <c r="Z89" s="250">
        <f t="shared" si="8"/>
        <v>686</v>
      </c>
      <c r="AA89" s="250">
        <f t="shared" si="8"/>
        <v>745</v>
      </c>
      <c r="AB89" s="250">
        <f t="shared" si="8"/>
        <v>816</v>
      </c>
      <c r="AC89" s="250">
        <f t="shared" si="8"/>
        <v>923</v>
      </c>
      <c r="AD89" s="250"/>
      <c r="AE89" s="295"/>
      <c r="AF89" s="295"/>
      <c r="AG89" s="295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288</v>
      </c>
      <c r="C90" s="248">
        <f t="shared" si="1"/>
        <v>337</v>
      </c>
      <c r="D90" s="248">
        <f t="shared" si="2"/>
        <v>379</v>
      </c>
      <c r="E90" s="248">
        <f t="shared" si="3"/>
        <v>445</v>
      </c>
      <c r="F90" s="248">
        <f t="shared" si="4"/>
        <v>482</v>
      </c>
      <c r="G90" s="248">
        <f t="shared" si="5"/>
        <v>543</v>
      </c>
      <c r="H90" s="248">
        <f t="shared" si="7"/>
        <v>610</v>
      </c>
      <c r="I90" s="248">
        <f t="shared" ref="I90:I133" si="9">ROUND(AD90*$T$76,0)</f>
        <v>668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50">
        <v>288</v>
      </c>
      <c r="X90" s="250">
        <v>337</v>
      </c>
      <c r="Y90" s="250">
        <v>379</v>
      </c>
      <c r="Z90" s="250">
        <v>445</v>
      </c>
      <c r="AA90" s="250">
        <v>482</v>
      </c>
      <c r="AB90" s="250">
        <v>543</v>
      </c>
      <c r="AC90" s="250">
        <v>610</v>
      </c>
      <c r="AD90" s="250">
        <v>668</v>
      </c>
      <c r="AE90" s="295"/>
      <c r="AF90" s="295"/>
      <c r="AG90" s="295"/>
      <c r="AH90" s="243"/>
      <c r="AI90" s="243"/>
      <c r="AJ90" s="243"/>
      <c r="AK90" s="243"/>
      <c r="AL90" s="243"/>
      <c r="AM90" s="243"/>
      <c r="AN90" s="243"/>
      <c r="AO90" s="243"/>
      <c r="AP90" s="222">
        <v>2.06</v>
      </c>
    </row>
    <row r="91" spans="1:42" x14ac:dyDescent="0.15">
      <c r="A91" s="244">
        <v>450</v>
      </c>
      <c r="B91" s="245">
        <f t="shared" si="0"/>
        <v>537</v>
      </c>
      <c r="C91" s="245">
        <f t="shared" si="1"/>
        <v>586</v>
      </c>
      <c r="D91" s="245">
        <f t="shared" si="2"/>
        <v>653</v>
      </c>
      <c r="E91" s="245">
        <f t="shared" si="3"/>
        <v>741</v>
      </c>
      <c r="F91" s="245">
        <f t="shared" si="4"/>
        <v>817</v>
      </c>
      <c r="G91" s="245">
        <f t="shared" si="5"/>
        <v>889</v>
      </c>
      <c r="H91" s="245">
        <f t="shared" si="7"/>
        <v>1015</v>
      </c>
      <c r="I91" s="245">
        <f t="shared" si="9"/>
        <v>1118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50">
        <f t="shared" ref="W91:AD91" si="10">W90+B161</f>
        <v>537</v>
      </c>
      <c r="X91" s="250">
        <f t="shared" si="10"/>
        <v>586</v>
      </c>
      <c r="Y91" s="250">
        <f t="shared" si="10"/>
        <v>653</v>
      </c>
      <c r="Z91" s="250">
        <f t="shared" si="10"/>
        <v>741</v>
      </c>
      <c r="AA91" s="250">
        <f t="shared" si="10"/>
        <v>817</v>
      </c>
      <c r="AB91" s="250">
        <f t="shared" si="10"/>
        <v>889</v>
      </c>
      <c r="AC91" s="250">
        <f t="shared" si="10"/>
        <v>1015</v>
      </c>
      <c r="AD91" s="250">
        <f t="shared" si="10"/>
        <v>1118</v>
      </c>
      <c r="AE91" s="295"/>
      <c r="AF91" s="295"/>
      <c r="AG91" s="295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306</v>
      </c>
      <c r="C92" s="248">
        <f t="shared" si="1"/>
        <v>360</v>
      </c>
      <c r="D92" s="248">
        <f t="shared" si="2"/>
        <v>416</v>
      </c>
      <c r="E92" s="248">
        <f t="shared" si="3"/>
        <v>489</v>
      </c>
      <c r="F92" s="248">
        <f t="shared" si="4"/>
        <v>530</v>
      </c>
      <c r="G92" s="248">
        <f t="shared" si="5"/>
        <v>596</v>
      </c>
      <c r="H92" s="248">
        <f t="shared" si="7"/>
        <v>669</v>
      </c>
      <c r="I92" s="248">
        <f t="shared" si="9"/>
        <v>735</v>
      </c>
      <c r="J92" s="248">
        <f t="shared" ref="J92:J133" si="11">ROUND(AE92*$T$76,0)</f>
        <v>816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50">
        <v>306</v>
      </c>
      <c r="X92" s="250">
        <v>360</v>
      </c>
      <c r="Y92" s="250">
        <v>416</v>
      </c>
      <c r="Z92" s="250">
        <v>489</v>
      </c>
      <c r="AA92" s="250">
        <v>530</v>
      </c>
      <c r="AB92" s="250">
        <v>596</v>
      </c>
      <c r="AC92" s="250">
        <v>669</v>
      </c>
      <c r="AD92" s="250">
        <v>735</v>
      </c>
      <c r="AE92" s="295">
        <f>$AE$74*V92*AP92</f>
        <v>816</v>
      </c>
      <c r="AF92" s="295"/>
      <c r="AG92" s="295"/>
      <c r="AH92" s="243"/>
      <c r="AI92" s="243"/>
      <c r="AJ92" s="243"/>
      <c r="AK92" s="243"/>
      <c r="AL92" s="243"/>
      <c r="AM92" s="243"/>
      <c r="AN92" s="243"/>
      <c r="AO92" s="243"/>
      <c r="AP92" s="222">
        <v>2.04</v>
      </c>
    </row>
    <row r="93" spans="1:42" x14ac:dyDescent="0.15">
      <c r="A93" s="244">
        <v>500</v>
      </c>
      <c r="B93" s="245">
        <f t="shared" si="0"/>
        <v>568</v>
      </c>
      <c r="C93" s="245">
        <f t="shared" si="1"/>
        <v>622</v>
      </c>
      <c r="D93" s="245">
        <f t="shared" si="2"/>
        <v>717</v>
      </c>
      <c r="E93" s="245">
        <f t="shared" si="3"/>
        <v>806</v>
      </c>
      <c r="F93" s="245">
        <f t="shared" si="4"/>
        <v>896</v>
      </c>
      <c r="G93" s="245">
        <f t="shared" si="5"/>
        <v>977</v>
      </c>
      <c r="H93" s="245">
        <f t="shared" si="7"/>
        <v>1114</v>
      </c>
      <c r="I93" s="245">
        <f t="shared" si="9"/>
        <v>1227</v>
      </c>
      <c r="J93" s="245">
        <f t="shared" si="11"/>
        <v>1363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50">
        <f t="shared" ref="W93:AE93" si="12">W92+B163</f>
        <v>568</v>
      </c>
      <c r="X93" s="250">
        <f t="shared" si="12"/>
        <v>622</v>
      </c>
      <c r="Y93" s="250">
        <f t="shared" si="12"/>
        <v>717</v>
      </c>
      <c r="Z93" s="250">
        <f t="shared" si="12"/>
        <v>806</v>
      </c>
      <c r="AA93" s="250">
        <f t="shared" si="12"/>
        <v>896</v>
      </c>
      <c r="AB93" s="250">
        <f t="shared" si="12"/>
        <v>977</v>
      </c>
      <c r="AC93" s="250">
        <f t="shared" si="12"/>
        <v>1114</v>
      </c>
      <c r="AD93" s="250">
        <f t="shared" si="12"/>
        <v>1227</v>
      </c>
      <c r="AE93" s="295">
        <f t="shared" si="12"/>
        <v>1363</v>
      </c>
      <c r="AF93" s="295"/>
      <c r="AG93" s="295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332</v>
      </c>
      <c r="C94" s="248">
        <f t="shared" si="1"/>
        <v>382</v>
      </c>
      <c r="D94" s="248">
        <f t="shared" si="2"/>
        <v>445</v>
      </c>
      <c r="E94" s="248">
        <f t="shared" si="3"/>
        <v>512</v>
      </c>
      <c r="F94" s="248">
        <f t="shared" si="4"/>
        <v>597</v>
      </c>
      <c r="G94" s="248">
        <f t="shared" si="5"/>
        <v>668</v>
      </c>
      <c r="H94" s="248">
        <f t="shared" si="7"/>
        <v>751</v>
      </c>
      <c r="I94" s="248">
        <f t="shared" si="9"/>
        <v>832</v>
      </c>
      <c r="J94" s="248">
        <f t="shared" si="11"/>
        <v>924</v>
      </c>
      <c r="K94" s="248">
        <f t="shared" ref="K94:K133" si="13">ROUND(AF94*$T$76,0)</f>
        <v>1016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50">
        <v>332</v>
      </c>
      <c r="X94" s="250">
        <v>382</v>
      </c>
      <c r="Y94" s="250">
        <v>445</v>
      </c>
      <c r="Z94" s="250">
        <v>512</v>
      </c>
      <c r="AA94" s="250">
        <v>597</v>
      </c>
      <c r="AB94" s="250">
        <v>668</v>
      </c>
      <c r="AC94" s="250">
        <v>751</v>
      </c>
      <c r="AD94" s="250">
        <v>832</v>
      </c>
      <c r="AE94" s="295">
        <f>$AE$74*V94*AP94</f>
        <v>924</v>
      </c>
      <c r="AF94" s="295">
        <f>$AF$74*V94*AP94</f>
        <v>1016.4000000000001</v>
      </c>
      <c r="AG94" s="295"/>
      <c r="AH94" s="243"/>
      <c r="AI94" s="243"/>
      <c r="AJ94" s="243"/>
      <c r="AK94" s="243"/>
      <c r="AL94" s="243"/>
      <c r="AM94" s="243"/>
      <c r="AN94" s="243"/>
      <c r="AO94" s="243"/>
      <c r="AP94" s="222">
        <v>2.1</v>
      </c>
    </row>
    <row r="95" spans="1:42" x14ac:dyDescent="0.15">
      <c r="A95" s="244">
        <v>550</v>
      </c>
      <c r="B95" s="245">
        <f t="shared" si="0"/>
        <v>618</v>
      </c>
      <c r="C95" s="245">
        <f t="shared" si="1"/>
        <v>668</v>
      </c>
      <c r="D95" s="245">
        <f t="shared" si="2"/>
        <v>762</v>
      </c>
      <c r="E95" s="245">
        <f t="shared" si="3"/>
        <v>858</v>
      </c>
      <c r="F95" s="245">
        <f t="shared" si="4"/>
        <v>997</v>
      </c>
      <c r="G95" s="245">
        <f t="shared" si="5"/>
        <v>1092</v>
      </c>
      <c r="H95" s="245">
        <f t="shared" si="7"/>
        <v>1237</v>
      </c>
      <c r="I95" s="245">
        <f t="shared" si="9"/>
        <v>1371</v>
      </c>
      <c r="J95" s="245">
        <f t="shared" si="11"/>
        <v>1521</v>
      </c>
      <c r="K95" s="245">
        <f t="shared" si="13"/>
        <v>1681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50">
        <f t="shared" ref="W95:AF95" si="14">W94+B165</f>
        <v>618</v>
      </c>
      <c r="X95" s="250">
        <f t="shared" si="14"/>
        <v>668</v>
      </c>
      <c r="Y95" s="250">
        <f t="shared" si="14"/>
        <v>762</v>
      </c>
      <c r="Z95" s="250">
        <f t="shared" si="14"/>
        <v>858</v>
      </c>
      <c r="AA95" s="250">
        <f t="shared" si="14"/>
        <v>997</v>
      </c>
      <c r="AB95" s="250">
        <f t="shared" si="14"/>
        <v>1092</v>
      </c>
      <c r="AC95" s="250">
        <f t="shared" si="14"/>
        <v>1237</v>
      </c>
      <c r="AD95" s="250">
        <f t="shared" si="14"/>
        <v>1371</v>
      </c>
      <c r="AE95" s="295">
        <f t="shared" si="14"/>
        <v>1521</v>
      </c>
      <c r="AF95" s="295">
        <f t="shared" si="14"/>
        <v>1681.4</v>
      </c>
      <c r="AG95" s="295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349</v>
      </c>
      <c r="C96" s="248">
        <f t="shared" si="1"/>
        <v>419</v>
      </c>
      <c r="D96" s="248">
        <f t="shared" si="2"/>
        <v>486</v>
      </c>
      <c r="E96" s="248">
        <f t="shared" si="3"/>
        <v>547</v>
      </c>
      <c r="F96" s="248">
        <f t="shared" si="4"/>
        <v>638</v>
      </c>
      <c r="G96" s="248">
        <f t="shared" si="5"/>
        <v>712</v>
      </c>
      <c r="H96" s="248">
        <f t="shared" si="7"/>
        <v>802</v>
      </c>
      <c r="I96" s="248">
        <f t="shared" si="9"/>
        <v>887</v>
      </c>
      <c r="J96" s="248">
        <f t="shared" si="11"/>
        <v>984</v>
      </c>
      <c r="K96" s="248">
        <f t="shared" si="13"/>
        <v>1082</v>
      </c>
      <c r="L96" s="248">
        <f t="shared" ref="L96:L133" si="15">ROUND(AG96*$T$76,0)</f>
        <v>1181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50">
        <v>349</v>
      </c>
      <c r="X96" s="250">
        <v>419</v>
      </c>
      <c r="Y96" s="250">
        <v>486</v>
      </c>
      <c r="Z96" s="250">
        <v>547</v>
      </c>
      <c r="AA96" s="250">
        <v>638</v>
      </c>
      <c r="AB96" s="250">
        <v>712</v>
      </c>
      <c r="AC96" s="250">
        <v>802</v>
      </c>
      <c r="AD96" s="250">
        <v>887</v>
      </c>
      <c r="AE96" s="295">
        <f>$AE$74*V96*AP96</f>
        <v>983.99999999999989</v>
      </c>
      <c r="AF96" s="295">
        <f>$AF$74*V96*AP96</f>
        <v>1082.3999999999999</v>
      </c>
      <c r="AG96" s="295">
        <f>$AG$74*V96*AP96</f>
        <v>1180.8</v>
      </c>
      <c r="AH96" s="243"/>
      <c r="AI96" s="243"/>
      <c r="AJ96" s="243"/>
      <c r="AK96" s="243"/>
      <c r="AL96" s="243"/>
      <c r="AM96" s="243"/>
      <c r="AN96" s="243"/>
      <c r="AO96" s="243"/>
      <c r="AP96" s="222">
        <v>2.0499999999999998</v>
      </c>
    </row>
    <row r="97" spans="1:42" ht="13" thickBot="1" x14ac:dyDescent="0.2">
      <c r="A97" s="240">
        <v>600</v>
      </c>
      <c r="B97" s="252">
        <f t="shared" si="0"/>
        <v>652</v>
      </c>
      <c r="C97" s="252">
        <f t="shared" si="1"/>
        <v>722</v>
      </c>
      <c r="D97" s="252">
        <f t="shared" si="2"/>
        <v>824</v>
      </c>
      <c r="E97" s="252">
        <f t="shared" si="3"/>
        <v>920</v>
      </c>
      <c r="F97" s="252">
        <f t="shared" si="4"/>
        <v>1060</v>
      </c>
      <c r="G97" s="252">
        <f t="shared" si="5"/>
        <v>1171</v>
      </c>
      <c r="H97" s="252">
        <f t="shared" si="7"/>
        <v>1314</v>
      </c>
      <c r="I97" s="252">
        <f t="shared" si="9"/>
        <v>1455</v>
      </c>
      <c r="J97" s="252">
        <f t="shared" si="11"/>
        <v>1610</v>
      </c>
      <c r="K97" s="252">
        <f t="shared" si="13"/>
        <v>1780</v>
      </c>
      <c r="L97" s="252">
        <f t="shared" si="15"/>
        <v>1949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50">
        <f t="shared" ref="W97:AG97" si="16">W96+B167</f>
        <v>652</v>
      </c>
      <c r="X97" s="250">
        <f t="shared" si="16"/>
        <v>722</v>
      </c>
      <c r="Y97" s="250">
        <f t="shared" si="16"/>
        <v>824</v>
      </c>
      <c r="Z97" s="250">
        <f t="shared" si="16"/>
        <v>920</v>
      </c>
      <c r="AA97" s="250">
        <f t="shared" si="16"/>
        <v>1060</v>
      </c>
      <c r="AB97" s="250">
        <f t="shared" si="16"/>
        <v>1171</v>
      </c>
      <c r="AC97" s="250">
        <f t="shared" si="16"/>
        <v>1314</v>
      </c>
      <c r="AD97" s="250">
        <f t="shared" si="16"/>
        <v>1455</v>
      </c>
      <c r="AE97" s="295">
        <f t="shared" si="16"/>
        <v>1610</v>
      </c>
      <c r="AF97" s="295">
        <f t="shared" si="16"/>
        <v>1780.3999999999999</v>
      </c>
      <c r="AG97" s="295">
        <f t="shared" si="16"/>
        <v>1948.8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3.38</v>
      </c>
    </row>
    <row r="98" spans="1:42" x14ac:dyDescent="0.15">
      <c r="A98" s="238" t="s">
        <v>11</v>
      </c>
      <c r="B98" s="241">
        <f t="shared" si="0"/>
        <v>374</v>
      </c>
      <c r="C98" s="241">
        <f t="shared" si="1"/>
        <v>440</v>
      </c>
      <c r="D98" s="241">
        <f t="shared" si="2"/>
        <v>508</v>
      </c>
      <c r="E98" s="241">
        <f t="shared" si="3"/>
        <v>587</v>
      </c>
      <c r="F98" s="241">
        <f t="shared" si="4"/>
        <v>684</v>
      </c>
      <c r="G98" s="241">
        <f t="shared" si="5"/>
        <v>764</v>
      </c>
      <c r="H98" s="241">
        <f t="shared" si="7"/>
        <v>861</v>
      </c>
      <c r="I98" s="241">
        <f t="shared" si="9"/>
        <v>955</v>
      </c>
      <c r="J98" s="241">
        <f t="shared" si="11"/>
        <v>1061</v>
      </c>
      <c r="K98" s="241">
        <f t="shared" si="13"/>
        <v>1167</v>
      </c>
      <c r="L98" s="241">
        <f t="shared" si="15"/>
        <v>1273</v>
      </c>
      <c r="M98" s="241">
        <f t="shared" ref="M98:M133" si="17">ROUND(AH98*$T$76,0)</f>
        <v>1379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50">
        <v>374</v>
      </c>
      <c r="X98" s="250">
        <v>440</v>
      </c>
      <c r="Y98" s="250">
        <v>508</v>
      </c>
      <c r="Z98" s="250">
        <v>587</v>
      </c>
      <c r="AA98" s="250">
        <v>684</v>
      </c>
      <c r="AB98" s="250">
        <v>764</v>
      </c>
      <c r="AC98" s="250">
        <v>861</v>
      </c>
      <c r="AD98" s="250">
        <v>955</v>
      </c>
      <c r="AE98" s="295">
        <f>$AE$74*V98*AP98</f>
        <v>1060.8</v>
      </c>
      <c r="AF98" s="295">
        <f>$AF$74*V98*AP98</f>
        <v>1166.8800000000001</v>
      </c>
      <c r="AG98" s="295">
        <f>$AG$74*V98*AP98</f>
        <v>1272.96</v>
      </c>
      <c r="AH98" s="243">
        <f>$AH$74*V98*AP98</f>
        <v>1379.04</v>
      </c>
      <c r="AI98" s="243"/>
      <c r="AJ98" s="243"/>
      <c r="AK98" s="243"/>
      <c r="AL98" s="243"/>
      <c r="AM98" s="243"/>
      <c r="AN98" s="243"/>
      <c r="AO98" s="243"/>
      <c r="AP98" s="222">
        <v>2.04</v>
      </c>
    </row>
    <row r="99" spans="1:42" x14ac:dyDescent="0.15">
      <c r="A99" s="244">
        <v>650</v>
      </c>
      <c r="B99" s="245">
        <f t="shared" si="0"/>
        <v>694</v>
      </c>
      <c r="C99" s="245">
        <f t="shared" si="1"/>
        <v>760</v>
      </c>
      <c r="D99" s="245">
        <f t="shared" si="2"/>
        <v>872</v>
      </c>
      <c r="E99" s="245">
        <f t="shared" si="3"/>
        <v>990</v>
      </c>
      <c r="F99" s="245">
        <f t="shared" si="4"/>
        <v>1131</v>
      </c>
      <c r="G99" s="245">
        <f t="shared" si="5"/>
        <v>1259</v>
      </c>
      <c r="H99" s="245">
        <f t="shared" si="7"/>
        <v>1400</v>
      </c>
      <c r="I99" s="245">
        <f t="shared" si="9"/>
        <v>1551</v>
      </c>
      <c r="J99" s="245">
        <f t="shared" si="11"/>
        <v>1719</v>
      </c>
      <c r="K99" s="245">
        <f t="shared" si="13"/>
        <v>1897</v>
      </c>
      <c r="L99" s="245">
        <f t="shared" si="15"/>
        <v>2097</v>
      </c>
      <c r="M99" s="245">
        <f t="shared" si="17"/>
        <v>2271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50">
        <f t="shared" ref="W99:AH99" si="18">W98+B169</f>
        <v>694</v>
      </c>
      <c r="X99" s="250">
        <f t="shared" si="18"/>
        <v>760</v>
      </c>
      <c r="Y99" s="250">
        <f t="shared" si="18"/>
        <v>872</v>
      </c>
      <c r="Z99" s="250">
        <f t="shared" si="18"/>
        <v>990</v>
      </c>
      <c r="AA99" s="250">
        <f t="shared" si="18"/>
        <v>1131</v>
      </c>
      <c r="AB99" s="250">
        <f t="shared" si="18"/>
        <v>1259</v>
      </c>
      <c r="AC99" s="250">
        <f t="shared" si="18"/>
        <v>1400</v>
      </c>
      <c r="AD99" s="250">
        <f t="shared" si="18"/>
        <v>1551</v>
      </c>
      <c r="AE99" s="295">
        <f t="shared" si="18"/>
        <v>1718.8</v>
      </c>
      <c r="AF99" s="295">
        <f t="shared" si="18"/>
        <v>1896.88</v>
      </c>
      <c r="AG99" s="295">
        <f t="shared" si="18"/>
        <v>2096.96</v>
      </c>
      <c r="AH99" s="243">
        <f t="shared" si="18"/>
        <v>2271.36</v>
      </c>
      <c r="AI99" s="243"/>
      <c r="AJ99" s="243"/>
      <c r="AK99" s="243"/>
      <c r="AL99" s="243"/>
      <c r="AM99" s="243"/>
      <c r="AN99" s="243"/>
      <c r="AO99" s="243"/>
      <c r="AP99" s="222">
        <f>AP98+U169</f>
        <v>3.3600000000000003</v>
      </c>
    </row>
    <row r="100" spans="1:42" x14ac:dyDescent="0.15">
      <c r="A100" s="251" t="s">
        <v>12</v>
      </c>
      <c r="B100" s="248">
        <f t="shared" si="0"/>
        <v>397</v>
      </c>
      <c r="C100" s="248">
        <f t="shared" si="1"/>
        <v>465</v>
      </c>
      <c r="D100" s="248">
        <f t="shared" si="2"/>
        <v>540</v>
      </c>
      <c r="E100" s="248">
        <f t="shared" si="3"/>
        <v>621</v>
      </c>
      <c r="F100" s="248">
        <f t="shared" si="4"/>
        <v>726</v>
      </c>
      <c r="G100" s="248">
        <f t="shared" si="5"/>
        <v>808</v>
      </c>
      <c r="H100" s="248">
        <f t="shared" si="7"/>
        <v>912</v>
      </c>
      <c r="I100" s="248">
        <f t="shared" si="9"/>
        <v>1013</v>
      </c>
      <c r="J100" s="248">
        <f t="shared" si="11"/>
        <v>1126</v>
      </c>
      <c r="K100" s="248">
        <f t="shared" si="13"/>
        <v>1238</v>
      </c>
      <c r="L100" s="248">
        <f t="shared" si="15"/>
        <v>1351</v>
      </c>
      <c r="M100" s="248">
        <f t="shared" si="17"/>
        <v>1463</v>
      </c>
      <c r="N100" s="248">
        <f t="shared" ref="N100:N133" si="19">ROUND(AI100*$T$76,0)</f>
        <v>1576</v>
      </c>
      <c r="O100" s="248"/>
      <c r="P100" s="248"/>
      <c r="Q100" s="248"/>
      <c r="R100" s="248"/>
      <c r="S100" s="248"/>
      <c r="T100" s="249"/>
      <c r="V100" s="239">
        <v>28</v>
      </c>
      <c r="W100" s="250">
        <v>397</v>
      </c>
      <c r="X100" s="250">
        <v>465</v>
      </c>
      <c r="Y100" s="250">
        <v>540</v>
      </c>
      <c r="Z100" s="250">
        <v>621</v>
      </c>
      <c r="AA100" s="250">
        <v>726</v>
      </c>
      <c r="AB100" s="250">
        <v>808</v>
      </c>
      <c r="AC100" s="250">
        <v>912</v>
      </c>
      <c r="AD100" s="250">
        <v>1013</v>
      </c>
      <c r="AE100" s="295">
        <f>$AE$74*V100*AP100</f>
        <v>1125.5999999999999</v>
      </c>
      <c r="AF100" s="295">
        <f>$AF$74*V100*AP100</f>
        <v>1238.1599999999999</v>
      </c>
      <c r="AG100" s="295">
        <f>$AG$74*V100*AP100</f>
        <v>1350.7199999999998</v>
      </c>
      <c r="AH100" s="243">
        <f>$AH$74*V100*AP100</f>
        <v>1463.2799999999997</v>
      </c>
      <c r="AI100" s="243">
        <f>$AI$74*V100*AP100</f>
        <v>1575.84</v>
      </c>
      <c r="AJ100" s="243"/>
      <c r="AK100" s="243"/>
      <c r="AL100" s="243"/>
      <c r="AM100" s="243"/>
      <c r="AN100" s="243"/>
      <c r="AO100" s="243"/>
      <c r="AP100" s="222">
        <v>2.0099999999999998</v>
      </c>
    </row>
    <row r="101" spans="1:42" x14ac:dyDescent="0.15">
      <c r="A101" s="244">
        <v>700</v>
      </c>
      <c r="B101" s="245">
        <f t="shared" si="0"/>
        <v>733</v>
      </c>
      <c r="C101" s="245">
        <f t="shared" si="1"/>
        <v>801</v>
      </c>
      <c r="D101" s="245">
        <f t="shared" si="2"/>
        <v>921</v>
      </c>
      <c r="E101" s="245">
        <f t="shared" si="3"/>
        <v>1054</v>
      </c>
      <c r="F101" s="245">
        <f t="shared" si="4"/>
        <v>1206</v>
      </c>
      <c r="G101" s="245">
        <f t="shared" si="5"/>
        <v>1339</v>
      </c>
      <c r="H101" s="245">
        <f t="shared" si="7"/>
        <v>1506</v>
      </c>
      <c r="I101" s="245">
        <f t="shared" si="9"/>
        <v>1670</v>
      </c>
      <c r="J101" s="245">
        <f t="shared" si="11"/>
        <v>1850</v>
      </c>
      <c r="K101" s="245">
        <f t="shared" si="13"/>
        <v>2003</v>
      </c>
      <c r="L101" s="245">
        <f t="shared" si="15"/>
        <v>2233</v>
      </c>
      <c r="M101" s="245">
        <f t="shared" si="17"/>
        <v>2417</v>
      </c>
      <c r="N101" s="245">
        <f t="shared" si="19"/>
        <v>2603</v>
      </c>
      <c r="O101" s="245"/>
      <c r="P101" s="245"/>
      <c r="Q101" s="245"/>
      <c r="R101" s="245"/>
      <c r="S101" s="245"/>
      <c r="T101" s="246"/>
      <c r="V101" s="239">
        <v>700</v>
      </c>
      <c r="W101" s="250">
        <f t="shared" ref="W101:AI101" si="20">W100+B171</f>
        <v>733</v>
      </c>
      <c r="X101" s="250">
        <f t="shared" si="20"/>
        <v>801</v>
      </c>
      <c r="Y101" s="250">
        <f t="shared" si="20"/>
        <v>921</v>
      </c>
      <c r="Z101" s="250">
        <f t="shared" si="20"/>
        <v>1054</v>
      </c>
      <c r="AA101" s="250">
        <f t="shared" si="20"/>
        <v>1206</v>
      </c>
      <c r="AB101" s="250">
        <f t="shared" si="20"/>
        <v>1339</v>
      </c>
      <c r="AC101" s="250">
        <f t="shared" si="20"/>
        <v>1506</v>
      </c>
      <c r="AD101" s="250">
        <f t="shared" si="20"/>
        <v>1670</v>
      </c>
      <c r="AE101" s="295">
        <f t="shared" si="20"/>
        <v>1849.6</v>
      </c>
      <c r="AF101" s="295">
        <f t="shared" si="20"/>
        <v>2003.1599999999999</v>
      </c>
      <c r="AG101" s="295">
        <f t="shared" si="20"/>
        <v>2232.7199999999998</v>
      </c>
      <c r="AH101" s="243">
        <f t="shared" si="20"/>
        <v>2416.96</v>
      </c>
      <c r="AI101" s="243">
        <f t="shared" si="20"/>
        <v>2602.88</v>
      </c>
      <c r="AJ101" s="243"/>
      <c r="AK101" s="243"/>
      <c r="AL101" s="243"/>
      <c r="AM101" s="243"/>
      <c r="AN101" s="243"/>
      <c r="AO101" s="243"/>
      <c r="AP101" s="222">
        <f>AP100+U171</f>
        <v>3.32</v>
      </c>
    </row>
    <row r="102" spans="1:42" x14ac:dyDescent="0.15">
      <c r="A102" s="251" t="s">
        <v>13</v>
      </c>
      <c r="B102" s="248">
        <f t="shared" si="0"/>
        <v>420</v>
      </c>
      <c r="C102" s="248">
        <f t="shared" si="1"/>
        <v>494</v>
      </c>
      <c r="D102" s="248">
        <f t="shared" si="2"/>
        <v>575</v>
      </c>
      <c r="E102" s="248">
        <f t="shared" si="3"/>
        <v>660</v>
      </c>
      <c r="F102" s="248">
        <f t="shared" si="4"/>
        <v>774</v>
      </c>
      <c r="G102" s="248">
        <f t="shared" si="5"/>
        <v>859</v>
      </c>
      <c r="H102" s="248">
        <f t="shared" si="7"/>
        <v>971</v>
      </c>
      <c r="I102" s="248">
        <f t="shared" si="9"/>
        <v>1079</v>
      </c>
      <c r="J102" s="248">
        <f t="shared" si="11"/>
        <v>1200</v>
      </c>
      <c r="K102" s="248">
        <f t="shared" si="13"/>
        <v>1320</v>
      </c>
      <c r="L102" s="248">
        <f t="shared" si="15"/>
        <v>1440</v>
      </c>
      <c r="M102" s="248">
        <f t="shared" si="17"/>
        <v>1560</v>
      </c>
      <c r="N102" s="248">
        <f t="shared" si="19"/>
        <v>1680</v>
      </c>
      <c r="O102" s="248">
        <f t="shared" ref="O102:O133" si="21">ROUND(AJ102*$T$76,0)</f>
        <v>1800</v>
      </c>
      <c r="P102" s="248"/>
      <c r="Q102" s="248"/>
      <c r="R102" s="248"/>
      <c r="S102" s="248"/>
      <c r="T102" s="249"/>
      <c r="V102" s="239">
        <v>30</v>
      </c>
      <c r="W102" s="250">
        <v>420</v>
      </c>
      <c r="X102" s="250">
        <v>494</v>
      </c>
      <c r="Y102" s="250">
        <v>575</v>
      </c>
      <c r="Z102" s="250">
        <v>660</v>
      </c>
      <c r="AA102" s="250">
        <v>774</v>
      </c>
      <c r="AB102" s="250">
        <v>859</v>
      </c>
      <c r="AC102" s="250">
        <v>971</v>
      </c>
      <c r="AD102" s="250">
        <v>1079</v>
      </c>
      <c r="AE102" s="295">
        <f>$AE$74*V102*AP102</f>
        <v>1200</v>
      </c>
      <c r="AF102" s="295">
        <f>$AF$74*V102*AP102</f>
        <v>1320</v>
      </c>
      <c r="AG102" s="295">
        <f>$AG$74*V102*AP102</f>
        <v>1440</v>
      </c>
      <c r="AH102" s="243">
        <f>$AH$74*V102*AP102</f>
        <v>1560</v>
      </c>
      <c r="AI102" s="243">
        <f>$AI$74*V102*AP102</f>
        <v>1680</v>
      </c>
      <c r="AJ102" s="243">
        <f>$AJ$74*V102*AP102</f>
        <v>1800</v>
      </c>
      <c r="AK102" s="243"/>
      <c r="AL102" s="243"/>
      <c r="AM102" s="243"/>
      <c r="AN102" s="243"/>
      <c r="AO102" s="243"/>
      <c r="AP102" s="222">
        <v>2</v>
      </c>
    </row>
    <row r="103" spans="1:42" x14ac:dyDescent="0.15">
      <c r="A103" s="244">
        <v>750</v>
      </c>
      <c r="B103" s="245">
        <f t="shared" si="0"/>
        <v>780</v>
      </c>
      <c r="C103" s="245">
        <f t="shared" si="1"/>
        <v>854</v>
      </c>
      <c r="D103" s="245">
        <f t="shared" si="2"/>
        <v>983</v>
      </c>
      <c r="E103" s="245">
        <f t="shared" si="3"/>
        <v>1123</v>
      </c>
      <c r="F103" s="245">
        <f t="shared" si="4"/>
        <v>1287</v>
      </c>
      <c r="G103" s="245">
        <f t="shared" si="5"/>
        <v>1427</v>
      </c>
      <c r="H103" s="245">
        <f t="shared" si="7"/>
        <v>1605</v>
      </c>
      <c r="I103" s="245">
        <f t="shared" si="9"/>
        <v>1782</v>
      </c>
      <c r="J103" s="245">
        <f t="shared" si="11"/>
        <v>1973</v>
      </c>
      <c r="K103" s="245">
        <f t="shared" si="13"/>
        <v>2135</v>
      </c>
      <c r="L103" s="245">
        <f t="shared" si="15"/>
        <v>2380</v>
      </c>
      <c r="M103" s="245">
        <f t="shared" si="17"/>
        <v>2582</v>
      </c>
      <c r="N103" s="245">
        <f t="shared" si="19"/>
        <v>2780</v>
      </c>
      <c r="O103" s="245">
        <f t="shared" si="21"/>
        <v>2979</v>
      </c>
      <c r="P103" s="245"/>
      <c r="Q103" s="245"/>
      <c r="R103" s="245"/>
      <c r="S103" s="245"/>
      <c r="T103" s="246"/>
      <c r="V103" s="239">
        <v>750</v>
      </c>
      <c r="W103" s="250">
        <f t="shared" ref="W103:AJ103" si="22">W102+B173</f>
        <v>780</v>
      </c>
      <c r="X103" s="250">
        <f t="shared" si="22"/>
        <v>854</v>
      </c>
      <c r="Y103" s="250">
        <f t="shared" si="22"/>
        <v>983</v>
      </c>
      <c r="Z103" s="250">
        <f t="shared" si="22"/>
        <v>1123</v>
      </c>
      <c r="AA103" s="250">
        <f t="shared" si="22"/>
        <v>1287</v>
      </c>
      <c r="AB103" s="250">
        <f t="shared" si="22"/>
        <v>1427</v>
      </c>
      <c r="AC103" s="250">
        <f t="shared" si="22"/>
        <v>1605</v>
      </c>
      <c r="AD103" s="250">
        <f t="shared" si="22"/>
        <v>1782</v>
      </c>
      <c r="AE103" s="295">
        <f t="shared" si="22"/>
        <v>1973</v>
      </c>
      <c r="AF103" s="295">
        <f t="shared" si="22"/>
        <v>2135</v>
      </c>
      <c r="AG103" s="295">
        <f t="shared" si="22"/>
        <v>2380</v>
      </c>
      <c r="AH103" s="243">
        <f t="shared" si="22"/>
        <v>2581.8000000000002</v>
      </c>
      <c r="AI103" s="243">
        <f t="shared" si="22"/>
        <v>2780.4</v>
      </c>
      <c r="AJ103" s="243">
        <f t="shared" si="22"/>
        <v>2979</v>
      </c>
      <c r="AK103" s="243"/>
      <c r="AL103" s="243"/>
      <c r="AM103" s="243"/>
      <c r="AN103" s="243"/>
      <c r="AO103" s="243"/>
      <c r="AP103" s="222">
        <f>AP102+U173</f>
        <v>3.31</v>
      </c>
    </row>
    <row r="104" spans="1:42" x14ac:dyDescent="0.15">
      <c r="A104" s="251" t="s">
        <v>14</v>
      </c>
      <c r="B104" s="248">
        <f t="shared" si="0"/>
        <v>442</v>
      </c>
      <c r="C104" s="248">
        <f t="shared" si="1"/>
        <v>520</v>
      </c>
      <c r="D104" s="248">
        <f t="shared" si="2"/>
        <v>596</v>
      </c>
      <c r="E104" s="248">
        <f t="shared" si="3"/>
        <v>695</v>
      </c>
      <c r="F104" s="248">
        <f t="shared" si="4"/>
        <v>814</v>
      </c>
      <c r="G104" s="248">
        <f t="shared" si="5"/>
        <v>903</v>
      </c>
      <c r="H104" s="248">
        <f t="shared" si="7"/>
        <v>1022</v>
      </c>
      <c r="I104" s="248">
        <f t="shared" si="9"/>
        <v>1135</v>
      </c>
      <c r="J104" s="248">
        <f t="shared" si="11"/>
        <v>1261</v>
      </c>
      <c r="K104" s="248">
        <f t="shared" si="13"/>
        <v>1387</v>
      </c>
      <c r="L104" s="248">
        <f t="shared" si="15"/>
        <v>1513</v>
      </c>
      <c r="M104" s="248">
        <f t="shared" si="17"/>
        <v>1639</v>
      </c>
      <c r="N104" s="248">
        <f t="shared" si="19"/>
        <v>1765</v>
      </c>
      <c r="O104" s="248">
        <f t="shared" si="21"/>
        <v>1891</v>
      </c>
      <c r="P104" s="248">
        <f t="shared" ref="P104:P133" si="23">ROUND(AK104*$T$76,0)</f>
        <v>2017</v>
      </c>
      <c r="Q104" s="248"/>
      <c r="R104" s="248"/>
      <c r="S104" s="248"/>
      <c r="T104" s="249"/>
      <c r="V104" s="239">
        <v>32</v>
      </c>
      <c r="W104" s="250">
        <v>442</v>
      </c>
      <c r="X104" s="250">
        <v>520</v>
      </c>
      <c r="Y104" s="250">
        <v>596</v>
      </c>
      <c r="Z104" s="250">
        <v>695</v>
      </c>
      <c r="AA104" s="250">
        <v>814</v>
      </c>
      <c r="AB104" s="250">
        <v>903</v>
      </c>
      <c r="AC104" s="250">
        <v>1022</v>
      </c>
      <c r="AD104" s="250">
        <v>1135</v>
      </c>
      <c r="AE104" s="295">
        <f>$AE$74*V104*AP104</f>
        <v>1260.8</v>
      </c>
      <c r="AF104" s="295">
        <f>$AF$74*V104*AP104</f>
        <v>1386.8799999999999</v>
      </c>
      <c r="AG104" s="295">
        <f>$AG$74*V104*AP104</f>
        <v>1512.96</v>
      </c>
      <c r="AH104" s="243">
        <f>$AH$74*V104*AP104</f>
        <v>1639.04</v>
      </c>
      <c r="AI104" s="243">
        <f>$AI$74*V104*AP104</f>
        <v>1765.12</v>
      </c>
      <c r="AJ104" s="243">
        <f>$AJ$74*V104*AP104</f>
        <v>1891.2</v>
      </c>
      <c r="AK104" s="243">
        <f>$AK$74*V104*AP104</f>
        <v>2017.28</v>
      </c>
      <c r="AL104" s="243"/>
      <c r="AM104" s="243"/>
      <c r="AN104" s="243"/>
      <c r="AO104" s="243"/>
      <c r="AP104" s="222">
        <v>1.97</v>
      </c>
    </row>
    <row r="105" spans="1:42" x14ac:dyDescent="0.15">
      <c r="A105" s="244">
        <v>800</v>
      </c>
      <c r="B105" s="245">
        <f t="shared" si="0"/>
        <v>818</v>
      </c>
      <c r="C105" s="245">
        <f t="shared" si="1"/>
        <v>896</v>
      </c>
      <c r="D105" s="245">
        <f t="shared" si="2"/>
        <v>1022</v>
      </c>
      <c r="E105" s="245">
        <f t="shared" si="3"/>
        <v>1179</v>
      </c>
      <c r="F105" s="245">
        <f t="shared" si="4"/>
        <v>1347</v>
      </c>
      <c r="G105" s="245">
        <f t="shared" si="5"/>
        <v>1509</v>
      </c>
      <c r="H105" s="245">
        <f t="shared" si="7"/>
        <v>1683</v>
      </c>
      <c r="I105" s="245">
        <f t="shared" si="9"/>
        <v>1866</v>
      </c>
      <c r="J105" s="245">
        <f t="shared" si="11"/>
        <v>2066</v>
      </c>
      <c r="K105" s="245">
        <f t="shared" si="13"/>
        <v>2255</v>
      </c>
      <c r="L105" s="245">
        <f t="shared" si="15"/>
        <v>2488</v>
      </c>
      <c r="M105" s="245">
        <f t="shared" si="17"/>
        <v>2696</v>
      </c>
      <c r="N105" s="245">
        <f t="shared" si="19"/>
        <v>2903</v>
      </c>
      <c r="O105" s="245">
        <f t="shared" si="21"/>
        <v>3110</v>
      </c>
      <c r="P105" s="245">
        <f t="shared" si="23"/>
        <v>3318</v>
      </c>
      <c r="Q105" s="245"/>
      <c r="R105" s="245"/>
      <c r="S105" s="245"/>
      <c r="T105" s="246"/>
      <c r="V105" s="239">
        <v>800</v>
      </c>
      <c r="W105" s="250">
        <f t="shared" ref="W105:AK105" si="24">W104+B175</f>
        <v>818</v>
      </c>
      <c r="X105" s="250">
        <f t="shared" si="24"/>
        <v>896</v>
      </c>
      <c r="Y105" s="250">
        <f t="shared" si="24"/>
        <v>1022</v>
      </c>
      <c r="Z105" s="250">
        <f t="shared" si="24"/>
        <v>1179</v>
      </c>
      <c r="AA105" s="250">
        <f t="shared" si="24"/>
        <v>1347</v>
      </c>
      <c r="AB105" s="250">
        <f t="shared" si="24"/>
        <v>1509</v>
      </c>
      <c r="AC105" s="250">
        <f t="shared" si="24"/>
        <v>1683</v>
      </c>
      <c r="AD105" s="250">
        <f t="shared" si="24"/>
        <v>1866</v>
      </c>
      <c r="AE105" s="295">
        <f t="shared" si="24"/>
        <v>2065.8000000000002</v>
      </c>
      <c r="AF105" s="295">
        <f t="shared" si="24"/>
        <v>2254.88</v>
      </c>
      <c r="AG105" s="295">
        <f t="shared" si="24"/>
        <v>2487.96</v>
      </c>
      <c r="AH105" s="243">
        <f t="shared" si="24"/>
        <v>2695.6800000000003</v>
      </c>
      <c r="AI105" s="243">
        <f t="shared" si="24"/>
        <v>2903.04</v>
      </c>
      <c r="AJ105" s="243">
        <f t="shared" si="24"/>
        <v>3110.4</v>
      </c>
      <c r="AK105" s="243">
        <f t="shared" si="24"/>
        <v>3317.76</v>
      </c>
      <c r="AL105" s="243"/>
      <c r="AM105" s="243"/>
      <c r="AN105" s="243"/>
      <c r="AO105" s="243"/>
      <c r="AP105" s="222">
        <f>AP104+U175</f>
        <v>3.24</v>
      </c>
    </row>
    <row r="106" spans="1:42" x14ac:dyDescent="0.15">
      <c r="A106" s="251" t="s">
        <v>15</v>
      </c>
      <c r="B106" s="248">
        <f t="shared" si="0"/>
        <v>465</v>
      </c>
      <c r="C106" s="248">
        <f t="shared" si="1"/>
        <v>549</v>
      </c>
      <c r="D106" s="248">
        <f t="shared" si="2"/>
        <v>632</v>
      </c>
      <c r="E106" s="248">
        <f t="shared" si="3"/>
        <v>735</v>
      </c>
      <c r="F106" s="248">
        <f t="shared" si="4"/>
        <v>860</v>
      </c>
      <c r="G106" s="248">
        <f t="shared" si="5"/>
        <v>955</v>
      </c>
      <c r="H106" s="248">
        <f t="shared" si="7"/>
        <v>1082</v>
      </c>
      <c r="I106" s="248">
        <f t="shared" si="9"/>
        <v>1202</v>
      </c>
      <c r="J106" s="248">
        <f t="shared" si="11"/>
        <v>1333</v>
      </c>
      <c r="K106" s="248">
        <f t="shared" si="13"/>
        <v>1466</v>
      </c>
      <c r="L106" s="248">
        <f t="shared" si="15"/>
        <v>1599</v>
      </c>
      <c r="M106" s="248">
        <f t="shared" si="17"/>
        <v>1733</v>
      </c>
      <c r="N106" s="248">
        <f t="shared" si="19"/>
        <v>1866</v>
      </c>
      <c r="O106" s="248">
        <f t="shared" si="21"/>
        <v>1999</v>
      </c>
      <c r="P106" s="248">
        <f t="shared" si="23"/>
        <v>2132</v>
      </c>
      <c r="Q106" s="248">
        <f>ROUND(AL106*$T$76,0)</f>
        <v>2266</v>
      </c>
      <c r="R106" s="248"/>
      <c r="S106" s="248"/>
      <c r="T106" s="249"/>
      <c r="V106" s="239">
        <v>34</v>
      </c>
      <c r="W106" s="250">
        <v>465</v>
      </c>
      <c r="X106" s="250">
        <v>549</v>
      </c>
      <c r="Y106" s="250">
        <v>632</v>
      </c>
      <c r="Z106" s="250">
        <v>735</v>
      </c>
      <c r="AA106" s="250">
        <v>860</v>
      </c>
      <c r="AB106" s="250">
        <v>955</v>
      </c>
      <c r="AC106" s="250">
        <v>1082</v>
      </c>
      <c r="AD106" s="250">
        <v>1202</v>
      </c>
      <c r="AE106" s="295">
        <f>$AE$74*V106*AP106</f>
        <v>1332.8</v>
      </c>
      <c r="AF106" s="295">
        <f>$AF$74*V106*AP106</f>
        <v>1466.08</v>
      </c>
      <c r="AG106" s="295">
        <f>$AG$74*V106*AP106</f>
        <v>1599.36</v>
      </c>
      <c r="AH106" s="243">
        <f>$AH$74*V106*AP106</f>
        <v>1732.6399999999999</v>
      </c>
      <c r="AI106" s="243">
        <f>$AI$74*V106*AP106</f>
        <v>1865.92</v>
      </c>
      <c r="AJ106" s="243">
        <f>$AJ$74*V106*AP106</f>
        <v>1999.2</v>
      </c>
      <c r="AK106" s="243">
        <f>$AK$74*V106*AP106</f>
        <v>2132.48</v>
      </c>
      <c r="AL106" s="243">
        <f>$AL$74*V106*AP106</f>
        <v>2265.7599999999998</v>
      </c>
      <c r="AM106" s="243"/>
      <c r="AN106" s="243"/>
      <c r="AO106" s="243"/>
      <c r="AP106" s="222">
        <v>1.96</v>
      </c>
    </row>
    <row r="107" spans="1:42" x14ac:dyDescent="0.15">
      <c r="A107" s="244">
        <v>850</v>
      </c>
      <c r="B107" s="245">
        <f t="shared" si="0"/>
        <v>854</v>
      </c>
      <c r="C107" s="245">
        <f t="shared" si="1"/>
        <v>938</v>
      </c>
      <c r="D107" s="245">
        <f t="shared" si="2"/>
        <v>1081</v>
      </c>
      <c r="E107" s="245">
        <f t="shared" si="3"/>
        <v>1246</v>
      </c>
      <c r="F107" s="245">
        <f t="shared" si="4"/>
        <v>1426</v>
      </c>
      <c r="G107" s="245">
        <f t="shared" si="5"/>
        <v>1596</v>
      </c>
      <c r="H107" s="245">
        <f t="shared" si="7"/>
        <v>1783</v>
      </c>
      <c r="I107" s="245">
        <f t="shared" si="9"/>
        <v>1995</v>
      </c>
      <c r="J107" s="245">
        <f t="shared" si="11"/>
        <v>2204</v>
      </c>
      <c r="K107" s="245">
        <f t="shared" si="13"/>
        <v>2383</v>
      </c>
      <c r="L107" s="245">
        <f t="shared" si="15"/>
        <v>2606</v>
      </c>
      <c r="M107" s="245">
        <f t="shared" si="17"/>
        <v>2820</v>
      </c>
      <c r="N107" s="245">
        <f t="shared" si="19"/>
        <v>3037</v>
      </c>
      <c r="O107" s="245">
        <f t="shared" si="21"/>
        <v>3254</v>
      </c>
      <c r="P107" s="245">
        <f t="shared" si="23"/>
        <v>3471</v>
      </c>
      <c r="Q107" s="245">
        <f t="shared" ref="Q107:T133" si="25">ROUND(AL107*$T$76,0)</f>
        <v>3688</v>
      </c>
      <c r="R107" s="245"/>
      <c r="S107" s="245"/>
      <c r="T107" s="246"/>
      <c r="V107" s="239">
        <v>850</v>
      </c>
      <c r="W107" s="250">
        <f t="shared" ref="W107:AL107" si="26">W106+B177</f>
        <v>854</v>
      </c>
      <c r="X107" s="250">
        <f t="shared" si="26"/>
        <v>938</v>
      </c>
      <c r="Y107" s="250">
        <f t="shared" si="26"/>
        <v>1081</v>
      </c>
      <c r="Z107" s="250">
        <f t="shared" si="26"/>
        <v>1246</v>
      </c>
      <c r="AA107" s="250">
        <f t="shared" si="26"/>
        <v>1426</v>
      </c>
      <c r="AB107" s="250">
        <f t="shared" si="26"/>
        <v>1596</v>
      </c>
      <c r="AC107" s="250">
        <f t="shared" si="26"/>
        <v>1783</v>
      </c>
      <c r="AD107" s="250">
        <f t="shared" si="26"/>
        <v>1995</v>
      </c>
      <c r="AE107" s="295">
        <f t="shared" si="26"/>
        <v>2203.8000000000002</v>
      </c>
      <c r="AF107" s="295">
        <f t="shared" si="26"/>
        <v>2383.08</v>
      </c>
      <c r="AG107" s="295">
        <f t="shared" si="26"/>
        <v>2606.3599999999997</v>
      </c>
      <c r="AH107" s="243">
        <f t="shared" si="26"/>
        <v>2819.96</v>
      </c>
      <c r="AI107" s="243">
        <f t="shared" si="26"/>
        <v>3036.88</v>
      </c>
      <c r="AJ107" s="243">
        <f t="shared" si="26"/>
        <v>3253.8</v>
      </c>
      <c r="AK107" s="243">
        <f t="shared" si="26"/>
        <v>3470.7200000000003</v>
      </c>
      <c r="AL107" s="243">
        <f t="shared" si="26"/>
        <v>3687.6399999999994</v>
      </c>
      <c r="AM107" s="243"/>
      <c r="AN107" s="243"/>
      <c r="AO107" s="243"/>
      <c r="AP107" s="222">
        <f>AP106+U177</f>
        <v>3.19</v>
      </c>
    </row>
    <row r="108" spans="1:42" x14ac:dyDescent="0.15">
      <c r="A108" s="251" t="s">
        <v>16</v>
      </c>
      <c r="B108" s="248">
        <f t="shared" ref="B108:B133" si="27">ROUND(W108*$T$76,0)</f>
        <v>488</v>
      </c>
      <c r="C108" s="248">
        <f t="shared" si="1"/>
        <v>574</v>
      </c>
      <c r="D108" s="248">
        <f t="shared" si="2"/>
        <v>663</v>
      </c>
      <c r="E108" s="248">
        <f t="shared" si="3"/>
        <v>769</v>
      </c>
      <c r="F108" s="248">
        <f t="shared" si="4"/>
        <v>900</v>
      </c>
      <c r="G108" s="248">
        <f t="shared" si="5"/>
        <v>1001</v>
      </c>
      <c r="H108" s="248">
        <f t="shared" si="7"/>
        <v>1132</v>
      </c>
      <c r="I108" s="248">
        <f t="shared" si="9"/>
        <v>1270</v>
      </c>
      <c r="J108" s="248">
        <f t="shared" si="11"/>
        <v>1411</v>
      </c>
      <c r="K108" s="248">
        <f t="shared" si="13"/>
        <v>1552</v>
      </c>
      <c r="L108" s="248">
        <f t="shared" si="15"/>
        <v>1693</v>
      </c>
      <c r="M108" s="248">
        <f t="shared" si="17"/>
        <v>1835</v>
      </c>
      <c r="N108" s="248">
        <f t="shared" si="19"/>
        <v>1976</v>
      </c>
      <c r="O108" s="248">
        <f t="shared" si="21"/>
        <v>2117</v>
      </c>
      <c r="P108" s="248">
        <f t="shared" si="23"/>
        <v>2258</v>
      </c>
      <c r="Q108" s="248">
        <f t="shared" si="25"/>
        <v>2399</v>
      </c>
      <c r="R108" s="248">
        <f>ROUND(AM108*$T$76,0)</f>
        <v>2540</v>
      </c>
      <c r="S108" s="248"/>
      <c r="T108" s="249"/>
      <c r="V108" s="239">
        <v>36</v>
      </c>
      <c r="W108" s="250">
        <v>488</v>
      </c>
      <c r="X108" s="250">
        <v>574</v>
      </c>
      <c r="Y108" s="250">
        <v>663</v>
      </c>
      <c r="Z108" s="250">
        <v>769</v>
      </c>
      <c r="AA108" s="250">
        <v>900</v>
      </c>
      <c r="AB108" s="250">
        <v>1001</v>
      </c>
      <c r="AC108" s="250">
        <v>1132</v>
      </c>
      <c r="AD108" s="250">
        <v>1270</v>
      </c>
      <c r="AE108" s="295">
        <f>$AE$74*V108*AP108</f>
        <v>1411.2</v>
      </c>
      <c r="AF108" s="295">
        <f>$AF$74*V108*AP108</f>
        <v>1552.32</v>
      </c>
      <c r="AG108" s="295">
        <f>$AG$74*V108*AP108</f>
        <v>1693.44</v>
      </c>
      <c r="AH108" s="243">
        <f>$AH$74*V108*AP108</f>
        <v>1834.56</v>
      </c>
      <c r="AI108" s="243">
        <f>$AI$74*V108*AP108</f>
        <v>1975.68</v>
      </c>
      <c r="AJ108" s="243">
        <f>$AJ$74*V108*AP108</f>
        <v>2116.8000000000002</v>
      </c>
      <c r="AK108" s="243">
        <f>$AK$74*V108*AP108</f>
        <v>2257.92</v>
      </c>
      <c r="AL108" s="243">
        <f>$AL$74*V108*AP108</f>
        <v>2399.04</v>
      </c>
      <c r="AM108" s="243">
        <f>$AM$74*V108*AP108</f>
        <v>2540.16</v>
      </c>
      <c r="AN108" s="243"/>
      <c r="AO108" s="243"/>
      <c r="AP108" s="222">
        <v>1.96</v>
      </c>
    </row>
    <row r="109" spans="1:42" ht="13" thickBot="1" x14ac:dyDescent="0.2">
      <c r="A109" s="240">
        <v>900</v>
      </c>
      <c r="B109" s="252">
        <f t="shared" si="27"/>
        <v>899</v>
      </c>
      <c r="C109" s="252">
        <f t="shared" si="1"/>
        <v>985</v>
      </c>
      <c r="D109" s="252">
        <f t="shared" si="2"/>
        <v>1138</v>
      </c>
      <c r="E109" s="252">
        <f t="shared" si="3"/>
        <v>1309</v>
      </c>
      <c r="F109" s="252">
        <f t="shared" si="4"/>
        <v>1499</v>
      </c>
      <c r="G109" s="252">
        <f t="shared" si="5"/>
        <v>1679</v>
      </c>
      <c r="H109" s="252">
        <f t="shared" si="7"/>
        <v>1889</v>
      </c>
      <c r="I109" s="252">
        <f t="shared" si="9"/>
        <v>2106</v>
      </c>
      <c r="J109" s="252">
        <f t="shared" si="11"/>
        <v>2291</v>
      </c>
      <c r="K109" s="252">
        <f t="shared" si="13"/>
        <v>2519</v>
      </c>
      <c r="L109" s="252">
        <f t="shared" si="15"/>
        <v>2754</v>
      </c>
      <c r="M109" s="252">
        <f t="shared" si="17"/>
        <v>2986</v>
      </c>
      <c r="N109" s="252">
        <f t="shared" si="19"/>
        <v>3216</v>
      </c>
      <c r="O109" s="252">
        <f t="shared" si="21"/>
        <v>3445</v>
      </c>
      <c r="P109" s="252">
        <f t="shared" si="23"/>
        <v>3675</v>
      </c>
      <c r="Q109" s="252">
        <f t="shared" si="25"/>
        <v>3905</v>
      </c>
      <c r="R109" s="252">
        <f t="shared" si="25"/>
        <v>4134</v>
      </c>
      <c r="S109" s="252"/>
      <c r="T109" s="253"/>
      <c r="V109" s="239">
        <v>900</v>
      </c>
      <c r="W109" s="250">
        <f t="shared" ref="W109:AM109" si="28">W108+B179</f>
        <v>899</v>
      </c>
      <c r="X109" s="250">
        <f t="shared" si="28"/>
        <v>985</v>
      </c>
      <c r="Y109" s="250">
        <f t="shared" si="28"/>
        <v>1138</v>
      </c>
      <c r="Z109" s="250">
        <f t="shared" si="28"/>
        <v>1309</v>
      </c>
      <c r="AA109" s="250">
        <f t="shared" si="28"/>
        <v>1499</v>
      </c>
      <c r="AB109" s="250">
        <f t="shared" si="28"/>
        <v>1679</v>
      </c>
      <c r="AC109" s="250">
        <f t="shared" si="28"/>
        <v>1889</v>
      </c>
      <c r="AD109" s="250">
        <f t="shared" si="28"/>
        <v>2106</v>
      </c>
      <c r="AE109" s="295">
        <f t="shared" si="28"/>
        <v>2291.1999999999998</v>
      </c>
      <c r="AF109" s="295">
        <f t="shared" si="28"/>
        <v>2519.3199999999997</v>
      </c>
      <c r="AG109" s="295">
        <f t="shared" si="28"/>
        <v>2754.44</v>
      </c>
      <c r="AH109" s="243">
        <f t="shared" si="28"/>
        <v>2985.84</v>
      </c>
      <c r="AI109" s="243">
        <f t="shared" si="28"/>
        <v>3215.52</v>
      </c>
      <c r="AJ109" s="243">
        <f t="shared" si="28"/>
        <v>3445.2000000000003</v>
      </c>
      <c r="AK109" s="243">
        <f t="shared" si="28"/>
        <v>3674.88</v>
      </c>
      <c r="AL109" s="243">
        <f t="shared" si="28"/>
        <v>3904.56</v>
      </c>
      <c r="AM109" s="243">
        <f t="shared" si="28"/>
        <v>4134.24</v>
      </c>
      <c r="AN109" s="243"/>
      <c r="AO109" s="243"/>
      <c r="AP109" s="222">
        <f>AP108+U179</f>
        <v>3.19</v>
      </c>
    </row>
    <row r="110" spans="1:42" x14ac:dyDescent="0.15">
      <c r="A110" s="238" t="s">
        <v>17</v>
      </c>
      <c r="B110" s="241">
        <f t="shared" si="27"/>
        <v>512</v>
      </c>
      <c r="C110" s="241">
        <f t="shared" ref="C110:C133" si="29">ROUND(X110*$T$76,0)</f>
        <v>603</v>
      </c>
      <c r="D110" s="241">
        <f t="shared" si="2"/>
        <v>698</v>
      </c>
      <c r="E110" s="241">
        <f t="shared" si="3"/>
        <v>811</v>
      </c>
      <c r="F110" s="241">
        <f t="shared" si="4"/>
        <v>946</v>
      </c>
      <c r="G110" s="241">
        <f t="shared" si="5"/>
        <v>1054</v>
      </c>
      <c r="H110" s="241">
        <f t="shared" si="7"/>
        <v>1192</v>
      </c>
      <c r="I110" s="241">
        <f t="shared" si="9"/>
        <v>1334</v>
      </c>
      <c r="J110" s="241">
        <f t="shared" si="11"/>
        <v>1482</v>
      </c>
      <c r="K110" s="241">
        <f t="shared" si="13"/>
        <v>1630</v>
      </c>
      <c r="L110" s="241">
        <f t="shared" si="15"/>
        <v>1778</v>
      </c>
      <c r="M110" s="241">
        <f t="shared" si="17"/>
        <v>1927</v>
      </c>
      <c r="N110" s="241">
        <f t="shared" si="19"/>
        <v>2075</v>
      </c>
      <c r="O110" s="241">
        <f t="shared" si="21"/>
        <v>2223</v>
      </c>
      <c r="P110" s="241">
        <f t="shared" si="23"/>
        <v>2371</v>
      </c>
      <c r="Q110" s="241">
        <f t="shared" si="25"/>
        <v>2519</v>
      </c>
      <c r="R110" s="241">
        <f t="shared" si="25"/>
        <v>2668</v>
      </c>
      <c r="S110" s="241">
        <f>ROUND(AN110*$T$76,0)</f>
        <v>2816</v>
      </c>
      <c r="T110" s="242"/>
      <c r="V110" s="239">
        <v>38</v>
      </c>
      <c r="W110" s="250">
        <v>512</v>
      </c>
      <c r="X110" s="250">
        <v>603</v>
      </c>
      <c r="Y110" s="250">
        <v>698</v>
      </c>
      <c r="Z110" s="250">
        <v>811</v>
      </c>
      <c r="AA110" s="250">
        <v>946</v>
      </c>
      <c r="AB110" s="250">
        <v>1054</v>
      </c>
      <c r="AC110" s="250">
        <v>1192</v>
      </c>
      <c r="AD110" s="250">
        <v>1334</v>
      </c>
      <c r="AE110" s="295">
        <f>$AE$74*V110*AP110</f>
        <v>1482</v>
      </c>
      <c r="AF110" s="295">
        <f>$AF$74*V110*AP110</f>
        <v>1630.2</v>
      </c>
      <c r="AG110" s="295">
        <f>$AG$74*V110*AP110</f>
        <v>1778.3999999999999</v>
      </c>
      <c r="AH110" s="243">
        <f>$AH$74*V110*AP110</f>
        <v>1926.6</v>
      </c>
      <c r="AI110" s="243">
        <f>$AI$74*V110*AP110</f>
        <v>2074.7999999999997</v>
      </c>
      <c r="AJ110" s="243">
        <f>$AJ$74*V110*AP110</f>
        <v>2223</v>
      </c>
      <c r="AK110" s="243">
        <f>$AK$74*V110*AP110</f>
        <v>2371.1999999999998</v>
      </c>
      <c r="AL110" s="243">
        <f>$AL$74*V110*AP110</f>
        <v>2519.4</v>
      </c>
      <c r="AM110" s="243">
        <f>$AM$74*V110*AP110</f>
        <v>2667.6</v>
      </c>
      <c r="AN110" s="243">
        <f>$AN$74*V110*AP110</f>
        <v>2815.7999999999997</v>
      </c>
      <c r="AO110" s="243"/>
      <c r="AP110" s="222">
        <v>1.95</v>
      </c>
    </row>
    <row r="111" spans="1:42" x14ac:dyDescent="0.15">
      <c r="A111" s="244">
        <v>950</v>
      </c>
      <c r="B111" s="245">
        <f t="shared" si="27"/>
        <v>944</v>
      </c>
      <c r="C111" s="245">
        <f t="shared" si="29"/>
        <v>1035</v>
      </c>
      <c r="D111" s="245">
        <f t="shared" si="2"/>
        <v>1198</v>
      </c>
      <c r="E111" s="245">
        <f t="shared" si="3"/>
        <v>1378</v>
      </c>
      <c r="F111" s="245">
        <f t="shared" si="4"/>
        <v>1577</v>
      </c>
      <c r="G111" s="245">
        <f t="shared" si="5"/>
        <v>1767</v>
      </c>
      <c r="H111" s="245">
        <f t="shared" si="7"/>
        <v>1990</v>
      </c>
      <c r="I111" s="245">
        <f t="shared" si="9"/>
        <v>2213</v>
      </c>
      <c r="J111" s="245">
        <f t="shared" si="11"/>
        <v>2409</v>
      </c>
      <c r="K111" s="245">
        <f t="shared" si="13"/>
        <v>2646</v>
      </c>
      <c r="L111" s="245">
        <f t="shared" si="15"/>
        <v>2897</v>
      </c>
      <c r="M111" s="245">
        <f t="shared" si="17"/>
        <v>3142</v>
      </c>
      <c r="N111" s="245">
        <f t="shared" si="19"/>
        <v>3384</v>
      </c>
      <c r="O111" s="245">
        <f t="shared" si="21"/>
        <v>3625</v>
      </c>
      <c r="P111" s="245">
        <f t="shared" si="23"/>
        <v>3867</v>
      </c>
      <c r="Q111" s="245">
        <f t="shared" si="25"/>
        <v>4109</v>
      </c>
      <c r="R111" s="245">
        <f t="shared" si="25"/>
        <v>4350</v>
      </c>
      <c r="S111" s="245">
        <f t="shared" si="25"/>
        <v>4592</v>
      </c>
      <c r="T111" s="246"/>
      <c r="V111" s="239">
        <v>950</v>
      </c>
      <c r="W111" s="250">
        <f t="shared" ref="W111:AN111" si="30">W110+B181</f>
        <v>944</v>
      </c>
      <c r="X111" s="250">
        <f t="shared" si="30"/>
        <v>1035</v>
      </c>
      <c r="Y111" s="250">
        <f t="shared" si="30"/>
        <v>1198</v>
      </c>
      <c r="Z111" s="250">
        <f t="shared" si="30"/>
        <v>1378</v>
      </c>
      <c r="AA111" s="250">
        <f t="shared" si="30"/>
        <v>1577</v>
      </c>
      <c r="AB111" s="250">
        <f t="shared" si="30"/>
        <v>1767</v>
      </c>
      <c r="AC111" s="250">
        <f t="shared" si="30"/>
        <v>1990</v>
      </c>
      <c r="AD111" s="250">
        <f t="shared" si="30"/>
        <v>2213</v>
      </c>
      <c r="AE111" s="295">
        <f t="shared" si="30"/>
        <v>2409</v>
      </c>
      <c r="AF111" s="295">
        <f t="shared" si="30"/>
        <v>2646.2</v>
      </c>
      <c r="AG111" s="295">
        <f t="shared" si="30"/>
        <v>2897.3999999999996</v>
      </c>
      <c r="AH111" s="243">
        <f t="shared" si="30"/>
        <v>3141.84</v>
      </c>
      <c r="AI111" s="243">
        <f t="shared" si="30"/>
        <v>3383.5199999999995</v>
      </c>
      <c r="AJ111" s="243">
        <f t="shared" si="30"/>
        <v>3625.2</v>
      </c>
      <c r="AK111" s="243">
        <f t="shared" si="30"/>
        <v>3866.88</v>
      </c>
      <c r="AL111" s="243">
        <f t="shared" si="30"/>
        <v>4108.5600000000004</v>
      </c>
      <c r="AM111" s="243">
        <f t="shared" si="30"/>
        <v>4350.24</v>
      </c>
      <c r="AN111" s="243">
        <f t="shared" si="30"/>
        <v>4591.92</v>
      </c>
      <c r="AO111" s="243"/>
      <c r="AP111" s="222">
        <f>AP110+U181</f>
        <v>3.1799999999999997</v>
      </c>
    </row>
    <row r="112" spans="1:42" x14ac:dyDescent="0.15">
      <c r="A112" s="251" t="s">
        <v>18</v>
      </c>
      <c r="B112" s="248">
        <f t="shared" si="27"/>
        <v>519</v>
      </c>
      <c r="C112" s="248">
        <f t="shared" si="29"/>
        <v>626</v>
      </c>
      <c r="D112" s="248">
        <f t="shared" ref="D112:D133" si="31">ROUND(Y112*$T$76,0)</f>
        <v>741</v>
      </c>
      <c r="E112" s="248">
        <f t="shared" si="3"/>
        <v>860</v>
      </c>
      <c r="F112" s="248">
        <f t="shared" si="4"/>
        <v>1003</v>
      </c>
      <c r="G112" s="248">
        <f t="shared" si="5"/>
        <v>1119</v>
      </c>
      <c r="H112" s="248">
        <f t="shared" si="7"/>
        <v>1266</v>
      </c>
      <c r="I112" s="248">
        <f t="shared" si="9"/>
        <v>1405</v>
      </c>
      <c r="J112" s="248">
        <f t="shared" si="11"/>
        <v>1560</v>
      </c>
      <c r="K112" s="248">
        <f t="shared" si="13"/>
        <v>1716</v>
      </c>
      <c r="L112" s="248">
        <f t="shared" si="15"/>
        <v>1872</v>
      </c>
      <c r="M112" s="248">
        <f t="shared" si="17"/>
        <v>2028</v>
      </c>
      <c r="N112" s="248">
        <f t="shared" si="19"/>
        <v>2184</v>
      </c>
      <c r="O112" s="248">
        <f t="shared" si="21"/>
        <v>2340</v>
      </c>
      <c r="P112" s="248">
        <f t="shared" si="23"/>
        <v>2496</v>
      </c>
      <c r="Q112" s="248">
        <f t="shared" si="25"/>
        <v>2652</v>
      </c>
      <c r="R112" s="248">
        <f t="shared" si="25"/>
        <v>2808</v>
      </c>
      <c r="S112" s="248">
        <f t="shared" si="25"/>
        <v>2964</v>
      </c>
      <c r="T112" s="249">
        <f>ROUND(AO112*$T$76,0)</f>
        <v>3120</v>
      </c>
      <c r="V112" s="239">
        <v>40</v>
      </c>
      <c r="W112" s="250">
        <v>519</v>
      </c>
      <c r="X112" s="250">
        <v>626</v>
      </c>
      <c r="Y112" s="250">
        <v>741</v>
      </c>
      <c r="Z112" s="250">
        <v>860</v>
      </c>
      <c r="AA112" s="250">
        <v>1003</v>
      </c>
      <c r="AB112" s="250">
        <v>1119</v>
      </c>
      <c r="AC112" s="250">
        <v>1266</v>
      </c>
      <c r="AD112" s="250">
        <v>1405</v>
      </c>
      <c r="AE112" s="295">
        <f>$AE$74*V112*AP112</f>
        <v>1560</v>
      </c>
      <c r="AF112" s="295">
        <f>$AF$74*V112*AP112</f>
        <v>1716</v>
      </c>
      <c r="AG112" s="295">
        <f>$AG$74*V112*AP112</f>
        <v>1872</v>
      </c>
      <c r="AH112" s="243">
        <f>$AH$74*V112*AP112</f>
        <v>2028</v>
      </c>
      <c r="AI112" s="243">
        <f>$AI$74*V112*AP112</f>
        <v>2184</v>
      </c>
      <c r="AJ112" s="243">
        <f>$AJ$74*V112*AP112</f>
        <v>2340</v>
      </c>
      <c r="AK112" s="243">
        <f>$AK$74*V112*AP112</f>
        <v>2496</v>
      </c>
      <c r="AL112" s="243">
        <f>$AL$74*V112*AP112</f>
        <v>2652</v>
      </c>
      <c r="AM112" s="243">
        <f>$AM$74*V112*AP112</f>
        <v>2808</v>
      </c>
      <c r="AN112" s="243">
        <f>$AN$74*V112*AP112</f>
        <v>2964</v>
      </c>
      <c r="AO112" s="243">
        <f>$AO$74*V112*AP112</f>
        <v>3120</v>
      </c>
      <c r="AP112" s="222">
        <v>1.95</v>
      </c>
    </row>
    <row r="113" spans="1:42" x14ac:dyDescent="0.15">
      <c r="A113" s="244">
        <v>1000</v>
      </c>
      <c r="B113" s="245">
        <f t="shared" si="27"/>
        <v>963</v>
      </c>
      <c r="C113" s="245">
        <f t="shared" si="29"/>
        <v>1070</v>
      </c>
      <c r="D113" s="245">
        <f t="shared" si="31"/>
        <v>1265</v>
      </c>
      <c r="E113" s="245">
        <f t="shared" si="3"/>
        <v>1456</v>
      </c>
      <c r="F113" s="245">
        <f t="shared" si="4"/>
        <v>1666</v>
      </c>
      <c r="G113" s="245">
        <f t="shared" si="5"/>
        <v>1870</v>
      </c>
      <c r="H113" s="245">
        <f t="shared" si="7"/>
        <v>2104</v>
      </c>
      <c r="I113" s="245">
        <f t="shared" si="9"/>
        <v>2331</v>
      </c>
      <c r="J113" s="245">
        <f t="shared" si="11"/>
        <v>2534</v>
      </c>
      <c r="K113" s="245">
        <f t="shared" si="13"/>
        <v>2785</v>
      </c>
      <c r="L113" s="245">
        <f t="shared" si="15"/>
        <v>3021</v>
      </c>
      <c r="M113" s="245">
        <f t="shared" si="17"/>
        <v>3276</v>
      </c>
      <c r="N113" s="245">
        <f t="shared" si="19"/>
        <v>3528</v>
      </c>
      <c r="O113" s="245">
        <f t="shared" si="21"/>
        <v>3780</v>
      </c>
      <c r="P113" s="245">
        <f t="shared" si="23"/>
        <v>4032</v>
      </c>
      <c r="Q113" s="245">
        <f t="shared" si="25"/>
        <v>4284</v>
      </c>
      <c r="R113" s="245">
        <f t="shared" si="25"/>
        <v>4536</v>
      </c>
      <c r="S113" s="245">
        <f t="shared" si="25"/>
        <v>4788</v>
      </c>
      <c r="T113" s="246">
        <f t="shared" si="25"/>
        <v>5040</v>
      </c>
      <c r="V113" s="239">
        <v>1000</v>
      </c>
      <c r="W113" s="250">
        <f t="shared" ref="W113:AO113" si="32">W112+B183</f>
        <v>963</v>
      </c>
      <c r="X113" s="250">
        <f t="shared" si="32"/>
        <v>1070</v>
      </c>
      <c r="Y113" s="250">
        <f t="shared" si="32"/>
        <v>1265</v>
      </c>
      <c r="Z113" s="250">
        <f t="shared" si="32"/>
        <v>1456</v>
      </c>
      <c r="AA113" s="250">
        <f t="shared" si="32"/>
        <v>1666</v>
      </c>
      <c r="AB113" s="250">
        <f t="shared" si="32"/>
        <v>1870</v>
      </c>
      <c r="AC113" s="250">
        <f t="shared" si="32"/>
        <v>2104</v>
      </c>
      <c r="AD113" s="250">
        <f t="shared" si="32"/>
        <v>2331</v>
      </c>
      <c r="AE113" s="295">
        <f t="shared" si="32"/>
        <v>2534</v>
      </c>
      <c r="AF113" s="295">
        <f t="shared" si="32"/>
        <v>2785</v>
      </c>
      <c r="AG113" s="295">
        <f t="shared" si="32"/>
        <v>3021</v>
      </c>
      <c r="AH113" s="243">
        <f t="shared" si="32"/>
        <v>3276</v>
      </c>
      <c r="AI113" s="243">
        <f t="shared" si="32"/>
        <v>3528</v>
      </c>
      <c r="AJ113" s="243">
        <f t="shared" si="32"/>
        <v>3780</v>
      </c>
      <c r="AK113" s="243">
        <f t="shared" si="32"/>
        <v>4032</v>
      </c>
      <c r="AL113" s="243">
        <f t="shared" si="32"/>
        <v>4284</v>
      </c>
      <c r="AM113" s="243">
        <f t="shared" si="32"/>
        <v>4536</v>
      </c>
      <c r="AN113" s="243">
        <f t="shared" si="32"/>
        <v>4788</v>
      </c>
      <c r="AO113" s="243">
        <f t="shared" si="32"/>
        <v>5040</v>
      </c>
      <c r="AP113" s="222">
        <f>AP112+U183</f>
        <v>3.15</v>
      </c>
    </row>
    <row r="114" spans="1:42" x14ac:dyDescent="0.15">
      <c r="A114" s="251" t="s">
        <v>19</v>
      </c>
      <c r="B114" s="248">
        <f t="shared" si="27"/>
        <v>542</v>
      </c>
      <c r="C114" s="248">
        <f t="shared" si="29"/>
        <v>641</v>
      </c>
      <c r="D114" s="248">
        <f t="shared" si="31"/>
        <v>776</v>
      </c>
      <c r="E114" s="248">
        <f t="shared" ref="E114:E133" si="33">ROUND(Z114*$T$76,0)</f>
        <v>902</v>
      </c>
      <c r="F114" s="248">
        <f t="shared" si="4"/>
        <v>1051</v>
      </c>
      <c r="G114" s="248">
        <f t="shared" si="5"/>
        <v>1172</v>
      </c>
      <c r="H114" s="248">
        <f t="shared" si="7"/>
        <v>1326</v>
      </c>
      <c r="I114" s="248">
        <f t="shared" si="9"/>
        <v>1471</v>
      </c>
      <c r="J114" s="248">
        <f t="shared" si="11"/>
        <v>1638</v>
      </c>
      <c r="K114" s="248">
        <f t="shared" si="13"/>
        <v>1802</v>
      </c>
      <c r="L114" s="248">
        <f t="shared" si="15"/>
        <v>1966</v>
      </c>
      <c r="M114" s="248">
        <f t="shared" si="17"/>
        <v>2129</v>
      </c>
      <c r="N114" s="248">
        <f t="shared" si="19"/>
        <v>2293</v>
      </c>
      <c r="O114" s="248">
        <f t="shared" si="21"/>
        <v>2457</v>
      </c>
      <c r="P114" s="248">
        <f t="shared" si="23"/>
        <v>2621</v>
      </c>
      <c r="Q114" s="248">
        <f t="shared" si="25"/>
        <v>2785</v>
      </c>
      <c r="R114" s="248">
        <f t="shared" si="25"/>
        <v>2948</v>
      </c>
      <c r="S114" s="248">
        <f t="shared" si="25"/>
        <v>3112</v>
      </c>
      <c r="T114" s="249">
        <f t="shared" si="25"/>
        <v>3276</v>
      </c>
      <c r="V114" s="239">
        <v>42</v>
      </c>
      <c r="W114" s="250">
        <v>542</v>
      </c>
      <c r="X114" s="250">
        <v>641</v>
      </c>
      <c r="Y114" s="250">
        <v>776</v>
      </c>
      <c r="Z114" s="250">
        <v>902</v>
      </c>
      <c r="AA114" s="250">
        <v>1051</v>
      </c>
      <c r="AB114" s="250">
        <v>1172</v>
      </c>
      <c r="AC114" s="250">
        <v>1326</v>
      </c>
      <c r="AD114" s="250">
        <v>1471</v>
      </c>
      <c r="AE114" s="295">
        <f>$AE$74*V114*AP114</f>
        <v>1638</v>
      </c>
      <c r="AF114" s="295">
        <f>$AF$74*V114*AP114</f>
        <v>1801.8</v>
      </c>
      <c r="AG114" s="295">
        <f>$AG$74*V114*AP114</f>
        <v>1965.6</v>
      </c>
      <c r="AH114" s="243">
        <f>$AH$74*V114*AP114</f>
        <v>2129.4</v>
      </c>
      <c r="AI114" s="243">
        <f>$AI$74*V114*AP114</f>
        <v>2293.1999999999998</v>
      </c>
      <c r="AJ114" s="243">
        <f>$AJ$74*V114*AP114</f>
        <v>2457</v>
      </c>
      <c r="AK114" s="243">
        <f>$AK$74*V114*AP114</f>
        <v>2620.7999999999997</v>
      </c>
      <c r="AL114" s="243">
        <f>$AL$74*V114*AP114</f>
        <v>2784.6</v>
      </c>
      <c r="AM114" s="243">
        <f>$AM$74*V114*AP114</f>
        <v>2948.4</v>
      </c>
      <c r="AN114" s="243">
        <f>$AN$74*V114*AP114</f>
        <v>3112.2</v>
      </c>
      <c r="AO114" s="243">
        <f>$AO$74*V114*AP114</f>
        <v>3276</v>
      </c>
      <c r="AP114" s="222">
        <v>1.95</v>
      </c>
    </row>
    <row r="115" spans="1:42" x14ac:dyDescent="0.15">
      <c r="A115" s="244">
        <v>1050</v>
      </c>
      <c r="B115" s="245">
        <f t="shared" si="27"/>
        <v>1007</v>
      </c>
      <c r="C115" s="245">
        <f t="shared" si="29"/>
        <v>1106</v>
      </c>
      <c r="D115" s="245">
        <f t="shared" si="31"/>
        <v>1313</v>
      </c>
      <c r="E115" s="245">
        <f t="shared" si="33"/>
        <v>1527</v>
      </c>
      <c r="F115" s="245">
        <f t="shared" si="4"/>
        <v>1736</v>
      </c>
      <c r="G115" s="245">
        <f t="shared" si="5"/>
        <v>1958</v>
      </c>
      <c r="H115" s="245">
        <f t="shared" si="7"/>
        <v>2205</v>
      </c>
      <c r="I115" s="245">
        <f t="shared" si="9"/>
        <v>2441</v>
      </c>
      <c r="J115" s="245">
        <f t="shared" si="11"/>
        <v>2656</v>
      </c>
      <c r="K115" s="245">
        <f t="shared" si="13"/>
        <v>2924</v>
      </c>
      <c r="L115" s="245">
        <f t="shared" si="15"/>
        <v>3171</v>
      </c>
      <c r="M115" s="245">
        <f t="shared" si="17"/>
        <v>3440</v>
      </c>
      <c r="N115" s="245">
        <f t="shared" si="19"/>
        <v>3704</v>
      </c>
      <c r="O115" s="245">
        <f t="shared" si="21"/>
        <v>3969</v>
      </c>
      <c r="P115" s="245">
        <f t="shared" si="23"/>
        <v>4234</v>
      </c>
      <c r="Q115" s="245">
        <f t="shared" si="25"/>
        <v>4498</v>
      </c>
      <c r="R115" s="245">
        <f t="shared" si="25"/>
        <v>4763</v>
      </c>
      <c r="S115" s="245">
        <f t="shared" si="25"/>
        <v>5027</v>
      </c>
      <c r="T115" s="246">
        <f t="shared" si="25"/>
        <v>5292</v>
      </c>
      <c r="V115" s="239">
        <v>1050</v>
      </c>
      <c r="W115" s="250">
        <f t="shared" ref="W115:AO115" si="34">W114+B185</f>
        <v>1007</v>
      </c>
      <c r="X115" s="250">
        <f t="shared" si="34"/>
        <v>1106</v>
      </c>
      <c r="Y115" s="250">
        <f t="shared" si="34"/>
        <v>1313</v>
      </c>
      <c r="Z115" s="250">
        <f t="shared" si="34"/>
        <v>1527</v>
      </c>
      <c r="AA115" s="250">
        <f t="shared" si="34"/>
        <v>1736</v>
      </c>
      <c r="AB115" s="250">
        <f t="shared" si="34"/>
        <v>1958</v>
      </c>
      <c r="AC115" s="250">
        <f t="shared" si="34"/>
        <v>2205</v>
      </c>
      <c r="AD115" s="250">
        <f t="shared" si="34"/>
        <v>2441</v>
      </c>
      <c r="AE115" s="295">
        <f t="shared" si="34"/>
        <v>2656</v>
      </c>
      <c r="AF115" s="295">
        <f t="shared" si="34"/>
        <v>2923.8</v>
      </c>
      <c r="AG115" s="295">
        <f t="shared" si="34"/>
        <v>3170.6</v>
      </c>
      <c r="AH115" s="243">
        <f t="shared" si="34"/>
        <v>3439.8</v>
      </c>
      <c r="AI115" s="243">
        <f t="shared" si="34"/>
        <v>3704.3999999999996</v>
      </c>
      <c r="AJ115" s="243">
        <f t="shared" si="34"/>
        <v>3969</v>
      </c>
      <c r="AK115" s="243">
        <f t="shared" si="34"/>
        <v>4233.5999999999995</v>
      </c>
      <c r="AL115" s="243">
        <f t="shared" si="34"/>
        <v>4498.2</v>
      </c>
      <c r="AM115" s="243">
        <f t="shared" si="34"/>
        <v>4762.8</v>
      </c>
      <c r="AN115" s="243">
        <f t="shared" si="34"/>
        <v>5027.3999999999996</v>
      </c>
      <c r="AO115" s="243">
        <f t="shared" si="34"/>
        <v>5292</v>
      </c>
      <c r="AP115" s="222">
        <f>AP114+U185</f>
        <v>3.15</v>
      </c>
    </row>
    <row r="116" spans="1:42" x14ac:dyDescent="0.15">
      <c r="A116" s="251" t="s">
        <v>20</v>
      </c>
      <c r="B116" s="248">
        <f t="shared" si="27"/>
        <v>564</v>
      </c>
      <c r="C116" s="248">
        <f t="shared" si="29"/>
        <v>665</v>
      </c>
      <c r="D116" s="248">
        <f t="shared" si="31"/>
        <v>807</v>
      </c>
      <c r="E116" s="248">
        <f t="shared" si="33"/>
        <v>936</v>
      </c>
      <c r="F116" s="248">
        <f t="shared" ref="F116:F133" si="35">ROUND(AA116*$T$76,0)</f>
        <v>1072</v>
      </c>
      <c r="G116" s="248">
        <f t="shared" si="5"/>
        <v>1219</v>
      </c>
      <c r="H116" s="248">
        <f t="shared" si="7"/>
        <v>1379</v>
      </c>
      <c r="I116" s="248">
        <f t="shared" si="9"/>
        <v>1526</v>
      </c>
      <c r="J116" s="248">
        <f t="shared" si="11"/>
        <v>1698</v>
      </c>
      <c r="K116" s="248">
        <f t="shared" si="13"/>
        <v>1868</v>
      </c>
      <c r="L116" s="248">
        <f t="shared" si="15"/>
        <v>2038</v>
      </c>
      <c r="M116" s="248">
        <f t="shared" si="17"/>
        <v>2208</v>
      </c>
      <c r="N116" s="248">
        <f t="shared" si="19"/>
        <v>2378</v>
      </c>
      <c r="O116" s="248">
        <f t="shared" si="21"/>
        <v>2548</v>
      </c>
      <c r="P116" s="248">
        <f t="shared" si="23"/>
        <v>2717</v>
      </c>
      <c r="Q116" s="248">
        <f t="shared" si="25"/>
        <v>2887</v>
      </c>
      <c r="R116" s="248">
        <f t="shared" si="25"/>
        <v>3057</v>
      </c>
      <c r="S116" s="248">
        <f t="shared" si="25"/>
        <v>3227</v>
      </c>
      <c r="T116" s="249">
        <f t="shared" si="25"/>
        <v>3397</v>
      </c>
      <c r="V116" s="239">
        <v>44</v>
      </c>
      <c r="W116" s="250">
        <v>564</v>
      </c>
      <c r="X116" s="250">
        <v>665</v>
      </c>
      <c r="Y116" s="250">
        <v>807</v>
      </c>
      <c r="Z116" s="250">
        <v>936</v>
      </c>
      <c r="AA116" s="250">
        <v>1072</v>
      </c>
      <c r="AB116" s="250">
        <v>1219</v>
      </c>
      <c r="AC116" s="250">
        <v>1379</v>
      </c>
      <c r="AD116" s="250">
        <v>1526</v>
      </c>
      <c r="AE116" s="295">
        <f>$AE$74*V116*AP116</f>
        <v>1698.3999999999999</v>
      </c>
      <c r="AF116" s="295">
        <f>$AF$74*V116*AP116</f>
        <v>1868.24</v>
      </c>
      <c r="AG116" s="295">
        <f>$AG$74*V116*AP116</f>
        <v>2038.08</v>
      </c>
      <c r="AH116" s="243">
        <f>$AH$74*V116*AP116</f>
        <v>2207.92</v>
      </c>
      <c r="AI116" s="243">
        <f>$AI$74*V116*AP116</f>
        <v>2377.7599999999998</v>
      </c>
      <c r="AJ116" s="243">
        <f>$AJ$74*V116*AP116</f>
        <v>2547.6</v>
      </c>
      <c r="AK116" s="243">
        <f>$AK$74*V116*AP116</f>
        <v>2717.44</v>
      </c>
      <c r="AL116" s="243">
        <f>$AL$74*V116*AP116</f>
        <v>2887.2799999999997</v>
      </c>
      <c r="AM116" s="243">
        <f>$AM$74*V116*AP116</f>
        <v>3057.12</v>
      </c>
      <c r="AN116" s="243">
        <f>$AN$74*V116*AP116</f>
        <v>3226.96</v>
      </c>
      <c r="AO116" s="243">
        <f>$AO$74*V116*AP116</f>
        <v>3396.7999999999997</v>
      </c>
      <c r="AP116" s="222">
        <v>1.93</v>
      </c>
    </row>
    <row r="117" spans="1:42" x14ac:dyDescent="0.15">
      <c r="A117" s="244">
        <v>1100</v>
      </c>
      <c r="B117" s="245">
        <f t="shared" si="27"/>
        <v>1051</v>
      </c>
      <c r="C117" s="245">
        <f t="shared" si="29"/>
        <v>1152</v>
      </c>
      <c r="D117" s="245">
        <f t="shared" si="31"/>
        <v>1357</v>
      </c>
      <c r="E117" s="245">
        <f t="shared" si="33"/>
        <v>1590</v>
      </c>
      <c r="F117" s="245">
        <f t="shared" si="35"/>
        <v>1798</v>
      </c>
      <c r="G117" s="245">
        <f t="shared" si="5"/>
        <v>2042</v>
      </c>
      <c r="H117" s="245">
        <f t="shared" si="7"/>
        <v>2298</v>
      </c>
      <c r="I117" s="245">
        <f t="shared" si="9"/>
        <v>2541</v>
      </c>
      <c r="J117" s="245">
        <f t="shared" si="11"/>
        <v>2764</v>
      </c>
      <c r="K117" s="245">
        <f t="shared" si="13"/>
        <v>3040</v>
      </c>
      <c r="L117" s="245">
        <f t="shared" si="15"/>
        <v>3294</v>
      </c>
      <c r="M117" s="245">
        <f t="shared" si="17"/>
        <v>3569</v>
      </c>
      <c r="N117" s="245">
        <f t="shared" si="19"/>
        <v>3844</v>
      </c>
      <c r="O117" s="245">
        <f t="shared" si="21"/>
        <v>4118</v>
      </c>
      <c r="P117" s="245">
        <f t="shared" si="23"/>
        <v>4393</v>
      </c>
      <c r="Q117" s="245">
        <f t="shared" si="25"/>
        <v>4668</v>
      </c>
      <c r="R117" s="245">
        <f t="shared" si="25"/>
        <v>4942</v>
      </c>
      <c r="S117" s="245">
        <f t="shared" si="25"/>
        <v>5217</v>
      </c>
      <c r="T117" s="246">
        <f t="shared" si="25"/>
        <v>5491</v>
      </c>
      <c r="V117" s="239">
        <v>1100</v>
      </c>
      <c r="W117" s="250">
        <f t="shared" ref="W117:AO117" si="36">W116+B187</f>
        <v>1051</v>
      </c>
      <c r="X117" s="250">
        <f t="shared" si="36"/>
        <v>1152</v>
      </c>
      <c r="Y117" s="250">
        <f t="shared" si="36"/>
        <v>1357</v>
      </c>
      <c r="Z117" s="250">
        <f t="shared" si="36"/>
        <v>1590</v>
      </c>
      <c r="AA117" s="250">
        <f t="shared" si="36"/>
        <v>1798</v>
      </c>
      <c r="AB117" s="250">
        <f t="shared" si="36"/>
        <v>2042</v>
      </c>
      <c r="AC117" s="250">
        <f t="shared" si="36"/>
        <v>2298</v>
      </c>
      <c r="AD117" s="250">
        <f t="shared" si="36"/>
        <v>2541</v>
      </c>
      <c r="AE117" s="295">
        <f t="shared" si="36"/>
        <v>2764.3999999999996</v>
      </c>
      <c r="AF117" s="295">
        <f t="shared" si="36"/>
        <v>3040.24</v>
      </c>
      <c r="AG117" s="295">
        <f t="shared" si="36"/>
        <v>3294.08</v>
      </c>
      <c r="AH117" s="243">
        <f t="shared" si="36"/>
        <v>3569.2799999999997</v>
      </c>
      <c r="AI117" s="243">
        <f t="shared" si="36"/>
        <v>3843.8399999999997</v>
      </c>
      <c r="AJ117" s="243">
        <f t="shared" si="36"/>
        <v>4118.3999999999996</v>
      </c>
      <c r="AK117" s="243">
        <f t="shared" si="36"/>
        <v>4392.96</v>
      </c>
      <c r="AL117" s="243">
        <f t="shared" si="36"/>
        <v>4667.5199999999995</v>
      </c>
      <c r="AM117" s="243">
        <f t="shared" si="36"/>
        <v>4942.08</v>
      </c>
      <c r="AN117" s="243">
        <f t="shared" si="36"/>
        <v>5216.6399999999994</v>
      </c>
      <c r="AO117" s="243">
        <f t="shared" si="36"/>
        <v>5491.2</v>
      </c>
      <c r="AP117" s="222">
        <f>AP116+U187</f>
        <v>3.12</v>
      </c>
    </row>
    <row r="118" spans="1:42" x14ac:dyDescent="0.15">
      <c r="A118" s="251" t="s">
        <v>21</v>
      </c>
      <c r="B118" s="248">
        <f t="shared" si="27"/>
        <v>588</v>
      </c>
      <c r="C118" s="248">
        <f t="shared" si="29"/>
        <v>694</v>
      </c>
      <c r="D118" s="248">
        <f t="shared" si="31"/>
        <v>841</v>
      </c>
      <c r="E118" s="248">
        <f t="shared" si="33"/>
        <v>976</v>
      </c>
      <c r="F118" s="248">
        <f t="shared" si="35"/>
        <v>1141</v>
      </c>
      <c r="G118" s="248">
        <f t="shared" si="5"/>
        <v>1276</v>
      </c>
      <c r="H118" s="248">
        <f t="shared" si="7"/>
        <v>1441</v>
      </c>
      <c r="I118" s="248">
        <f t="shared" si="9"/>
        <v>1590</v>
      </c>
      <c r="J118" s="248">
        <f t="shared" si="11"/>
        <v>1766</v>
      </c>
      <c r="K118" s="248">
        <f t="shared" si="13"/>
        <v>1943</v>
      </c>
      <c r="L118" s="248">
        <f t="shared" si="15"/>
        <v>2120</v>
      </c>
      <c r="M118" s="248">
        <f t="shared" si="17"/>
        <v>2296</v>
      </c>
      <c r="N118" s="248">
        <f t="shared" si="19"/>
        <v>2473</v>
      </c>
      <c r="O118" s="248">
        <f t="shared" si="21"/>
        <v>2650</v>
      </c>
      <c r="P118" s="248">
        <f t="shared" si="23"/>
        <v>2826</v>
      </c>
      <c r="Q118" s="248">
        <f t="shared" si="25"/>
        <v>3003</v>
      </c>
      <c r="R118" s="248">
        <f t="shared" si="25"/>
        <v>3180</v>
      </c>
      <c r="S118" s="248">
        <f t="shared" si="25"/>
        <v>3356</v>
      </c>
      <c r="T118" s="249">
        <f t="shared" si="25"/>
        <v>3533</v>
      </c>
      <c r="V118" s="239">
        <v>46</v>
      </c>
      <c r="W118" s="250">
        <v>588</v>
      </c>
      <c r="X118" s="250">
        <v>694</v>
      </c>
      <c r="Y118" s="250">
        <v>841</v>
      </c>
      <c r="Z118" s="250">
        <v>976</v>
      </c>
      <c r="AA118" s="250">
        <v>1141</v>
      </c>
      <c r="AB118" s="250">
        <v>1276</v>
      </c>
      <c r="AC118" s="250">
        <v>1441</v>
      </c>
      <c r="AD118" s="250">
        <v>1590</v>
      </c>
      <c r="AE118" s="295">
        <f>$AE$74*V118*AP118</f>
        <v>1766.3999999999999</v>
      </c>
      <c r="AF118" s="295">
        <f>$AF$74*V118*AP118</f>
        <v>1943.04</v>
      </c>
      <c r="AG118" s="295">
        <f>$AG$74*V118*AP118</f>
        <v>2119.6799999999998</v>
      </c>
      <c r="AH118" s="243">
        <f>$AH$74*V118*AP118</f>
        <v>2296.3199999999997</v>
      </c>
      <c r="AI118" s="243">
        <f>$AI$74*V118*AP118</f>
        <v>2472.96</v>
      </c>
      <c r="AJ118" s="243">
        <f>$AJ$74*V118*AP118</f>
        <v>2649.6</v>
      </c>
      <c r="AK118" s="243">
        <f>$AK$74*V118*AP118</f>
        <v>2826.24</v>
      </c>
      <c r="AL118" s="243">
        <f>$AL$74*V118*AP118</f>
        <v>3002.88</v>
      </c>
      <c r="AM118" s="243">
        <f>$AM$74*V118*AP118</f>
        <v>3179.52</v>
      </c>
      <c r="AN118" s="243">
        <f>$AN$74*V118*AP118</f>
        <v>3356.16</v>
      </c>
      <c r="AO118" s="243">
        <f>$AO$74*V118*AP118</f>
        <v>3532.7999999999997</v>
      </c>
      <c r="AP118" s="222">
        <v>1.92</v>
      </c>
    </row>
    <row r="119" spans="1:42" x14ac:dyDescent="0.15">
      <c r="A119" s="244">
        <v>1150</v>
      </c>
      <c r="B119" s="245">
        <f t="shared" si="27"/>
        <v>1095</v>
      </c>
      <c r="C119" s="245">
        <f t="shared" si="29"/>
        <v>1201</v>
      </c>
      <c r="D119" s="245">
        <f t="shared" si="31"/>
        <v>1416</v>
      </c>
      <c r="E119" s="245">
        <f t="shared" si="33"/>
        <v>1649</v>
      </c>
      <c r="F119" s="245">
        <f t="shared" si="35"/>
        <v>1900</v>
      </c>
      <c r="G119" s="245">
        <f t="shared" si="5"/>
        <v>2134</v>
      </c>
      <c r="H119" s="245">
        <f t="shared" si="7"/>
        <v>2401</v>
      </c>
      <c r="I119" s="245">
        <f t="shared" si="9"/>
        <v>2649</v>
      </c>
      <c r="J119" s="245">
        <f t="shared" si="11"/>
        <v>2879</v>
      </c>
      <c r="K119" s="245">
        <f t="shared" si="13"/>
        <v>3164</v>
      </c>
      <c r="L119" s="245">
        <f t="shared" si="15"/>
        <v>3428</v>
      </c>
      <c r="M119" s="245">
        <f t="shared" si="17"/>
        <v>3708</v>
      </c>
      <c r="N119" s="245">
        <f t="shared" si="19"/>
        <v>3993</v>
      </c>
      <c r="O119" s="245">
        <f t="shared" si="21"/>
        <v>4278</v>
      </c>
      <c r="P119" s="245">
        <f t="shared" si="23"/>
        <v>4563</v>
      </c>
      <c r="Q119" s="245">
        <f t="shared" si="25"/>
        <v>4848</v>
      </c>
      <c r="R119" s="245">
        <f t="shared" si="25"/>
        <v>5134</v>
      </c>
      <c r="S119" s="245">
        <f t="shared" si="25"/>
        <v>5419</v>
      </c>
      <c r="T119" s="246">
        <f t="shared" si="25"/>
        <v>5704</v>
      </c>
      <c r="V119" s="239">
        <v>1150</v>
      </c>
      <c r="W119" s="250">
        <f t="shared" ref="W119:AO119" si="37">W118+B189</f>
        <v>1095</v>
      </c>
      <c r="X119" s="250">
        <f t="shared" si="37"/>
        <v>1201</v>
      </c>
      <c r="Y119" s="250">
        <f t="shared" si="37"/>
        <v>1416</v>
      </c>
      <c r="Z119" s="250">
        <f t="shared" si="37"/>
        <v>1649</v>
      </c>
      <c r="AA119" s="250">
        <f t="shared" si="37"/>
        <v>1900</v>
      </c>
      <c r="AB119" s="250">
        <f t="shared" si="37"/>
        <v>2134</v>
      </c>
      <c r="AC119" s="250">
        <f t="shared" si="37"/>
        <v>2401</v>
      </c>
      <c r="AD119" s="250">
        <f t="shared" si="37"/>
        <v>2649</v>
      </c>
      <c r="AE119" s="295">
        <f t="shared" si="37"/>
        <v>2879.3999999999996</v>
      </c>
      <c r="AF119" s="295">
        <f t="shared" si="37"/>
        <v>3164.04</v>
      </c>
      <c r="AG119" s="295">
        <f t="shared" si="37"/>
        <v>3427.68</v>
      </c>
      <c r="AH119" s="243">
        <f t="shared" si="37"/>
        <v>3707.5999999999995</v>
      </c>
      <c r="AI119" s="243">
        <f t="shared" si="37"/>
        <v>3992.8</v>
      </c>
      <c r="AJ119" s="243">
        <f t="shared" si="37"/>
        <v>4278</v>
      </c>
      <c r="AK119" s="243">
        <f t="shared" si="37"/>
        <v>4563.2</v>
      </c>
      <c r="AL119" s="243">
        <f t="shared" si="37"/>
        <v>4848.3999999999996</v>
      </c>
      <c r="AM119" s="243">
        <f t="shared" si="37"/>
        <v>5133.6000000000004</v>
      </c>
      <c r="AN119" s="243">
        <f t="shared" si="37"/>
        <v>5418.7999999999993</v>
      </c>
      <c r="AO119" s="243">
        <f t="shared" si="37"/>
        <v>5704</v>
      </c>
      <c r="AP119" s="222">
        <f>AP118+U189</f>
        <v>3.0999999999999996</v>
      </c>
    </row>
    <row r="120" spans="1:42" x14ac:dyDescent="0.15">
      <c r="A120" s="251" t="s">
        <v>22</v>
      </c>
      <c r="B120" s="248">
        <f t="shared" si="27"/>
        <v>612</v>
      </c>
      <c r="C120" s="248">
        <f t="shared" si="29"/>
        <v>724</v>
      </c>
      <c r="D120" s="248">
        <f t="shared" si="31"/>
        <v>876</v>
      </c>
      <c r="E120" s="248">
        <f t="shared" si="33"/>
        <v>1018</v>
      </c>
      <c r="F120" s="248">
        <f t="shared" si="35"/>
        <v>1189</v>
      </c>
      <c r="G120" s="248">
        <f t="shared" si="5"/>
        <v>1333</v>
      </c>
      <c r="H120" s="248">
        <f t="shared" si="7"/>
        <v>1504</v>
      </c>
      <c r="I120" s="248">
        <f t="shared" si="9"/>
        <v>1655</v>
      </c>
      <c r="J120" s="248">
        <f t="shared" si="11"/>
        <v>1843</v>
      </c>
      <c r="K120" s="248">
        <f t="shared" si="13"/>
        <v>2028</v>
      </c>
      <c r="L120" s="248">
        <f t="shared" si="15"/>
        <v>2212</v>
      </c>
      <c r="M120" s="248">
        <f t="shared" si="17"/>
        <v>2396</v>
      </c>
      <c r="N120" s="248">
        <f t="shared" si="19"/>
        <v>2580</v>
      </c>
      <c r="O120" s="248">
        <f t="shared" si="21"/>
        <v>2765</v>
      </c>
      <c r="P120" s="248">
        <f t="shared" si="23"/>
        <v>2949</v>
      </c>
      <c r="Q120" s="248">
        <f t="shared" si="25"/>
        <v>3133</v>
      </c>
      <c r="R120" s="248">
        <f t="shared" si="25"/>
        <v>3318</v>
      </c>
      <c r="S120" s="248">
        <f t="shared" si="25"/>
        <v>3502</v>
      </c>
      <c r="T120" s="249">
        <f t="shared" si="25"/>
        <v>3686</v>
      </c>
      <c r="V120" s="239">
        <v>48</v>
      </c>
      <c r="W120" s="250">
        <v>612</v>
      </c>
      <c r="X120" s="250">
        <v>724</v>
      </c>
      <c r="Y120" s="250">
        <v>876</v>
      </c>
      <c r="Z120" s="250">
        <v>1018</v>
      </c>
      <c r="AA120" s="250">
        <v>1189</v>
      </c>
      <c r="AB120" s="250">
        <v>1333</v>
      </c>
      <c r="AC120" s="250">
        <v>1504</v>
      </c>
      <c r="AD120" s="250">
        <v>1655</v>
      </c>
      <c r="AE120" s="295">
        <f>$AE$74*V120*AP120</f>
        <v>1843.1999999999998</v>
      </c>
      <c r="AF120" s="295">
        <f>$AF$74*V120*AP120</f>
        <v>2027.52</v>
      </c>
      <c r="AG120" s="295">
        <f>$AG$74*V120*AP120</f>
        <v>2211.84</v>
      </c>
      <c r="AH120" s="243">
        <f>$AH$74*V120*AP120</f>
        <v>2396.16</v>
      </c>
      <c r="AI120" s="243">
        <f>$AI$74*V120*AP120</f>
        <v>2580.48</v>
      </c>
      <c r="AJ120" s="243">
        <f>$AJ$74*V120*AP120</f>
        <v>2764.7999999999997</v>
      </c>
      <c r="AK120" s="243">
        <f>$AK$74*V120*AP120</f>
        <v>2949.12</v>
      </c>
      <c r="AL120" s="243">
        <f>$AL$74*V120*AP120</f>
        <v>3133.44</v>
      </c>
      <c r="AM120" s="243">
        <f>$AM$74*V120*AP120</f>
        <v>3317.7599999999998</v>
      </c>
      <c r="AN120" s="243">
        <f>$AN$74*V120*AP120</f>
        <v>3502.08</v>
      </c>
      <c r="AO120" s="243">
        <f>$AO$74*V120*AP120</f>
        <v>3686.3999999999996</v>
      </c>
      <c r="AP120" s="222">
        <v>1.92</v>
      </c>
    </row>
    <row r="121" spans="1:42" ht="13" thickBot="1" x14ac:dyDescent="0.2">
      <c r="A121" s="240">
        <v>1200</v>
      </c>
      <c r="B121" s="252">
        <f t="shared" si="27"/>
        <v>1141</v>
      </c>
      <c r="C121" s="252">
        <f t="shared" si="29"/>
        <v>1253</v>
      </c>
      <c r="D121" s="252">
        <f t="shared" si="31"/>
        <v>1476</v>
      </c>
      <c r="E121" s="252">
        <f t="shared" si="33"/>
        <v>1702</v>
      </c>
      <c r="F121" s="252">
        <f t="shared" si="35"/>
        <v>1959</v>
      </c>
      <c r="G121" s="252">
        <f t="shared" si="5"/>
        <v>2205</v>
      </c>
      <c r="H121" s="252">
        <f t="shared" si="7"/>
        <v>2480</v>
      </c>
      <c r="I121" s="252">
        <f t="shared" si="9"/>
        <v>2752</v>
      </c>
      <c r="J121" s="252">
        <f t="shared" si="11"/>
        <v>3003</v>
      </c>
      <c r="K121" s="252">
        <f t="shared" si="13"/>
        <v>3299</v>
      </c>
      <c r="L121" s="252">
        <f t="shared" si="15"/>
        <v>3574</v>
      </c>
      <c r="M121" s="252">
        <f t="shared" si="17"/>
        <v>3869</v>
      </c>
      <c r="N121" s="252">
        <f t="shared" si="19"/>
        <v>4166</v>
      </c>
      <c r="O121" s="252">
        <f t="shared" si="21"/>
        <v>4464</v>
      </c>
      <c r="P121" s="252">
        <f t="shared" si="23"/>
        <v>4762</v>
      </c>
      <c r="Q121" s="252">
        <f t="shared" si="25"/>
        <v>5059</v>
      </c>
      <c r="R121" s="252">
        <f t="shared" si="25"/>
        <v>5357</v>
      </c>
      <c r="S121" s="252">
        <f t="shared" si="25"/>
        <v>5654</v>
      </c>
      <c r="T121" s="253">
        <f t="shared" si="25"/>
        <v>5952</v>
      </c>
      <c r="V121" s="239">
        <v>1200</v>
      </c>
      <c r="W121" s="250">
        <f t="shared" ref="W121:AO121" si="38">W120+B191</f>
        <v>1141</v>
      </c>
      <c r="X121" s="250">
        <f t="shared" si="38"/>
        <v>1253</v>
      </c>
      <c r="Y121" s="250">
        <f t="shared" si="38"/>
        <v>1476</v>
      </c>
      <c r="Z121" s="250">
        <f t="shared" si="38"/>
        <v>1702</v>
      </c>
      <c r="AA121" s="250">
        <f t="shared" si="38"/>
        <v>1959</v>
      </c>
      <c r="AB121" s="250">
        <f t="shared" si="38"/>
        <v>2205</v>
      </c>
      <c r="AC121" s="250">
        <f t="shared" si="38"/>
        <v>2480</v>
      </c>
      <c r="AD121" s="250">
        <f t="shared" si="38"/>
        <v>2752</v>
      </c>
      <c r="AE121" s="295">
        <f t="shared" si="38"/>
        <v>3003.2</v>
      </c>
      <c r="AF121" s="295">
        <f t="shared" si="38"/>
        <v>3298.52</v>
      </c>
      <c r="AG121" s="295">
        <f t="shared" si="38"/>
        <v>3573.84</v>
      </c>
      <c r="AH121" s="243">
        <f t="shared" si="38"/>
        <v>3868.7999999999997</v>
      </c>
      <c r="AI121" s="243">
        <f t="shared" si="38"/>
        <v>4166.3999999999996</v>
      </c>
      <c r="AJ121" s="243">
        <f t="shared" si="38"/>
        <v>4464</v>
      </c>
      <c r="AK121" s="243">
        <f t="shared" si="38"/>
        <v>4761.6000000000004</v>
      </c>
      <c r="AL121" s="243">
        <f t="shared" si="38"/>
        <v>5059.2</v>
      </c>
      <c r="AM121" s="243">
        <f t="shared" si="38"/>
        <v>5356.7999999999993</v>
      </c>
      <c r="AN121" s="243">
        <f t="shared" si="38"/>
        <v>5654.4</v>
      </c>
      <c r="AO121" s="243">
        <f t="shared" si="38"/>
        <v>5952</v>
      </c>
      <c r="AP121" s="222">
        <f>AP120+U191</f>
        <v>3.0999999999999996</v>
      </c>
    </row>
    <row r="122" spans="1:42" x14ac:dyDescent="0.15">
      <c r="A122" s="238" t="s">
        <v>130</v>
      </c>
      <c r="B122" s="241">
        <f t="shared" si="27"/>
        <v>638</v>
      </c>
      <c r="C122" s="241">
        <f t="shared" si="29"/>
        <v>753</v>
      </c>
      <c r="D122" s="241">
        <f t="shared" si="31"/>
        <v>912</v>
      </c>
      <c r="E122" s="241">
        <f t="shared" si="33"/>
        <v>1060</v>
      </c>
      <c r="F122" s="241">
        <f t="shared" si="35"/>
        <v>1236</v>
      </c>
      <c r="G122" s="241">
        <f t="shared" si="5"/>
        <v>1386</v>
      </c>
      <c r="H122" s="241">
        <f t="shared" si="7"/>
        <v>1568</v>
      </c>
      <c r="I122" s="241">
        <f t="shared" si="9"/>
        <v>1728</v>
      </c>
      <c r="J122" s="241">
        <f t="shared" si="11"/>
        <v>1920</v>
      </c>
      <c r="K122" s="241">
        <f t="shared" si="13"/>
        <v>2112</v>
      </c>
      <c r="L122" s="241">
        <f t="shared" si="15"/>
        <v>2304</v>
      </c>
      <c r="M122" s="241">
        <f t="shared" si="17"/>
        <v>2496</v>
      </c>
      <c r="N122" s="241">
        <f t="shared" si="19"/>
        <v>2688</v>
      </c>
      <c r="O122" s="241">
        <f t="shared" si="21"/>
        <v>2880</v>
      </c>
      <c r="P122" s="241">
        <f t="shared" si="23"/>
        <v>3072</v>
      </c>
      <c r="Q122" s="241">
        <f t="shared" si="25"/>
        <v>3264</v>
      </c>
      <c r="R122" s="241">
        <f t="shared" si="25"/>
        <v>3456</v>
      </c>
      <c r="S122" s="241">
        <f t="shared" si="25"/>
        <v>3648</v>
      </c>
      <c r="T122" s="242">
        <f t="shared" si="25"/>
        <v>3840</v>
      </c>
      <c r="V122" s="239">
        <v>50</v>
      </c>
      <c r="W122" s="243">
        <f>W74*$V$122*W134</f>
        <v>638</v>
      </c>
      <c r="X122" s="243">
        <f t="shared" ref="X122:AO122" si="39">X74*$V$122*X134</f>
        <v>752.99999999999989</v>
      </c>
      <c r="Y122" s="243">
        <f t="shared" si="39"/>
        <v>911.99999999999989</v>
      </c>
      <c r="Z122" s="243">
        <f t="shared" si="39"/>
        <v>1060</v>
      </c>
      <c r="AA122" s="243">
        <f t="shared" si="39"/>
        <v>1236</v>
      </c>
      <c r="AB122" s="243">
        <f t="shared" si="39"/>
        <v>1386</v>
      </c>
      <c r="AC122" s="243">
        <f t="shared" si="39"/>
        <v>1568</v>
      </c>
      <c r="AD122" s="243">
        <f t="shared" si="39"/>
        <v>1728</v>
      </c>
      <c r="AE122" s="243">
        <f t="shared" si="39"/>
        <v>1920</v>
      </c>
      <c r="AF122" s="243">
        <f t="shared" si="39"/>
        <v>2112</v>
      </c>
      <c r="AG122" s="295">
        <f t="shared" si="39"/>
        <v>2304</v>
      </c>
      <c r="AH122" s="243">
        <f t="shared" si="39"/>
        <v>2496</v>
      </c>
      <c r="AI122" s="243">
        <f t="shared" si="39"/>
        <v>2688</v>
      </c>
      <c r="AJ122" s="243">
        <f t="shared" si="39"/>
        <v>2880</v>
      </c>
      <c r="AK122" s="243">
        <f t="shared" si="39"/>
        <v>3072</v>
      </c>
      <c r="AL122" s="243">
        <f t="shared" si="39"/>
        <v>3264</v>
      </c>
      <c r="AM122" s="243">
        <f t="shared" si="39"/>
        <v>3456</v>
      </c>
      <c r="AN122" s="243">
        <f t="shared" si="39"/>
        <v>3648</v>
      </c>
      <c r="AO122" s="243">
        <f t="shared" si="39"/>
        <v>3840</v>
      </c>
      <c r="AP122" s="222">
        <v>1.92</v>
      </c>
    </row>
    <row r="123" spans="1:42" x14ac:dyDescent="0.15">
      <c r="A123" s="244">
        <v>1250</v>
      </c>
      <c r="B123" s="245">
        <f t="shared" si="27"/>
        <v>1168</v>
      </c>
      <c r="C123" s="245">
        <f t="shared" si="29"/>
        <v>1305</v>
      </c>
      <c r="D123" s="245">
        <f t="shared" si="31"/>
        <v>1536</v>
      </c>
      <c r="E123" s="245">
        <f t="shared" si="33"/>
        <v>1775</v>
      </c>
      <c r="F123" s="245">
        <f t="shared" si="35"/>
        <v>2040</v>
      </c>
      <c r="G123" s="245">
        <f t="shared" si="5"/>
        <v>2296</v>
      </c>
      <c r="H123" s="245">
        <f t="shared" si="7"/>
        <v>2584</v>
      </c>
      <c r="I123" s="245">
        <f t="shared" si="9"/>
        <v>2871</v>
      </c>
      <c r="J123" s="245">
        <f t="shared" si="11"/>
        <v>3130</v>
      </c>
      <c r="K123" s="245">
        <f t="shared" si="13"/>
        <v>3432</v>
      </c>
      <c r="L123" s="245">
        <f t="shared" si="15"/>
        <v>3720</v>
      </c>
      <c r="M123" s="245">
        <f t="shared" si="17"/>
        <v>4030</v>
      </c>
      <c r="N123" s="245">
        <f t="shared" si="19"/>
        <v>4340</v>
      </c>
      <c r="O123" s="245">
        <f t="shared" si="21"/>
        <v>4650</v>
      </c>
      <c r="P123" s="245">
        <f t="shared" si="23"/>
        <v>4960</v>
      </c>
      <c r="Q123" s="245">
        <f t="shared" si="25"/>
        <v>5270</v>
      </c>
      <c r="R123" s="245">
        <f t="shared" si="25"/>
        <v>5580</v>
      </c>
      <c r="S123" s="245">
        <f t="shared" si="25"/>
        <v>5890</v>
      </c>
      <c r="T123" s="246">
        <f t="shared" si="25"/>
        <v>6200</v>
      </c>
      <c r="V123" s="239">
        <v>1250</v>
      </c>
      <c r="W123" s="243">
        <f t="shared" ref="W123:AO123" si="40">W122+B193</f>
        <v>1168</v>
      </c>
      <c r="X123" s="243">
        <f t="shared" si="40"/>
        <v>1305</v>
      </c>
      <c r="Y123" s="243">
        <f t="shared" si="40"/>
        <v>1536</v>
      </c>
      <c r="Z123" s="243">
        <f t="shared" si="40"/>
        <v>1775</v>
      </c>
      <c r="AA123" s="243">
        <f t="shared" si="40"/>
        <v>2040</v>
      </c>
      <c r="AB123" s="243">
        <f t="shared" si="40"/>
        <v>2296</v>
      </c>
      <c r="AC123" s="243">
        <f t="shared" si="40"/>
        <v>2584</v>
      </c>
      <c r="AD123" s="243">
        <f t="shared" si="40"/>
        <v>2871</v>
      </c>
      <c r="AE123" s="243">
        <f t="shared" si="40"/>
        <v>3130</v>
      </c>
      <c r="AF123" s="243">
        <f t="shared" si="40"/>
        <v>3432</v>
      </c>
      <c r="AG123" s="295">
        <f t="shared" si="40"/>
        <v>3720</v>
      </c>
      <c r="AH123" s="243">
        <f t="shared" si="40"/>
        <v>4030</v>
      </c>
      <c r="AI123" s="243">
        <f t="shared" si="40"/>
        <v>4340</v>
      </c>
      <c r="AJ123" s="243">
        <f t="shared" si="40"/>
        <v>4650</v>
      </c>
      <c r="AK123" s="243">
        <f t="shared" si="40"/>
        <v>4960</v>
      </c>
      <c r="AL123" s="243">
        <f t="shared" si="40"/>
        <v>5270</v>
      </c>
      <c r="AM123" s="243">
        <f t="shared" si="40"/>
        <v>5580</v>
      </c>
      <c r="AN123" s="243">
        <f t="shared" si="40"/>
        <v>5890</v>
      </c>
      <c r="AO123" s="243">
        <f t="shared" si="40"/>
        <v>6200</v>
      </c>
      <c r="AP123" s="222">
        <f>AP122+U193</f>
        <v>3.0999999999999996</v>
      </c>
    </row>
    <row r="124" spans="1:42" x14ac:dyDescent="0.15">
      <c r="A124" s="251" t="s">
        <v>131</v>
      </c>
      <c r="B124" s="248">
        <f t="shared" si="27"/>
        <v>664</v>
      </c>
      <c r="C124" s="248">
        <f t="shared" si="29"/>
        <v>783</v>
      </c>
      <c r="D124" s="248">
        <f t="shared" si="31"/>
        <v>948</v>
      </c>
      <c r="E124" s="248">
        <f t="shared" si="33"/>
        <v>1102</v>
      </c>
      <c r="F124" s="248">
        <f t="shared" si="35"/>
        <v>1285</v>
      </c>
      <c r="G124" s="248">
        <f t="shared" si="5"/>
        <v>1441</v>
      </c>
      <c r="H124" s="248">
        <f t="shared" si="7"/>
        <v>1631</v>
      </c>
      <c r="I124" s="248">
        <f t="shared" si="9"/>
        <v>1797</v>
      </c>
      <c r="J124" s="248">
        <f t="shared" si="11"/>
        <v>1997</v>
      </c>
      <c r="K124" s="248">
        <f t="shared" si="13"/>
        <v>2196</v>
      </c>
      <c r="L124" s="248">
        <f t="shared" si="15"/>
        <v>2396</v>
      </c>
      <c r="M124" s="248">
        <f t="shared" si="17"/>
        <v>2596</v>
      </c>
      <c r="N124" s="248">
        <f t="shared" si="19"/>
        <v>2796</v>
      </c>
      <c r="O124" s="248">
        <f t="shared" si="21"/>
        <v>2995</v>
      </c>
      <c r="P124" s="248">
        <f t="shared" si="23"/>
        <v>3195</v>
      </c>
      <c r="Q124" s="248">
        <f t="shared" si="25"/>
        <v>3395</v>
      </c>
      <c r="R124" s="248">
        <f t="shared" si="25"/>
        <v>3594</v>
      </c>
      <c r="S124" s="248">
        <f t="shared" si="25"/>
        <v>3794</v>
      </c>
      <c r="T124" s="249">
        <f t="shared" si="25"/>
        <v>3994</v>
      </c>
      <c r="V124" s="239">
        <v>52</v>
      </c>
      <c r="W124" s="243">
        <f t="shared" ref="W124:AO124" si="41">W74*$V$124*W134</f>
        <v>663.52</v>
      </c>
      <c r="X124" s="243">
        <f t="shared" si="41"/>
        <v>783.11999999999989</v>
      </c>
      <c r="Y124" s="243">
        <f t="shared" si="41"/>
        <v>948.4799999999999</v>
      </c>
      <c r="Z124" s="243">
        <f t="shared" si="41"/>
        <v>1102.4000000000001</v>
      </c>
      <c r="AA124" s="243">
        <f t="shared" si="41"/>
        <v>1285.44</v>
      </c>
      <c r="AB124" s="243">
        <f t="shared" si="41"/>
        <v>1441.44</v>
      </c>
      <c r="AC124" s="243">
        <f t="shared" si="41"/>
        <v>1630.72</v>
      </c>
      <c r="AD124" s="243">
        <f t="shared" si="41"/>
        <v>1797.12</v>
      </c>
      <c r="AE124" s="243">
        <f t="shared" si="41"/>
        <v>1996.8</v>
      </c>
      <c r="AF124" s="243">
        <f t="shared" si="41"/>
        <v>2196.48</v>
      </c>
      <c r="AG124" s="295">
        <f t="shared" si="41"/>
        <v>2396.16</v>
      </c>
      <c r="AH124" s="243">
        <f t="shared" si="41"/>
        <v>2595.8399999999997</v>
      </c>
      <c r="AI124" s="243">
        <f t="shared" si="41"/>
        <v>2795.52</v>
      </c>
      <c r="AJ124" s="243">
        <f t="shared" si="41"/>
        <v>2995.2</v>
      </c>
      <c r="AK124" s="243">
        <f t="shared" si="41"/>
        <v>3194.88</v>
      </c>
      <c r="AL124" s="243">
        <f t="shared" si="41"/>
        <v>3394.56</v>
      </c>
      <c r="AM124" s="243">
        <f t="shared" si="41"/>
        <v>3594.24</v>
      </c>
      <c r="AN124" s="243">
        <f t="shared" si="41"/>
        <v>3793.92</v>
      </c>
      <c r="AO124" s="243">
        <f t="shared" si="41"/>
        <v>3993.6</v>
      </c>
      <c r="AP124" s="222">
        <v>1.92</v>
      </c>
    </row>
    <row r="125" spans="1:42" x14ac:dyDescent="0.15">
      <c r="A125" s="244">
        <v>1300</v>
      </c>
      <c r="B125" s="245">
        <f t="shared" si="27"/>
        <v>1215</v>
      </c>
      <c r="C125" s="245">
        <f t="shared" si="29"/>
        <v>1357</v>
      </c>
      <c r="D125" s="245">
        <f t="shared" si="31"/>
        <v>1597</v>
      </c>
      <c r="E125" s="245">
        <f t="shared" si="33"/>
        <v>1846</v>
      </c>
      <c r="F125" s="245">
        <f t="shared" si="35"/>
        <v>2122</v>
      </c>
      <c r="G125" s="245">
        <f t="shared" si="5"/>
        <v>2388</v>
      </c>
      <c r="H125" s="245">
        <f t="shared" si="7"/>
        <v>2687</v>
      </c>
      <c r="I125" s="245">
        <f t="shared" si="9"/>
        <v>2986</v>
      </c>
      <c r="J125" s="245">
        <f t="shared" si="11"/>
        <v>3255</v>
      </c>
      <c r="K125" s="245">
        <f t="shared" si="13"/>
        <v>3569</v>
      </c>
      <c r="L125" s="245">
        <f t="shared" si="15"/>
        <v>3869</v>
      </c>
      <c r="M125" s="245">
        <f t="shared" si="17"/>
        <v>4191</v>
      </c>
      <c r="N125" s="245">
        <f t="shared" si="19"/>
        <v>4514</v>
      </c>
      <c r="O125" s="245">
        <f t="shared" si="21"/>
        <v>4836</v>
      </c>
      <c r="P125" s="245">
        <f t="shared" si="23"/>
        <v>5158</v>
      </c>
      <c r="Q125" s="245">
        <f t="shared" si="25"/>
        <v>5481</v>
      </c>
      <c r="R125" s="245">
        <f t="shared" si="25"/>
        <v>5803</v>
      </c>
      <c r="S125" s="245">
        <f t="shared" si="25"/>
        <v>6126</v>
      </c>
      <c r="T125" s="246">
        <f t="shared" si="25"/>
        <v>6448</v>
      </c>
      <c r="V125" s="239">
        <v>1300</v>
      </c>
      <c r="W125" s="243">
        <f t="shared" ref="W125:AO125" si="42">W124+B195</f>
        <v>1214.7199999999998</v>
      </c>
      <c r="X125" s="243">
        <f t="shared" si="42"/>
        <v>1357.1999999999998</v>
      </c>
      <c r="Y125" s="243">
        <f t="shared" si="42"/>
        <v>1597.44</v>
      </c>
      <c r="Z125" s="243">
        <f t="shared" si="42"/>
        <v>1846</v>
      </c>
      <c r="AA125" s="243">
        <f t="shared" si="42"/>
        <v>2121.6000000000004</v>
      </c>
      <c r="AB125" s="243">
        <f t="shared" si="42"/>
        <v>2387.84</v>
      </c>
      <c r="AC125" s="243">
        <f t="shared" si="42"/>
        <v>2687.36</v>
      </c>
      <c r="AD125" s="243">
        <f t="shared" si="42"/>
        <v>2985.84</v>
      </c>
      <c r="AE125" s="243">
        <f t="shared" si="42"/>
        <v>3255.2</v>
      </c>
      <c r="AF125" s="243">
        <f t="shared" si="42"/>
        <v>3569.2799999999997</v>
      </c>
      <c r="AG125" s="295">
        <f t="shared" si="42"/>
        <v>3868.7999999999997</v>
      </c>
      <c r="AH125" s="243">
        <f t="shared" si="42"/>
        <v>4191.2</v>
      </c>
      <c r="AI125" s="243">
        <f t="shared" si="42"/>
        <v>4513.6000000000004</v>
      </c>
      <c r="AJ125" s="243">
        <f t="shared" si="42"/>
        <v>4836</v>
      </c>
      <c r="AK125" s="243">
        <f t="shared" si="42"/>
        <v>5158.3999999999996</v>
      </c>
      <c r="AL125" s="243">
        <f t="shared" si="42"/>
        <v>5480.7999999999993</v>
      </c>
      <c r="AM125" s="243">
        <f t="shared" si="42"/>
        <v>5803.2</v>
      </c>
      <c r="AN125" s="243">
        <f t="shared" si="42"/>
        <v>6125.6</v>
      </c>
      <c r="AO125" s="243">
        <f t="shared" si="42"/>
        <v>6448</v>
      </c>
      <c r="AP125" s="222">
        <f>AP124+U195</f>
        <v>3.0999999999999996</v>
      </c>
    </row>
    <row r="126" spans="1:42" x14ac:dyDescent="0.15">
      <c r="A126" s="251" t="s">
        <v>132</v>
      </c>
      <c r="B126" s="248">
        <f t="shared" si="27"/>
        <v>689</v>
      </c>
      <c r="C126" s="248">
        <f t="shared" si="29"/>
        <v>813</v>
      </c>
      <c r="D126" s="248">
        <f t="shared" si="31"/>
        <v>985</v>
      </c>
      <c r="E126" s="248">
        <f t="shared" si="33"/>
        <v>1145</v>
      </c>
      <c r="F126" s="248">
        <f t="shared" si="35"/>
        <v>1335</v>
      </c>
      <c r="G126" s="248">
        <f t="shared" si="5"/>
        <v>1497</v>
      </c>
      <c r="H126" s="248">
        <f t="shared" si="7"/>
        <v>1693</v>
      </c>
      <c r="I126" s="248">
        <f t="shared" si="9"/>
        <v>1866</v>
      </c>
      <c r="J126" s="248">
        <f t="shared" si="11"/>
        <v>2074</v>
      </c>
      <c r="K126" s="248">
        <f t="shared" si="13"/>
        <v>2281</v>
      </c>
      <c r="L126" s="248">
        <f t="shared" si="15"/>
        <v>2488</v>
      </c>
      <c r="M126" s="248">
        <f t="shared" si="17"/>
        <v>2696</v>
      </c>
      <c r="N126" s="248">
        <f t="shared" si="19"/>
        <v>2903</v>
      </c>
      <c r="O126" s="248">
        <f t="shared" si="21"/>
        <v>3110</v>
      </c>
      <c r="P126" s="248">
        <f t="shared" si="23"/>
        <v>3318</v>
      </c>
      <c r="Q126" s="248">
        <f t="shared" si="25"/>
        <v>3525</v>
      </c>
      <c r="R126" s="248">
        <f t="shared" si="25"/>
        <v>3732</v>
      </c>
      <c r="S126" s="248">
        <f t="shared" si="25"/>
        <v>3940</v>
      </c>
      <c r="T126" s="249">
        <f t="shared" si="25"/>
        <v>4147</v>
      </c>
      <c r="V126" s="239">
        <v>54</v>
      </c>
      <c r="W126" s="243">
        <f t="shared" ref="W126:AO126" si="43">W74*$V$126*W134</f>
        <v>689.04</v>
      </c>
      <c r="X126" s="243">
        <f t="shared" si="43"/>
        <v>813.2399999999999</v>
      </c>
      <c r="Y126" s="243">
        <f t="shared" si="43"/>
        <v>984.95999999999992</v>
      </c>
      <c r="Z126" s="243">
        <f t="shared" si="43"/>
        <v>1144.8</v>
      </c>
      <c r="AA126" s="243">
        <f t="shared" si="43"/>
        <v>1334.88</v>
      </c>
      <c r="AB126" s="243">
        <f t="shared" si="43"/>
        <v>1496.8799999999999</v>
      </c>
      <c r="AC126" s="243">
        <f t="shared" si="43"/>
        <v>1693.44</v>
      </c>
      <c r="AD126" s="243">
        <f t="shared" si="43"/>
        <v>1866.24</v>
      </c>
      <c r="AE126" s="243">
        <f t="shared" si="43"/>
        <v>2073.6</v>
      </c>
      <c r="AF126" s="243">
        <f t="shared" si="43"/>
        <v>2280.96</v>
      </c>
      <c r="AG126" s="295">
        <f t="shared" si="43"/>
        <v>2488.3199999999997</v>
      </c>
      <c r="AH126" s="243">
        <f t="shared" si="43"/>
        <v>2695.68</v>
      </c>
      <c r="AI126" s="243">
        <f t="shared" si="43"/>
        <v>2903.04</v>
      </c>
      <c r="AJ126" s="243">
        <f t="shared" si="43"/>
        <v>3110.4</v>
      </c>
      <c r="AK126" s="243">
        <f t="shared" si="43"/>
        <v>3317.7599999999998</v>
      </c>
      <c r="AL126" s="243">
        <f t="shared" si="43"/>
        <v>3525.12</v>
      </c>
      <c r="AM126" s="243">
        <f t="shared" si="43"/>
        <v>3732.48</v>
      </c>
      <c r="AN126" s="243">
        <f t="shared" si="43"/>
        <v>3939.8399999999997</v>
      </c>
      <c r="AO126" s="243">
        <f t="shared" si="43"/>
        <v>4147.2</v>
      </c>
      <c r="AP126" s="222">
        <v>1.92</v>
      </c>
    </row>
    <row r="127" spans="1:42" x14ac:dyDescent="0.15">
      <c r="A127" s="244">
        <v>1350</v>
      </c>
      <c r="B127" s="245">
        <f t="shared" si="27"/>
        <v>1261</v>
      </c>
      <c r="C127" s="245">
        <f t="shared" si="29"/>
        <v>1409</v>
      </c>
      <c r="D127" s="245">
        <f t="shared" si="31"/>
        <v>1659</v>
      </c>
      <c r="E127" s="245">
        <f t="shared" si="33"/>
        <v>1917</v>
      </c>
      <c r="F127" s="245">
        <f t="shared" si="35"/>
        <v>2203</v>
      </c>
      <c r="G127" s="245">
        <f t="shared" si="5"/>
        <v>2480</v>
      </c>
      <c r="H127" s="245">
        <f t="shared" si="7"/>
        <v>2791</v>
      </c>
      <c r="I127" s="245">
        <f t="shared" si="9"/>
        <v>3101</v>
      </c>
      <c r="J127" s="245">
        <f t="shared" si="11"/>
        <v>3380</v>
      </c>
      <c r="K127" s="245">
        <f t="shared" si="13"/>
        <v>3707</v>
      </c>
      <c r="L127" s="245">
        <f t="shared" si="15"/>
        <v>4018</v>
      </c>
      <c r="M127" s="245">
        <f t="shared" si="17"/>
        <v>4352</v>
      </c>
      <c r="N127" s="245">
        <f t="shared" si="19"/>
        <v>4687</v>
      </c>
      <c r="O127" s="245">
        <f t="shared" si="21"/>
        <v>5022</v>
      </c>
      <c r="P127" s="245">
        <f t="shared" si="23"/>
        <v>5357</v>
      </c>
      <c r="Q127" s="245">
        <f t="shared" si="25"/>
        <v>5692</v>
      </c>
      <c r="R127" s="245">
        <f t="shared" si="25"/>
        <v>6026</v>
      </c>
      <c r="S127" s="245">
        <f t="shared" si="25"/>
        <v>6361</v>
      </c>
      <c r="T127" s="246">
        <f t="shared" si="25"/>
        <v>6696</v>
      </c>
      <c r="V127" s="239">
        <v>1350</v>
      </c>
      <c r="W127" s="243">
        <f t="shared" ref="W127:AO127" si="44">W126+B197</f>
        <v>1261.44</v>
      </c>
      <c r="X127" s="243">
        <f t="shared" si="44"/>
        <v>1409.4</v>
      </c>
      <c r="Y127" s="243">
        <f t="shared" si="44"/>
        <v>1658.88</v>
      </c>
      <c r="Z127" s="243">
        <f t="shared" si="44"/>
        <v>1917</v>
      </c>
      <c r="AA127" s="243">
        <f t="shared" si="44"/>
        <v>2203.2000000000003</v>
      </c>
      <c r="AB127" s="243">
        <f t="shared" si="44"/>
        <v>2479.6799999999998</v>
      </c>
      <c r="AC127" s="243">
        <f t="shared" si="44"/>
        <v>2790.7200000000003</v>
      </c>
      <c r="AD127" s="243">
        <f t="shared" si="44"/>
        <v>3100.6800000000003</v>
      </c>
      <c r="AE127" s="243">
        <f t="shared" si="44"/>
        <v>3380.3999999999996</v>
      </c>
      <c r="AF127" s="243">
        <f t="shared" si="44"/>
        <v>3706.56</v>
      </c>
      <c r="AG127" s="295">
        <f t="shared" si="44"/>
        <v>4017.5999999999995</v>
      </c>
      <c r="AH127" s="243">
        <f t="shared" si="44"/>
        <v>4352.3999999999996</v>
      </c>
      <c r="AI127" s="243">
        <f t="shared" si="44"/>
        <v>4687.2</v>
      </c>
      <c r="AJ127" s="243">
        <f t="shared" si="44"/>
        <v>5022</v>
      </c>
      <c r="AK127" s="243">
        <f t="shared" si="44"/>
        <v>5356.7999999999993</v>
      </c>
      <c r="AL127" s="243">
        <f t="shared" si="44"/>
        <v>5691.6</v>
      </c>
      <c r="AM127" s="243">
        <f t="shared" si="44"/>
        <v>6026.4</v>
      </c>
      <c r="AN127" s="243">
        <f t="shared" si="44"/>
        <v>6361.1999999999989</v>
      </c>
      <c r="AO127" s="243">
        <f t="shared" si="44"/>
        <v>6696</v>
      </c>
      <c r="AP127" s="222">
        <f>AP126+U197</f>
        <v>3.0999999999999996</v>
      </c>
    </row>
    <row r="128" spans="1:42" x14ac:dyDescent="0.15">
      <c r="A128" s="251" t="s">
        <v>133</v>
      </c>
      <c r="B128" s="248">
        <f t="shared" si="27"/>
        <v>715</v>
      </c>
      <c r="C128" s="248">
        <f t="shared" si="29"/>
        <v>843</v>
      </c>
      <c r="D128" s="248">
        <f t="shared" si="31"/>
        <v>1021</v>
      </c>
      <c r="E128" s="248">
        <f t="shared" si="33"/>
        <v>1187</v>
      </c>
      <c r="F128" s="248">
        <f t="shared" si="35"/>
        <v>1384</v>
      </c>
      <c r="G128" s="248">
        <f t="shared" si="5"/>
        <v>1552</v>
      </c>
      <c r="H128" s="248">
        <f t="shared" si="7"/>
        <v>1756</v>
      </c>
      <c r="I128" s="248">
        <f t="shared" si="9"/>
        <v>1935</v>
      </c>
      <c r="J128" s="248">
        <f t="shared" si="11"/>
        <v>2150</v>
      </c>
      <c r="K128" s="248">
        <f t="shared" si="13"/>
        <v>2365</v>
      </c>
      <c r="L128" s="248">
        <f t="shared" si="15"/>
        <v>2580</v>
      </c>
      <c r="M128" s="248">
        <f t="shared" si="17"/>
        <v>2796</v>
      </c>
      <c r="N128" s="248">
        <f t="shared" si="19"/>
        <v>3011</v>
      </c>
      <c r="O128" s="248">
        <f t="shared" si="21"/>
        <v>3226</v>
      </c>
      <c r="P128" s="248">
        <f t="shared" si="23"/>
        <v>3441</v>
      </c>
      <c r="Q128" s="248">
        <f t="shared" si="25"/>
        <v>3656</v>
      </c>
      <c r="R128" s="248">
        <f t="shared" si="25"/>
        <v>3871</v>
      </c>
      <c r="S128" s="248">
        <f t="shared" si="25"/>
        <v>4086</v>
      </c>
      <c r="T128" s="249">
        <f t="shared" si="25"/>
        <v>4301</v>
      </c>
      <c r="V128" s="239">
        <v>56</v>
      </c>
      <c r="W128" s="243">
        <f t="shared" ref="W128:AO128" si="45">W74*$V$128*W134</f>
        <v>714.56</v>
      </c>
      <c r="X128" s="243">
        <f t="shared" si="45"/>
        <v>843.3599999999999</v>
      </c>
      <c r="Y128" s="243">
        <f t="shared" si="45"/>
        <v>1021.4399999999999</v>
      </c>
      <c r="Z128" s="243">
        <f t="shared" si="45"/>
        <v>1187.2</v>
      </c>
      <c r="AA128" s="243">
        <f t="shared" si="45"/>
        <v>1384.32</v>
      </c>
      <c r="AB128" s="243">
        <f t="shared" si="45"/>
        <v>1552.32</v>
      </c>
      <c r="AC128" s="243">
        <f t="shared" si="45"/>
        <v>1756.1599999999999</v>
      </c>
      <c r="AD128" s="243">
        <f t="shared" si="45"/>
        <v>1935.36</v>
      </c>
      <c r="AE128" s="243">
        <f t="shared" si="45"/>
        <v>2150.4</v>
      </c>
      <c r="AF128" s="243">
        <f t="shared" si="45"/>
        <v>2365.44</v>
      </c>
      <c r="AG128" s="295">
        <f t="shared" si="45"/>
        <v>2580.48</v>
      </c>
      <c r="AH128" s="243">
        <f t="shared" si="45"/>
        <v>2795.52</v>
      </c>
      <c r="AI128" s="243">
        <f t="shared" si="45"/>
        <v>3010.56</v>
      </c>
      <c r="AJ128" s="243">
        <f t="shared" si="45"/>
        <v>3225.6</v>
      </c>
      <c r="AK128" s="243">
        <f t="shared" si="45"/>
        <v>3440.64</v>
      </c>
      <c r="AL128" s="243">
        <f t="shared" si="45"/>
        <v>3655.68</v>
      </c>
      <c r="AM128" s="243">
        <f t="shared" si="45"/>
        <v>3870.72</v>
      </c>
      <c r="AN128" s="243">
        <f t="shared" si="45"/>
        <v>4085.7599999999998</v>
      </c>
      <c r="AO128" s="243">
        <f t="shared" si="45"/>
        <v>4300.8</v>
      </c>
      <c r="AP128" s="222">
        <v>1.92</v>
      </c>
    </row>
    <row r="129" spans="1:45" x14ac:dyDescent="0.15">
      <c r="A129" s="244">
        <v>1400</v>
      </c>
      <c r="B129" s="245">
        <f t="shared" si="27"/>
        <v>1308</v>
      </c>
      <c r="C129" s="245">
        <f t="shared" si="29"/>
        <v>1462</v>
      </c>
      <c r="D129" s="245">
        <f t="shared" si="31"/>
        <v>1720</v>
      </c>
      <c r="E129" s="245">
        <f t="shared" si="33"/>
        <v>1988</v>
      </c>
      <c r="F129" s="245">
        <f t="shared" si="35"/>
        <v>2285</v>
      </c>
      <c r="G129" s="245">
        <f t="shared" si="5"/>
        <v>2572</v>
      </c>
      <c r="H129" s="245">
        <f t="shared" si="7"/>
        <v>2894</v>
      </c>
      <c r="I129" s="245">
        <f t="shared" si="9"/>
        <v>3216</v>
      </c>
      <c r="J129" s="245">
        <f t="shared" si="11"/>
        <v>3506</v>
      </c>
      <c r="K129" s="245">
        <f t="shared" si="13"/>
        <v>3844</v>
      </c>
      <c r="L129" s="245">
        <f t="shared" si="15"/>
        <v>4166</v>
      </c>
      <c r="M129" s="245">
        <f t="shared" si="17"/>
        <v>4514</v>
      </c>
      <c r="N129" s="245">
        <f t="shared" si="19"/>
        <v>4861</v>
      </c>
      <c r="O129" s="245">
        <f t="shared" si="21"/>
        <v>5208</v>
      </c>
      <c r="P129" s="245">
        <f t="shared" si="23"/>
        <v>5555</v>
      </c>
      <c r="Q129" s="245">
        <f t="shared" si="25"/>
        <v>5902</v>
      </c>
      <c r="R129" s="245">
        <f t="shared" si="25"/>
        <v>6250</v>
      </c>
      <c r="S129" s="245">
        <f t="shared" si="25"/>
        <v>6597</v>
      </c>
      <c r="T129" s="246">
        <f t="shared" si="25"/>
        <v>6944</v>
      </c>
      <c r="V129" s="239">
        <v>1400</v>
      </c>
      <c r="W129" s="243">
        <f t="shared" ref="W129:AO129" si="46">W128+B199</f>
        <v>1308.1599999999999</v>
      </c>
      <c r="X129" s="243">
        <f t="shared" si="46"/>
        <v>1461.6</v>
      </c>
      <c r="Y129" s="243">
        <f t="shared" si="46"/>
        <v>1720.32</v>
      </c>
      <c r="Z129" s="243">
        <f t="shared" si="46"/>
        <v>1988</v>
      </c>
      <c r="AA129" s="243">
        <f t="shared" si="46"/>
        <v>2284.8000000000002</v>
      </c>
      <c r="AB129" s="243">
        <f t="shared" si="46"/>
        <v>2571.52</v>
      </c>
      <c r="AC129" s="243">
        <f t="shared" si="46"/>
        <v>2894.08</v>
      </c>
      <c r="AD129" s="243">
        <f t="shared" si="46"/>
        <v>3215.52</v>
      </c>
      <c r="AE129" s="243">
        <f t="shared" si="46"/>
        <v>3505.6000000000004</v>
      </c>
      <c r="AF129" s="243">
        <f t="shared" si="46"/>
        <v>3843.84</v>
      </c>
      <c r="AG129" s="295">
        <f t="shared" si="46"/>
        <v>4166.3999999999996</v>
      </c>
      <c r="AH129" s="243">
        <f t="shared" si="46"/>
        <v>4513.6000000000004</v>
      </c>
      <c r="AI129" s="243">
        <f t="shared" si="46"/>
        <v>4860.8</v>
      </c>
      <c r="AJ129" s="243">
        <f t="shared" si="46"/>
        <v>5208</v>
      </c>
      <c r="AK129" s="243">
        <f t="shared" si="46"/>
        <v>5555.2</v>
      </c>
      <c r="AL129" s="243">
        <f t="shared" si="46"/>
        <v>5902.4</v>
      </c>
      <c r="AM129" s="243">
        <f t="shared" si="46"/>
        <v>6249.5999999999995</v>
      </c>
      <c r="AN129" s="243">
        <f t="shared" si="46"/>
        <v>6596.7999999999993</v>
      </c>
      <c r="AO129" s="243">
        <f t="shared" si="46"/>
        <v>6944</v>
      </c>
      <c r="AP129" s="222">
        <f>AP128+U199</f>
        <v>3.0999999999999996</v>
      </c>
    </row>
    <row r="130" spans="1:45" x14ac:dyDescent="0.15">
      <c r="A130" s="251" t="s">
        <v>134</v>
      </c>
      <c r="B130" s="248">
        <f t="shared" si="27"/>
        <v>740</v>
      </c>
      <c r="C130" s="248">
        <f t="shared" si="29"/>
        <v>873</v>
      </c>
      <c r="D130" s="248">
        <f t="shared" si="31"/>
        <v>1058</v>
      </c>
      <c r="E130" s="248">
        <f t="shared" si="33"/>
        <v>1230</v>
      </c>
      <c r="F130" s="248">
        <f t="shared" si="35"/>
        <v>1434</v>
      </c>
      <c r="G130" s="248">
        <f t="shared" si="5"/>
        <v>1608</v>
      </c>
      <c r="H130" s="248">
        <f t="shared" si="7"/>
        <v>1819</v>
      </c>
      <c r="I130" s="248">
        <f t="shared" si="9"/>
        <v>2004</v>
      </c>
      <c r="J130" s="248">
        <f t="shared" si="11"/>
        <v>2227</v>
      </c>
      <c r="K130" s="248">
        <f t="shared" si="13"/>
        <v>2450</v>
      </c>
      <c r="L130" s="248">
        <f t="shared" si="15"/>
        <v>2673</v>
      </c>
      <c r="M130" s="248">
        <f t="shared" si="17"/>
        <v>2895</v>
      </c>
      <c r="N130" s="248">
        <f t="shared" si="19"/>
        <v>3118</v>
      </c>
      <c r="O130" s="248">
        <f t="shared" si="21"/>
        <v>3341</v>
      </c>
      <c r="P130" s="248">
        <f t="shared" si="23"/>
        <v>3564</v>
      </c>
      <c r="Q130" s="248">
        <f t="shared" si="25"/>
        <v>3786</v>
      </c>
      <c r="R130" s="248">
        <f t="shared" si="25"/>
        <v>4009</v>
      </c>
      <c r="S130" s="248">
        <f t="shared" si="25"/>
        <v>4232</v>
      </c>
      <c r="T130" s="249">
        <f t="shared" si="25"/>
        <v>4454</v>
      </c>
      <c r="V130" s="239">
        <v>58</v>
      </c>
      <c r="W130" s="243">
        <f t="shared" ref="W130:AO130" si="47">W74*$V$130*W134</f>
        <v>740.08</v>
      </c>
      <c r="X130" s="243">
        <f t="shared" si="47"/>
        <v>873.4799999999999</v>
      </c>
      <c r="Y130" s="243">
        <f t="shared" si="47"/>
        <v>1057.9199999999998</v>
      </c>
      <c r="Z130" s="243">
        <f t="shared" si="47"/>
        <v>1229.6000000000001</v>
      </c>
      <c r="AA130" s="243">
        <f t="shared" si="47"/>
        <v>1433.76</v>
      </c>
      <c r="AB130" s="243">
        <f t="shared" si="47"/>
        <v>1607.76</v>
      </c>
      <c r="AC130" s="243">
        <f t="shared" si="47"/>
        <v>1818.8799999999999</v>
      </c>
      <c r="AD130" s="243">
        <f t="shared" si="47"/>
        <v>2004.48</v>
      </c>
      <c r="AE130" s="243">
        <f t="shared" si="47"/>
        <v>2227.1999999999998</v>
      </c>
      <c r="AF130" s="243">
        <f t="shared" si="47"/>
        <v>2449.92</v>
      </c>
      <c r="AG130" s="295">
        <f t="shared" si="47"/>
        <v>2672.64</v>
      </c>
      <c r="AH130" s="243">
        <f t="shared" si="47"/>
        <v>2895.3599999999997</v>
      </c>
      <c r="AI130" s="243">
        <f t="shared" si="47"/>
        <v>3118.08</v>
      </c>
      <c r="AJ130" s="243">
        <f t="shared" si="47"/>
        <v>3340.7999999999997</v>
      </c>
      <c r="AK130" s="243">
        <f t="shared" si="47"/>
        <v>3563.52</v>
      </c>
      <c r="AL130" s="243">
        <f t="shared" si="47"/>
        <v>3786.24</v>
      </c>
      <c r="AM130" s="243">
        <f t="shared" si="47"/>
        <v>4008.96</v>
      </c>
      <c r="AN130" s="243">
        <f t="shared" si="47"/>
        <v>4231.68</v>
      </c>
      <c r="AO130" s="243">
        <f t="shared" si="47"/>
        <v>4454.3999999999996</v>
      </c>
      <c r="AP130" s="222">
        <v>1.92</v>
      </c>
    </row>
    <row r="131" spans="1:45" x14ac:dyDescent="0.15">
      <c r="A131" s="244">
        <v>1450</v>
      </c>
      <c r="B131" s="245">
        <f t="shared" si="27"/>
        <v>1355</v>
      </c>
      <c r="C131" s="245">
        <f t="shared" si="29"/>
        <v>1514</v>
      </c>
      <c r="D131" s="245">
        <f t="shared" si="31"/>
        <v>1782</v>
      </c>
      <c r="E131" s="245">
        <f t="shared" si="33"/>
        <v>2059</v>
      </c>
      <c r="F131" s="245">
        <f t="shared" si="35"/>
        <v>2366</v>
      </c>
      <c r="G131" s="245">
        <f t="shared" si="5"/>
        <v>2663</v>
      </c>
      <c r="H131" s="245">
        <f t="shared" si="7"/>
        <v>2997</v>
      </c>
      <c r="I131" s="245">
        <f t="shared" si="9"/>
        <v>3330</v>
      </c>
      <c r="J131" s="245">
        <f t="shared" si="11"/>
        <v>3631</v>
      </c>
      <c r="K131" s="245">
        <f t="shared" si="13"/>
        <v>3981</v>
      </c>
      <c r="L131" s="245">
        <f t="shared" si="15"/>
        <v>4315</v>
      </c>
      <c r="M131" s="245">
        <f t="shared" si="17"/>
        <v>4675</v>
      </c>
      <c r="N131" s="245">
        <f t="shared" si="19"/>
        <v>5034</v>
      </c>
      <c r="O131" s="245">
        <f t="shared" si="21"/>
        <v>5394</v>
      </c>
      <c r="P131" s="245">
        <f t="shared" si="23"/>
        <v>5754</v>
      </c>
      <c r="Q131" s="245">
        <f t="shared" si="25"/>
        <v>6113</v>
      </c>
      <c r="R131" s="245">
        <f t="shared" si="25"/>
        <v>6473</v>
      </c>
      <c r="S131" s="245">
        <f t="shared" si="25"/>
        <v>6832</v>
      </c>
      <c r="T131" s="246">
        <f t="shared" si="25"/>
        <v>7192</v>
      </c>
      <c r="V131" s="239">
        <v>1450</v>
      </c>
      <c r="W131" s="243">
        <f t="shared" ref="W131:AO131" si="48">W130+B201</f>
        <v>1354.88</v>
      </c>
      <c r="X131" s="243">
        <f t="shared" si="48"/>
        <v>1513.8</v>
      </c>
      <c r="Y131" s="243">
        <f t="shared" si="48"/>
        <v>1781.7599999999998</v>
      </c>
      <c r="Z131" s="243">
        <f t="shared" si="48"/>
        <v>2059</v>
      </c>
      <c r="AA131" s="243">
        <f t="shared" si="48"/>
        <v>2366.4</v>
      </c>
      <c r="AB131" s="243">
        <f t="shared" si="48"/>
        <v>2663.36</v>
      </c>
      <c r="AC131" s="243">
        <f t="shared" si="48"/>
        <v>2997.4399999999996</v>
      </c>
      <c r="AD131" s="243">
        <f t="shared" si="48"/>
        <v>3330.36</v>
      </c>
      <c r="AE131" s="243">
        <f t="shared" si="48"/>
        <v>3630.7999999999997</v>
      </c>
      <c r="AF131" s="243">
        <f t="shared" si="48"/>
        <v>3981.12</v>
      </c>
      <c r="AG131" s="295">
        <f t="shared" si="48"/>
        <v>4315.2</v>
      </c>
      <c r="AH131" s="243">
        <f t="shared" si="48"/>
        <v>4674.7999999999993</v>
      </c>
      <c r="AI131" s="243">
        <f t="shared" si="48"/>
        <v>5034.3999999999996</v>
      </c>
      <c r="AJ131" s="243">
        <f t="shared" si="48"/>
        <v>5394</v>
      </c>
      <c r="AK131" s="243">
        <f t="shared" si="48"/>
        <v>5753.6</v>
      </c>
      <c r="AL131" s="243">
        <f t="shared" si="48"/>
        <v>6113.2</v>
      </c>
      <c r="AM131" s="243">
        <f t="shared" si="48"/>
        <v>6472.7999999999993</v>
      </c>
      <c r="AN131" s="243">
        <f t="shared" si="48"/>
        <v>6832.4</v>
      </c>
      <c r="AO131" s="243">
        <f t="shared" si="48"/>
        <v>7192</v>
      </c>
      <c r="AP131" s="222">
        <f>AP130+U201</f>
        <v>3.0999999999999996</v>
      </c>
    </row>
    <row r="132" spans="1:45" x14ac:dyDescent="0.15">
      <c r="A132" s="251" t="s">
        <v>135</v>
      </c>
      <c r="B132" s="248">
        <f t="shared" si="27"/>
        <v>766</v>
      </c>
      <c r="C132" s="248">
        <f t="shared" si="29"/>
        <v>904</v>
      </c>
      <c r="D132" s="248">
        <f t="shared" si="31"/>
        <v>1094</v>
      </c>
      <c r="E132" s="248">
        <f t="shared" si="33"/>
        <v>1272</v>
      </c>
      <c r="F132" s="248">
        <f t="shared" si="35"/>
        <v>1483</v>
      </c>
      <c r="G132" s="248">
        <f t="shared" si="5"/>
        <v>1663</v>
      </c>
      <c r="H132" s="248">
        <f t="shared" si="7"/>
        <v>1882</v>
      </c>
      <c r="I132" s="248">
        <f t="shared" si="9"/>
        <v>2074</v>
      </c>
      <c r="J132" s="248">
        <f t="shared" si="11"/>
        <v>2304</v>
      </c>
      <c r="K132" s="248">
        <f t="shared" si="13"/>
        <v>2534</v>
      </c>
      <c r="L132" s="248">
        <f t="shared" si="15"/>
        <v>2765</v>
      </c>
      <c r="M132" s="248">
        <f t="shared" si="17"/>
        <v>2995</v>
      </c>
      <c r="N132" s="248">
        <f t="shared" si="19"/>
        <v>3226</v>
      </c>
      <c r="O132" s="248">
        <f t="shared" si="21"/>
        <v>3456</v>
      </c>
      <c r="P132" s="248">
        <f t="shared" si="23"/>
        <v>3686</v>
      </c>
      <c r="Q132" s="248">
        <f t="shared" si="25"/>
        <v>3917</v>
      </c>
      <c r="R132" s="248">
        <f t="shared" si="25"/>
        <v>4147</v>
      </c>
      <c r="S132" s="248">
        <f t="shared" si="25"/>
        <v>4378</v>
      </c>
      <c r="T132" s="249">
        <f t="shared" si="25"/>
        <v>4608</v>
      </c>
      <c r="V132" s="239">
        <v>60</v>
      </c>
      <c r="W132" s="243">
        <f t="shared" ref="W132:AO132" si="49">W74*$V$132*W134</f>
        <v>765.6</v>
      </c>
      <c r="X132" s="243">
        <f t="shared" si="49"/>
        <v>903.59999999999991</v>
      </c>
      <c r="Y132" s="243">
        <f t="shared" si="49"/>
        <v>1094.3999999999999</v>
      </c>
      <c r="Z132" s="243">
        <f t="shared" si="49"/>
        <v>1272</v>
      </c>
      <c r="AA132" s="243">
        <f t="shared" si="49"/>
        <v>1483.2</v>
      </c>
      <c r="AB132" s="243">
        <f t="shared" si="49"/>
        <v>1663.2</v>
      </c>
      <c r="AC132" s="243">
        <f t="shared" si="49"/>
        <v>1881.6</v>
      </c>
      <c r="AD132" s="243">
        <f t="shared" si="49"/>
        <v>2073.6</v>
      </c>
      <c r="AE132" s="243">
        <f t="shared" si="49"/>
        <v>2304</v>
      </c>
      <c r="AF132" s="243">
        <f t="shared" si="49"/>
        <v>2534.4</v>
      </c>
      <c r="AG132" s="295">
        <f t="shared" si="49"/>
        <v>2764.7999999999997</v>
      </c>
      <c r="AH132" s="243">
        <f t="shared" si="49"/>
        <v>2995.2</v>
      </c>
      <c r="AI132" s="243">
        <f t="shared" si="49"/>
        <v>3225.6</v>
      </c>
      <c r="AJ132" s="243">
        <f t="shared" si="49"/>
        <v>3456</v>
      </c>
      <c r="AK132" s="243">
        <f t="shared" si="49"/>
        <v>3686.3999999999996</v>
      </c>
      <c r="AL132" s="243">
        <f t="shared" si="49"/>
        <v>3916.7999999999997</v>
      </c>
      <c r="AM132" s="243">
        <f t="shared" si="49"/>
        <v>4147.2</v>
      </c>
      <c r="AN132" s="243">
        <f t="shared" si="49"/>
        <v>4377.5999999999995</v>
      </c>
      <c r="AO132" s="243">
        <f t="shared" si="49"/>
        <v>4608</v>
      </c>
      <c r="AP132" s="222">
        <v>1.92</v>
      </c>
    </row>
    <row r="133" spans="1:45" ht="13" thickBot="1" x14ac:dyDescent="0.2">
      <c r="A133" s="240">
        <v>1500</v>
      </c>
      <c r="B133" s="252">
        <f t="shared" si="27"/>
        <v>1402</v>
      </c>
      <c r="C133" s="252">
        <f t="shared" si="29"/>
        <v>1566</v>
      </c>
      <c r="D133" s="252">
        <f t="shared" si="31"/>
        <v>1843</v>
      </c>
      <c r="E133" s="252">
        <f t="shared" si="33"/>
        <v>2130</v>
      </c>
      <c r="F133" s="252">
        <f t="shared" si="35"/>
        <v>2448</v>
      </c>
      <c r="G133" s="252">
        <f t="shared" si="5"/>
        <v>2755</v>
      </c>
      <c r="H133" s="252">
        <f t="shared" si="7"/>
        <v>3101</v>
      </c>
      <c r="I133" s="252">
        <f t="shared" si="9"/>
        <v>3445</v>
      </c>
      <c r="J133" s="252">
        <f t="shared" si="11"/>
        <v>3756</v>
      </c>
      <c r="K133" s="252">
        <f t="shared" si="13"/>
        <v>4118</v>
      </c>
      <c r="L133" s="252">
        <f t="shared" si="15"/>
        <v>4464</v>
      </c>
      <c r="M133" s="252">
        <f t="shared" si="17"/>
        <v>4836</v>
      </c>
      <c r="N133" s="252">
        <f t="shared" si="19"/>
        <v>5208</v>
      </c>
      <c r="O133" s="252">
        <f t="shared" si="21"/>
        <v>5580</v>
      </c>
      <c r="P133" s="252">
        <f t="shared" si="23"/>
        <v>5952</v>
      </c>
      <c r="Q133" s="252">
        <f t="shared" si="25"/>
        <v>6324</v>
      </c>
      <c r="R133" s="252">
        <f t="shared" si="25"/>
        <v>6696</v>
      </c>
      <c r="S133" s="252">
        <f t="shared" si="25"/>
        <v>7068</v>
      </c>
      <c r="T133" s="253">
        <f t="shared" si="25"/>
        <v>7440</v>
      </c>
      <c r="V133" s="239">
        <v>1500</v>
      </c>
      <c r="W133" s="243">
        <f t="shared" ref="W133:AO133" si="50">W132+B203</f>
        <v>1401.6</v>
      </c>
      <c r="X133" s="243">
        <f t="shared" si="50"/>
        <v>1566</v>
      </c>
      <c r="Y133" s="243">
        <f t="shared" si="50"/>
        <v>1843.1999999999998</v>
      </c>
      <c r="Z133" s="243">
        <f t="shared" si="50"/>
        <v>2130</v>
      </c>
      <c r="AA133" s="243">
        <f t="shared" si="50"/>
        <v>2448</v>
      </c>
      <c r="AB133" s="243">
        <f t="shared" si="50"/>
        <v>2755.2</v>
      </c>
      <c r="AC133" s="243">
        <f t="shared" si="50"/>
        <v>3100.8</v>
      </c>
      <c r="AD133" s="243">
        <f t="shared" si="50"/>
        <v>3445.2</v>
      </c>
      <c r="AE133" s="243">
        <f t="shared" si="50"/>
        <v>3756</v>
      </c>
      <c r="AF133" s="243">
        <f t="shared" si="50"/>
        <v>4118.3999999999996</v>
      </c>
      <c r="AG133" s="295">
        <f t="shared" si="50"/>
        <v>4464</v>
      </c>
      <c r="AH133" s="243">
        <f t="shared" si="50"/>
        <v>4836</v>
      </c>
      <c r="AI133" s="243">
        <f t="shared" si="50"/>
        <v>5208</v>
      </c>
      <c r="AJ133" s="243">
        <f t="shared" si="50"/>
        <v>5580</v>
      </c>
      <c r="AK133" s="243">
        <f t="shared" si="50"/>
        <v>5952</v>
      </c>
      <c r="AL133" s="243">
        <f t="shared" si="50"/>
        <v>6324</v>
      </c>
      <c r="AM133" s="243">
        <f t="shared" si="50"/>
        <v>6696</v>
      </c>
      <c r="AN133" s="243">
        <f t="shared" si="50"/>
        <v>7067.9999999999991</v>
      </c>
      <c r="AO133" s="243">
        <f t="shared" si="50"/>
        <v>7440</v>
      </c>
      <c r="AP133" s="222">
        <f>AP132+U203</f>
        <v>3.0999999999999996</v>
      </c>
    </row>
    <row r="134" spans="1:45" x14ac:dyDescent="0.15">
      <c r="W134" s="301">
        <v>3.19</v>
      </c>
      <c r="X134" s="221">
        <v>2.5099999999999998</v>
      </c>
      <c r="Y134" s="221">
        <v>2.2799999999999998</v>
      </c>
      <c r="Z134" s="221">
        <v>2.12</v>
      </c>
      <c r="AA134" s="221">
        <v>2.06</v>
      </c>
      <c r="AB134" s="221">
        <v>1.98</v>
      </c>
      <c r="AC134" s="221">
        <v>1.96</v>
      </c>
      <c r="AD134" s="221">
        <v>1.92</v>
      </c>
      <c r="AE134" s="221">
        <v>1.92</v>
      </c>
      <c r="AF134" s="221">
        <v>1.92</v>
      </c>
      <c r="AG134" s="301">
        <v>1.92</v>
      </c>
      <c r="AH134" s="221">
        <v>1.92</v>
      </c>
      <c r="AI134" s="221">
        <v>1.92</v>
      </c>
      <c r="AJ134" s="221">
        <v>1.92</v>
      </c>
      <c r="AK134" s="221">
        <v>1.92</v>
      </c>
      <c r="AL134" s="221">
        <v>1.92</v>
      </c>
      <c r="AM134" s="221">
        <v>1.92</v>
      </c>
      <c r="AN134" s="221">
        <v>1.92</v>
      </c>
      <c r="AO134" s="221">
        <v>1.92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5.84</v>
      </c>
      <c r="X135" s="302">
        <f t="shared" ref="X135:AO135" si="51">X134+C204</f>
        <v>4.3499999999999996</v>
      </c>
      <c r="Y135" s="302">
        <f t="shared" si="51"/>
        <v>3.84</v>
      </c>
      <c r="Z135" s="302">
        <f t="shared" si="51"/>
        <v>3.55</v>
      </c>
      <c r="AA135" s="302">
        <f t="shared" si="51"/>
        <v>3.4000000000000004</v>
      </c>
      <c r="AB135" s="302">
        <f t="shared" si="51"/>
        <v>3.2800000000000002</v>
      </c>
      <c r="AC135" s="302">
        <f t="shared" si="51"/>
        <v>3.23</v>
      </c>
      <c r="AD135" s="302">
        <f t="shared" si="51"/>
        <v>3.19</v>
      </c>
      <c r="AE135" s="302">
        <f t="shared" si="51"/>
        <v>3.13</v>
      </c>
      <c r="AF135" s="302">
        <f t="shared" si="51"/>
        <v>3.12</v>
      </c>
      <c r="AG135" s="302">
        <f t="shared" si="51"/>
        <v>3.0999999999999996</v>
      </c>
      <c r="AH135" s="302">
        <f t="shared" si="51"/>
        <v>3.0999999999999996</v>
      </c>
      <c r="AI135" s="302">
        <f t="shared" si="51"/>
        <v>3.0999999999999996</v>
      </c>
      <c r="AJ135" s="302">
        <f t="shared" si="51"/>
        <v>3.0999999999999996</v>
      </c>
      <c r="AK135" s="302">
        <f t="shared" si="51"/>
        <v>3.0999999999999996</v>
      </c>
      <c r="AL135" s="302">
        <f t="shared" si="51"/>
        <v>3.0999999999999996</v>
      </c>
      <c r="AM135" s="302">
        <f t="shared" si="51"/>
        <v>3.0999999999999996</v>
      </c>
      <c r="AN135" s="302">
        <f t="shared" si="51"/>
        <v>3.0999999999999996</v>
      </c>
      <c r="AO135" s="302">
        <f t="shared" si="51"/>
        <v>3.0999999999999996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BAB6-623C-C64B-A4E0-F8C35DCF366B}">
  <sheetPr>
    <tabColor theme="3" tint="0.79998168889431442"/>
  </sheetPr>
  <dimension ref="A1:AS205"/>
  <sheetViews>
    <sheetView showGridLines="0" zoomScaleNormal="100" workbookViewId="0">
      <selection activeCell="E69" sqref="E6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183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185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184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186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187</v>
      </c>
      <c r="H5" s="225"/>
      <c r="I5" s="225"/>
      <c r="J5" s="225"/>
      <c r="K5" s="225"/>
      <c r="L5" s="225"/>
      <c r="M5" s="225"/>
      <c r="N5" s="226"/>
      <c r="O5" s="294" t="s">
        <v>233</v>
      </c>
      <c r="P5" s="224" t="s">
        <v>189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188</v>
      </c>
      <c r="H6" s="225"/>
      <c r="I6" s="225"/>
      <c r="J6" s="225"/>
      <c r="K6" s="225"/>
      <c r="L6" s="225"/>
      <c r="M6" s="225"/>
      <c r="N6" s="226"/>
      <c r="O6" s="294" t="s">
        <v>233</v>
      </c>
      <c r="P6" s="224" t="s">
        <v>190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196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369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196</v>
      </c>
      <c r="C12" s="313">
        <v>226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369</v>
      </c>
      <c r="C13" s="317">
        <v>399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228</v>
      </c>
      <c r="C14" s="321">
        <v>255</v>
      </c>
      <c r="D14" s="322">
        <v>279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424</v>
      </c>
      <c r="C15" s="309">
        <v>451</v>
      </c>
      <c r="D15" s="310">
        <v>489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258</v>
      </c>
      <c r="C16" s="313">
        <v>291</v>
      </c>
      <c r="D16" s="314">
        <v>321</v>
      </c>
      <c r="E16" s="315">
        <v>351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476</v>
      </c>
      <c r="C17" s="309">
        <v>510</v>
      </c>
      <c r="D17" s="310">
        <v>551</v>
      </c>
      <c r="E17" s="311">
        <v>598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280</v>
      </c>
      <c r="C18" s="313">
        <v>325</v>
      </c>
      <c r="D18" s="314">
        <v>360</v>
      </c>
      <c r="E18" s="315">
        <v>408</v>
      </c>
      <c r="F18" s="313">
        <v>441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518</v>
      </c>
      <c r="C19" s="317">
        <v>563</v>
      </c>
      <c r="D19" s="318">
        <v>625</v>
      </c>
      <c r="E19" s="319">
        <v>684</v>
      </c>
      <c r="F19" s="317">
        <v>740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309</v>
      </c>
      <c r="C20" s="321">
        <v>354</v>
      </c>
      <c r="D20" s="322">
        <v>400</v>
      </c>
      <c r="E20" s="323">
        <v>454</v>
      </c>
      <c r="F20" s="321">
        <v>495</v>
      </c>
      <c r="G20" s="322">
        <v>556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569</v>
      </c>
      <c r="C21" s="309">
        <v>614</v>
      </c>
      <c r="D21" s="310">
        <v>695</v>
      </c>
      <c r="E21" s="311">
        <v>766</v>
      </c>
      <c r="F21" s="309">
        <v>834</v>
      </c>
      <c r="G21" s="310">
        <v>918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330</v>
      </c>
      <c r="C22" s="313">
        <v>386</v>
      </c>
      <c r="D22" s="314">
        <v>435</v>
      </c>
      <c r="E22" s="315">
        <v>508</v>
      </c>
      <c r="F22" s="313">
        <v>553</v>
      </c>
      <c r="G22" s="314">
        <v>624</v>
      </c>
      <c r="H22" s="315">
        <v>699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616</v>
      </c>
      <c r="C23" s="309">
        <v>673</v>
      </c>
      <c r="D23" s="310">
        <v>751</v>
      </c>
      <c r="E23" s="311">
        <v>858</v>
      </c>
      <c r="F23" s="309">
        <v>931</v>
      </c>
      <c r="G23" s="310">
        <v>1020</v>
      </c>
      <c r="H23" s="311">
        <v>1154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360</v>
      </c>
      <c r="C24" s="313">
        <v>421</v>
      </c>
      <c r="D24" s="314">
        <v>474</v>
      </c>
      <c r="E24" s="315">
        <v>556</v>
      </c>
      <c r="F24" s="313">
        <v>603</v>
      </c>
      <c r="G24" s="314">
        <v>679</v>
      </c>
      <c r="H24" s="315">
        <v>763</v>
      </c>
      <c r="I24" s="313">
        <v>835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671</v>
      </c>
      <c r="C25" s="317">
        <v>733</v>
      </c>
      <c r="D25" s="318">
        <v>816</v>
      </c>
      <c r="E25" s="319">
        <v>926</v>
      </c>
      <c r="F25" s="317">
        <v>1021</v>
      </c>
      <c r="G25" s="318">
        <v>1111</v>
      </c>
      <c r="H25" s="319">
        <v>1269</v>
      </c>
      <c r="I25" s="317">
        <v>1398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383</v>
      </c>
      <c r="C26" s="321">
        <v>450</v>
      </c>
      <c r="D26" s="322">
        <v>520</v>
      </c>
      <c r="E26" s="323">
        <v>611</v>
      </c>
      <c r="F26" s="321">
        <v>663</v>
      </c>
      <c r="G26" s="322">
        <v>745</v>
      </c>
      <c r="H26" s="323">
        <v>836</v>
      </c>
      <c r="I26" s="321">
        <v>919</v>
      </c>
      <c r="J26" s="322">
        <v>1020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710</v>
      </c>
      <c r="C27" s="309">
        <v>778</v>
      </c>
      <c r="D27" s="310">
        <v>896</v>
      </c>
      <c r="E27" s="311">
        <v>1008</v>
      </c>
      <c r="F27" s="309">
        <v>1120</v>
      </c>
      <c r="G27" s="310">
        <v>1221</v>
      </c>
      <c r="H27" s="311">
        <v>1393</v>
      </c>
      <c r="I27" s="309">
        <v>1534</v>
      </c>
      <c r="J27" s="310">
        <v>1704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415</v>
      </c>
      <c r="C28" s="313">
        <v>478</v>
      </c>
      <c r="D28" s="314">
        <v>556</v>
      </c>
      <c r="E28" s="315">
        <v>640</v>
      </c>
      <c r="F28" s="313">
        <v>746</v>
      </c>
      <c r="G28" s="314">
        <v>835</v>
      </c>
      <c r="H28" s="315">
        <v>939</v>
      </c>
      <c r="I28" s="313">
        <v>1040</v>
      </c>
      <c r="J28" s="314">
        <v>1155</v>
      </c>
      <c r="K28" s="315">
        <v>1271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773</v>
      </c>
      <c r="C29" s="309">
        <v>835</v>
      </c>
      <c r="D29" s="310">
        <v>953</v>
      </c>
      <c r="E29" s="311">
        <v>1073</v>
      </c>
      <c r="F29" s="309">
        <v>1246</v>
      </c>
      <c r="G29" s="310">
        <v>1365</v>
      </c>
      <c r="H29" s="311">
        <v>1546</v>
      </c>
      <c r="I29" s="309">
        <v>1714</v>
      </c>
      <c r="J29" s="310">
        <v>1901</v>
      </c>
      <c r="K29" s="311">
        <v>2102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436</v>
      </c>
      <c r="C30" s="313">
        <v>524</v>
      </c>
      <c r="D30" s="314">
        <v>608</v>
      </c>
      <c r="E30" s="315">
        <v>684</v>
      </c>
      <c r="F30" s="313">
        <v>798</v>
      </c>
      <c r="G30" s="314">
        <v>890</v>
      </c>
      <c r="H30" s="315">
        <v>1003</v>
      </c>
      <c r="I30" s="313">
        <v>1109</v>
      </c>
      <c r="J30" s="314">
        <v>1230</v>
      </c>
      <c r="K30" s="315">
        <v>1353</v>
      </c>
      <c r="L30" s="313">
        <v>1476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815</v>
      </c>
      <c r="C31" s="317">
        <v>903</v>
      </c>
      <c r="D31" s="318">
        <v>1030</v>
      </c>
      <c r="E31" s="319">
        <v>1150</v>
      </c>
      <c r="F31" s="317">
        <v>1325</v>
      </c>
      <c r="G31" s="318">
        <v>1464</v>
      </c>
      <c r="H31" s="319">
        <v>1643</v>
      </c>
      <c r="I31" s="317">
        <v>1819</v>
      </c>
      <c r="J31" s="318">
        <v>2013</v>
      </c>
      <c r="K31" s="319">
        <v>2226</v>
      </c>
      <c r="L31" s="317">
        <v>2436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468</v>
      </c>
      <c r="C32" s="321">
        <v>550</v>
      </c>
      <c r="D32" s="322">
        <v>635</v>
      </c>
      <c r="E32" s="323">
        <v>734</v>
      </c>
      <c r="F32" s="321">
        <v>855</v>
      </c>
      <c r="G32" s="322">
        <v>955</v>
      </c>
      <c r="H32" s="323">
        <v>1076</v>
      </c>
      <c r="I32" s="321">
        <v>1194</v>
      </c>
      <c r="J32" s="322">
        <v>1326</v>
      </c>
      <c r="K32" s="323">
        <v>1459</v>
      </c>
      <c r="L32" s="321">
        <v>1591</v>
      </c>
      <c r="M32" s="322">
        <v>1724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868</v>
      </c>
      <c r="C33" s="309">
        <v>950</v>
      </c>
      <c r="D33" s="310">
        <v>1090</v>
      </c>
      <c r="E33" s="311">
        <v>1238</v>
      </c>
      <c r="F33" s="309">
        <v>1414</v>
      </c>
      <c r="G33" s="310">
        <v>1574</v>
      </c>
      <c r="H33" s="311">
        <v>1750</v>
      </c>
      <c r="I33" s="309">
        <v>1939</v>
      </c>
      <c r="J33" s="310">
        <v>2149</v>
      </c>
      <c r="K33" s="311">
        <v>2371</v>
      </c>
      <c r="L33" s="309">
        <v>2621</v>
      </c>
      <c r="M33" s="310">
        <v>2839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496</v>
      </c>
      <c r="C34" s="313">
        <v>581</v>
      </c>
      <c r="D34" s="314">
        <v>675</v>
      </c>
      <c r="E34" s="315">
        <v>776</v>
      </c>
      <c r="F34" s="313">
        <v>908</v>
      </c>
      <c r="G34" s="314">
        <v>1010</v>
      </c>
      <c r="H34" s="315">
        <v>1140</v>
      </c>
      <c r="I34" s="313">
        <v>1266</v>
      </c>
      <c r="J34" s="314">
        <v>1407</v>
      </c>
      <c r="K34" s="315">
        <v>1548</v>
      </c>
      <c r="L34" s="313">
        <v>1688</v>
      </c>
      <c r="M34" s="314">
        <v>1829</v>
      </c>
      <c r="N34" s="315">
        <v>1970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916</v>
      </c>
      <c r="C35" s="309">
        <v>1001</v>
      </c>
      <c r="D35" s="310">
        <v>1151</v>
      </c>
      <c r="E35" s="311">
        <v>1318</v>
      </c>
      <c r="F35" s="309">
        <v>1508</v>
      </c>
      <c r="G35" s="310">
        <v>1674</v>
      </c>
      <c r="H35" s="311">
        <v>1883</v>
      </c>
      <c r="I35" s="309">
        <v>2088</v>
      </c>
      <c r="J35" s="310">
        <v>2312</v>
      </c>
      <c r="K35" s="311">
        <v>2504</v>
      </c>
      <c r="L35" s="309">
        <v>2791</v>
      </c>
      <c r="M35" s="310">
        <v>3021</v>
      </c>
      <c r="N35" s="311">
        <v>3254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525</v>
      </c>
      <c r="C36" s="313">
        <v>618</v>
      </c>
      <c r="D36" s="314">
        <v>719</v>
      </c>
      <c r="E36" s="315">
        <v>825</v>
      </c>
      <c r="F36" s="313">
        <v>968</v>
      </c>
      <c r="G36" s="314">
        <v>1074</v>
      </c>
      <c r="H36" s="315">
        <v>1214</v>
      </c>
      <c r="I36" s="313">
        <v>1349</v>
      </c>
      <c r="J36" s="314">
        <v>1500</v>
      </c>
      <c r="K36" s="315">
        <v>1650</v>
      </c>
      <c r="L36" s="313">
        <v>1800</v>
      </c>
      <c r="M36" s="314">
        <v>1950</v>
      </c>
      <c r="N36" s="315">
        <v>2100</v>
      </c>
      <c r="O36" s="313">
        <v>2250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975</v>
      </c>
      <c r="C37" s="317">
        <v>1068</v>
      </c>
      <c r="D37" s="318">
        <v>1229</v>
      </c>
      <c r="E37" s="319">
        <v>1404</v>
      </c>
      <c r="F37" s="317">
        <v>1609</v>
      </c>
      <c r="G37" s="318">
        <v>1784</v>
      </c>
      <c r="H37" s="319">
        <v>2006</v>
      </c>
      <c r="I37" s="317">
        <v>2228</v>
      </c>
      <c r="J37" s="318">
        <v>2466</v>
      </c>
      <c r="K37" s="319">
        <v>2669</v>
      </c>
      <c r="L37" s="317">
        <v>2975</v>
      </c>
      <c r="M37" s="318">
        <v>3227</v>
      </c>
      <c r="N37" s="319">
        <v>3476</v>
      </c>
      <c r="O37" s="317">
        <v>3724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553</v>
      </c>
      <c r="C38" s="321">
        <v>650</v>
      </c>
      <c r="D38" s="322">
        <v>745</v>
      </c>
      <c r="E38" s="323">
        <v>869</v>
      </c>
      <c r="F38" s="321">
        <v>1018</v>
      </c>
      <c r="G38" s="322">
        <v>1129</v>
      </c>
      <c r="H38" s="323">
        <v>1278</v>
      </c>
      <c r="I38" s="321">
        <v>1419</v>
      </c>
      <c r="J38" s="322">
        <v>1576</v>
      </c>
      <c r="K38" s="323">
        <v>1734</v>
      </c>
      <c r="L38" s="321">
        <v>1891</v>
      </c>
      <c r="M38" s="322">
        <v>2049</v>
      </c>
      <c r="N38" s="323">
        <v>2206</v>
      </c>
      <c r="O38" s="321">
        <v>2364</v>
      </c>
      <c r="P38" s="322">
        <v>2522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1023</v>
      </c>
      <c r="C39" s="309">
        <v>1120</v>
      </c>
      <c r="D39" s="310">
        <v>1278</v>
      </c>
      <c r="E39" s="311">
        <v>1474</v>
      </c>
      <c r="F39" s="309">
        <v>1684</v>
      </c>
      <c r="G39" s="310">
        <v>1886</v>
      </c>
      <c r="H39" s="311">
        <v>2104</v>
      </c>
      <c r="I39" s="309">
        <v>2333</v>
      </c>
      <c r="J39" s="310">
        <v>2582</v>
      </c>
      <c r="K39" s="311">
        <v>2819</v>
      </c>
      <c r="L39" s="309">
        <v>3110</v>
      </c>
      <c r="M39" s="310">
        <v>3370</v>
      </c>
      <c r="N39" s="311">
        <v>3629</v>
      </c>
      <c r="O39" s="309">
        <v>3888</v>
      </c>
      <c r="P39" s="310">
        <v>4147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581</v>
      </c>
      <c r="C40" s="313">
        <v>686</v>
      </c>
      <c r="D40" s="314">
        <v>790</v>
      </c>
      <c r="E40" s="315">
        <v>919</v>
      </c>
      <c r="F40" s="313">
        <v>1075</v>
      </c>
      <c r="G40" s="314">
        <v>1194</v>
      </c>
      <c r="H40" s="315">
        <v>1353</v>
      </c>
      <c r="I40" s="313">
        <v>1503</v>
      </c>
      <c r="J40" s="314">
        <v>1666</v>
      </c>
      <c r="K40" s="315">
        <v>1833</v>
      </c>
      <c r="L40" s="313">
        <v>1999</v>
      </c>
      <c r="M40" s="314">
        <v>2166</v>
      </c>
      <c r="N40" s="315">
        <v>2332</v>
      </c>
      <c r="O40" s="313">
        <v>2499</v>
      </c>
      <c r="P40" s="314">
        <v>2666</v>
      </c>
      <c r="Q40" s="315">
        <v>2832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1068</v>
      </c>
      <c r="C41" s="309">
        <v>1173</v>
      </c>
      <c r="D41" s="310">
        <v>1351</v>
      </c>
      <c r="E41" s="311">
        <v>1558</v>
      </c>
      <c r="F41" s="309">
        <v>1783</v>
      </c>
      <c r="G41" s="310">
        <v>1995</v>
      </c>
      <c r="H41" s="311">
        <v>2229</v>
      </c>
      <c r="I41" s="309">
        <v>2494</v>
      </c>
      <c r="J41" s="310">
        <v>2755</v>
      </c>
      <c r="K41" s="311">
        <v>2979</v>
      </c>
      <c r="L41" s="309">
        <v>3258</v>
      </c>
      <c r="M41" s="310">
        <v>3525</v>
      </c>
      <c r="N41" s="311">
        <v>3796</v>
      </c>
      <c r="O41" s="309">
        <v>4067</v>
      </c>
      <c r="P41" s="310">
        <v>4338</v>
      </c>
      <c r="Q41" s="311">
        <v>4610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610</v>
      </c>
      <c r="C42" s="313">
        <v>718</v>
      </c>
      <c r="D42" s="314">
        <v>829</v>
      </c>
      <c r="E42" s="315">
        <v>961</v>
      </c>
      <c r="F42" s="313">
        <v>1125</v>
      </c>
      <c r="G42" s="314">
        <v>1251</v>
      </c>
      <c r="H42" s="315">
        <v>1415</v>
      </c>
      <c r="I42" s="313">
        <v>1588</v>
      </c>
      <c r="J42" s="314">
        <v>1764</v>
      </c>
      <c r="K42" s="315">
        <v>1940</v>
      </c>
      <c r="L42" s="313">
        <v>2117</v>
      </c>
      <c r="M42" s="314">
        <v>2293</v>
      </c>
      <c r="N42" s="315">
        <v>2470</v>
      </c>
      <c r="O42" s="313">
        <v>2646</v>
      </c>
      <c r="P42" s="314">
        <v>2822</v>
      </c>
      <c r="Q42" s="315">
        <v>2999</v>
      </c>
      <c r="R42" s="313">
        <v>3175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1124</v>
      </c>
      <c r="C43" s="317">
        <v>1231</v>
      </c>
      <c r="D43" s="318">
        <v>1423</v>
      </c>
      <c r="E43" s="319">
        <v>1636</v>
      </c>
      <c r="F43" s="317">
        <v>1874</v>
      </c>
      <c r="G43" s="318">
        <v>2099</v>
      </c>
      <c r="H43" s="319">
        <v>2361</v>
      </c>
      <c r="I43" s="317">
        <v>2633</v>
      </c>
      <c r="J43" s="318">
        <v>2864</v>
      </c>
      <c r="K43" s="319">
        <v>3149</v>
      </c>
      <c r="L43" s="317">
        <v>3443</v>
      </c>
      <c r="M43" s="318">
        <v>3732</v>
      </c>
      <c r="N43" s="319">
        <v>4019</v>
      </c>
      <c r="O43" s="317">
        <v>4307</v>
      </c>
      <c r="P43" s="318">
        <v>4594</v>
      </c>
      <c r="Q43" s="319">
        <v>4881</v>
      </c>
      <c r="R43" s="317">
        <v>5168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640</v>
      </c>
      <c r="C44" s="321">
        <v>754</v>
      </c>
      <c r="D44" s="322">
        <v>873</v>
      </c>
      <c r="E44" s="323">
        <v>1014</v>
      </c>
      <c r="F44" s="321">
        <v>1183</v>
      </c>
      <c r="G44" s="322">
        <v>1318</v>
      </c>
      <c r="H44" s="323">
        <v>1490</v>
      </c>
      <c r="I44" s="321">
        <v>1668</v>
      </c>
      <c r="J44" s="322">
        <v>1853</v>
      </c>
      <c r="K44" s="323">
        <v>2038</v>
      </c>
      <c r="L44" s="321">
        <v>2223</v>
      </c>
      <c r="M44" s="322">
        <v>2408</v>
      </c>
      <c r="N44" s="323">
        <v>2594</v>
      </c>
      <c r="O44" s="321">
        <v>2779</v>
      </c>
      <c r="P44" s="322">
        <v>2964</v>
      </c>
      <c r="Q44" s="323">
        <v>3149</v>
      </c>
      <c r="R44" s="321">
        <v>3335</v>
      </c>
      <c r="S44" s="320">
        <v>3520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1180</v>
      </c>
      <c r="C45" s="309">
        <v>1294</v>
      </c>
      <c r="D45" s="310">
        <v>1498</v>
      </c>
      <c r="E45" s="311">
        <v>1723</v>
      </c>
      <c r="F45" s="309">
        <v>1971</v>
      </c>
      <c r="G45" s="310">
        <v>2209</v>
      </c>
      <c r="H45" s="311">
        <v>2488</v>
      </c>
      <c r="I45" s="309">
        <v>2766</v>
      </c>
      <c r="J45" s="310">
        <v>3011</v>
      </c>
      <c r="K45" s="311">
        <v>3308</v>
      </c>
      <c r="L45" s="309">
        <v>3622</v>
      </c>
      <c r="M45" s="310">
        <v>3927</v>
      </c>
      <c r="N45" s="311">
        <v>4229</v>
      </c>
      <c r="O45" s="309">
        <v>4532</v>
      </c>
      <c r="P45" s="310">
        <v>4834</v>
      </c>
      <c r="Q45" s="311">
        <v>5136</v>
      </c>
      <c r="R45" s="309">
        <v>5438</v>
      </c>
      <c r="S45" s="308">
        <v>5740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649</v>
      </c>
      <c r="C46" s="313">
        <v>783</v>
      </c>
      <c r="D46" s="314">
        <v>926</v>
      </c>
      <c r="E46" s="315">
        <v>1075</v>
      </c>
      <c r="F46" s="313">
        <v>1254</v>
      </c>
      <c r="G46" s="314">
        <v>1399</v>
      </c>
      <c r="H46" s="315">
        <v>1583</v>
      </c>
      <c r="I46" s="313">
        <v>1756</v>
      </c>
      <c r="J46" s="314">
        <v>1950</v>
      </c>
      <c r="K46" s="315">
        <v>2145</v>
      </c>
      <c r="L46" s="313">
        <v>2340</v>
      </c>
      <c r="M46" s="314">
        <v>2535</v>
      </c>
      <c r="N46" s="315">
        <v>2730</v>
      </c>
      <c r="O46" s="313">
        <v>2925</v>
      </c>
      <c r="P46" s="314">
        <v>3120</v>
      </c>
      <c r="Q46" s="315">
        <v>3315</v>
      </c>
      <c r="R46" s="313">
        <v>3510</v>
      </c>
      <c r="S46" s="312">
        <v>3705</v>
      </c>
      <c r="T46" s="313">
        <v>3900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1204</v>
      </c>
      <c r="C47" s="309">
        <v>1338</v>
      </c>
      <c r="D47" s="310">
        <v>1581</v>
      </c>
      <c r="E47" s="311">
        <v>1820</v>
      </c>
      <c r="F47" s="309">
        <v>2083</v>
      </c>
      <c r="G47" s="310">
        <v>2338</v>
      </c>
      <c r="H47" s="311">
        <v>2630</v>
      </c>
      <c r="I47" s="309">
        <v>2914</v>
      </c>
      <c r="J47" s="310">
        <v>3168</v>
      </c>
      <c r="K47" s="311">
        <v>3481</v>
      </c>
      <c r="L47" s="309">
        <v>3776</v>
      </c>
      <c r="M47" s="310">
        <v>4095</v>
      </c>
      <c r="N47" s="311">
        <v>4410</v>
      </c>
      <c r="O47" s="309">
        <v>4725</v>
      </c>
      <c r="P47" s="310">
        <v>5040</v>
      </c>
      <c r="Q47" s="311">
        <v>5355</v>
      </c>
      <c r="R47" s="309">
        <v>5670</v>
      </c>
      <c r="S47" s="308">
        <v>5985</v>
      </c>
      <c r="T47" s="309">
        <v>6300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678</v>
      </c>
      <c r="C48" s="313">
        <v>801</v>
      </c>
      <c r="D48" s="314">
        <v>970</v>
      </c>
      <c r="E48" s="315">
        <v>1128</v>
      </c>
      <c r="F48" s="313">
        <v>1314</v>
      </c>
      <c r="G48" s="314">
        <v>1465</v>
      </c>
      <c r="H48" s="315">
        <v>1658</v>
      </c>
      <c r="I48" s="313">
        <v>1839</v>
      </c>
      <c r="J48" s="314">
        <v>2048</v>
      </c>
      <c r="K48" s="315">
        <v>2252</v>
      </c>
      <c r="L48" s="313">
        <v>2457</v>
      </c>
      <c r="M48" s="314">
        <v>2662</v>
      </c>
      <c r="N48" s="315">
        <v>2867</v>
      </c>
      <c r="O48" s="313">
        <v>3071</v>
      </c>
      <c r="P48" s="314">
        <v>3276</v>
      </c>
      <c r="Q48" s="315">
        <v>3481</v>
      </c>
      <c r="R48" s="313">
        <v>3686</v>
      </c>
      <c r="S48" s="312">
        <v>3890</v>
      </c>
      <c r="T48" s="313">
        <v>4095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1259</v>
      </c>
      <c r="C49" s="317">
        <v>1383</v>
      </c>
      <c r="D49" s="318">
        <v>1641</v>
      </c>
      <c r="E49" s="319">
        <v>1909</v>
      </c>
      <c r="F49" s="317">
        <v>2170</v>
      </c>
      <c r="G49" s="318">
        <v>2448</v>
      </c>
      <c r="H49" s="319">
        <v>2756</v>
      </c>
      <c r="I49" s="317">
        <v>3051</v>
      </c>
      <c r="J49" s="318">
        <v>3320</v>
      </c>
      <c r="K49" s="319">
        <v>3655</v>
      </c>
      <c r="L49" s="317">
        <v>3963</v>
      </c>
      <c r="M49" s="318">
        <v>4300</v>
      </c>
      <c r="N49" s="319">
        <v>4631</v>
      </c>
      <c r="O49" s="317">
        <v>4961</v>
      </c>
      <c r="P49" s="318">
        <v>5292</v>
      </c>
      <c r="Q49" s="319">
        <v>5623</v>
      </c>
      <c r="R49" s="317">
        <v>5954</v>
      </c>
      <c r="S49" s="316">
        <v>6284</v>
      </c>
      <c r="T49" s="317">
        <v>6615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705</v>
      </c>
      <c r="C50" s="321">
        <v>831</v>
      </c>
      <c r="D50" s="322">
        <v>1009</v>
      </c>
      <c r="E50" s="323">
        <v>1170</v>
      </c>
      <c r="F50" s="321">
        <v>1340</v>
      </c>
      <c r="G50" s="322">
        <v>1524</v>
      </c>
      <c r="H50" s="323">
        <v>1724</v>
      </c>
      <c r="I50" s="321">
        <v>1908</v>
      </c>
      <c r="J50" s="322">
        <v>2123</v>
      </c>
      <c r="K50" s="323">
        <v>2335</v>
      </c>
      <c r="L50" s="321">
        <v>2548</v>
      </c>
      <c r="M50" s="322">
        <v>2760</v>
      </c>
      <c r="N50" s="323">
        <v>2972</v>
      </c>
      <c r="O50" s="321">
        <v>3185</v>
      </c>
      <c r="P50" s="322">
        <v>3397</v>
      </c>
      <c r="Q50" s="323">
        <v>3609</v>
      </c>
      <c r="R50" s="321">
        <v>3821</v>
      </c>
      <c r="S50" s="320">
        <v>4034</v>
      </c>
      <c r="T50" s="321">
        <v>4246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1314</v>
      </c>
      <c r="C51" s="309">
        <v>1440</v>
      </c>
      <c r="D51" s="310">
        <v>1696</v>
      </c>
      <c r="E51" s="311">
        <v>1988</v>
      </c>
      <c r="F51" s="309">
        <v>2248</v>
      </c>
      <c r="G51" s="310">
        <v>2553</v>
      </c>
      <c r="H51" s="311">
        <v>2873</v>
      </c>
      <c r="I51" s="309">
        <v>3176</v>
      </c>
      <c r="J51" s="310">
        <v>3456</v>
      </c>
      <c r="K51" s="311">
        <v>3800</v>
      </c>
      <c r="L51" s="309">
        <v>4118</v>
      </c>
      <c r="M51" s="310">
        <v>4462</v>
      </c>
      <c r="N51" s="311">
        <v>4805</v>
      </c>
      <c r="O51" s="309">
        <v>5148</v>
      </c>
      <c r="P51" s="310">
        <v>5491</v>
      </c>
      <c r="Q51" s="311">
        <v>5834</v>
      </c>
      <c r="R51" s="309">
        <v>6178</v>
      </c>
      <c r="S51" s="308">
        <v>6521</v>
      </c>
      <c r="T51" s="309">
        <v>6864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735</v>
      </c>
      <c r="C52" s="313">
        <v>868</v>
      </c>
      <c r="D52" s="314">
        <v>1051</v>
      </c>
      <c r="E52" s="315">
        <v>1220</v>
      </c>
      <c r="F52" s="313">
        <v>1426</v>
      </c>
      <c r="G52" s="314">
        <v>1595</v>
      </c>
      <c r="H52" s="315">
        <v>1801</v>
      </c>
      <c r="I52" s="313">
        <v>1988</v>
      </c>
      <c r="J52" s="314">
        <v>2208</v>
      </c>
      <c r="K52" s="315">
        <v>2429</v>
      </c>
      <c r="L52" s="313">
        <v>2650</v>
      </c>
      <c r="M52" s="314">
        <v>2870</v>
      </c>
      <c r="N52" s="315">
        <v>3091</v>
      </c>
      <c r="O52" s="313">
        <v>3312</v>
      </c>
      <c r="P52" s="314">
        <v>3533</v>
      </c>
      <c r="Q52" s="315">
        <v>3754</v>
      </c>
      <c r="R52" s="313">
        <v>3974</v>
      </c>
      <c r="S52" s="312">
        <v>4195</v>
      </c>
      <c r="T52" s="313">
        <v>4416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1369</v>
      </c>
      <c r="C53" s="309">
        <v>1501</v>
      </c>
      <c r="D53" s="310">
        <v>1770</v>
      </c>
      <c r="E53" s="311">
        <v>2061</v>
      </c>
      <c r="F53" s="309">
        <v>2375</v>
      </c>
      <c r="G53" s="310">
        <v>2668</v>
      </c>
      <c r="H53" s="311">
        <v>3001</v>
      </c>
      <c r="I53" s="309">
        <v>3311</v>
      </c>
      <c r="J53" s="310">
        <v>3599</v>
      </c>
      <c r="K53" s="311">
        <v>3955</v>
      </c>
      <c r="L53" s="309">
        <v>4285</v>
      </c>
      <c r="M53" s="310">
        <v>4635</v>
      </c>
      <c r="N53" s="311">
        <v>4991</v>
      </c>
      <c r="O53" s="309">
        <v>5348</v>
      </c>
      <c r="P53" s="310">
        <v>5704</v>
      </c>
      <c r="Q53" s="311">
        <v>6061</v>
      </c>
      <c r="R53" s="309">
        <v>6417</v>
      </c>
      <c r="S53" s="308">
        <v>6774</v>
      </c>
      <c r="T53" s="309">
        <v>7130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765</v>
      </c>
      <c r="C54" s="313">
        <v>905</v>
      </c>
      <c r="D54" s="314">
        <v>1095</v>
      </c>
      <c r="E54" s="315">
        <v>1273</v>
      </c>
      <c r="F54" s="313">
        <v>1486</v>
      </c>
      <c r="G54" s="314">
        <v>1666</v>
      </c>
      <c r="H54" s="315">
        <v>1880</v>
      </c>
      <c r="I54" s="313">
        <v>2069</v>
      </c>
      <c r="J54" s="314">
        <v>2304</v>
      </c>
      <c r="K54" s="315">
        <v>2534</v>
      </c>
      <c r="L54" s="313">
        <v>2765</v>
      </c>
      <c r="M54" s="314">
        <v>2995</v>
      </c>
      <c r="N54" s="315">
        <v>3226</v>
      </c>
      <c r="O54" s="313">
        <v>3456</v>
      </c>
      <c r="P54" s="314">
        <v>3686</v>
      </c>
      <c r="Q54" s="315">
        <v>3917</v>
      </c>
      <c r="R54" s="313">
        <v>4147</v>
      </c>
      <c r="S54" s="312">
        <v>4378</v>
      </c>
      <c r="T54" s="313">
        <v>4608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1426</v>
      </c>
      <c r="C55" s="317">
        <v>1566</v>
      </c>
      <c r="D55" s="318">
        <v>1845</v>
      </c>
      <c r="E55" s="319">
        <v>2128</v>
      </c>
      <c r="F55" s="317">
        <v>2449</v>
      </c>
      <c r="G55" s="318">
        <v>2756</v>
      </c>
      <c r="H55" s="319">
        <v>3100</v>
      </c>
      <c r="I55" s="317">
        <v>3440</v>
      </c>
      <c r="J55" s="318">
        <v>3754</v>
      </c>
      <c r="K55" s="319">
        <v>4123</v>
      </c>
      <c r="L55" s="317">
        <v>4467</v>
      </c>
      <c r="M55" s="318">
        <v>4836</v>
      </c>
      <c r="N55" s="319">
        <v>5208</v>
      </c>
      <c r="O55" s="317">
        <v>5580</v>
      </c>
      <c r="P55" s="318">
        <v>5952</v>
      </c>
      <c r="Q55" s="319">
        <v>6324</v>
      </c>
      <c r="R55" s="317">
        <v>6696</v>
      </c>
      <c r="S55" s="316">
        <v>7068</v>
      </c>
      <c r="T55" s="317">
        <v>7440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798</v>
      </c>
      <c r="C56" s="321">
        <v>941</v>
      </c>
      <c r="D56" s="322">
        <v>1140</v>
      </c>
      <c r="E56" s="323">
        <v>1325</v>
      </c>
      <c r="F56" s="321">
        <v>1545</v>
      </c>
      <c r="G56" s="322">
        <v>1733</v>
      </c>
      <c r="H56" s="323">
        <v>1960</v>
      </c>
      <c r="I56" s="321">
        <v>2160</v>
      </c>
      <c r="J56" s="322">
        <v>2400</v>
      </c>
      <c r="K56" s="323">
        <v>2640</v>
      </c>
      <c r="L56" s="321">
        <v>2880</v>
      </c>
      <c r="M56" s="322">
        <v>3120</v>
      </c>
      <c r="N56" s="323">
        <v>3360</v>
      </c>
      <c r="O56" s="321">
        <v>3600</v>
      </c>
      <c r="P56" s="322">
        <v>3840</v>
      </c>
      <c r="Q56" s="323">
        <v>4080</v>
      </c>
      <c r="R56" s="321">
        <v>4320</v>
      </c>
      <c r="S56" s="320">
        <v>4560</v>
      </c>
      <c r="T56" s="321">
        <v>4800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1460</v>
      </c>
      <c r="C57" s="309">
        <v>1631</v>
      </c>
      <c r="D57" s="310">
        <v>1920</v>
      </c>
      <c r="E57" s="311">
        <v>2219</v>
      </c>
      <c r="F57" s="309">
        <v>2550</v>
      </c>
      <c r="G57" s="310">
        <v>2870</v>
      </c>
      <c r="H57" s="311">
        <v>3230</v>
      </c>
      <c r="I57" s="309">
        <v>3589</v>
      </c>
      <c r="J57" s="310">
        <v>3913</v>
      </c>
      <c r="K57" s="311">
        <v>4290</v>
      </c>
      <c r="L57" s="309">
        <v>4650</v>
      </c>
      <c r="M57" s="310">
        <v>5038</v>
      </c>
      <c r="N57" s="311">
        <v>5425</v>
      </c>
      <c r="O57" s="309">
        <v>5813</v>
      </c>
      <c r="P57" s="310">
        <v>6200</v>
      </c>
      <c r="Q57" s="311">
        <v>6588</v>
      </c>
      <c r="R57" s="309">
        <v>6975</v>
      </c>
      <c r="S57" s="308">
        <v>7363</v>
      </c>
      <c r="T57" s="309">
        <v>7750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829</v>
      </c>
      <c r="C58" s="313">
        <v>979</v>
      </c>
      <c r="D58" s="314">
        <v>1186</v>
      </c>
      <c r="E58" s="315">
        <v>1378</v>
      </c>
      <c r="F58" s="313">
        <v>1607</v>
      </c>
      <c r="G58" s="314">
        <v>1802</v>
      </c>
      <c r="H58" s="315">
        <v>2038</v>
      </c>
      <c r="I58" s="313">
        <v>2246</v>
      </c>
      <c r="J58" s="314">
        <v>2496</v>
      </c>
      <c r="K58" s="315">
        <v>2746</v>
      </c>
      <c r="L58" s="313">
        <v>2995</v>
      </c>
      <c r="M58" s="314">
        <v>3245</v>
      </c>
      <c r="N58" s="315">
        <v>3494</v>
      </c>
      <c r="O58" s="313">
        <v>3744</v>
      </c>
      <c r="P58" s="314">
        <v>3994</v>
      </c>
      <c r="Q58" s="315">
        <v>4243</v>
      </c>
      <c r="R58" s="313">
        <v>4493</v>
      </c>
      <c r="S58" s="312">
        <v>4742</v>
      </c>
      <c r="T58" s="313">
        <v>4992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1518</v>
      </c>
      <c r="C59" s="309">
        <v>1697</v>
      </c>
      <c r="D59" s="310">
        <v>1997</v>
      </c>
      <c r="E59" s="311">
        <v>2308</v>
      </c>
      <c r="F59" s="309">
        <v>2652</v>
      </c>
      <c r="G59" s="310">
        <v>2985</v>
      </c>
      <c r="H59" s="311">
        <v>3359</v>
      </c>
      <c r="I59" s="309">
        <v>3732</v>
      </c>
      <c r="J59" s="310">
        <v>4069</v>
      </c>
      <c r="K59" s="311">
        <v>4462</v>
      </c>
      <c r="L59" s="309">
        <v>4836</v>
      </c>
      <c r="M59" s="310">
        <v>5239</v>
      </c>
      <c r="N59" s="311">
        <v>5642</v>
      </c>
      <c r="O59" s="309">
        <v>6045</v>
      </c>
      <c r="P59" s="310">
        <v>6448</v>
      </c>
      <c r="Q59" s="311">
        <v>6851</v>
      </c>
      <c r="R59" s="309">
        <v>7254</v>
      </c>
      <c r="S59" s="308">
        <v>7657</v>
      </c>
      <c r="T59" s="309">
        <v>8060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861</v>
      </c>
      <c r="C60" s="313">
        <v>1017</v>
      </c>
      <c r="D60" s="314">
        <v>1231</v>
      </c>
      <c r="E60" s="315">
        <v>1431</v>
      </c>
      <c r="F60" s="313">
        <v>1669</v>
      </c>
      <c r="G60" s="314">
        <v>1871</v>
      </c>
      <c r="H60" s="315">
        <v>2117</v>
      </c>
      <c r="I60" s="313">
        <v>2333</v>
      </c>
      <c r="J60" s="314">
        <v>2592</v>
      </c>
      <c r="K60" s="315">
        <v>2851</v>
      </c>
      <c r="L60" s="313">
        <v>3110</v>
      </c>
      <c r="M60" s="314">
        <v>3370</v>
      </c>
      <c r="N60" s="315">
        <v>3629</v>
      </c>
      <c r="O60" s="313">
        <v>3888</v>
      </c>
      <c r="P60" s="314">
        <v>4147</v>
      </c>
      <c r="Q60" s="315">
        <v>4406</v>
      </c>
      <c r="R60" s="313">
        <v>4666</v>
      </c>
      <c r="S60" s="312">
        <v>4925</v>
      </c>
      <c r="T60" s="313">
        <v>5184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1577</v>
      </c>
      <c r="C61" s="317">
        <v>1762</v>
      </c>
      <c r="D61" s="318">
        <v>2074</v>
      </c>
      <c r="E61" s="319">
        <v>2396</v>
      </c>
      <c r="F61" s="317">
        <v>2754</v>
      </c>
      <c r="G61" s="318">
        <v>3100</v>
      </c>
      <c r="H61" s="319">
        <v>3488</v>
      </c>
      <c r="I61" s="317">
        <v>3876</v>
      </c>
      <c r="J61" s="318">
        <v>4226</v>
      </c>
      <c r="K61" s="319">
        <v>4633</v>
      </c>
      <c r="L61" s="317">
        <v>5022</v>
      </c>
      <c r="M61" s="318">
        <v>5441</v>
      </c>
      <c r="N61" s="319">
        <v>5859</v>
      </c>
      <c r="O61" s="317">
        <v>6278</v>
      </c>
      <c r="P61" s="318">
        <v>6696</v>
      </c>
      <c r="Q61" s="319">
        <v>7115</v>
      </c>
      <c r="R61" s="317">
        <v>7533</v>
      </c>
      <c r="S61" s="316">
        <v>7952</v>
      </c>
      <c r="T61" s="317">
        <v>8370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893</v>
      </c>
      <c r="C62" s="321">
        <v>1054</v>
      </c>
      <c r="D62" s="322">
        <v>1277</v>
      </c>
      <c r="E62" s="323">
        <v>1484</v>
      </c>
      <c r="F62" s="321">
        <v>1730</v>
      </c>
      <c r="G62" s="322">
        <v>1940</v>
      </c>
      <c r="H62" s="323">
        <v>2195</v>
      </c>
      <c r="I62" s="321">
        <v>2419</v>
      </c>
      <c r="J62" s="322">
        <v>2688</v>
      </c>
      <c r="K62" s="323">
        <v>2957</v>
      </c>
      <c r="L62" s="321">
        <v>3226</v>
      </c>
      <c r="M62" s="322">
        <v>3494</v>
      </c>
      <c r="N62" s="323">
        <v>3763</v>
      </c>
      <c r="O62" s="321">
        <v>4032</v>
      </c>
      <c r="P62" s="322">
        <v>4301</v>
      </c>
      <c r="Q62" s="323">
        <v>4570</v>
      </c>
      <c r="R62" s="321">
        <v>4838</v>
      </c>
      <c r="S62" s="320">
        <v>5107</v>
      </c>
      <c r="T62" s="321">
        <v>5376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1635</v>
      </c>
      <c r="C63" s="309">
        <v>1827</v>
      </c>
      <c r="D63" s="310">
        <v>2150</v>
      </c>
      <c r="E63" s="311">
        <v>2485</v>
      </c>
      <c r="F63" s="309">
        <v>2856</v>
      </c>
      <c r="G63" s="310">
        <v>3214</v>
      </c>
      <c r="H63" s="311">
        <v>3618</v>
      </c>
      <c r="I63" s="309">
        <v>4019</v>
      </c>
      <c r="J63" s="310">
        <v>4382</v>
      </c>
      <c r="K63" s="311">
        <v>4805</v>
      </c>
      <c r="L63" s="309">
        <v>5208</v>
      </c>
      <c r="M63" s="310">
        <v>5642</v>
      </c>
      <c r="N63" s="311">
        <v>6076</v>
      </c>
      <c r="O63" s="309">
        <v>6510</v>
      </c>
      <c r="P63" s="310">
        <v>6944</v>
      </c>
      <c r="Q63" s="311">
        <v>7378</v>
      </c>
      <c r="R63" s="309">
        <v>7812</v>
      </c>
      <c r="S63" s="308">
        <v>8246</v>
      </c>
      <c r="T63" s="309">
        <v>8680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925</v>
      </c>
      <c r="C64" s="313">
        <v>1092</v>
      </c>
      <c r="D64" s="314">
        <v>1322</v>
      </c>
      <c r="E64" s="315">
        <v>1537</v>
      </c>
      <c r="F64" s="313">
        <v>1792</v>
      </c>
      <c r="G64" s="314">
        <v>2010</v>
      </c>
      <c r="H64" s="315">
        <v>2274</v>
      </c>
      <c r="I64" s="313">
        <v>2506</v>
      </c>
      <c r="J64" s="314">
        <v>2784</v>
      </c>
      <c r="K64" s="315">
        <v>3062</v>
      </c>
      <c r="L64" s="313">
        <v>3341</v>
      </c>
      <c r="M64" s="314">
        <v>3619</v>
      </c>
      <c r="N64" s="315">
        <v>3898</v>
      </c>
      <c r="O64" s="313">
        <v>4176</v>
      </c>
      <c r="P64" s="314">
        <v>4454</v>
      </c>
      <c r="Q64" s="315">
        <v>4733</v>
      </c>
      <c r="R64" s="313">
        <v>5011</v>
      </c>
      <c r="S64" s="312">
        <v>5290</v>
      </c>
      <c r="T64" s="313">
        <v>5568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1694</v>
      </c>
      <c r="C65" s="309">
        <v>1892</v>
      </c>
      <c r="D65" s="310">
        <v>2227</v>
      </c>
      <c r="E65" s="311">
        <v>2574</v>
      </c>
      <c r="F65" s="309">
        <v>2958</v>
      </c>
      <c r="G65" s="310">
        <v>3329</v>
      </c>
      <c r="H65" s="311">
        <v>3747</v>
      </c>
      <c r="I65" s="309">
        <v>4163</v>
      </c>
      <c r="J65" s="310">
        <v>4539</v>
      </c>
      <c r="K65" s="311">
        <v>4976</v>
      </c>
      <c r="L65" s="309">
        <v>5394</v>
      </c>
      <c r="M65" s="310">
        <v>5844</v>
      </c>
      <c r="N65" s="311">
        <v>6293</v>
      </c>
      <c r="O65" s="309">
        <v>6743</v>
      </c>
      <c r="P65" s="310">
        <v>7192</v>
      </c>
      <c r="Q65" s="311">
        <v>7642</v>
      </c>
      <c r="R65" s="309">
        <v>8091</v>
      </c>
      <c r="S65" s="308">
        <v>8541</v>
      </c>
      <c r="T65" s="309">
        <v>8990</v>
      </c>
    </row>
    <row r="66" spans="1:42" x14ac:dyDescent="0.15">
      <c r="A66" s="268" t="s">
        <v>135</v>
      </c>
      <c r="B66" s="312">
        <v>957</v>
      </c>
      <c r="C66" s="313">
        <v>1130</v>
      </c>
      <c r="D66" s="314">
        <v>1368</v>
      </c>
      <c r="E66" s="315">
        <v>1590</v>
      </c>
      <c r="F66" s="313">
        <v>1854</v>
      </c>
      <c r="G66" s="314">
        <v>2079</v>
      </c>
      <c r="H66" s="315">
        <v>2352</v>
      </c>
      <c r="I66" s="313">
        <v>2592</v>
      </c>
      <c r="J66" s="314">
        <v>2880</v>
      </c>
      <c r="K66" s="315">
        <v>3168</v>
      </c>
      <c r="L66" s="313">
        <v>3456</v>
      </c>
      <c r="M66" s="314">
        <v>3744</v>
      </c>
      <c r="N66" s="315">
        <v>4032</v>
      </c>
      <c r="O66" s="313">
        <v>4320</v>
      </c>
      <c r="P66" s="314">
        <v>4608</v>
      </c>
      <c r="Q66" s="315">
        <v>4896</v>
      </c>
      <c r="R66" s="313">
        <v>5184</v>
      </c>
      <c r="S66" s="312">
        <v>5472</v>
      </c>
      <c r="T66" s="313">
        <v>5760</v>
      </c>
      <c r="U66" s="294"/>
    </row>
    <row r="67" spans="1:42" x14ac:dyDescent="0.15">
      <c r="A67" s="270">
        <v>1500</v>
      </c>
      <c r="B67" s="316">
        <v>1752</v>
      </c>
      <c r="C67" s="317">
        <v>1958</v>
      </c>
      <c r="D67" s="318">
        <v>2304</v>
      </c>
      <c r="E67" s="319">
        <v>2663</v>
      </c>
      <c r="F67" s="317">
        <v>3060</v>
      </c>
      <c r="G67" s="318">
        <v>3444</v>
      </c>
      <c r="H67" s="319">
        <v>3876</v>
      </c>
      <c r="I67" s="317">
        <v>4307</v>
      </c>
      <c r="J67" s="318">
        <v>4695</v>
      </c>
      <c r="K67" s="319">
        <v>5148</v>
      </c>
      <c r="L67" s="317">
        <v>5580</v>
      </c>
      <c r="M67" s="318">
        <v>6045</v>
      </c>
      <c r="N67" s="319">
        <v>6510</v>
      </c>
      <c r="O67" s="317">
        <v>6975</v>
      </c>
      <c r="P67" s="318">
        <v>7440</v>
      </c>
      <c r="Q67" s="319">
        <v>7905</v>
      </c>
      <c r="R67" s="317">
        <v>8370</v>
      </c>
      <c r="S67" s="316">
        <v>8835</v>
      </c>
      <c r="T67" s="317">
        <v>9300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196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1.25</v>
      </c>
      <c r="U76" s="221"/>
      <c r="V76" s="239">
        <v>4</v>
      </c>
      <c r="W76" s="243">
        <v>157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369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295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196</v>
      </c>
      <c r="C78" s="248">
        <f t="shared" ref="C78:C109" si="1">ROUND(X78*$T$76,0)</f>
        <v>226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50">
        <v>157</v>
      </c>
      <c r="X78" s="250">
        <v>181</v>
      </c>
      <c r="Y78" s="250"/>
      <c r="Z78" s="250"/>
      <c r="AA78" s="250"/>
      <c r="AB78" s="250"/>
      <c r="AC78" s="250"/>
      <c r="AD78" s="250"/>
      <c r="AE78" s="295"/>
      <c r="AF78" s="295"/>
      <c r="AG78" s="295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369</v>
      </c>
      <c r="C79" s="245">
        <f t="shared" si="1"/>
        <v>399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50">
        <f>W78+B149</f>
        <v>295</v>
      </c>
      <c r="X79" s="250">
        <f>X78+C149</f>
        <v>319</v>
      </c>
      <c r="Y79" s="250"/>
      <c r="Z79" s="250"/>
      <c r="AA79" s="250"/>
      <c r="AB79" s="250"/>
      <c r="AC79" s="250"/>
      <c r="AD79" s="250"/>
      <c r="AE79" s="295"/>
      <c r="AF79" s="295"/>
      <c r="AG79" s="295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228</v>
      </c>
      <c r="C80" s="248">
        <f t="shared" si="1"/>
        <v>255</v>
      </c>
      <c r="D80" s="248">
        <f t="shared" ref="D80:D111" si="2">ROUND(Y80*$T$76,0)</f>
        <v>279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50">
        <v>182</v>
      </c>
      <c r="X80" s="250">
        <v>204</v>
      </c>
      <c r="Y80" s="250">
        <v>223</v>
      </c>
      <c r="Z80" s="250"/>
      <c r="AA80" s="250"/>
      <c r="AB80" s="250"/>
      <c r="AC80" s="250"/>
      <c r="AD80" s="250"/>
      <c r="AE80" s="295"/>
      <c r="AF80" s="295"/>
      <c r="AG80" s="295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424</v>
      </c>
      <c r="C81" s="245">
        <f t="shared" si="1"/>
        <v>451</v>
      </c>
      <c r="D81" s="245">
        <f t="shared" si="2"/>
        <v>489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50">
        <f>W80+B151</f>
        <v>339</v>
      </c>
      <c r="X81" s="250">
        <f>X80+C151</f>
        <v>361</v>
      </c>
      <c r="Y81" s="250">
        <f>Y80+D151</f>
        <v>391</v>
      </c>
      <c r="Z81" s="250"/>
      <c r="AA81" s="250"/>
      <c r="AB81" s="250"/>
      <c r="AC81" s="250"/>
      <c r="AD81" s="250"/>
      <c r="AE81" s="295"/>
      <c r="AF81" s="295"/>
      <c r="AG81" s="295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258</v>
      </c>
      <c r="C82" s="248">
        <f t="shared" si="1"/>
        <v>291</v>
      </c>
      <c r="D82" s="248">
        <f t="shared" si="2"/>
        <v>321</v>
      </c>
      <c r="E82" s="248">
        <f t="shared" ref="E82:E113" si="3">ROUND(Z82*$T$76,0)</f>
        <v>351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50">
        <v>206</v>
      </c>
      <c r="X82" s="250">
        <v>233</v>
      </c>
      <c r="Y82" s="250">
        <v>257</v>
      </c>
      <c r="Z82" s="250">
        <v>281</v>
      </c>
      <c r="AA82" s="250"/>
      <c r="AB82" s="250"/>
      <c r="AC82" s="250"/>
      <c r="AD82" s="250"/>
      <c r="AE82" s="295"/>
      <c r="AF82" s="295"/>
      <c r="AG82" s="295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476</v>
      </c>
      <c r="C83" s="245">
        <f t="shared" si="1"/>
        <v>510</v>
      </c>
      <c r="D83" s="245">
        <f t="shared" si="2"/>
        <v>551</v>
      </c>
      <c r="E83" s="245">
        <f t="shared" si="3"/>
        <v>598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50">
        <f>W82+B153</f>
        <v>381</v>
      </c>
      <c r="X83" s="250">
        <f>X82+C153</f>
        <v>408</v>
      </c>
      <c r="Y83" s="250">
        <f>Y82+D153</f>
        <v>441</v>
      </c>
      <c r="Z83" s="250">
        <f>Z82+E153</f>
        <v>478</v>
      </c>
      <c r="AA83" s="250"/>
      <c r="AB83" s="250"/>
      <c r="AC83" s="250"/>
      <c r="AD83" s="250"/>
      <c r="AE83" s="295"/>
      <c r="AF83" s="295"/>
      <c r="AG83" s="295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280</v>
      </c>
      <c r="C84" s="248">
        <f t="shared" si="1"/>
        <v>325</v>
      </c>
      <c r="D84" s="248">
        <f t="shared" si="2"/>
        <v>360</v>
      </c>
      <c r="E84" s="248">
        <f t="shared" si="3"/>
        <v>408</v>
      </c>
      <c r="F84" s="248">
        <f t="shared" ref="F84:F115" si="4">ROUND(AA84*$T$76,0)</f>
        <v>441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50">
        <v>224</v>
      </c>
      <c r="X84" s="250">
        <v>260</v>
      </c>
      <c r="Y84" s="250">
        <v>288</v>
      </c>
      <c r="Z84" s="250">
        <v>326</v>
      </c>
      <c r="AA84" s="250">
        <v>353</v>
      </c>
      <c r="AB84" s="250"/>
      <c r="AC84" s="250"/>
      <c r="AD84" s="250"/>
      <c r="AE84" s="295"/>
      <c r="AF84" s="295"/>
      <c r="AG84" s="295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518</v>
      </c>
      <c r="C85" s="252">
        <f t="shared" si="1"/>
        <v>563</v>
      </c>
      <c r="D85" s="252">
        <f t="shared" si="2"/>
        <v>625</v>
      </c>
      <c r="E85" s="252">
        <f t="shared" si="3"/>
        <v>684</v>
      </c>
      <c r="F85" s="252">
        <f t="shared" si="4"/>
        <v>740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50">
        <f>W84+B155</f>
        <v>414</v>
      </c>
      <c r="X85" s="250">
        <f>X84+C155</f>
        <v>450</v>
      </c>
      <c r="Y85" s="250">
        <f>Y84+D155</f>
        <v>500</v>
      </c>
      <c r="Z85" s="250">
        <f>Z84+E155</f>
        <v>547</v>
      </c>
      <c r="AA85" s="250">
        <f>AA84+F155</f>
        <v>592</v>
      </c>
      <c r="AB85" s="250"/>
      <c r="AC85" s="250"/>
      <c r="AD85" s="250"/>
      <c r="AE85" s="295"/>
      <c r="AF85" s="295"/>
      <c r="AG85" s="295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309</v>
      </c>
      <c r="C86" s="241">
        <f t="shared" si="1"/>
        <v>354</v>
      </c>
      <c r="D86" s="241">
        <f t="shared" si="2"/>
        <v>400</v>
      </c>
      <c r="E86" s="241">
        <f t="shared" si="3"/>
        <v>454</v>
      </c>
      <c r="F86" s="241">
        <f t="shared" si="4"/>
        <v>495</v>
      </c>
      <c r="G86" s="241">
        <f t="shared" ref="G86:G133" si="5">ROUND(AB86*$T$76,0)</f>
        <v>556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50">
        <v>247</v>
      </c>
      <c r="X86" s="250">
        <v>283</v>
      </c>
      <c r="Y86" s="250">
        <v>320</v>
      </c>
      <c r="Z86" s="250">
        <v>363</v>
      </c>
      <c r="AA86" s="250">
        <v>396</v>
      </c>
      <c r="AB86" s="250">
        <v>445</v>
      </c>
      <c r="AC86" s="250"/>
      <c r="AD86" s="250"/>
      <c r="AE86" s="295"/>
      <c r="AF86" s="295"/>
      <c r="AG86" s="295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569</v>
      </c>
      <c r="C87" s="245">
        <f t="shared" si="1"/>
        <v>614</v>
      </c>
      <c r="D87" s="245">
        <f t="shared" si="2"/>
        <v>695</v>
      </c>
      <c r="E87" s="245">
        <f t="shared" si="3"/>
        <v>766</v>
      </c>
      <c r="F87" s="245">
        <f t="shared" si="4"/>
        <v>834</v>
      </c>
      <c r="G87" s="245">
        <f t="shared" si="5"/>
        <v>918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50">
        <f t="shared" ref="W87:AB87" si="6">W86+B157</f>
        <v>455</v>
      </c>
      <c r="X87" s="250">
        <f t="shared" si="6"/>
        <v>491</v>
      </c>
      <c r="Y87" s="250">
        <f t="shared" si="6"/>
        <v>556</v>
      </c>
      <c r="Z87" s="250">
        <f t="shared" si="6"/>
        <v>613</v>
      </c>
      <c r="AA87" s="250">
        <f t="shared" si="6"/>
        <v>667</v>
      </c>
      <c r="AB87" s="250">
        <f t="shared" si="6"/>
        <v>734</v>
      </c>
      <c r="AC87" s="250"/>
      <c r="AD87" s="250"/>
      <c r="AE87" s="295"/>
      <c r="AF87" s="295"/>
      <c r="AG87" s="295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330</v>
      </c>
      <c r="C88" s="248">
        <f t="shared" si="1"/>
        <v>386</v>
      </c>
      <c r="D88" s="248">
        <f t="shared" si="2"/>
        <v>435</v>
      </c>
      <c r="E88" s="248">
        <f t="shared" si="3"/>
        <v>508</v>
      </c>
      <c r="F88" s="248">
        <f t="shared" si="4"/>
        <v>553</v>
      </c>
      <c r="G88" s="248">
        <f t="shared" si="5"/>
        <v>624</v>
      </c>
      <c r="H88" s="248">
        <f t="shared" ref="H88:H133" si="7">ROUND(AC88*$T$76,0)</f>
        <v>699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50">
        <v>264</v>
      </c>
      <c r="X88" s="250">
        <v>309</v>
      </c>
      <c r="Y88" s="250">
        <v>348</v>
      </c>
      <c r="Z88" s="250">
        <v>406</v>
      </c>
      <c r="AA88" s="250">
        <v>442</v>
      </c>
      <c r="AB88" s="250">
        <v>499</v>
      </c>
      <c r="AC88" s="250">
        <v>559</v>
      </c>
      <c r="AD88" s="250"/>
      <c r="AE88" s="295"/>
      <c r="AF88" s="295"/>
      <c r="AG88" s="295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616</v>
      </c>
      <c r="C89" s="245">
        <f t="shared" si="1"/>
        <v>673</v>
      </c>
      <c r="D89" s="245">
        <f t="shared" si="2"/>
        <v>751</v>
      </c>
      <c r="E89" s="245">
        <f t="shared" si="3"/>
        <v>858</v>
      </c>
      <c r="F89" s="245">
        <f t="shared" si="4"/>
        <v>931</v>
      </c>
      <c r="G89" s="245">
        <f t="shared" si="5"/>
        <v>1020</v>
      </c>
      <c r="H89" s="245">
        <f t="shared" si="7"/>
        <v>1154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50">
        <f t="shared" ref="W89:AC89" si="8">W88+B159</f>
        <v>493</v>
      </c>
      <c r="X89" s="250">
        <f t="shared" si="8"/>
        <v>538</v>
      </c>
      <c r="Y89" s="250">
        <f t="shared" si="8"/>
        <v>601</v>
      </c>
      <c r="Z89" s="250">
        <f t="shared" si="8"/>
        <v>686</v>
      </c>
      <c r="AA89" s="250">
        <f t="shared" si="8"/>
        <v>745</v>
      </c>
      <c r="AB89" s="250">
        <f t="shared" si="8"/>
        <v>816</v>
      </c>
      <c r="AC89" s="250">
        <f t="shared" si="8"/>
        <v>923</v>
      </c>
      <c r="AD89" s="250"/>
      <c r="AE89" s="295"/>
      <c r="AF89" s="295"/>
      <c r="AG89" s="295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360</v>
      </c>
      <c r="C90" s="248">
        <f t="shared" si="1"/>
        <v>421</v>
      </c>
      <c r="D90" s="248">
        <f t="shared" si="2"/>
        <v>474</v>
      </c>
      <c r="E90" s="248">
        <f t="shared" si="3"/>
        <v>556</v>
      </c>
      <c r="F90" s="248">
        <f t="shared" si="4"/>
        <v>603</v>
      </c>
      <c r="G90" s="248">
        <f t="shared" si="5"/>
        <v>679</v>
      </c>
      <c r="H90" s="248">
        <f t="shared" si="7"/>
        <v>763</v>
      </c>
      <c r="I90" s="248">
        <f t="shared" ref="I90:I133" si="9">ROUND(AD90*$T$76,0)</f>
        <v>835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50">
        <v>288</v>
      </c>
      <c r="X90" s="250">
        <v>337</v>
      </c>
      <c r="Y90" s="250">
        <v>379</v>
      </c>
      <c r="Z90" s="250">
        <v>445</v>
      </c>
      <c r="AA90" s="250">
        <v>482</v>
      </c>
      <c r="AB90" s="250">
        <v>543</v>
      </c>
      <c r="AC90" s="250">
        <v>610</v>
      </c>
      <c r="AD90" s="250">
        <v>668</v>
      </c>
      <c r="AE90" s="295"/>
      <c r="AF90" s="295"/>
      <c r="AG90" s="295"/>
      <c r="AH90" s="243"/>
      <c r="AI90" s="243"/>
      <c r="AJ90" s="243"/>
      <c r="AK90" s="243"/>
      <c r="AL90" s="243"/>
      <c r="AM90" s="243"/>
      <c r="AN90" s="243"/>
      <c r="AO90" s="243"/>
      <c r="AP90" s="222">
        <v>2.06</v>
      </c>
    </row>
    <row r="91" spans="1:42" x14ac:dyDescent="0.15">
      <c r="A91" s="244">
        <v>450</v>
      </c>
      <c r="B91" s="245">
        <f t="shared" si="0"/>
        <v>671</v>
      </c>
      <c r="C91" s="245">
        <f t="shared" si="1"/>
        <v>733</v>
      </c>
      <c r="D91" s="245">
        <f t="shared" si="2"/>
        <v>816</v>
      </c>
      <c r="E91" s="245">
        <f t="shared" si="3"/>
        <v>926</v>
      </c>
      <c r="F91" s="245">
        <f t="shared" si="4"/>
        <v>1021</v>
      </c>
      <c r="G91" s="245">
        <f t="shared" si="5"/>
        <v>1111</v>
      </c>
      <c r="H91" s="245">
        <f t="shared" si="7"/>
        <v>1269</v>
      </c>
      <c r="I91" s="245">
        <f t="shared" si="9"/>
        <v>1398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50">
        <f t="shared" ref="W91:AD91" si="10">W90+B161</f>
        <v>537</v>
      </c>
      <c r="X91" s="250">
        <f t="shared" si="10"/>
        <v>586</v>
      </c>
      <c r="Y91" s="250">
        <f t="shared" si="10"/>
        <v>653</v>
      </c>
      <c r="Z91" s="250">
        <f t="shared" si="10"/>
        <v>741</v>
      </c>
      <c r="AA91" s="250">
        <f t="shared" si="10"/>
        <v>817</v>
      </c>
      <c r="AB91" s="250">
        <f t="shared" si="10"/>
        <v>889</v>
      </c>
      <c r="AC91" s="250">
        <f t="shared" si="10"/>
        <v>1015</v>
      </c>
      <c r="AD91" s="250">
        <f t="shared" si="10"/>
        <v>1118</v>
      </c>
      <c r="AE91" s="295"/>
      <c r="AF91" s="295"/>
      <c r="AG91" s="295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383</v>
      </c>
      <c r="C92" s="248">
        <f t="shared" si="1"/>
        <v>450</v>
      </c>
      <c r="D92" s="248">
        <f t="shared" si="2"/>
        <v>520</v>
      </c>
      <c r="E92" s="248">
        <f t="shared" si="3"/>
        <v>611</v>
      </c>
      <c r="F92" s="248">
        <f t="shared" si="4"/>
        <v>663</v>
      </c>
      <c r="G92" s="248">
        <f t="shared" si="5"/>
        <v>745</v>
      </c>
      <c r="H92" s="248">
        <f t="shared" si="7"/>
        <v>836</v>
      </c>
      <c r="I92" s="248">
        <f t="shared" si="9"/>
        <v>919</v>
      </c>
      <c r="J92" s="248">
        <f t="shared" ref="J92:J133" si="11">ROUND(AE92*$T$76,0)</f>
        <v>1020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50">
        <v>306</v>
      </c>
      <c r="X92" s="250">
        <v>360</v>
      </c>
      <c r="Y92" s="250">
        <v>416</v>
      </c>
      <c r="Z92" s="250">
        <v>489</v>
      </c>
      <c r="AA92" s="250">
        <v>530</v>
      </c>
      <c r="AB92" s="250">
        <v>596</v>
      </c>
      <c r="AC92" s="250">
        <v>669</v>
      </c>
      <c r="AD92" s="250">
        <v>735</v>
      </c>
      <c r="AE92" s="295">
        <f>$AE$74*V92*AP92</f>
        <v>816</v>
      </c>
      <c r="AF92" s="295"/>
      <c r="AG92" s="295"/>
      <c r="AH92" s="243"/>
      <c r="AI92" s="243"/>
      <c r="AJ92" s="243"/>
      <c r="AK92" s="243"/>
      <c r="AL92" s="243"/>
      <c r="AM92" s="243"/>
      <c r="AN92" s="243"/>
      <c r="AO92" s="243"/>
      <c r="AP92" s="222">
        <v>2.04</v>
      </c>
    </row>
    <row r="93" spans="1:42" x14ac:dyDescent="0.15">
      <c r="A93" s="244">
        <v>500</v>
      </c>
      <c r="B93" s="245">
        <f t="shared" si="0"/>
        <v>710</v>
      </c>
      <c r="C93" s="245">
        <f t="shared" si="1"/>
        <v>778</v>
      </c>
      <c r="D93" s="245">
        <f t="shared" si="2"/>
        <v>896</v>
      </c>
      <c r="E93" s="245">
        <f t="shared" si="3"/>
        <v>1008</v>
      </c>
      <c r="F93" s="245">
        <f t="shared" si="4"/>
        <v>1120</v>
      </c>
      <c r="G93" s="245">
        <f t="shared" si="5"/>
        <v>1221</v>
      </c>
      <c r="H93" s="245">
        <f t="shared" si="7"/>
        <v>1393</v>
      </c>
      <c r="I93" s="245">
        <f t="shared" si="9"/>
        <v>1534</v>
      </c>
      <c r="J93" s="245">
        <f t="shared" si="11"/>
        <v>1704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50">
        <f t="shared" ref="W93:AD93" si="12">W92+B163</f>
        <v>568</v>
      </c>
      <c r="X93" s="250">
        <f t="shared" si="12"/>
        <v>622</v>
      </c>
      <c r="Y93" s="250">
        <f t="shared" si="12"/>
        <v>717</v>
      </c>
      <c r="Z93" s="250">
        <f t="shared" si="12"/>
        <v>806</v>
      </c>
      <c r="AA93" s="250">
        <f t="shared" si="12"/>
        <v>896</v>
      </c>
      <c r="AB93" s="250">
        <f t="shared" si="12"/>
        <v>977</v>
      </c>
      <c r="AC93" s="250">
        <f t="shared" si="12"/>
        <v>1114</v>
      </c>
      <c r="AD93" s="250">
        <f t="shared" si="12"/>
        <v>1227</v>
      </c>
      <c r="AE93" s="295">
        <f>AE92+J163</f>
        <v>1363</v>
      </c>
      <c r="AF93" s="295"/>
      <c r="AG93" s="295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415</v>
      </c>
      <c r="C94" s="248">
        <f t="shared" si="1"/>
        <v>478</v>
      </c>
      <c r="D94" s="248">
        <f t="shared" si="2"/>
        <v>556</v>
      </c>
      <c r="E94" s="248">
        <f t="shared" si="3"/>
        <v>640</v>
      </c>
      <c r="F94" s="248">
        <f t="shared" si="4"/>
        <v>746</v>
      </c>
      <c r="G94" s="248">
        <f t="shared" si="5"/>
        <v>835</v>
      </c>
      <c r="H94" s="248">
        <f t="shared" si="7"/>
        <v>939</v>
      </c>
      <c r="I94" s="248">
        <f t="shared" si="9"/>
        <v>1040</v>
      </c>
      <c r="J94" s="248">
        <f t="shared" si="11"/>
        <v>1155</v>
      </c>
      <c r="K94" s="248">
        <f t="shared" ref="K94:K133" si="13">ROUND(AF94*$T$76,0)</f>
        <v>1271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50">
        <v>332</v>
      </c>
      <c r="X94" s="250">
        <v>382</v>
      </c>
      <c r="Y94" s="250">
        <v>445</v>
      </c>
      <c r="Z94" s="250">
        <v>512</v>
      </c>
      <c r="AA94" s="250">
        <v>597</v>
      </c>
      <c r="AB94" s="250">
        <v>668</v>
      </c>
      <c r="AC94" s="250">
        <v>751</v>
      </c>
      <c r="AD94" s="250">
        <v>832</v>
      </c>
      <c r="AE94" s="295">
        <f>$AE$74*V94*AP94</f>
        <v>924</v>
      </c>
      <c r="AF94" s="295">
        <f>$AF$74*V94*AP94</f>
        <v>1016.4000000000001</v>
      </c>
      <c r="AG94" s="295"/>
      <c r="AH94" s="243"/>
      <c r="AI94" s="243"/>
      <c r="AJ94" s="243"/>
      <c r="AK94" s="243"/>
      <c r="AL94" s="243"/>
      <c r="AM94" s="243"/>
      <c r="AN94" s="243"/>
      <c r="AO94" s="243"/>
      <c r="AP94" s="222">
        <v>2.1</v>
      </c>
    </row>
    <row r="95" spans="1:42" x14ac:dyDescent="0.15">
      <c r="A95" s="244">
        <v>550</v>
      </c>
      <c r="B95" s="245">
        <f t="shared" si="0"/>
        <v>773</v>
      </c>
      <c r="C95" s="245">
        <f t="shared" si="1"/>
        <v>835</v>
      </c>
      <c r="D95" s="245">
        <f t="shared" si="2"/>
        <v>953</v>
      </c>
      <c r="E95" s="245">
        <f t="shared" si="3"/>
        <v>1073</v>
      </c>
      <c r="F95" s="245">
        <f t="shared" si="4"/>
        <v>1246</v>
      </c>
      <c r="G95" s="245">
        <f t="shared" si="5"/>
        <v>1365</v>
      </c>
      <c r="H95" s="245">
        <f t="shared" si="7"/>
        <v>1546</v>
      </c>
      <c r="I95" s="245">
        <f t="shared" si="9"/>
        <v>1714</v>
      </c>
      <c r="J95" s="245">
        <f t="shared" si="11"/>
        <v>1901</v>
      </c>
      <c r="K95" s="245">
        <f t="shared" si="13"/>
        <v>2102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50">
        <f t="shared" ref="W95:AD95" si="14">W94+B165</f>
        <v>618</v>
      </c>
      <c r="X95" s="250">
        <f t="shared" si="14"/>
        <v>668</v>
      </c>
      <c r="Y95" s="250">
        <f t="shared" si="14"/>
        <v>762</v>
      </c>
      <c r="Z95" s="250">
        <f t="shared" si="14"/>
        <v>858</v>
      </c>
      <c r="AA95" s="250">
        <f t="shared" si="14"/>
        <v>997</v>
      </c>
      <c r="AB95" s="250">
        <f t="shared" si="14"/>
        <v>1092</v>
      </c>
      <c r="AC95" s="250">
        <f t="shared" si="14"/>
        <v>1237</v>
      </c>
      <c r="AD95" s="250">
        <f t="shared" si="14"/>
        <v>1371</v>
      </c>
      <c r="AE95" s="295">
        <f>AE94+J165</f>
        <v>1521</v>
      </c>
      <c r="AF95" s="295">
        <f>AF94+K165</f>
        <v>1681.4</v>
      </c>
      <c r="AG95" s="295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436</v>
      </c>
      <c r="C96" s="248">
        <f t="shared" si="1"/>
        <v>524</v>
      </c>
      <c r="D96" s="248">
        <f t="shared" si="2"/>
        <v>608</v>
      </c>
      <c r="E96" s="248">
        <f t="shared" si="3"/>
        <v>684</v>
      </c>
      <c r="F96" s="248">
        <f t="shared" si="4"/>
        <v>798</v>
      </c>
      <c r="G96" s="248">
        <f t="shared" si="5"/>
        <v>890</v>
      </c>
      <c r="H96" s="248">
        <f t="shared" si="7"/>
        <v>1003</v>
      </c>
      <c r="I96" s="248">
        <f t="shared" si="9"/>
        <v>1109</v>
      </c>
      <c r="J96" s="248">
        <f t="shared" si="11"/>
        <v>1230</v>
      </c>
      <c r="K96" s="248">
        <f t="shared" si="13"/>
        <v>1353</v>
      </c>
      <c r="L96" s="248">
        <f t="shared" ref="L96:L133" si="15">ROUND(AG96*$T$76,0)</f>
        <v>1476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50">
        <v>349</v>
      </c>
      <c r="X96" s="250">
        <v>419</v>
      </c>
      <c r="Y96" s="250">
        <v>486</v>
      </c>
      <c r="Z96" s="250">
        <v>547</v>
      </c>
      <c r="AA96" s="250">
        <v>638</v>
      </c>
      <c r="AB96" s="250">
        <v>712</v>
      </c>
      <c r="AC96" s="250">
        <v>802</v>
      </c>
      <c r="AD96" s="250">
        <v>887</v>
      </c>
      <c r="AE96" s="295">
        <f>$AE$74*V96*AP96</f>
        <v>983.99999999999989</v>
      </c>
      <c r="AF96" s="295">
        <f>$AF$74*V96*AP96</f>
        <v>1082.3999999999999</v>
      </c>
      <c r="AG96" s="295">
        <f>$AG$74*V96*AP96</f>
        <v>1180.8</v>
      </c>
      <c r="AH96" s="243"/>
      <c r="AI96" s="243"/>
      <c r="AJ96" s="243"/>
      <c r="AK96" s="243"/>
      <c r="AL96" s="243"/>
      <c r="AM96" s="243"/>
      <c r="AN96" s="243"/>
      <c r="AO96" s="243"/>
      <c r="AP96" s="222">
        <v>2.0499999999999998</v>
      </c>
    </row>
    <row r="97" spans="1:42" ht="13" thickBot="1" x14ac:dyDescent="0.2">
      <c r="A97" s="240">
        <v>600</v>
      </c>
      <c r="B97" s="252">
        <f t="shared" si="0"/>
        <v>815</v>
      </c>
      <c r="C97" s="252">
        <f t="shared" si="1"/>
        <v>903</v>
      </c>
      <c r="D97" s="252">
        <f t="shared" si="2"/>
        <v>1030</v>
      </c>
      <c r="E97" s="252">
        <f t="shared" si="3"/>
        <v>1150</v>
      </c>
      <c r="F97" s="252">
        <f t="shared" si="4"/>
        <v>1325</v>
      </c>
      <c r="G97" s="252">
        <f t="shared" si="5"/>
        <v>1464</v>
      </c>
      <c r="H97" s="252">
        <f t="shared" si="7"/>
        <v>1643</v>
      </c>
      <c r="I97" s="252">
        <f t="shared" si="9"/>
        <v>1819</v>
      </c>
      <c r="J97" s="252">
        <f t="shared" si="11"/>
        <v>2013</v>
      </c>
      <c r="K97" s="252">
        <f t="shared" si="13"/>
        <v>2226</v>
      </c>
      <c r="L97" s="252">
        <f t="shared" si="15"/>
        <v>2436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50">
        <f t="shared" ref="W97:AD97" si="16">W96+B167</f>
        <v>652</v>
      </c>
      <c r="X97" s="250">
        <f t="shared" si="16"/>
        <v>722</v>
      </c>
      <c r="Y97" s="250">
        <f t="shared" si="16"/>
        <v>824</v>
      </c>
      <c r="Z97" s="250">
        <f t="shared" si="16"/>
        <v>920</v>
      </c>
      <c r="AA97" s="250">
        <f t="shared" si="16"/>
        <v>1060</v>
      </c>
      <c r="AB97" s="250">
        <f t="shared" si="16"/>
        <v>1171</v>
      </c>
      <c r="AC97" s="250">
        <f t="shared" si="16"/>
        <v>1314</v>
      </c>
      <c r="AD97" s="250">
        <f t="shared" si="16"/>
        <v>1455</v>
      </c>
      <c r="AE97" s="295">
        <f>AE96+J167</f>
        <v>1610</v>
      </c>
      <c r="AF97" s="295">
        <f>AF96+K167</f>
        <v>1780.3999999999999</v>
      </c>
      <c r="AG97" s="295">
        <f>AG96+L167</f>
        <v>1948.8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3.38</v>
      </c>
    </row>
    <row r="98" spans="1:42" x14ac:dyDescent="0.15">
      <c r="A98" s="238" t="s">
        <v>11</v>
      </c>
      <c r="B98" s="241">
        <f t="shared" si="0"/>
        <v>468</v>
      </c>
      <c r="C98" s="241">
        <f t="shared" si="1"/>
        <v>550</v>
      </c>
      <c r="D98" s="241">
        <f t="shared" si="2"/>
        <v>635</v>
      </c>
      <c r="E98" s="241">
        <f t="shared" si="3"/>
        <v>734</v>
      </c>
      <c r="F98" s="241">
        <f t="shared" si="4"/>
        <v>855</v>
      </c>
      <c r="G98" s="241">
        <f t="shared" si="5"/>
        <v>955</v>
      </c>
      <c r="H98" s="241">
        <f t="shared" si="7"/>
        <v>1076</v>
      </c>
      <c r="I98" s="241">
        <f t="shared" si="9"/>
        <v>1194</v>
      </c>
      <c r="J98" s="241">
        <f t="shared" si="11"/>
        <v>1326</v>
      </c>
      <c r="K98" s="241">
        <f t="shared" si="13"/>
        <v>1459</v>
      </c>
      <c r="L98" s="241">
        <f t="shared" si="15"/>
        <v>1591</v>
      </c>
      <c r="M98" s="241">
        <f t="shared" ref="M98:M133" si="17">ROUND(AH98*$T$76,0)</f>
        <v>1724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50">
        <v>374</v>
      </c>
      <c r="X98" s="250">
        <v>440</v>
      </c>
      <c r="Y98" s="250">
        <v>508</v>
      </c>
      <c r="Z98" s="250">
        <v>587</v>
      </c>
      <c r="AA98" s="250">
        <v>684</v>
      </c>
      <c r="AB98" s="250">
        <v>764</v>
      </c>
      <c r="AC98" s="250">
        <v>861</v>
      </c>
      <c r="AD98" s="250">
        <v>955</v>
      </c>
      <c r="AE98" s="295">
        <f>$AE$74*V98*AP98</f>
        <v>1060.8</v>
      </c>
      <c r="AF98" s="295">
        <f>$AF$74*V98*AP98</f>
        <v>1166.8800000000001</v>
      </c>
      <c r="AG98" s="295">
        <f>$AG$74*V98*AP98</f>
        <v>1272.96</v>
      </c>
      <c r="AH98" s="243">
        <f>$AH$74*V98*AP98</f>
        <v>1379.04</v>
      </c>
      <c r="AI98" s="243"/>
      <c r="AJ98" s="243"/>
      <c r="AK98" s="243"/>
      <c r="AL98" s="243"/>
      <c r="AM98" s="243"/>
      <c r="AN98" s="243"/>
      <c r="AO98" s="243"/>
      <c r="AP98" s="222">
        <v>2.04</v>
      </c>
    </row>
    <row r="99" spans="1:42" x14ac:dyDescent="0.15">
      <c r="A99" s="244">
        <v>650</v>
      </c>
      <c r="B99" s="245">
        <f t="shared" si="0"/>
        <v>868</v>
      </c>
      <c r="C99" s="245">
        <f t="shared" si="1"/>
        <v>950</v>
      </c>
      <c r="D99" s="245">
        <f t="shared" si="2"/>
        <v>1090</v>
      </c>
      <c r="E99" s="245">
        <f t="shared" si="3"/>
        <v>1238</v>
      </c>
      <c r="F99" s="245">
        <f t="shared" si="4"/>
        <v>1414</v>
      </c>
      <c r="G99" s="245">
        <f t="shared" si="5"/>
        <v>1574</v>
      </c>
      <c r="H99" s="245">
        <f t="shared" si="7"/>
        <v>1750</v>
      </c>
      <c r="I99" s="245">
        <f t="shared" si="9"/>
        <v>1939</v>
      </c>
      <c r="J99" s="245">
        <f t="shared" si="11"/>
        <v>2149</v>
      </c>
      <c r="K99" s="245">
        <f t="shared" si="13"/>
        <v>2371</v>
      </c>
      <c r="L99" s="245">
        <f t="shared" si="15"/>
        <v>2621</v>
      </c>
      <c r="M99" s="245">
        <f t="shared" si="17"/>
        <v>2839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50">
        <f t="shared" ref="W99:AD99" si="18">W98+B169</f>
        <v>694</v>
      </c>
      <c r="X99" s="250">
        <f t="shared" si="18"/>
        <v>760</v>
      </c>
      <c r="Y99" s="250">
        <f t="shared" si="18"/>
        <v>872</v>
      </c>
      <c r="Z99" s="250">
        <f t="shared" si="18"/>
        <v>990</v>
      </c>
      <c r="AA99" s="250">
        <f t="shared" si="18"/>
        <v>1131</v>
      </c>
      <c r="AB99" s="250">
        <f t="shared" si="18"/>
        <v>1259</v>
      </c>
      <c r="AC99" s="250">
        <f t="shared" si="18"/>
        <v>1400</v>
      </c>
      <c r="AD99" s="250">
        <f t="shared" si="18"/>
        <v>1551</v>
      </c>
      <c r="AE99" s="295">
        <f>AE98+J169</f>
        <v>1718.8</v>
      </c>
      <c r="AF99" s="295">
        <f>AF98+K169</f>
        <v>1896.88</v>
      </c>
      <c r="AG99" s="295">
        <f>AG98+L169</f>
        <v>2096.96</v>
      </c>
      <c r="AH99" s="243">
        <f>AH98+M169</f>
        <v>2271.36</v>
      </c>
      <c r="AI99" s="243"/>
      <c r="AJ99" s="243"/>
      <c r="AK99" s="243"/>
      <c r="AL99" s="243"/>
      <c r="AM99" s="243"/>
      <c r="AN99" s="243"/>
      <c r="AO99" s="243"/>
      <c r="AP99" s="222">
        <f>AP98+U169</f>
        <v>3.3600000000000003</v>
      </c>
    </row>
    <row r="100" spans="1:42" x14ac:dyDescent="0.15">
      <c r="A100" s="251" t="s">
        <v>12</v>
      </c>
      <c r="B100" s="248">
        <f t="shared" si="0"/>
        <v>496</v>
      </c>
      <c r="C100" s="248">
        <f t="shared" si="1"/>
        <v>581</v>
      </c>
      <c r="D100" s="248">
        <f t="shared" si="2"/>
        <v>675</v>
      </c>
      <c r="E100" s="248">
        <f t="shared" si="3"/>
        <v>776</v>
      </c>
      <c r="F100" s="248">
        <f t="shared" si="4"/>
        <v>908</v>
      </c>
      <c r="G100" s="248">
        <f t="shared" si="5"/>
        <v>1010</v>
      </c>
      <c r="H100" s="248">
        <f t="shared" si="7"/>
        <v>1140</v>
      </c>
      <c r="I100" s="248">
        <f t="shared" si="9"/>
        <v>1266</v>
      </c>
      <c r="J100" s="248">
        <f t="shared" si="11"/>
        <v>1407</v>
      </c>
      <c r="K100" s="248">
        <f t="shared" si="13"/>
        <v>1548</v>
      </c>
      <c r="L100" s="248">
        <f t="shared" si="15"/>
        <v>1688</v>
      </c>
      <c r="M100" s="248">
        <f t="shared" si="17"/>
        <v>1829</v>
      </c>
      <c r="N100" s="248">
        <f t="shared" ref="N100:N133" si="19">ROUND(AI100*$T$76,0)</f>
        <v>1970</v>
      </c>
      <c r="O100" s="248"/>
      <c r="P100" s="248"/>
      <c r="Q100" s="248"/>
      <c r="R100" s="248"/>
      <c r="S100" s="248"/>
      <c r="T100" s="249"/>
      <c r="V100" s="239">
        <v>28</v>
      </c>
      <c r="W100" s="250">
        <v>397</v>
      </c>
      <c r="X100" s="250">
        <v>465</v>
      </c>
      <c r="Y100" s="250">
        <v>540</v>
      </c>
      <c r="Z100" s="250">
        <v>621</v>
      </c>
      <c r="AA100" s="250">
        <v>726</v>
      </c>
      <c r="AB100" s="250">
        <v>808</v>
      </c>
      <c r="AC100" s="250">
        <v>912</v>
      </c>
      <c r="AD100" s="250">
        <v>1013</v>
      </c>
      <c r="AE100" s="295">
        <f>$AE$74*V100*AP100</f>
        <v>1125.5999999999999</v>
      </c>
      <c r="AF100" s="295">
        <f>$AF$74*V100*AP100</f>
        <v>1238.1599999999999</v>
      </c>
      <c r="AG100" s="295">
        <f>$AG$74*V100*AP100</f>
        <v>1350.7199999999998</v>
      </c>
      <c r="AH100" s="243">
        <f>$AH$74*V100*AP100</f>
        <v>1463.2799999999997</v>
      </c>
      <c r="AI100" s="243">
        <f>$AI$74*V100*AP100</f>
        <v>1575.84</v>
      </c>
      <c r="AJ100" s="243"/>
      <c r="AK100" s="243"/>
      <c r="AL100" s="243"/>
      <c r="AM100" s="243"/>
      <c r="AN100" s="243"/>
      <c r="AO100" s="243"/>
      <c r="AP100" s="222">
        <v>2.0099999999999998</v>
      </c>
    </row>
    <row r="101" spans="1:42" x14ac:dyDescent="0.15">
      <c r="A101" s="244">
        <v>700</v>
      </c>
      <c r="B101" s="245">
        <f t="shared" si="0"/>
        <v>916</v>
      </c>
      <c r="C101" s="245">
        <f t="shared" si="1"/>
        <v>1001</v>
      </c>
      <c r="D101" s="245">
        <f t="shared" si="2"/>
        <v>1151</v>
      </c>
      <c r="E101" s="245">
        <f t="shared" si="3"/>
        <v>1318</v>
      </c>
      <c r="F101" s="245">
        <f t="shared" si="4"/>
        <v>1508</v>
      </c>
      <c r="G101" s="245">
        <f t="shared" si="5"/>
        <v>1674</v>
      </c>
      <c r="H101" s="245">
        <f t="shared" si="7"/>
        <v>1883</v>
      </c>
      <c r="I101" s="245">
        <f t="shared" si="9"/>
        <v>2088</v>
      </c>
      <c r="J101" s="245">
        <f t="shared" si="11"/>
        <v>2312</v>
      </c>
      <c r="K101" s="245">
        <f t="shared" si="13"/>
        <v>2504</v>
      </c>
      <c r="L101" s="245">
        <f t="shared" si="15"/>
        <v>2791</v>
      </c>
      <c r="M101" s="245">
        <f t="shared" si="17"/>
        <v>3021</v>
      </c>
      <c r="N101" s="245">
        <f t="shared" si="19"/>
        <v>3254</v>
      </c>
      <c r="O101" s="245"/>
      <c r="P101" s="245"/>
      <c r="Q101" s="245"/>
      <c r="R101" s="245"/>
      <c r="S101" s="245"/>
      <c r="T101" s="246"/>
      <c r="V101" s="239">
        <v>700</v>
      </c>
      <c r="W101" s="250">
        <f t="shared" ref="W101:AD101" si="20">W100+B171</f>
        <v>733</v>
      </c>
      <c r="X101" s="250">
        <f t="shared" si="20"/>
        <v>801</v>
      </c>
      <c r="Y101" s="250">
        <f t="shared" si="20"/>
        <v>921</v>
      </c>
      <c r="Z101" s="250">
        <f t="shared" si="20"/>
        <v>1054</v>
      </c>
      <c r="AA101" s="250">
        <f t="shared" si="20"/>
        <v>1206</v>
      </c>
      <c r="AB101" s="250">
        <f t="shared" si="20"/>
        <v>1339</v>
      </c>
      <c r="AC101" s="250">
        <f t="shared" si="20"/>
        <v>1506</v>
      </c>
      <c r="AD101" s="250">
        <f t="shared" si="20"/>
        <v>1670</v>
      </c>
      <c r="AE101" s="295">
        <f>AE100+J171</f>
        <v>1849.6</v>
      </c>
      <c r="AF101" s="295">
        <f>AF100+K171</f>
        <v>2003.1599999999999</v>
      </c>
      <c r="AG101" s="295">
        <f>AG100+L171</f>
        <v>2232.7199999999998</v>
      </c>
      <c r="AH101" s="243">
        <f>AH100+M171</f>
        <v>2416.96</v>
      </c>
      <c r="AI101" s="243">
        <f>AI100+N171</f>
        <v>2602.88</v>
      </c>
      <c r="AJ101" s="243"/>
      <c r="AK101" s="243"/>
      <c r="AL101" s="243"/>
      <c r="AM101" s="243"/>
      <c r="AN101" s="243"/>
      <c r="AO101" s="243"/>
      <c r="AP101" s="222">
        <f>AP100+U171</f>
        <v>3.32</v>
      </c>
    </row>
    <row r="102" spans="1:42" x14ac:dyDescent="0.15">
      <c r="A102" s="251" t="s">
        <v>13</v>
      </c>
      <c r="B102" s="248">
        <f t="shared" si="0"/>
        <v>525</v>
      </c>
      <c r="C102" s="248">
        <f t="shared" si="1"/>
        <v>618</v>
      </c>
      <c r="D102" s="248">
        <f t="shared" si="2"/>
        <v>719</v>
      </c>
      <c r="E102" s="248">
        <f t="shared" si="3"/>
        <v>825</v>
      </c>
      <c r="F102" s="248">
        <f t="shared" si="4"/>
        <v>968</v>
      </c>
      <c r="G102" s="248">
        <f t="shared" si="5"/>
        <v>1074</v>
      </c>
      <c r="H102" s="248">
        <f t="shared" si="7"/>
        <v>1214</v>
      </c>
      <c r="I102" s="248">
        <f t="shared" si="9"/>
        <v>1349</v>
      </c>
      <c r="J102" s="248">
        <f t="shared" si="11"/>
        <v>1500</v>
      </c>
      <c r="K102" s="248">
        <f t="shared" si="13"/>
        <v>1650</v>
      </c>
      <c r="L102" s="248">
        <f t="shared" si="15"/>
        <v>1800</v>
      </c>
      <c r="M102" s="248">
        <f t="shared" si="17"/>
        <v>1950</v>
      </c>
      <c r="N102" s="248">
        <f t="shared" si="19"/>
        <v>2100</v>
      </c>
      <c r="O102" s="248">
        <f t="shared" ref="O102:O133" si="21">ROUND(AJ102*$T$76,0)</f>
        <v>2250</v>
      </c>
      <c r="P102" s="248"/>
      <c r="Q102" s="248"/>
      <c r="R102" s="248"/>
      <c r="S102" s="248"/>
      <c r="T102" s="249"/>
      <c r="V102" s="239">
        <v>30</v>
      </c>
      <c r="W102" s="250">
        <v>420</v>
      </c>
      <c r="X102" s="250">
        <v>494</v>
      </c>
      <c r="Y102" s="250">
        <v>575</v>
      </c>
      <c r="Z102" s="250">
        <v>660</v>
      </c>
      <c r="AA102" s="250">
        <v>774</v>
      </c>
      <c r="AB102" s="250">
        <v>859</v>
      </c>
      <c r="AC102" s="250">
        <v>971</v>
      </c>
      <c r="AD102" s="250">
        <v>1079</v>
      </c>
      <c r="AE102" s="295">
        <f>$AE$74*V102*AP102</f>
        <v>1200</v>
      </c>
      <c r="AF102" s="295">
        <f>$AF$74*V102*AP102</f>
        <v>1320</v>
      </c>
      <c r="AG102" s="295">
        <f>$AG$74*V102*AP102</f>
        <v>1440</v>
      </c>
      <c r="AH102" s="243">
        <f>$AH$74*V102*AP102</f>
        <v>1560</v>
      </c>
      <c r="AI102" s="243">
        <f>$AI$74*V102*AP102</f>
        <v>1680</v>
      </c>
      <c r="AJ102" s="243">
        <f>$AJ$74*V102*AP102</f>
        <v>1800</v>
      </c>
      <c r="AK102" s="243"/>
      <c r="AL102" s="243"/>
      <c r="AM102" s="243"/>
      <c r="AN102" s="243"/>
      <c r="AO102" s="243"/>
      <c r="AP102" s="222">
        <v>2</v>
      </c>
    </row>
    <row r="103" spans="1:42" x14ac:dyDescent="0.15">
      <c r="A103" s="244">
        <v>750</v>
      </c>
      <c r="B103" s="245">
        <f t="shared" si="0"/>
        <v>975</v>
      </c>
      <c r="C103" s="245">
        <f t="shared" si="1"/>
        <v>1068</v>
      </c>
      <c r="D103" s="245">
        <f t="shared" si="2"/>
        <v>1229</v>
      </c>
      <c r="E103" s="245">
        <f t="shared" si="3"/>
        <v>1404</v>
      </c>
      <c r="F103" s="245">
        <f t="shared" si="4"/>
        <v>1609</v>
      </c>
      <c r="G103" s="245">
        <f t="shared" si="5"/>
        <v>1784</v>
      </c>
      <c r="H103" s="245">
        <f t="shared" si="7"/>
        <v>2006</v>
      </c>
      <c r="I103" s="245">
        <f t="shared" si="9"/>
        <v>2228</v>
      </c>
      <c r="J103" s="245">
        <f t="shared" si="11"/>
        <v>2466</v>
      </c>
      <c r="K103" s="245">
        <f t="shared" si="13"/>
        <v>2669</v>
      </c>
      <c r="L103" s="245">
        <f t="shared" si="15"/>
        <v>2975</v>
      </c>
      <c r="M103" s="245">
        <f t="shared" si="17"/>
        <v>3227</v>
      </c>
      <c r="N103" s="245">
        <f t="shared" si="19"/>
        <v>3476</v>
      </c>
      <c r="O103" s="245">
        <f t="shared" si="21"/>
        <v>3724</v>
      </c>
      <c r="P103" s="245"/>
      <c r="Q103" s="245"/>
      <c r="R103" s="245"/>
      <c r="S103" s="245"/>
      <c r="T103" s="246"/>
      <c r="V103" s="239">
        <v>750</v>
      </c>
      <c r="W103" s="250">
        <f t="shared" ref="W103:AD103" si="22">W102+B173</f>
        <v>780</v>
      </c>
      <c r="X103" s="250">
        <f t="shared" si="22"/>
        <v>854</v>
      </c>
      <c r="Y103" s="250">
        <f t="shared" si="22"/>
        <v>983</v>
      </c>
      <c r="Z103" s="250">
        <f t="shared" si="22"/>
        <v>1123</v>
      </c>
      <c r="AA103" s="250">
        <f t="shared" si="22"/>
        <v>1287</v>
      </c>
      <c r="AB103" s="250">
        <f t="shared" si="22"/>
        <v>1427</v>
      </c>
      <c r="AC103" s="250">
        <f t="shared" si="22"/>
        <v>1605</v>
      </c>
      <c r="AD103" s="250">
        <f t="shared" si="22"/>
        <v>1782</v>
      </c>
      <c r="AE103" s="295">
        <f t="shared" ref="AE103:AJ103" si="23">AE102+J173</f>
        <v>1973</v>
      </c>
      <c r="AF103" s="295">
        <f t="shared" si="23"/>
        <v>2135</v>
      </c>
      <c r="AG103" s="295">
        <f t="shared" si="23"/>
        <v>2380</v>
      </c>
      <c r="AH103" s="243">
        <f t="shared" si="23"/>
        <v>2581.8000000000002</v>
      </c>
      <c r="AI103" s="243">
        <f t="shared" si="23"/>
        <v>2780.4</v>
      </c>
      <c r="AJ103" s="243">
        <f t="shared" si="23"/>
        <v>2979</v>
      </c>
      <c r="AK103" s="243"/>
      <c r="AL103" s="243"/>
      <c r="AM103" s="243"/>
      <c r="AN103" s="243"/>
      <c r="AO103" s="243"/>
      <c r="AP103" s="222">
        <f>AP102+U173</f>
        <v>3.31</v>
      </c>
    </row>
    <row r="104" spans="1:42" x14ac:dyDescent="0.15">
      <c r="A104" s="251" t="s">
        <v>14</v>
      </c>
      <c r="B104" s="248">
        <f t="shared" si="0"/>
        <v>553</v>
      </c>
      <c r="C104" s="248">
        <f t="shared" si="1"/>
        <v>650</v>
      </c>
      <c r="D104" s="248">
        <f t="shared" si="2"/>
        <v>745</v>
      </c>
      <c r="E104" s="248">
        <f t="shared" si="3"/>
        <v>869</v>
      </c>
      <c r="F104" s="248">
        <f t="shared" si="4"/>
        <v>1018</v>
      </c>
      <c r="G104" s="248">
        <f t="shared" si="5"/>
        <v>1129</v>
      </c>
      <c r="H104" s="248">
        <f t="shared" si="7"/>
        <v>1278</v>
      </c>
      <c r="I104" s="248">
        <f t="shared" si="9"/>
        <v>1419</v>
      </c>
      <c r="J104" s="248">
        <f t="shared" si="11"/>
        <v>1576</v>
      </c>
      <c r="K104" s="248">
        <f t="shared" si="13"/>
        <v>1734</v>
      </c>
      <c r="L104" s="248">
        <f t="shared" si="15"/>
        <v>1891</v>
      </c>
      <c r="M104" s="248">
        <f t="shared" si="17"/>
        <v>2049</v>
      </c>
      <c r="N104" s="248">
        <f t="shared" si="19"/>
        <v>2206</v>
      </c>
      <c r="O104" s="248">
        <f t="shared" si="21"/>
        <v>2364</v>
      </c>
      <c r="P104" s="248">
        <f t="shared" ref="P104:P133" si="24">ROUND(AK104*$T$76,0)</f>
        <v>2522</v>
      </c>
      <c r="Q104" s="248"/>
      <c r="R104" s="248"/>
      <c r="S104" s="248"/>
      <c r="T104" s="249"/>
      <c r="V104" s="239">
        <v>32</v>
      </c>
      <c r="W104" s="250">
        <v>442</v>
      </c>
      <c r="X104" s="250">
        <v>520</v>
      </c>
      <c r="Y104" s="250">
        <v>596</v>
      </c>
      <c r="Z104" s="250">
        <v>695</v>
      </c>
      <c r="AA104" s="250">
        <v>814</v>
      </c>
      <c r="AB104" s="250">
        <v>903</v>
      </c>
      <c r="AC104" s="250">
        <v>1022</v>
      </c>
      <c r="AD104" s="250">
        <v>1135</v>
      </c>
      <c r="AE104" s="295">
        <f>$AE$74*V104*AP104</f>
        <v>1260.8</v>
      </c>
      <c r="AF104" s="295">
        <f>$AF$74*V104*AP104</f>
        <v>1386.8799999999999</v>
      </c>
      <c r="AG104" s="295">
        <f>$AG$74*V104*AP104</f>
        <v>1512.96</v>
      </c>
      <c r="AH104" s="243">
        <f>$AH$74*V104*AP104</f>
        <v>1639.04</v>
      </c>
      <c r="AI104" s="243">
        <f>$AI$74*V104*AP104</f>
        <v>1765.12</v>
      </c>
      <c r="AJ104" s="243">
        <f>$AJ$74*V104*AP104</f>
        <v>1891.2</v>
      </c>
      <c r="AK104" s="243">
        <f>$AK$74*V104*AP104</f>
        <v>2017.28</v>
      </c>
      <c r="AL104" s="243"/>
      <c r="AM104" s="243"/>
      <c r="AN104" s="243"/>
      <c r="AO104" s="243"/>
      <c r="AP104" s="222">
        <v>1.97</v>
      </c>
    </row>
    <row r="105" spans="1:42" x14ac:dyDescent="0.15">
      <c r="A105" s="244">
        <v>800</v>
      </c>
      <c r="B105" s="245">
        <f t="shared" si="0"/>
        <v>1023</v>
      </c>
      <c r="C105" s="245">
        <f t="shared" si="1"/>
        <v>1120</v>
      </c>
      <c r="D105" s="245">
        <f t="shared" si="2"/>
        <v>1278</v>
      </c>
      <c r="E105" s="245">
        <f t="shared" si="3"/>
        <v>1474</v>
      </c>
      <c r="F105" s="245">
        <f t="shared" si="4"/>
        <v>1684</v>
      </c>
      <c r="G105" s="245">
        <f t="shared" si="5"/>
        <v>1886</v>
      </c>
      <c r="H105" s="245">
        <f t="shared" si="7"/>
        <v>2104</v>
      </c>
      <c r="I105" s="245">
        <f t="shared" si="9"/>
        <v>2333</v>
      </c>
      <c r="J105" s="245">
        <f t="shared" si="11"/>
        <v>2582</v>
      </c>
      <c r="K105" s="245">
        <f t="shared" si="13"/>
        <v>2819</v>
      </c>
      <c r="L105" s="245">
        <f t="shared" si="15"/>
        <v>3110</v>
      </c>
      <c r="M105" s="245">
        <f t="shared" si="17"/>
        <v>3370</v>
      </c>
      <c r="N105" s="245">
        <f t="shared" si="19"/>
        <v>3629</v>
      </c>
      <c r="O105" s="245">
        <f t="shared" si="21"/>
        <v>3888</v>
      </c>
      <c r="P105" s="245">
        <f t="shared" si="24"/>
        <v>4147</v>
      </c>
      <c r="Q105" s="245"/>
      <c r="R105" s="245"/>
      <c r="S105" s="245"/>
      <c r="T105" s="246"/>
      <c r="V105" s="239">
        <v>800</v>
      </c>
      <c r="W105" s="250">
        <f t="shared" ref="W105:AD105" si="25">W104+B175</f>
        <v>818</v>
      </c>
      <c r="X105" s="250">
        <f t="shared" si="25"/>
        <v>896</v>
      </c>
      <c r="Y105" s="250">
        <f t="shared" si="25"/>
        <v>1022</v>
      </c>
      <c r="Z105" s="250">
        <f t="shared" si="25"/>
        <v>1179</v>
      </c>
      <c r="AA105" s="250">
        <f t="shared" si="25"/>
        <v>1347</v>
      </c>
      <c r="AB105" s="250">
        <f t="shared" si="25"/>
        <v>1509</v>
      </c>
      <c r="AC105" s="250">
        <f t="shared" si="25"/>
        <v>1683</v>
      </c>
      <c r="AD105" s="250">
        <f t="shared" si="25"/>
        <v>1866</v>
      </c>
      <c r="AE105" s="295">
        <f t="shared" ref="AE105:AK105" si="26">AE104+J175</f>
        <v>2065.8000000000002</v>
      </c>
      <c r="AF105" s="295">
        <f t="shared" si="26"/>
        <v>2254.88</v>
      </c>
      <c r="AG105" s="295">
        <f t="shared" si="26"/>
        <v>2487.96</v>
      </c>
      <c r="AH105" s="243">
        <f t="shared" si="26"/>
        <v>2695.6800000000003</v>
      </c>
      <c r="AI105" s="243">
        <f t="shared" si="26"/>
        <v>2903.04</v>
      </c>
      <c r="AJ105" s="243">
        <f t="shared" si="26"/>
        <v>3110.4</v>
      </c>
      <c r="AK105" s="243">
        <f t="shared" si="26"/>
        <v>3317.76</v>
      </c>
      <c r="AL105" s="243"/>
      <c r="AM105" s="243"/>
      <c r="AN105" s="243"/>
      <c r="AO105" s="243"/>
      <c r="AP105" s="222">
        <f>AP104+U175</f>
        <v>3.24</v>
      </c>
    </row>
    <row r="106" spans="1:42" x14ac:dyDescent="0.15">
      <c r="A106" s="251" t="s">
        <v>15</v>
      </c>
      <c r="B106" s="248">
        <f t="shared" si="0"/>
        <v>581</v>
      </c>
      <c r="C106" s="248">
        <f t="shared" si="1"/>
        <v>686</v>
      </c>
      <c r="D106" s="248">
        <f t="shared" si="2"/>
        <v>790</v>
      </c>
      <c r="E106" s="248">
        <f t="shared" si="3"/>
        <v>919</v>
      </c>
      <c r="F106" s="248">
        <f t="shared" si="4"/>
        <v>1075</v>
      </c>
      <c r="G106" s="248">
        <f t="shared" si="5"/>
        <v>1194</v>
      </c>
      <c r="H106" s="248">
        <f t="shared" si="7"/>
        <v>1353</v>
      </c>
      <c r="I106" s="248">
        <f t="shared" si="9"/>
        <v>1503</v>
      </c>
      <c r="J106" s="248">
        <f t="shared" si="11"/>
        <v>1666</v>
      </c>
      <c r="K106" s="248">
        <f t="shared" si="13"/>
        <v>1833</v>
      </c>
      <c r="L106" s="248">
        <f t="shared" si="15"/>
        <v>1999</v>
      </c>
      <c r="M106" s="248">
        <f t="shared" si="17"/>
        <v>2166</v>
      </c>
      <c r="N106" s="248">
        <f t="shared" si="19"/>
        <v>2332</v>
      </c>
      <c r="O106" s="248">
        <f t="shared" si="21"/>
        <v>2499</v>
      </c>
      <c r="P106" s="248">
        <f t="shared" si="24"/>
        <v>2666</v>
      </c>
      <c r="Q106" s="248">
        <f>ROUND(AL106*$T$76,0)</f>
        <v>2832</v>
      </c>
      <c r="R106" s="248"/>
      <c r="S106" s="248"/>
      <c r="T106" s="249"/>
      <c r="V106" s="239">
        <v>34</v>
      </c>
      <c r="W106" s="250">
        <v>465</v>
      </c>
      <c r="X106" s="250">
        <v>549</v>
      </c>
      <c r="Y106" s="250">
        <v>632</v>
      </c>
      <c r="Z106" s="250">
        <v>735</v>
      </c>
      <c r="AA106" s="250">
        <v>860</v>
      </c>
      <c r="AB106" s="250">
        <v>955</v>
      </c>
      <c r="AC106" s="250">
        <v>1082</v>
      </c>
      <c r="AD106" s="250">
        <v>1202</v>
      </c>
      <c r="AE106" s="295">
        <f>$AE$74*V106*AP106</f>
        <v>1332.8</v>
      </c>
      <c r="AF106" s="295">
        <f>$AF$74*V106*AP106</f>
        <v>1466.08</v>
      </c>
      <c r="AG106" s="295">
        <f>$AG$74*V106*AP106</f>
        <v>1599.36</v>
      </c>
      <c r="AH106" s="243">
        <f>$AH$74*V106*AP106</f>
        <v>1732.6399999999999</v>
      </c>
      <c r="AI106" s="243">
        <f>$AI$74*V106*AP106</f>
        <v>1865.92</v>
      </c>
      <c r="AJ106" s="243">
        <f>$AJ$74*V106*AP106</f>
        <v>1999.2</v>
      </c>
      <c r="AK106" s="243">
        <f>$AK$74*V106*AP106</f>
        <v>2132.48</v>
      </c>
      <c r="AL106" s="243">
        <f>$AL$74*V106*AP106</f>
        <v>2265.7599999999998</v>
      </c>
      <c r="AM106" s="243"/>
      <c r="AN106" s="243"/>
      <c r="AO106" s="243"/>
      <c r="AP106" s="222">
        <v>1.96</v>
      </c>
    </row>
    <row r="107" spans="1:42" x14ac:dyDescent="0.15">
      <c r="A107" s="244">
        <v>850</v>
      </c>
      <c r="B107" s="245">
        <f t="shared" si="0"/>
        <v>1068</v>
      </c>
      <c r="C107" s="245">
        <f t="shared" si="1"/>
        <v>1173</v>
      </c>
      <c r="D107" s="245">
        <f t="shared" si="2"/>
        <v>1351</v>
      </c>
      <c r="E107" s="245">
        <f t="shared" si="3"/>
        <v>1558</v>
      </c>
      <c r="F107" s="245">
        <f t="shared" si="4"/>
        <v>1783</v>
      </c>
      <c r="G107" s="245">
        <f t="shared" si="5"/>
        <v>1995</v>
      </c>
      <c r="H107" s="245">
        <f t="shared" si="7"/>
        <v>2229</v>
      </c>
      <c r="I107" s="245">
        <f t="shared" si="9"/>
        <v>2494</v>
      </c>
      <c r="J107" s="245">
        <f t="shared" si="11"/>
        <v>2755</v>
      </c>
      <c r="K107" s="245">
        <f t="shared" si="13"/>
        <v>2979</v>
      </c>
      <c r="L107" s="245">
        <f t="shared" si="15"/>
        <v>3258</v>
      </c>
      <c r="M107" s="245">
        <f t="shared" si="17"/>
        <v>3525</v>
      </c>
      <c r="N107" s="245">
        <f t="shared" si="19"/>
        <v>3796</v>
      </c>
      <c r="O107" s="245">
        <f t="shared" si="21"/>
        <v>4067</v>
      </c>
      <c r="P107" s="245">
        <f t="shared" si="24"/>
        <v>4338</v>
      </c>
      <c r="Q107" s="245">
        <f t="shared" ref="Q107:T133" si="27">ROUND(AL107*$T$76,0)</f>
        <v>4610</v>
      </c>
      <c r="R107" s="245"/>
      <c r="S107" s="245"/>
      <c r="T107" s="246"/>
      <c r="V107" s="239">
        <v>850</v>
      </c>
      <c r="W107" s="250">
        <f t="shared" ref="W107:AD107" si="28">W106+B177</f>
        <v>854</v>
      </c>
      <c r="X107" s="250">
        <f t="shared" si="28"/>
        <v>938</v>
      </c>
      <c r="Y107" s="250">
        <f t="shared" si="28"/>
        <v>1081</v>
      </c>
      <c r="Z107" s="250">
        <f t="shared" si="28"/>
        <v>1246</v>
      </c>
      <c r="AA107" s="250">
        <f t="shared" si="28"/>
        <v>1426</v>
      </c>
      <c r="AB107" s="250">
        <f t="shared" si="28"/>
        <v>1596</v>
      </c>
      <c r="AC107" s="250">
        <f t="shared" si="28"/>
        <v>1783</v>
      </c>
      <c r="AD107" s="250">
        <f t="shared" si="28"/>
        <v>1995</v>
      </c>
      <c r="AE107" s="295">
        <f t="shared" ref="AE107:AL107" si="29">AE106+J177</f>
        <v>2203.8000000000002</v>
      </c>
      <c r="AF107" s="295">
        <f t="shared" si="29"/>
        <v>2383.08</v>
      </c>
      <c r="AG107" s="295">
        <f t="shared" si="29"/>
        <v>2606.3599999999997</v>
      </c>
      <c r="AH107" s="243">
        <f t="shared" si="29"/>
        <v>2819.96</v>
      </c>
      <c r="AI107" s="243">
        <f t="shared" si="29"/>
        <v>3036.88</v>
      </c>
      <c r="AJ107" s="243">
        <f t="shared" si="29"/>
        <v>3253.8</v>
      </c>
      <c r="AK107" s="243">
        <f t="shared" si="29"/>
        <v>3470.7200000000003</v>
      </c>
      <c r="AL107" s="243">
        <f t="shared" si="29"/>
        <v>3687.6399999999994</v>
      </c>
      <c r="AM107" s="243"/>
      <c r="AN107" s="243"/>
      <c r="AO107" s="243"/>
      <c r="AP107" s="222">
        <f>AP106+U177</f>
        <v>3.19</v>
      </c>
    </row>
    <row r="108" spans="1:42" x14ac:dyDescent="0.15">
      <c r="A108" s="251" t="s">
        <v>16</v>
      </c>
      <c r="B108" s="248">
        <f t="shared" ref="B108:B133" si="30">ROUND(W108*$T$76,0)</f>
        <v>610</v>
      </c>
      <c r="C108" s="248">
        <f t="shared" si="1"/>
        <v>718</v>
      </c>
      <c r="D108" s="248">
        <f t="shared" si="2"/>
        <v>829</v>
      </c>
      <c r="E108" s="248">
        <f t="shared" si="3"/>
        <v>961</v>
      </c>
      <c r="F108" s="248">
        <f t="shared" si="4"/>
        <v>1125</v>
      </c>
      <c r="G108" s="248">
        <f t="shared" si="5"/>
        <v>1251</v>
      </c>
      <c r="H108" s="248">
        <f t="shared" si="7"/>
        <v>1415</v>
      </c>
      <c r="I108" s="248">
        <f t="shared" si="9"/>
        <v>1588</v>
      </c>
      <c r="J108" s="248">
        <f t="shared" si="11"/>
        <v>1764</v>
      </c>
      <c r="K108" s="248">
        <f t="shared" si="13"/>
        <v>1940</v>
      </c>
      <c r="L108" s="248">
        <f t="shared" si="15"/>
        <v>2117</v>
      </c>
      <c r="M108" s="248">
        <f t="shared" si="17"/>
        <v>2293</v>
      </c>
      <c r="N108" s="248">
        <f t="shared" si="19"/>
        <v>2470</v>
      </c>
      <c r="O108" s="248">
        <f t="shared" si="21"/>
        <v>2646</v>
      </c>
      <c r="P108" s="248">
        <f t="shared" si="24"/>
        <v>2822</v>
      </c>
      <c r="Q108" s="248">
        <f t="shared" si="27"/>
        <v>2999</v>
      </c>
      <c r="R108" s="248">
        <f>ROUND(AM108*$T$76,0)</f>
        <v>3175</v>
      </c>
      <c r="S108" s="248"/>
      <c r="T108" s="249"/>
      <c r="V108" s="239">
        <v>36</v>
      </c>
      <c r="W108" s="250">
        <v>488</v>
      </c>
      <c r="X108" s="250">
        <v>574</v>
      </c>
      <c r="Y108" s="250">
        <v>663</v>
      </c>
      <c r="Z108" s="250">
        <v>769</v>
      </c>
      <c r="AA108" s="250">
        <v>900</v>
      </c>
      <c r="AB108" s="250">
        <v>1001</v>
      </c>
      <c r="AC108" s="250">
        <v>1132</v>
      </c>
      <c r="AD108" s="250">
        <v>1270</v>
      </c>
      <c r="AE108" s="295">
        <f>$AE$74*V108*AP108</f>
        <v>1411.2</v>
      </c>
      <c r="AF108" s="295">
        <f>$AF$74*V108*AP108</f>
        <v>1552.32</v>
      </c>
      <c r="AG108" s="295">
        <f>$AG$74*V108*AP108</f>
        <v>1693.44</v>
      </c>
      <c r="AH108" s="243">
        <f>$AH$74*V108*AP108</f>
        <v>1834.56</v>
      </c>
      <c r="AI108" s="243">
        <f>$AI$74*V108*AP108</f>
        <v>1975.68</v>
      </c>
      <c r="AJ108" s="243">
        <f>$AJ$74*V108*AP108</f>
        <v>2116.8000000000002</v>
      </c>
      <c r="AK108" s="243">
        <f>$AK$74*V108*AP108</f>
        <v>2257.92</v>
      </c>
      <c r="AL108" s="243">
        <f>$AL$74*V108*AP108</f>
        <v>2399.04</v>
      </c>
      <c r="AM108" s="243">
        <f>$AM$74*V108*AP108</f>
        <v>2540.16</v>
      </c>
      <c r="AN108" s="243"/>
      <c r="AO108" s="243"/>
      <c r="AP108" s="222">
        <v>1.96</v>
      </c>
    </row>
    <row r="109" spans="1:42" ht="13" thickBot="1" x14ac:dyDescent="0.2">
      <c r="A109" s="240">
        <v>900</v>
      </c>
      <c r="B109" s="252">
        <f t="shared" si="30"/>
        <v>1124</v>
      </c>
      <c r="C109" s="252">
        <f t="shared" si="1"/>
        <v>1231</v>
      </c>
      <c r="D109" s="252">
        <f t="shared" si="2"/>
        <v>1423</v>
      </c>
      <c r="E109" s="252">
        <f t="shared" si="3"/>
        <v>1636</v>
      </c>
      <c r="F109" s="252">
        <f t="shared" si="4"/>
        <v>1874</v>
      </c>
      <c r="G109" s="252">
        <f t="shared" si="5"/>
        <v>2099</v>
      </c>
      <c r="H109" s="252">
        <f t="shared" si="7"/>
        <v>2361</v>
      </c>
      <c r="I109" s="252">
        <f t="shared" si="9"/>
        <v>2633</v>
      </c>
      <c r="J109" s="252">
        <f t="shared" si="11"/>
        <v>2864</v>
      </c>
      <c r="K109" s="252">
        <f t="shared" si="13"/>
        <v>3149</v>
      </c>
      <c r="L109" s="252">
        <f t="shared" si="15"/>
        <v>3443</v>
      </c>
      <c r="M109" s="252">
        <f t="shared" si="17"/>
        <v>3732</v>
      </c>
      <c r="N109" s="252">
        <f t="shared" si="19"/>
        <v>4019</v>
      </c>
      <c r="O109" s="252">
        <f t="shared" si="21"/>
        <v>4307</v>
      </c>
      <c r="P109" s="252">
        <f t="shared" si="24"/>
        <v>4594</v>
      </c>
      <c r="Q109" s="252">
        <f t="shared" si="27"/>
        <v>4881</v>
      </c>
      <c r="R109" s="252">
        <f t="shared" si="27"/>
        <v>5168</v>
      </c>
      <c r="S109" s="252"/>
      <c r="T109" s="253"/>
      <c r="V109" s="239">
        <v>900</v>
      </c>
      <c r="W109" s="250">
        <f t="shared" ref="W109:AD109" si="31">W108+B179</f>
        <v>899</v>
      </c>
      <c r="X109" s="250">
        <f t="shared" si="31"/>
        <v>985</v>
      </c>
      <c r="Y109" s="250">
        <f t="shared" si="31"/>
        <v>1138</v>
      </c>
      <c r="Z109" s="250">
        <f t="shared" si="31"/>
        <v>1309</v>
      </c>
      <c r="AA109" s="250">
        <f t="shared" si="31"/>
        <v>1499</v>
      </c>
      <c r="AB109" s="250">
        <f t="shared" si="31"/>
        <v>1679</v>
      </c>
      <c r="AC109" s="250">
        <f t="shared" si="31"/>
        <v>1889</v>
      </c>
      <c r="AD109" s="250">
        <f t="shared" si="31"/>
        <v>2106</v>
      </c>
      <c r="AE109" s="295">
        <f t="shared" ref="AE109:AM109" si="32">AE108+J179</f>
        <v>2291.1999999999998</v>
      </c>
      <c r="AF109" s="295">
        <f t="shared" si="32"/>
        <v>2519.3199999999997</v>
      </c>
      <c r="AG109" s="295">
        <f t="shared" si="32"/>
        <v>2754.44</v>
      </c>
      <c r="AH109" s="243">
        <f t="shared" si="32"/>
        <v>2985.84</v>
      </c>
      <c r="AI109" s="243">
        <f t="shared" si="32"/>
        <v>3215.52</v>
      </c>
      <c r="AJ109" s="243">
        <f t="shared" si="32"/>
        <v>3445.2000000000003</v>
      </c>
      <c r="AK109" s="243">
        <f t="shared" si="32"/>
        <v>3674.88</v>
      </c>
      <c r="AL109" s="243">
        <f t="shared" si="32"/>
        <v>3904.56</v>
      </c>
      <c r="AM109" s="243">
        <f t="shared" si="32"/>
        <v>4134.24</v>
      </c>
      <c r="AN109" s="243"/>
      <c r="AO109" s="243"/>
      <c r="AP109" s="222">
        <f>AP108+U179</f>
        <v>3.19</v>
      </c>
    </row>
    <row r="110" spans="1:42" x14ac:dyDescent="0.15">
      <c r="A110" s="238" t="s">
        <v>17</v>
      </c>
      <c r="B110" s="241">
        <f t="shared" si="30"/>
        <v>640</v>
      </c>
      <c r="C110" s="241">
        <f t="shared" ref="C110:C133" si="33">ROUND(X110*$T$76,0)</f>
        <v>754</v>
      </c>
      <c r="D110" s="241">
        <f t="shared" si="2"/>
        <v>873</v>
      </c>
      <c r="E110" s="241">
        <f t="shared" si="3"/>
        <v>1014</v>
      </c>
      <c r="F110" s="241">
        <f t="shared" si="4"/>
        <v>1183</v>
      </c>
      <c r="G110" s="241">
        <f t="shared" si="5"/>
        <v>1318</v>
      </c>
      <c r="H110" s="241">
        <f t="shared" si="7"/>
        <v>1490</v>
      </c>
      <c r="I110" s="241">
        <f t="shared" si="9"/>
        <v>1668</v>
      </c>
      <c r="J110" s="241">
        <f t="shared" si="11"/>
        <v>1853</v>
      </c>
      <c r="K110" s="241">
        <f t="shared" si="13"/>
        <v>2038</v>
      </c>
      <c r="L110" s="241">
        <f t="shared" si="15"/>
        <v>2223</v>
      </c>
      <c r="M110" s="241">
        <f t="shared" si="17"/>
        <v>2408</v>
      </c>
      <c r="N110" s="241">
        <f t="shared" si="19"/>
        <v>2594</v>
      </c>
      <c r="O110" s="241">
        <f t="shared" si="21"/>
        <v>2779</v>
      </c>
      <c r="P110" s="241">
        <f t="shared" si="24"/>
        <v>2964</v>
      </c>
      <c r="Q110" s="241">
        <f t="shared" si="27"/>
        <v>3149</v>
      </c>
      <c r="R110" s="241">
        <f t="shared" si="27"/>
        <v>3335</v>
      </c>
      <c r="S110" s="241">
        <f>ROUND(AN110*$T$76,0)</f>
        <v>3520</v>
      </c>
      <c r="T110" s="242"/>
      <c r="V110" s="239">
        <v>38</v>
      </c>
      <c r="W110" s="250">
        <v>512</v>
      </c>
      <c r="X110" s="250">
        <v>603</v>
      </c>
      <c r="Y110" s="250">
        <v>698</v>
      </c>
      <c r="Z110" s="250">
        <v>811</v>
      </c>
      <c r="AA110" s="250">
        <v>946</v>
      </c>
      <c r="AB110" s="250">
        <v>1054</v>
      </c>
      <c r="AC110" s="250">
        <v>1192</v>
      </c>
      <c r="AD110" s="250">
        <v>1334</v>
      </c>
      <c r="AE110" s="295">
        <f>$AE$74*V110*AP110</f>
        <v>1482</v>
      </c>
      <c r="AF110" s="295">
        <f>$AF$74*V110*AP110</f>
        <v>1630.2</v>
      </c>
      <c r="AG110" s="295">
        <f>$AG$74*V110*AP110</f>
        <v>1778.3999999999999</v>
      </c>
      <c r="AH110" s="243">
        <f>$AH$74*V110*AP110</f>
        <v>1926.6</v>
      </c>
      <c r="AI110" s="243">
        <f>$AI$74*V110*AP110</f>
        <v>2074.7999999999997</v>
      </c>
      <c r="AJ110" s="243">
        <f>$AJ$74*V110*AP110</f>
        <v>2223</v>
      </c>
      <c r="AK110" s="243">
        <f>$AK$74*V110*AP110</f>
        <v>2371.1999999999998</v>
      </c>
      <c r="AL110" s="243">
        <f>$AL$74*V110*AP110</f>
        <v>2519.4</v>
      </c>
      <c r="AM110" s="243">
        <f>$AM$74*V110*AP110</f>
        <v>2667.6</v>
      </c>
      <c r="AN110" s="243">
        <f>$AN$74*V110*AP110</f>
        <v>2815.7999999999997</v>
      </c>
      <c r="AO110" s="243"/>
      <c r="AP110" s="222">
        <v>1.95</v>
      </c>
    </row>
    <row r="111" spans="1:42" x14ac:dyDescent="0.15">
      <c r="A111" s="244">
        <v>950</v>
      </c>
      <c r="B111" s="245">
        <f t="shared" si="30"/>
        <v>1180</v>
      </c>
      <c r="C111" s="245">
        <f t="shared" si="33"/>
        <v>1294</v>
      </c>
      <c r="D111" s="245">
        <f t="shared" si="2"/>
        <v>1498</v>
      </c>
      <c r="E111" s="245">
        <f t="shared" si="3"/>
        <v>1723</v>
      </c>
      <c r="F111" s="245">
        <f t="shared" si="4"/>
        <v>1971</v>
      </c>
      <c r="G111" s="245">
        <f t="shared" si="5"/>
        <v>2209</v>
      </c>
      <c r="H111" s="245">
        <f t="shared" si="7"/>
        <v>2488</v>
      </c>
      <c r="I111" s="245">
        <f t="shared" si="9"/>
        <v>2766</v>
      </c>
      <c r="J111" s="245">
        <f t="shared" si="11"/>
        <v>3011</v>
      </c>
      <c r="K111" s="245">
        <f t="shared" si="13"/>
        <v>3308</v>
      </c>
      <c r="L111" s="245">
        <f t="shared" si="15"/>
        <v>3622</v>
      </c>
      <c r="M111" s="245">
        <f t="shared" si="17"/>
        <v>3927</v>
      </c>
      <c r="N111" s="245">
        <f t="shared" si="19"/>
        <v>4229</v>
      </c>
      <c r="O111" s="245">
        <f t="shared" si="21"/>
        <v>4532</v>
      </c>
      <c r="P111" s="245">
        <f t="shared" si="24"/>
        <v>4834</v>
      </c>
      <c r="Q111" s="245">
        <f t="shared" si="27"/>
        <v>5136</v>
      </c>
      <c r="R111" s="245">
        <f t="shared" si="27"/>
        <v>5438</v>
      </c>
      <c r="S111" s="245">
        <f t="shared" si="27"/>
        <v>5740</v>
      </c>
      <c r="T111" s="246"/>
      <c r="V111" s="239">
        <v>950</v>
      </c>
      <c r="W111" s="250">
        <f t="shared" ref="W111:AD111" si="34">W110+B181</f>
        <v>944</v>
      </c>
      <c r="X111" s="250">
        <f t="shared" si="34"/>
        <v>1035</v>
      </c>
      <c r="Y111" s="250">
        <f t="shared" si="34"/>
        <v>1198</v>
      </c>
      <c r="Z111" s="250">
        <f t="shared" si="34"/>
        <v>1378</v>
      </c>
      <c r="AA111" s="250">
        <f t="shared" si="34"/>
        <v>1577</v>
      </c>
      <c r="AB111" s="250">
        <f t="shared" si="34"/>
        <v>1767</v>
      </c>
      <c r="AC111" s="250">
        <f t="shared" si="34"/>
        <v>1990</v>
      </c>
      <c r="AD111" s="250">
        <f t="shared" si="34"/>
        <v>2213</v>
      </c>
      <c r="AE111" s="295">
        <f t="shared" ref="AE111:AN111" si="35">AE110+J181</f>
        <v>2409</v>
      </c>
      <c r="AF111" s="295">
        <f t="shared" si="35"/>
        <v>2646.2</v>
      </c>
      <c r="AG111" s="295">
        <f t="shared" si="35"/>
        <v>2897.3999999999996</v>
      </c>
      <c r="AH111" s="243">
        <f t="shared" si="35"/>
        <v>3141.84</v>
      </c>
      <c r="AI111" s="243">
        <f t="shared" si="35"/>
        <v>3383.5199999999995</v>
      </c>
      <c r="AJ111" s="243">
        <f t="shared" si="35"/>
        <v>3625.2</v>
      </c>
      <c r="AK111" s="243">
        <f t="shared" si="35"/>
        <v>3866.88</v>
      </c>
      <c r="AL111" s="243">
        <f t="shared" si="35"/>
        <v>4108.5600000000004</v>
      </c>
      <c r="AM111" s="243">
        <f t="shared" si="35"/>
        <v>4350.24</v>
      </c>
      <c r="AN111" s="243">
        <f t="shared" si="35"/>
        <v>4591.92</v>
      </c>
      <c r="AO111" s="243"/>
      <c r="AP111" s="222">
        <f>AP110+U181</f>
        <v>3.1799999999999997</v>
      </c>
    </row>
    <row r="112" spans="1:42" x14ac:dyDescent="0.15">
      <c r="A112" s="251" t="s">
        <v>18</v>
      </c>
      <c r="B112" s="248">
        <f t="shared" si="30"/>
        <v>649</v>
      </c>
      <c r="C112" s="248">
        <f t="shared" si="33"/>
        <v>783</v>
      </c>
      <c r="D112" s="248">
        <f t="shared" ref="D112:D133" si="36">ROUND(Y112*$T$76,0)</f>
        <v>926</v>
      </c>
      <c r="E112" s="248">
        <f t="shared" si="3"/>
        <v>1075</v>
      </c>
      <c r="F112" s="248">
        <f t="shared" si="4"/>
        <v>1254</v>
      </c>
      <c r="G112" s="248">
        <f t="shared" si="5"/>
        <v>1399</v>
      </c>
      <c r="H112" s="248">
        <f t="shared" si="7"/>
        <v>1583</v>
      </c>
      <c r="I112" s="248">
        <f t="shared" si="9"/>
        <v>1756</v>
      </c>
      <c r="J112" s="248">
        <f t="shared" si="11"/>
        <v>1950</v>
      </c>
      <c r="K112" s="248">
        <f t="shared" si="13"/>
        <v>2145</v>
      </c>
      <c r="L112" s="248">
        <f t="shared" si="15"/>
        <v>2340</v>
      </c>
      <c r="M112" s="248">
        <f t="shared" si="17"/>
        <v>2535</v>
      </c>
      <c r="N112" s="248">
        <f t="shared" si="19"/>
        <v>2730</v>
      </c>
      <c r="O112" s="248">
        <f t="shared" si="21"/>
        <v>2925</v>
      </c>
      <c r="P112" s="248">
        <f t="shared" si="24"/>
        <v>3120</v>
      </c>
      <c r="Q112" s="248">
        <f t="shared" si="27"/>
        <v>3315</v>
      </c>
      <c r="R112" s="248">
        <f t="shared" si="27"/>
        <v>3510</v>
      </c>
      <c r="S112" s="248">
        <f t="shared" si="27"/>
        <v>3705</v>
      </c>
      <c r="T112" s="249">
        <f>ROUND(AO112*$T$76,0)</f>
        <v>3900</v>
      </c>
      <c r="V112" s="239">
        <v>40</v>
      </c>
      <c r="W112" s="250">
        <v>519</v>
      </c>
      <c r="X112" s="250">
        <v>626</v>
      </c>
      <c r="Y112" s="250">
        <v>741</v>
      </c>
      <c r="Z112" s="250">
        <v>860</v>
      </c>
      <c r="AA112" s="250">
        <v>1003</v>
      </c>
      <c r="AB112" s="250">
        <v>1119</v>
      </c>
      <c r="AC112" s="250">
        <v>1266</v>
      </c>
      <c r="AD112" s="250">
        <v>1405</v>
      </c>
      <c r="AE112" s="295">
        <f>$AE$74*V112*AP112</f>
        <v>1560</v>
      </c>
      <c r="AF112" s="295">
        <f>$AF$74*V112*AP112</f>
        <v>1716</v>
      </c>
      <c r="AG112" s="295">
        <f>$AG$74*V112*AP112</f>
        <v>1872</v>
      </c>
      <c r="AH112" s="243">
        <f>$AH$74*V112*AP112</f>
        <v>2028</v>
      </c>
      <c r="AI112" s="243">
        <f>$AI$74*V112*AP112</f>
        <v>2184</v>
      </c>
      <c r="AJ112" s="243">
        <f>$AJ$74*V112*AP112</f>
        <v>2340</v>
      </c>
      <c r="AK112" s="243">
        <f>$AK$74*V112*AP112</f>
        <v>2496</v>
      </c>
      <c r="AL112" s="243">
        <f>$AL$74*V112*AP112</f>
        <v>2652</v>
      </c>
      <c r="AM112" s="243">
        <f>$AM$74*V112*AP112</f>
        <v>2808</v>
      </c>
      <c r="AN112" s="243">
        <f>$AN$74*V112*AP112</f>
        <v>2964</v>
      </c>
      <c r="AO112" s="243">
        <f>$AO$74*V112*AP112</f>
        <v>3120</v>
      </c>
      <c r="AP112" s="222">
        <v>1.95</v>
      </c>
    </row>
    <row r="113" spans="1:42" x14ac:dyDescent="0.15">
      <c r="A113" s="244">
        <v>1000</v>
      </c>
      <c r="B113" s="245">
        <f t="shared" si="30"/>
        <v>1204</v>
      </c>
      <c r="C113" s="245">
        <f t="shared" si="33"/>
        <v>1338</v>
      </c>
      <c r="D113" s="245">
        <f t="shared" si="36"/>
        <v>1581</v>
      </c>
      <c r="E113" s="245">
        <f t="shared" si="3"/>
        <v>1820</v>
      </c>
      <c r="F113" s="245">
        <f t="shared" si="4"/>
        <v>2083</v>
      </c>
      <c r="G113" s="245">
        <f t="shared" si="5"/>
        <v>2338</v>
      </c>
      <c r="H113" s="245">
        <f t="shared" si="7"/>
        <v>2630</v>
      </c>
      <c r="I113" s="245">
        <f t="shared" si="9"/>
        <v>2914</v>
      </c>
      <c r="J113" s="245">
        <f t="shared" si="11"/>
        <v>3168</v>
      </c>
      <c r="K113" s="245">
        <f t="shared" si="13"/>
        <v>3481</v>
      </c>
      <c r="L113" s="245">
        <f t="shared" si="15"/>
        <v>3776</v>
      </c>
      <c r="M113" s="245">
        <f t="shared" si="17"/>
        <v>4095</v>
      </c>
      <c r="N113" s="245">
        <f t="shared" si="19"/>
        <v>4410</v>
      </c>
      <c r="O113" s="245">
        <f t="shared" si="21"/>
        <v>4725</v>
      </c>
      <c r="P113" s="245">
        <f t="shared" si="24"/>
        <v>5040</v>
      </c>
      <c r="Q113" s="245">
        <f t="shared" si="27"/>
        <v>5355</v>
      </c>
      <c r="R113" s="245">
        <f t="shared" si="27"/>
        <v>5670</v>
      </c>
      <c r="S113" s="245">
        <f t="shared" si="27"/>
        <v>5985</v>
      </c>
      <c r="T113" s="246">
        <f t="shared" si="27"/>
        <v>6300</v>
      </c>
      <c r="V113" s="239">
        <v>1000</v>
      </c>
      <c r="W113" s="250">
        <f t="shared" ref="W113:AD113" si="37">W112+B183</f>
        <v>963</v>
      </c>
      <c r="X113" s="250">
        <f t="shared" si="37"/>
        <v>1070</v>
      </c>
      <c r="Y113" s="250">
        <f t="shared" si="37"/>
        <v>1265</v>
      </c>
      <c r="Z113" s="250">
        <f t="shared" si="37"/>
        <v>1456</v>
      </c>
      <c r="AA113" s="250">
        <f t="shared" si="37"/>
        <v>1666</v>
      </c>
      <c r="AB113" s="250">
        <f t="shared" si="37"/>
        <v>1870</v>
      </c>
      <c r="AC113" s="250">
        <f t="shared" si="37"/>
        <v>2104</v>
      </c>
      <c r="AD113" s="250">
        <f t="shared" si="37"/>
        <v>2331</v>
      </c>
      <c r="AE113" s="295">
        <f t="shared" ref="AE113:AO113" si="38">AE112+J183</f>
        <v>2534</v>
      </c>
      <c r="AF113" s="295">
        <f t="shared" si="38"/>
        <v>2785</v>
      </c>
      <c r="AG113" s="295">
        <f t="shared" si="38"/>
        <v>3021</v>
      </c>
      <c r="AH113" s="243">
        <f t="shared" si="38"/>
        <v>3276</v>
      </c>
      <c r="AI113" s="243">
        <f t="shared" si="38"/>
        <v>3528</v>
      </c>
      <c r="AJ113" s="243">
        <f t="shared" si="38"/>
        <v>3780</v>
      </c>
      <c r="AK113" s="243">
        <f t="shared" si="38"/>
        <v>4032</v>
      </c>
      <c r="AL113" s="243">
        <f t="shared" si="38"/>
        <v>4284</v>
      </c>
      <c r="AM113" s="243">
        <f t="shared" si="38"/>
        <v>4536</v>
      </c>
      <c r="AN113" s="243">
        <f t="shared" si="38"/>
        <v>4788</v>
      </c>
      <c r="AO113" s="243">
        <f t="shared" si="38"/>
        <v>5040</v>
      </c>
      <c r="AP113" s="222">
        <f>AP112+U183</f>
        <v>3.15</v>
      </c>
    </row>
    <row r="114" spans="1:42" x14ac:dyDescent="0.15">
      <c r="A114" s="251" t="s">
        <v>19</v>
      </c>
      <c r="B114" s="248">
        <f t="shared" si="30"/>
        <v>678</v>
      </c>
      <c r="C114" s="248">
        <f t="shared" si="33"/>
        <v>801</v>
      </c>
      <c r="D114" s="248">
        <f t="shared" si="36"/>
        <v>970</v>
      </c>
      <c r="E114" s="248">
        <f t="shared" ref="E114:E133" si="39">ROUND(Z114*$T$76,0)</f>
        <v>1128</v>
      </c>
      <c r="F114" s="248">
        <f t="shared" si="4"/>
        <v>1314</v>
      </c>
      <c r="G114" s="248">
        <f t="shared" si="5"/>
        <v>1465</v>
      </c>
      <c r="H114" s="248">
        <f t="shared" si="7"/>
        <v>1658</v>
      </c>
      <c r="I114" s="248">
        <f t="shared" si="9"/>
        <v>1839</v>
      </c>
      <c r="J114" s="248">
        <f t="shared" si="11"/>
        <v>2048</v>
      </c>
      <c r="K114" s="248">
        <f t="shared" si="13"/>
        <v>2252</v>
      </c>
      <c r="L114" s="248">
        <f t="shared" si="15"/>
        <v>2457</v>
      </c>
      <c r="M114" s="248">
        <f t="shared" si="17"/>
        <v>2662</v>
      </c>
      <c r="N114" s="248">
        <f t="shared" si="19"/>
        <v>2867</v>
      </c>
      <c r="O114" s="248">
        <f t="shared" si="21"/>
        <v>3071</v>
      </c>
      <c r="P114" s="248">
        <f t="shared" si="24"/>
        <v>3276</v>
      </c>
      <c r="Q114" s="248">
        <f t="shared" si="27"/>
        <v>3481</v>
      </c>
      <c r="R114" s="248">
        <f t="shared" si="27"/>
        <v>3686</v>
      </c>
      <c r="S114" s="248">
        <f t="shared" si="27"/>
        <v>3890</v>
      </c>
      <c r="T114" s="249">
        <f t="shared" si="27"/>
        <v>4095</v>
      </c>
      <c r="V114" s="239">
        <v>42</v>
      </c>
      <c r="W114" s="250">
        <v>542</v>
      </c>
      <c r="X114" s="250">
        <v>641</v>
      </c>
      <c r="Y114" s="250">
        <v>776</v>
      </c>
      <c r="Z114" s="250">
        <v>902</v>
      </c>
      <c r="AA114" s="250">
        <v>1051</v>
      </c>
      <c r="AB114" s="250">
        <v>1172</v>
      </c>
      <c r="AC114" s="250">
        <v>1326</v>
      </c>
      <c r="AD114" s="250">
        <v>1471</v>
      </c>
      <c r="AE114" s="295">
        <f>$AE$74*V114*AP114</f>
        <v>1638</v>
      </c>
      <c r="AF114" s="295">
        <f>$AF$74*V114*AP114</f>
        <v>1801.8</v>
      </c>
      <c r="AG114" s="295">
        <f>$AG$74*V114*AP114</f>
        <v>1965.6</v>
      </c>
      <c r="AH114" s="243">
        <f>$AH$74*V114*AP114</f>
        <v>2129.4</v>
      </c>
      <c r="AI114" s="243">
        <f>$AI$74*V114*AP114</f>
        <v>2293.1999999999998</v>
      </c>
      <c r="AJ114" s="243">
        <f>$AJ$74*V114*AP114</f>
        <v>2457</v>
      </c>
      <c r="AK114" s="243">
        <f>$AK$74*V114*AP114</f>
        <v>2620.7999999999997</v>
      </c>
      <c r="AL114" s="243">
        <f>$AL$74*V114*AP114</f>
        <v>2784.6</v>
      </c>
      <c r="AM114" s="243">
        <f>$AM$74*V114*AP114</f>
        <v>2948.4</v>
      </c>
      <c r="AN114" s="243">
        <f>$AN$74*V114*AP114</f>
        <v>3112.2</v>
      </c>
      <c r="AO114" s="243">
        <f>$AO$74*V114*AP114</f>
        <v>3276</v>
      </c>
      <c r="AP114" s="222">
        <v>1.95</v>
      </c>
    </row>
    <row r="115" spans="1:42" x14ac:dyDescent="0.15">
      <c r="A115" s="244">
        <v>1050</v>
      </c>
      <c r="B115" s="245">
        <f t="shared" si="30"/>
        <v>1259</v>
      </c>
      <c r="C115" s="245">
        <f t="shared" si="33"/>
        <v>1383</v>
      </c>
      <c r="D115" s="245">
        <f t="shared" si="36"/>
        <v>1641</v>
      </c>
      <c r="E115" s="245">
        <f t="shared" si="39"/>
        <v>1909</v>
      </c>
      <c r="F115" s="245">
        <f t="shared" si="4"/>
        <v>2170</v>
      </c>
      <c r="G115" s="245">
        <f t="shared" si="5"/>
        <v>2448</v>
      </c>
      <c r="H115" s="245">
        <f t="shared" si="7"/>
        <v>2756</v>
      </c>
      <c r="I115" s="245">
        <f t="shared" si="9"/>
        <v>3051</v>
      </c>
      <c r="J115" s="245">
        <f t="shared" si="11"/>
        <v>3320</v>
      </c>
      <c r="K115" s="245">
        <f t="shared" si="13"/>
        <v>3655</v>
      </c>
      <c r="L115" s="245">
        <f t="shared" si="15"/>
        <v>3963</v>
      </c>
      <c r="M115" s="245">
        <f t="shared" si="17"/>
        <v>4300</v>
      </c>
      <c r="N115" s="245">
        <f t="shared" si="19"/>
        <v>4631</v>
      </c>
      <c r="O115" s="245">
        <f t="shared" si="21"/>
        <v>4961</v>
      </c>
      <c r="P115" s="245">
        <f t="shared" si="24"/>
        <v>5292</v>
      </c>
      <c r="Q115" s="245">
        <f t="shared" si="27"/>
        <v>5623</v>
      </c>
      <c r="R115" s="245">
        <f t="shared" si="27"/>
        <v>5954</v>
      </c>
      <c r="S115" s="245">
        <f t="shared" si="27"/>
        <v>6284</v>
      </c>
      <c r="T115" s="246">
        <f t="shared" si="27"/>
        <v>6615</v>
      </c>
      <c r="V115" s="239">
        <v>1050</v>
      </c>
      <c r="W115" s="250">
        <f t="shared" ref="W115:AD115" si="40">W114+B185</f>
        <v>1007</v>
      </c>
      <c r="X115" s="250">
        <f t="shared" si="40"/>
        <v>1106</v>
      </c>
      <c r="Y115" s="250">
        <f t="shared" si="40"/>
        <v>1313</v>
      </c>
      <c r="Z115" s="250">
        <f t="shared" si="40"/>
        <v>1527</v>
      </c>
      <c r="AA115" s="250">
        <f t="shared" si="40"/>
        <v>1736</v>
      </c>
      <c r="AB115" s="250">
        <f t="shared" si="40"/>
        <v>1958</v>
      </c>
      <c r="AC115" s="250">
        <f t="shared" si="40"/>
        <v>2205</v>
      </c>
      <c r="AD115" s="250">
        <f t="shared" si="40"/>
        <v>2441</v>
      </c>
      <c r="AE115" s="295">
        <f t="shared" ref="AE115:AO115" si="41">AE114+J185</f>
        <v>2656</v>
      </c>
      <c r="AF115" s="295">
        <f t="shared" si="41"/>
        <v>2923.8</v>
      </c>
      <c r="AG115" s="295">
        <f t="shared" si="41"/>
        <v>3170.6</v>
      </c>
      <c r="AH115" s="243">
        <f t="shared" si="41"/>
        <v>3439.8</v>
      </c>
      <c r="AI115" s="243">
        <f t="shared" si="41"/>
        <v>3704.3999999999996</v>
      </c>
      <c r="AJ115" s="243">
        <f t="shared" si="41"/>
        <v>3969</v>
      </c>
      <c r="AK115" s="243">
        <f t="shared" si="41"/>
        <v>4233.5999999999995</v>
      </c>
      <c r="AL115" s="243">
        <f t="shared" si="41"/>
        <v>4498.2</v>
      </c>
      <c r="AM115" s="243">
        <f t="shared" si="41"/>
        <v>4762.8</v>
      </c>
      <c r="AN115" s="243">
        <f t="shared" si="41"/>
        <v>5027.3999999999996</v>
      </c>
      <c r="AO115" s="243">
        <f t="shared" si="41"/>
        <v>5292</v>
      </c>
      <c r="AP115" s="222">
        <f>AP114+U185</f>
        <v>3.15</v>
      </c>
    </row>
    <row r="116" spans="1:42" x14ac:dyDescent="0.15">
      <c r="A116" s="251" t="s">
        <v>20</v>
      </c>
      <c r="B116" s="248">
        <f t="shared" si="30"/>
        <v>705</v>
      </c>
      <c r="C116" s="248">
        <f t="shared" si="33"/>
        <v>831</v>
      </c>
      <c r="D116" s="248">
        <f t="shared" si="36"/>
        <v>1009</v>
      </c>
      <c r="E116" s="248">
        <f t="shared" si="39"/>
        <v>1170</v>
      </c>
      <c r="F116" s="248">
        <f t="shared" ref="F116:F133" si="42">ROUND(AA116*$T$76,0)</f>
        <v>1340</v>
      </c>
      <c r="G116" s="248">
        <f t="shared" si="5"/>
        <v>1524</v>
      </c>
      <c r="H116" s="248">
        <f t="shared" si="7"/>
        <v>1724</v>
      </c>
      <c r="I116" s="248">
        <f t="shared" si="9"/>
        <v>1908</v>
      </c>
      <c r="J116" s="248">
        <f t="shared" si="11"/>
        <v>2123</v>
      </c>
      <c r="K116" s="248">
        <f t="shared" si="13"/>
        <v>2335</v>
      </c>
      <c r="L116" s="248">
        <f t="shared" si="15"/>
        <v>2548</v>
      </c>
      <c r="M116" s="248">
        <f t="shared" si="17"/>
        <v>2760</v>
      </c>
      <c r="N116" s="248">
        <f t="shared" si="19"/>
        <v>2972</v>
      </c>
      <c r="O116" s="248">
        <f t="shared" si="21"/>
        <v>3185</v>
      </c>
      <c r="P116" s="248">
        <f t="shared" si="24"/>
        <v>3397</v>
      </c>
      <c r="Q116" s="248">
        <f t="shared" si="27"/>
        <v>3609</v>
      </c>
      <c r="R116" s="248">
        <f t="shared" si="27"/>
        <v>3821</v>
      </c>
      <c r="S116" s="248">
        <f t="shared" si="27"/>
        <v>4034</v>
      </c>
      <c r="T116" s="249">
        <f t="shared" si="27"/>
        <v>4246</v>
      </c>
      <c r="V116" s="239">
        <v>44</v>
      </c>
      <c r="W116" s="250">
        <v>564</v>
      </c>
      <c r="X116" s="250">
        <v>665</v>
      </c>
      <c r="Y116" s="250">
        <v>807</v>
      </c>
      <c r="Z116" s="250">
        <v>936</v>
      </c>
      <c r="AA116" s="250">
        <v>1072</v>
      </c>
      <c r="AB116" s="250">
        <v>1219</v>
      </c>
      <c r="AC116" s="250">
        <v>1379</v>
      </c>
      <c r="AD116" s="250">
        <v>1526</v>
      </c>
      <c r="AE116" s="295">
        <f>$AE$74*V116*AP116</f>
        <v>1698.3999999999999</v>
      </c>
      <c r="AF116" s="295">
        <f>$AF$74*V116*AP116</f>
        <v>1868.24</v>
      </c>
      <c r="AG116" s="295">
        <f>$AG$74*V116*AP116</f>
        <v>2038.08</v>
      </c>
      <c r="AH116" s="243">
        <f>$AH$74*V116*AP116</f>
        <v>2207.92</v>
      </c>
      <c r="AI116" s="243">
        <f>$AI$74*V116*AP116</f>
        <v>2377.7599999999998</v>
      </c>
      <c r="AJ116" s="243">
        <f>$AJ$74*V116*AP116</f>
        <v>2547.6</v>
      </c>
      <c r="AK116" s="243">
        <f>$AK$74*V116*AP116</f>
        <v>2717.44</v>
      </c>
      <c r="AL116" s="243">
        <f>$AL$74*V116*AP116</f>
        <v>2887.2799999999997</v>
      </c>
      <c r="AM116" s="243">
        <f>$AM$74*V116*AP116</f>
        <v>3057.12</v>
      </c>
      <c r="AN116" s="243">
        <f>$AN$74*V116*AP116</f>
        <v>3226.96</v>
      </c>
      <c r="AO116" s="243">
        <f>$AO$74*V116*AP116</f>
        <v>3396.7999999999997</v>
      </c>
      <c r="AP116" s="222">
        <v>1.93</v>
      </c>
    </row>
    <row r="117" spans="1:42" x14ac:dyDescent="0.15">
      <c r="A117" s="244">
        <v>1100</v>
      </c>
      <c r="B117" s="245">
        <f t="shared" si="30"/>
        <v>1314</v>
      </c>
      <c r="C117" s="245">
        <f t="shared" si="33"/>
        <v>1440</v>
      </c>
      <c r="D117" s="245">
        <f t="shared" si="36"/>
        <v>1696</v>
      </c>
      <c r="E117" s="245">
        <f t="shared" si="39"/>
        <v>1988</v>
      </c>
      <c r="F117" s="245">
        <f t="shared" si="42"/>
        <v>2248</v>
      </c>
      <c r="G117" s="245">
        <f t="shared" si="5"/>
        <v>2553</v>
      </c>
      <c r="H117" s="245">
        <f t="shared" si="7"/>
        <v>2873</v>
      </c>
      <c r="I117" s="245">
        <f t="shared" si="9"/>
        <v>3176</v>
      </c>
      <c r="J117" s="245">
        <f t="shared" si="11"/>
        <v>3456</v>
      </c>
      <c r="K117" s="245">
        <f t="shared" si="13"/>
        <v>3800</v>
      </c>
      <c r="L117" s="245">
        <f t="shared" si="15"/>
        <v>4118</v>
      </c>
      <c r="M117" s="245">
        <f t="shared" si="17"/>
        <v>4462</v>
      </c>
      <c r="N117" s="245">
        <f t="shared" si="19"/>
        <v>4805</v>
      </c>
      <c r="O117" s="245">
        <f t="shared" si="21"/>
        <v>5148</v>
      </c>
      <c r="P117" s="245">
        <f t="shared" si="24"/>
        <v>5491</v>
      </c>
      <c r="Q117" s="245">
        <f t="shared" si="27"/>
        <v>5834</v>
      </c>
      <c r="R117" s="245">
        <f t="shared" si="27"/>
        <v>6178</v>
      </c>
      <c r="S117" s="245">
        <f t="shared" si="27"/>
        <v>6521</v>
      </c>
      <c r="T117" s="246">
        <f t="shared" si="27"/>
        <v>6864</v>
      </c>
      <c r="V117" s="239">
        <v>1100</v>
      </c>
      <c r="W117" s="250">
        <f t="shared" ref="W117:AD117" si="43">W116+B187</f>
        <v>1051</v>
      </c>
      <c r="X117" s="250">
        <f t="shared" si="43"/>
        <v>1152</v>
      </c>
      <c r="Y117" s="250">
        <f t="shared" si="43"/>
        <v>1357</v>
      </c>
      <c r="Z117" s="250">
        <f t="shared" si="43"/>
        <v>1590</v>
      </c>
      <c r="AA117" s="250">
        <f t="shared" si="43"/>
        <v>1798</v>
      </c>
      <c r="AB117" s="250">
        <f t="shared" si="43"/>
        <v>2042</v>
      </c>
      <c r="AC117" s="250">
        <f t="shared" si="43"/>
        <v>2298</v>
      </c>
      <c r="AD117" s="250">
        <f t="shared" si="43"/>
        <v>2541</v>
      </c>
      <c r="AE117" s="295">
        <f t="shared" ref="AE117:AO117" si="44">AE116+J187</f>
        <v>2764.3999999999996</v>
      </c>
      <c r="AF117" s="295">
        <f t="shared" si="44"/>
        <v>3040.24</v>
      </c>
      <c r="AG117" s="295">
        <f t="shared" si="44"/>
        <v>3294.08</v>
      </c>
      <c r="AH117" s="243">
        <f t="shared" si="44"/>
        <v>3569.2799999999997</v>
      </c>
      <c r="AI117" s="243">
        <f t="shared" si="44"/>
        <v>3843.8399999999997</v>
      </c>
      <c r="AJ117" s="243">
        <f t="shared" si="44"/>
        <v>4118.3999999999996</v>
      </c>
      <c r="AK117" s="243">
        <f t="shared" si="44"/>
        <v>4392.96</v>
      </c>
      <c r="AL117" s="243">
        <f t="shared" si="44"/>
        <v>4667.5199999999995</v>
      </c>
      <c r="AM117" s="243">
        <f t="shared" si="44"/>
        <v>4942.08</v>
      </c>
      <c r="AN117" s="243">
        <f t="shared" si="44"/>
        <v>5216.6399999999994</v>
      </c>
      <c r="AO117" s="243">
        <f t="shared" si="44"/>
        <v>5491.2</v>
      </c>
      <c r="AP117" s="222">
        <f>AP116+U187</f>
        <v>3.12</v>
      </c>
    </row>
    <row r="118" spans="1:42" x14ac:dyDescent="0.15">
      <c r="A118" s="251" t="s">
        <v>21</v>
      </c>
      <c r="B118" s="248">
        <f t="shared" si="30"/>
        <v>735</v>
      </c>
      <c r="C118" s="248">
        <f t="shared" si="33"/>
        <v>868</v>
      </c>
      <c r="D118" s="248">
        <f t="shared" si="36"/>
        <v>1051</v>
      </c>
      <c r="E118" s="248">
        <f t="shared" si="39"/>
        <v>1220</v>
      </c>
      <c r="F118" s="248">
        <f t="shared" si="42"/>
        <v>1426</v>
      </c>
      <c r="G118" s="248">
        <f t="shared" si="5"/>
        <v>1595</v>
      </c>
      <c r="H118" s="248">
        <f t="shared" si="7"/>
        <v>1801</v>
      </c>
      <c r="I118" s="248">
        <f t="shared" si="9"/>
        <v>1988</v>
      </c>
      <c r="J118" s="248">
        <f t="shared" si="11"/>
        <v>2208</v>
      </c>
      <c r="K118" s="248">
        <f t="shared" si="13"/>
        <v>2429</v>
      </c>
      <c r="L118" s="248">
        <f t="shared" si="15"/>
        <v>2650</v>
      </c>
      <c r="M118" s="248">
        <f t="shared" si="17"/>
        <v>2870</v>
      </c>
      <c r="N118" s="248">
        <f t="shared" si="19"/>
        <v>3091</v>
      </c>
      <c r="O118" s="248">
        <f t="shared" si="21"/>
        <v>3312</v>
      </c>
      <c r="P118" s="248">
        <f t="shared" si="24"/>
        <v>3533</v>
      </c>
      <c r="Q118" s="248">
        <f t="shared" si="27"/>
        <v>3754</v>
      </c>
      <c r="R118" s="248">
        <f t="shared" si="27"/>
        <v>3974</v>
      </c>
      <c r="S118" s="248">
        <f t="shared" si="27"/>
        <v>4195</v>
      </c>
      <c r="T118" s="249">
        <f t="shared" si="27"/>
        <v>4416</v>
      </c>
      <c r="V118" s="239">
        <v>46</v>
      </c>
      <c r="W118" s="250">
        <v>588</v>
      </c>
      <c r="X118" s="250">
        <v>694</v>
      </c>
      <c r="Y118" s="250">
        <v>841</v>
      </c>
      <c r="Z118" s="250">
        <v>976</v>
      </c>
      <c r="AA118" s="250">
        <v>1141</v>
      </c>
      <c r="AB118" s="250">
        <v>1276</v>
      </c>
      <c r="AC118" s="250">
        <v>1441</v>
      </c>
      <c r="AD118" s="250">
        <v>1590</v>
      </c>
      <c r="AE118" s="295">
        <f>$AE$74*V118*AP118</f>
        <v>1766.3999999999999</v>
      </c>
      <c r="AF118" s="295">
        <f>$AF$74*V118*AP118</f>
        <v>1943.04</v>
      </c>
      <c r="AG118" s="295">
        <f>$AG$74*V118*AP118</f>
        <v>2119.6799999999998</v>
      </c>
      <c r="AH118" s="243">
        <f>$AH$74*V118*AP118</f>
        <v>2296.3199999999997</v>
      </c>
      <c r="AI118" s="243">
        <f>$AI$74*V118*AP118</f>
        <v>2472.96</v>
      </c>
      <c r="AJ118" s="243">
        <f>$AJ$74*V118*AP118</f>
        <v>2649.6</v>
      </c>
      <c r="AK118" s="243">
        <f>$AK$74*V118*AP118</f>
        <v>2826.24</v>
      </c>
      <c r="AL118" s="243">
        <f>$AL$74*V118*AP118</f>
        <v>3002.88</v>
      </c>
      <c r="AM118" s="243">
        <f>$AM$74*V118*AP118</f>
        <v>3179.52</v>
      </c>
      <c r="AN118" s="243">
        <f>$AN$74*V118*AP118</f>
        <v>3356.16</v>
      </c>
      <c r="AO118" s="243">
        <f>$AO$74*V118*AP118</f>
        <v>3532.7999999999997</v>
      </c>
      <c r="AP118" s="222">
        <v>1.92</v>
      </c>
    </row>
    <row r="119" spans="1:42" x14ac:dyDescent="0.15">
      <c r="A119" s="244">
        <v>1150</v>
      </c>
      <c r="B119" s="245">
        <f t="shared" si="30"/>
        <v>1369</v>
      </c>
      <c r="C119" s="245">
        <f t="shared" si="33"/>
        <v>1501</v>
      </c>
      <c r="D119" s="245">
        <f t="shared" si="36"/>
        <v>1770</v>
      </c>
      <c r="E119" s="245">
        <f t="shared" si="39"/>
        <v>2061</v>
      </c>
      <c r="F119" s="245">
        <f t="shared" si="42"/>
        <v>2375</v>
      </c>
      <c r="G119" s="245">
        <f t="shared" si="5"/>
        <v>2668</v>
      </c>
      <c r="H119" s="245">
        <f t="shared" si="7"/>
        <v>3001</v>
      </c>
      <c r="I119" s="245">
        <f t="shared" si="9"/>
        <v>3311</v>
      </c>
      <c r="J119" s="245">
        <f t="shared" si="11"/>
        <v>3599</v>
      </c>
      <c r="K119" s="245">
        <f t="shared" si="13"/>
        <v>3955</v>
      </c>
      <c r="L119" s="245">
        <f t="shared" si="15"/>
        <v>4285</v>
      </c>
      <c r="M119" s="245">
        <f t="shared" si="17"/>
        <v>4635</v>
      </c>
      <c r="N119" s="245">
        <f t="shared" si="19"/>
        <v>4991</v>
      </c>
      <c r="O119" s="245">
        <f t="shared" si="21"/>
        <v>5348</v>
      </c>
      <c r="P119" s="245">
        <f t="shared" si="24"/>
        <v>5704</v>
      </c>
      <c r="Q119" s="245">
        <f t="shared" si="27"/>
        <v>6061</v>
      </c>
      <c r="R119" s="245">
        <f t="shared" si="27"/>
        <v>6417</v>
      </c>
      <c r="S119" s="245">
        <f t="shared" si="27"/>
        <v>6774</v>
      </c>
      <c r="T119" s="246">
        <f t="shared" si="27"/>
        <v>7130</v>
      </c>
      <c r="V119" s="239">
        <v>1150</v>
      </c>
      <c r="W119" s="250">
        <f t="shared" ref="W119:AD119" si="45">W118+B189</f>
        <v>1095</v>
      </c>
      <c r="X119" s="250">
        <f t="shared" si="45"/>
        <v>1201</v>
      </c>
      <c r="Y119" s="250">
        <f t="shared" si="45"/>
        <v>1416</v>
      </c>
      <c r="Z119" s="250">
        <f t="shared" si="45"/>
        <v>1649</v>
      </c>
      <c r="AA119" s="250">
        <f t="shared" si="45"/>
        <v>1900</v>
      </c>
      <c r="AB119" s="250">
        <f t="shared" si="45"/>
        <v>2134</v>
      </c>
      <c r="AC119" s="250">
        <f t="shared" si="45"/>
        <v>2401</v>
      </c>
      <c r="AD119" s="250">
        <f t="shared" si="45"/>
        <v>2649</v>
      </c>
      <c r="AE119" s="295">
        <f t="shared" ref="AE119:AO119" si="46">AE118+J189</f>
        <v>2879.3999999999996</v>
      </c>
      <c r="AF119" s="295">
        <f t="shared" si="46"/>
        <v>3164.04</v>
      </c>
      <c r="AG119" s="295">
        <f t="shared" si="46"/>
        <v>3427.68</v>
      </c>
      <c r="AH119" s="243">
        <f t="shared" si="46"/>
        <v>3707.5999999999995</v>
      </c>
      <c r="AI119" s="243">
        <f t="shared" si="46"/>
        <v>3992.8</v>
      </c>
      <c r="AJ119" s="243">
        <f t="shared" si="46"/>
        <v>4278</v>
      </c>
      <c r="AK119" s="243">
        <f t="shared" si="46"/>
        <v>4563.2</v>
      </c>
      <c r="AL119" s="243">
        <f t="shared" si="46"/>
        <v>4848.3999999999996</v>
      </c>
      <c r="AM119" s="243">
        <f t="shared" si="46"/>
        <v>5133.6000000000004</v>
      </c>
      <c r="AN119" s="243">
        <f t="shared" si="46"/>
        <v>5418.7999999999993</v>
      </c>
      <c r="AO119" s="243">
        <f t="shared" si="46"/>
        <v>5704</v>
      </c>
      <c r="AP119" s="222">
        <f>AP118+U189</f>
        <v>3.0999999999999996</v>
      </c>
    </row>
    <row r="120" spans="1:42" x14ac:dyDescent="0.15">
      <c r="A120" s="251" t="s">
        <v>22</v>
      </c>
      <c r="B120" s="248">
        <f t="shared" si="30"/>
        <v>765</v>
      </c>
      <c r="C120" s="248">
        <f t="shared" si="33"/>
        <v>905</v>
      </c>
      <c r="D120" s="248">
        <f t="shared" si="36"/>
        <v>1095</v>
      </c>
      <c r="E120" s="248">
        <f t="shared" si="39"/>
        <v>1273</v>
      </c>
      <c r="F120" s="248">
        <f t="shared" si="42"/>
        <v>1486</v>
      </c>
      <c r="G120" s="248">
        <f t="shared" si="5"/>
        <v>1666</v>
      </c>
      <c r="H120" s="248">
        <f t="shared" si="7"/>
        <v>1880</v>
      </c>
      <c r="I120" s="248">
        <f t="shared" si="9"/>
        <v>2069</v>
      </c>
      <c r="J120" s="248">
        <f t="shared" si="11"/>
        <v>2304</v>
      </c>
      <c r="K120" s="248">
        <f t="shared" si="13"/>
        <v>2534</v>
      </c>
      <c r="L120" s="248">
        <f t="shared" si="15"/>
        <v>2765</v>
      </c>
      <c r="M120" s="248">
        <f t="shared" si="17"/>
        <v>2995</v>
      </c>
      <c r="N120" s="248">
        <f t="shared" si="19"/>
        <v>3226</v>
      </c>
      <c r="O120" s="248">
        <f t="shared" si="21"/>
        <v>3456</v>
      </c>
      <c r="P120" s="248">
        <f t="shared" si="24"/>
        <v>3686</v>
      </c>
      <c r="Q120" s="248">
        <f t="shared" si="27"/>
        <v>3917</v>
      </c>
      <c r="R120" s="248">
        <f t="shared" si="27"/>
        <v>4147</v>
      </c>
      <c r="S120" s="248">
        <f t="shared" si="27"/>
        <v>4378</v>
      </c>
      <c r="T120" s="249">
        <f t="shared" si="27"/>
        <v>4608</v>
      </c>
      <c r="V120" s="239">
        <v>48</v>
      </c>
      <c r="W120" s="250">
        <v>612</v>
      </c>
      <c r="X120" s="250">
        <v>724</v>
      </c>
      <c r="Y120" s="250">
        <v>876</v>
      </c>
      <c r="Z120" s="250">
        <v>1018</v>
      </c>
      <c r="AA120" s="250">
        <v>1189</v>
      </c>
      <c r="AB120" s="250">
        <v>1333</v>
      </c>
      <c r="AC120" s="250">
        <v>1504</v>
      </c>
      <c r="AD120" s="250">
        <v>1655</v>
      </c>
      <c r="AE120" s="295">
        <f>$AE$74*V120*AP120</f>
        <v>1843.1999999999998</v>
      </c>
      <c r="AF120" s="295">
        <f>$AF$74*V120*AP120</f>
        <v>2027.52</v>
      </c>
      <c r="AG120" s="295">
        <f>$AG$74*V120*AP120</f>
        <v>2211.84</v>
      </c>
      <c r="AH120" s="243">
        <f>$AH$74*V120*AP120</f>
        <v>2396.16</v>
      </c>
      <c r="AI120" s="243">
        <f>$AI$74*V120*AP120</f>
        <v>2580.48</v>
      </c>
      <c r="AJ120" s="243">
        <f>$AJ$74*V120*AP120</f>
        <v>2764.7999999999997</v>
      </c>
      <c r="AK120" s="243">
        <f>$AK$74*V120*AP120</f>
        <v>2949.12</v>
      </c>
      <c r="AL120" s="243">
        <f>$AL$74*V120*AP120</f>
        <v>3133.44</v>
      </c>
      <c r="AM120" s="243">
        <f>$AM$74*V120*AP120</f>
        <v>3317.7599999999998</v>
      </c>
      <c r="AN120" s="243">
        <f>$AN$74*V120*AP120</f>
        <v>3502.08</v>
      </c>
      <c r="AO120" s="243">
        <f>$AO$74*V120*AP120</f>
        <v>3686.3999999999996</v>
      </c>
      <c r="AP120" s="222">
        <v>1.92</v>
      </c>
    </row>
    <row r="121" spans="1:42" ht="13" thickBot="1" x14ac:dyDescent="0.2">
      <c r="A121" s="240">
        <v>1200</v>
      </c>
      <c r="B121" s="252">
        <f t="shared" si="30"/>
        <v>1426</v>
      </c>
      <c r="C121" s="252">
        <f t="shared" si="33"/>
        <v>1566</v>
      </c>
      <c r="D121" s="252">
        <f t="shared" si="36"/>
        <v>1845</v>
      </c>
      <c r="E121" s="252">
        <f t="shared" si="39"/>
        <v>2128</v>
      </c>
      <c r="F121" s="252">
        <f t="shared" si="42"/>
        <v>2449</v>
      </c>
      <c r="G121" s="252">
        <f t="shared" si="5"/>
        <v>2756</v>
      </c>
      <c r="H121" s="252">
        <f t="shared" si="7"/>
        <v>3100</v>
      </c>
      <c r="I121" s="252">
        <f t="shared" si="9"/>
        <v>3440</v>
      </c>
      <c r="J121" s="252">
        <f t="shared" si="11"/>
        <v>3754</v>
      </c>
      <c r="K121" s="252">
        <f t="shared" si="13"/>
        <v>4123</v>
      </c>
      <c r="L121" s="252">
        <f t="shared" si="15"/>
        <v>4467</v>
      </c>
      <c r="M121" s="252">
        <f t="shared" si="17"/>
        <v>4836</v>
      </c>
      <c r="N121" s="252">
        <f t="shared" si="19"/>
        <v>5208</v>
      </c>
      <c r="O121" s="252">
        <f t="shared" si="21"/>
        <v>5580</v>
      </c>
      <c r="P121" s="252">
        <f t="shared" si="24"/>
        <v>5952</v>
      </c>
      <c r="Q121" s="252">
        <f t="shared" si="27"/>
        <v>6324</v>
      </c>
      <c r="R121" s="252">
        <f t="shared" si="27"/>
        <v>6696</v>
      </c>
      <c r="S121" s="252">
        <f t="shared" si="27"/>
        <v>7068</v>
      </c>
      <c r="T121" s="253">
        <f t="shared" si="27"/>
        <v>7440</v>
      </c>
      <c r="V121" s="239">
        <v>1200</v>
      </c>
      <c r="W121" s="250">
        <f t="shared" ref="W121:AD121" si="47">W120+B191</f>
        <v>1141</v>
      </c>
      <c r="X121" s="250">
        <f t="shared" si="47"/>
        <v>1253</v>
      </c>
      <c r="Y121" s="250">
        <f t="shared" si="47"/>
        <v>1476</v>
      </c>
      <c r="Z121" s="250">
        <f t="shared" si="47"/>
        <v>1702</v>
      </c>
      <c r="AA121" s="250">
        <f t="shared" si="47"/>
        <v>1959</v>
      </c>
      <c r="AB121" s="250">
        <f t="shared" si="47"/>
        <v>2205</v>
      </c>
      <c r="AC121" s="250">
        <f t="shared" si="47"/>
        <v>2480</v>
      </c>
      <c r="AD121" s="250">
        <f t="shared" si="47"/>
        <v>2752</v>
      </c>
      <c r="AE121" s="295">
        <f t="shared" ref="AE121:AO121" si="48">AE120+J191</f>
        <v>3003.2</v>
      </c>
      <c r="AF121" s="295">
        <f t="shared" si="48"/>
        <v>3298.52</v>
      </c>
      <c r="AG121" s="295">
        <f t="shared" si="48"/>
        <v>3573.84</v>
      </c>
      <c r="AH121" s="243">
        <f t="shared" si="48"/>
        <v>3868.7999999999997</v>
      </c>
      <c r="AI121" s="243">
        <f t="shared" si="48"/>
        <v>4166.3999999999996</v>
      </c>
      <c r="AJ121" s="243">
        <f t="shared" si="48"/>
        <v>4464</v>
      </c>
      <c r="AK121" s="243">
        <f t="shared" si="48"/>
        <v>4761.6000000000004</v>
      </c>
      <c r="AL121" s="243">
        <f t="shared" si="48"/>
        <v>5059.2</v>
      </c>
      <c r="AM121" s="243">
        <f t="shared" si="48"/>
        <v>5356.7999999999993</v>
      </c>
      <c r="AN121" s="243">
        <f t="shared" si="48"/>
        <v>5654.4</v>
      </c>
      <c r="AO121" s="243">
        <f t="shared" si="48"/>
        <v>5952</v>
      </c>
      <c r="AP121" s="222">
        <f>AP120+U191</f>
        <v>3.0999999999999996</v>
      </c>
    </row>
    <row r="122" spans="1:42" x14ac:dyDescent="0.15">
      <c r="A122" s="238" t="s">
        <v>130</v>
      </c>
      <c r="B122" s="241">
        <f t="shared" si="30"/>
        <v>798</v>
      </c>
      <c r="C122" s="241">
        <f t="shared" si="33"/>
        <v>941</v>
      </c>
      <c r="D122" s="241">
        <f t="shared" si="36"/>
        <v>1140</v>
      </c>
      <c r="E122" s="241">
        <f t="shared" si="39"/>
        <v>1325</v>
      </c>
      <c r="F122" s="241">
        <f t="shared" si="42"/>
        <v>1545</v>
      </c>
      <c r="G122" s="241">
        <f t="shared" si="5"/>
        <v>1733</v>
      </c>
      <c r="H122" s="241">
        <f t="shared" si="7"/>
        <v>1960</v>
      </c>
      <c r="I122" s="241">
        <f t="shared" si="9"/>
        <v>2160</v>
      </c>
      <c r="J122" s="241">
        <f t="shared" si="11"/>
        <v>2400</v>
      </c>
      <c r="K122" s="241">
        <f t="shared" si="13"/>
        <v>2640</v>
      </c>
      <c r="L122" s="241">
        <f t="shared" si="15"/>
        <v>2880</v>
      </c>
      <c r="M122" s="241">
        <f t="shared" si="17"/>
        <v>3120</v>
      </c>
      <c r="N122" s="241">
        <f t="shared" si="19"/>
        <v>3360</v>
      </c>
      <c r="O122" s="241">
        <f t="shared" si="21"/>
        <v>3600</v>
      </c>
      <c r="P122" s="241">
        <f t="shared" si="24"/>
        <v>3840</v>
      </c>
      <c r="Q122" s="241">
        <f t="shared" si="27"/>
        <v>4080</v>
      </c>
      <c r="R122" s="241">
        <f t="shared" si="27"/>
        <v>4320</v>
      </c>
      <c r="S122" s="241">
        <f t="shared" si="27"/>
        <v>4560</v>
      </c>
      <c r="T122" s="242">
        <f t="shared" si="27"/>
        <v>4800</v>
      </c>
      <c r="V122" s="239">
        <v>50</v>
      </c>
      <c r="W122" s="243">
        <f>W74*$V$122*W134</f>
        <v>638</v>
      </c>
      <c r="X122" s="243">
        <f t="shared" ref="X122:AO122" si="49">X74*$V$122*X134</f>
        <v>752.99999999999989</v>
      </c>
      <c r="Y122" s="243">
        <f t="shared" si="49"/>
        <v>911.99999999999989</v>
      </c>
      <c r="Z122" s="243">
        <f t="shared" si="49"/>
        <v>1060</v>
      </c>
      <c r="AA122" s="243">
        <f t="shared" si="49"/>
        <v>1236</v>
      </c>
      <c r="AB122" s="243">
        <f t="shared" si="49"/>
        <v>1386</v>
      </c>
      <c r="AC122" s="243">
        <f t="shared" si="49"/>
        <v>1568</v>
      </c>
      <c r="AD122" s="243">
        <f t="shared" si="49"/>
        <v>1728</v>
      </c>
      <c r="AE122" s="243">
        <f t="shared" si="49"/>
        <v>1920</v>
      </c>
      <c r="AF122" s="243">
        <f t="shared" si="49"/>
        <v>2112</v>
      </c>
      <c r="AG122" s="295">
        <f t="shared" si="49"/>
        <v>2304</v>
      </c>
      <c r="AH122" s="243">
        <f t="shared" si="49"/>
        <v>2496</v>
      </c>
      <c r="AI122" s="243">
        <f t="shared" si="49"/>
        <v>2688</v>
      </c>
      <c r="AJ122" s="243">
        <f t="shared" si="49"/>
        <v>2880</v>
      </c>
      <c r="AK122" s="243">
        <f t="shared" si="49"/>
        <v>3072</v>
      </c>
      <c r="AL122" s="243">
        <f t="shared" si="49"/>
        <v>3264</v>
      </c>
      <c r="AM122" s="243">
        <f t="shared" si="49"/>
        <v>3456</v>
      </c>
      <c r="AN122" s="243">
        <f t="shared" si="49"/>
        <v>3648</v>
      </c>
      <c r="AO122" s="243">
        <f t="shared" si="49"/>
        <v>3840</v>
      </c>
      <c r="AP122" s="222">
        <v>1.92</v>
      </c>
    </row>
    <row r="123" spans="1:42" x14ac:dyDescent="0.15">
      <c r="A123" s="244">
        <v>1250</v>
      </c>
      <c r="B123" s="245">
        <f t="shared" si="30"/>
        <v>1460</v>
      </c>
      <c r="C123" s="245">
        <f t="shared" si="33"/>
        <v>1631</v>
      </c>
      <c r="D123" s="245">
        <f t="shared" si="36"/>
        <v>1920</v>
      </c>
      <c r="E123" s="245">
        <f t="shared" si="39"/>
        <v>2219</v>
      </c>
      <c r="F123" s="245">
        <f t="shared" si="42"/>
        <v>2550</v>
      </c>
      <c r="G123" s="245">
        <f t="shared" si="5"/>
        <v>2870</v>
      </c>
      <c r="H123" s="245">
        <f t="shared" si="7"/>
        <v>3230</v>
      </c>
      <c r="I123" s="245">
        <f t="shared" si="9"/>
        <v>3589</v>
      </c>
      <c r="J123" s="245">
        <f t="shared" si="11"/>
        <v>3913</v>
      </c>
      <c r="K123" s="245">
        <f t="shared" si="13"/>
        <v>4290</v>
      </c>
      <c r="L123" s="245">
        <f t="shared" si="15"/>
        <v>4650</v>
      </c>
      <c r="M123" s="245">
        <f t="shared" si="17"/>
        <v>5038</v>
      </c>
      <c r="N123" s="245">
        <f t="shared" si="19"/>
        <v>5425</v>
      </c>
      <c r="O123" s="245">
        <f t="shared" si="21"/>
        <v>5813</v>
      </c>
      <c r="P123" s="245">
        <f t="shared" si="24"/>
        <v>6200</v>
      </c>
      <c r="Q123" s="245">
        <f t="shared" si="27"/>
        <v>6588</v>
      </c>
      <c r="R123" s="245">
        <f t="shared" si="27"/>
        <v>6975</v>
      </c>
      <c r="S123" s="245">
        <f t="shared" si="27"/>
        <v>7363</v>
      </c>
      <c r="T123" s="246">
        <f t="shared" si="27"/>
        <v>7750</v>
      </c>
      <c r="V123" s="239">
        <v>1250</v>
      </c>
      <c r="W123" s="243">
        <f t="shared" ref="W123:AO123" si="50">W122+B193</f>
        <v>1168</v>
      </c>
      <c r="X123" s="243">
        <f t="shared" si="50"/>
        <v>1305</v>
      </c>
      <c r="Y123" s="243">
        <f t="shared" si="50"/>
        <v>1536</v>
      </c>
      <c r="Z123" s="243">
        <f t="shared" si="50"/>
        <v>1775</v>
      </c>
      <c r="AA123" s="243">
        <f t="shared" si="50"/>
        <v>2040</v>
      </c>
      <c r="AB123" s="243">
        <f t="shared" si="50"/>
        <v>2296</v>
      </c>
      <c r="AC123" s="243">
        <f t="shared" si="50"/>
        <v>2584</v>
      </c>
      <c r="AD123" s="243">
        <f t="shared" si="50"/>
        <v>2871</v>
      </c>
      <c r="AE123" s="243">
        <f t="shared" si="50"/>
        <v>3130</v>
      </c>
      <c r="AF123" s="243">
        <f t="shared" si="50"/>
        <v>3432</v>
      </c>
      <c r="AG123" s="295">
        <f t="shared" si="50"/>
        <v>3720</v>
      </c>
      <c r="AH123" s="243">
        <f t="shared" si="50"/>
        <v>4030</v>
      </c>
      <c r="AI123" s="243">
        <f t="shared" si="50"/>
        <v>4340</v>
      </c>
      <c r="AJ123" s="243">
        <f t="shared" si="50"/>
        <v>4650</v>
      </c>
      <c r="AK123" s="243">
        <f t="shared" si="50"/>
        <v>4960</v>
      </c>
      <c r="AL123" s="243">
        <f t="shared" si="50"/>
        <v>5270</v>
      </c>
      <c r="AM123" s="243">
        <f t="shared" si="50"/>
        <v>5580</v>
      </c>
      <c r="AN123" s="243">
        <f t="shared" si="50"/>
        <v>5890</v>
      </c>
      <c r="AO123" s="243">
        <f t="shared" si="50"/>
        <v>6200</v>
      </c>
      <c r="AP123" s="222">
        <f>AP122+U193</f>
        <v>3.0999999999999996</v>
      </c>
    </row>
    <row r="124" spans="1:42" x14ac:dyDescent="0.15">
      <c r="A124" s="251" t="s">
        <v>131</v>
      </c>
      <c r="B124" s="248">
        <f t="shared" si="30"/>
        <v>829</v>
      </c>
      <c r="C124" s="248">
        <f t="shared" si="33"/>
        <v>979</v>
      </c>
      <c r="D124" s="248">
        <f t="shared" si="36"/>
        <v>1186</v>
      </c>
      <c r="E124" s="248">
        <f t="shared" si="39"/>
        <v>1378</v>
      </c>
      <c r="F124" s="248">
        <f t="shared" si="42"/>
        <v>1607</v>
      </c>
      <c r="G124" s="248">
        <f t="shared" si="5"/>
        <v>1802</v>
      </c>
      <c r="H124" s="248">
        <f t="shared" si="7"/>
        <v>2038</v>
      </c>
      <c r="I124" s="248">
        <f t="shared" si="9"/>
        <v>2246</v>
      </c>
      <c r="J124" s="248">
        <f t="shared" si="11"/>
        <v>2496</v>
      </c>
      <c r="K124" s="248">
        <f t="shared" si="13"/>
        <v>2746</v>
      </c>
      <c r="L124" s="248">
        <f t="shared" si="15"/>
        <v>2995</v>
      </c>
      <c r="M124" s="248">
        <f t="shared" si="17"/>
        <v>3245</v>
      </c>
      <c r="N124" s="248">
        <f t="shared" si="19"/>
        <v>3494</v>
      </c>
      <c r="O124" s="248">
        <f t="shared" si="21"/>
        <v>3744</v>
      </c>
      <c r="P124" s="248">
        <f t="shared" si="24"/>
        <v>3994</v>
      </c>
      <c r="Q124" s="248">
        <f t="shared" si="27"/>
        <v>4243</v>
      </c>
      <c r="R124" s="248">
        <f t="shared" si="27"/>
        <v>4493</v>
      </c>
      <c r="S124" s="248">
        <f t="shared" si="27"/>
        <v>4742</v>
      </c>
      <c r="T124" s="249">
        <f t="shared" si="27"/>
        <v>4992</v>
      </c>
      <c r="V124" s="239">
        <v>52</v>
      </c>
      <c r="W124" s="243">
        <f t="shared" ref="W124:AO124" si="51">W74*$V$124*W134</f>
        <v>663.52</v>
      </c>
      <c r="X124" s="243">
        <f t="shared" si="51"/>
        <v>783.11999999999989</v>
      </c>
      <c r="Y124" s="243">
        <f t="shared" si="51"/>
        <v>948.4799999999999</v>
      </c>
      <c r="Z124" s="243">
        <f t="shared" si="51"/>
        <v>1102.4000000000001</v>
      </c>
      <c r="AA124" s="243">
        <f t="shared" si="51"/>
        <v>1285.44</v>
      </c>
      <c r="AB124" s="243">
        <f t="shared" si="51"/>
        <v>1441.44</v>
      </c>
      <c r="AC124" s="243">
        <f t="shared" si="51"/>
        <v>1630.72</v>
      </c>
      <c r="AD124" s="243">
        <f t="shared" si="51"/>
        <v>1797.12</v>
      </c>
      <c r="AE124" s="243">
        <f t="shared" si="51"/>
        <v>1996.8</v>
      </c>
      <c r="AF124" s="243">
        <f t="shared" si="51"/>
        <v>2196.48</v>
      </c>
      <c r="AG124" s="295">
        <f t="shared" si="51"/>
        <v>2396.16</v>
      </c>
      <c r="AH124" s="243">
        <f t="shared" si="51"/>
        <v>2595.8399999999997</v>
      </c>
      <c r="AI124" s="243">
        <f t="shared" si="51"/>
        <v>2795.52</v>
      </c>
      <c r="AJ124" s="243">
        <f t="shared" si="51"/>
        <v>2995.2</v>
      </c>
      <c r="AK124" s="243">
        <f t="shared" si="51"/>
        <v>3194.88</v>
      </c>
      <c r="AL124" s="243">
        <f t="shared" si="51"/>
        <v>3394.56</v>
      </c>
      <c r="AM124" s="243">
        <f t="shared" si="51"/>
        <v>3594.24</v>
      </c>
      <c r="AN124" s="243">
        <f t="shared" si="51"/>
        <v>3793.92</v>
      </c>
      <c r="AO124" s="243">
        <f t="shared" si="51"/>
        <v>3993.6</v>
      </c>
      <c r="AP124" s="222">
        <v>1.92</v>
      </c>
    </row>
    <row r="125" spans="1:42" x14ac:dyDescent="0.15">
      <c r="A125" s="244">
        <v>1300</v>
      </c>
      <c r="B125" s="245">
        <f t="shared" si="30"/>
        <v>1518</v>
      </c>
      <c r="C125" s="245">
        <f t="shared" si="33"/>
        <v>1697</v>
      </c>
      <c r="D125" s="245">
        <f t="shared" si="36"/>
        <v>1997</v>
      </c>
      <c r="E125" s="245">
        <f t="shared" si="39"/>
        <v>2308</v>
      </c>
      <c r="F125" s="245">
        <f t="shared" si="42"/>
        <v>2652</v>
      </c>
      <c r="G125" s="245">
        <f t="shared" si="5"/>
        <v>2985</v>
      </c>
      <c r="H125" s="245">
        <f t="shared" si="7"/>
        <v>3359</v>
      </c>
      <c r="I125" s="245">
        <f t="shared" si="9"/>
        <v>3732</v>
      </c>
      <c r="J125" s="245">
        <f t="shared" si="11"/>
        <v>4069</v>
      </c>
      <c r="K125" s="245">
        <f t="shared" si="13"/>
        <v>4462</v>
      </c>
      <c r="L125" s="245">
        <f t="shared" si="15"/>
        <v>4836</v>
      </c>
      <c r="M125" s="245">
        <f t="shared" si="17"/>
        <v>5239</v>
      </c>
      <c r="N125" s="245">
        <f t="shared" si="19"/>
        <v>5642</v>
      </c>
      <c r="O125" s="245">
        <f t="shared" si="21"/>
        <v>6045</v>
      </c>
      <c r="P125" s="245">
        <f t="shared" si="24"/>
        <v>6448</v>
      </c>
      <c r="Q125" s="245">
        <f t="shared" si="27"/>
        <v>6851</v>
      </c>
      <c r="R125" s="245">
        <f t="shared" si="27"/>
        <v>7254</v>
      </c>
      <c r="S125" s="245">
        <f t="shared" si="27"/>
        <v>7657</v>
      </c>
      <c r="T125" s="246">
        <f t="shared" si="27"/>
        <v>8060</v>
      </c>
      <c r="V125" s="239">
        <v>1300</v>
      </c>
      <c r="W125" s="243">
        <f t="shared" ref="W125:AO125" si="52">W124+B195</f>
        <v>1214.7199999999998</v>
      </c>
      <c r="X125" s="243">
        <f t="shared" si="52"/>
        <v>1357.1999999999998</v>
      </c>
      <c r="Y125" s="243">
        <f t="shared" si="52"/>
        <v>1597.44</v>
      </c>
      <c r="Z125" s="243">
        <f t="shared" si="52"/>
        <v>1846</v>
      </c>
      <c r="AA125" s="243">
        <f t="shared" si="52"/>
        <v>2121.6000000000004</v>
      </c>
      <c r="AB125" s="243">
        <f t="shared" si="52"/>
        <v>2387.84</v>
      </c>
      <c r="AC125" s="243">
        <f t="shared" si="52"/>
        <v>2687.36</v>
      </c>
      <c r="AD125" s="243">
        <f t="shared" si="52"/>
        <v>2985.84</v>
      </c>
      <c r="AE125" s="243">
        <f t="shared" si="52"/>
        <v>3255.2</v>
      </c>
      <c r="AF125" s="243">
        <f t="shared" si="52"/>
        <v>3569.2799999999997</v>
      </c>
      <c r="AG125" s="295">
        <f t="shared" si="52"/>
        <v>3868.7999999999997</v>
      </c>
      <c r="AH125" s="243">
        <f t="shared" si="52"/>
        <v>4191.2</v>
      </c>
      <c r="AI125" s="243">
        <f t="shared" si="52"/>
        <v>4513.6000000000004</v>
      </c>
      <c r="AJ125" s="243">
        <f t="shared" si="52"/>
        <v>4836</v>
      </c>
      <c r="AK125" s="243">
        <f t="shared" si="52"/>
        <v>5158.3999999999996</v>
      </c>
      <c r="AL125" s="243">
        <f t="shared" si="52"/>
        <v>5480.7999999999993</v>
      </c>
      <c r="AM125" s="243">
        <f t="shared" si="52"/>
        <v>5803.2</v>
      </c>
      <c r="AN125" s="243">
        <f t="shared" si="52"/>
        <v>6125.6</v>
      </c>
      <c r="AO125" s="243">
        <f t="shared" si="52"/>
        <v>6448</v>
      </c>
      <c r="AP125" s="222">
        <f>AP124+U195</f>
        <v>3.0999999999999996</v>
      </c>
    </row>
    <row r="126" spans="1:42" x14ac:dyDescent="0.15">
      <c r="A126" s="251" t="s">
        <v>132</v>
      </c>
      <c r="B126" s="248">
        <f t="shared" si="30"/>
        <v>861</v>
      </c>
      <c r="C126" s="248">
        <f t="shared" si="33"/>
        <v>1017</v>
      </c>
      <c r="D126" s="248">
        <f t="shared" si="36"/>
        <v>1231</v>
      </c>
      <c r="E126" s="248">
        <f t="shared" si="39"/>
        <v>1431</v>
      </c>
      <c r="F126" s="248">
        <f t="shared" si="42"/>
        <v>1669</v>
      </c>
      <c r="G126" s="248">
        <f t="shared" si="5"/>
        <v>1871</v>
      </c>
      <c r="H126" s="248">
        <f t="shared" si="7"/>
        <v>2117</v>
      </c>
      <c r="I126" s="248">
        <f t="shared" si="9"/>
        <v>2333</v>
      </c>
      <c r="J126" s="248">
        <f t="shared" si="11"/>
        <v>2592</v>
      </c>
      <c r="K126" s="248">
        <f t="shared" si="13"/>
        <v>2851</v>
      </c>
      <c r="L126" s="248">
        <f t="shared" si="15"/>
        <v>3110</v>
      </c>
      <c r="M126" s="248">
        <f t="shared" si="17"/>
        <v>3370</v>
      </c>
      <c r="N126" s="248">
        <f t="shared" si="19"/>
        <v>3629</v>
      </c>
      <c r="O126" s="248">
        <f t="shared" si="21"/>
        <v>3888</v>
      </c>
      <c r="P126" s="248">
        <f t="shared" si="24"/>
        <v>4147</v>
      </c>
      <c r="Q126" s="248">
        <f t="shared" si="27"/>
        <v>4406</v>
      </c>
      <c r="R126" s="248">
        <f t="shared" si="27"/>
        <v>4666</v>
      </c>
      <c r="S126" s="248">
        <f t="shared" si="27"/>
        <v>4925</v>
      </c>
      <c r="T126" s="249">
        <f t="shared" si="27"/>
        <v>5184</v>
      </c>
      <c r="V126" s="239">
        <v>54</v>
      </c>
      <c r="W126" s="243">
        <f t="shared" ref="W126:AO126" si="53">W74*$V$126*W134</f>
        <v>689.04</v>
      </c>
      <c r="X126" s="243">
        <f t="shared" si="53"/>
        <v>813.2399999999999</v>
      </c>
      <c r="Y126" s="243">
        <f t="shared" si="53"/>
        <v>984.95999999999992</v>
      </c>
      <c r="Z126" s="243">
        <f t="shared" si="53"/>
        <v>1144.8</v>
      </c>
      <c r="AA126" s="243">
        <f t="shared" si="53"/>
        <v>1334.88</v>
      </c>
      <c r="AB126" s="243">
        <f t="shared" si="53"/>
        <v>1496.8799999999999</v>
      </c>
      <c r="AC126" s="243">
        <f t="shared" si="53"/>
        <v>1693.44</v>
      </c>
      <c r="AD126" s="243">
        <f t="shared" si="53"/>
        <v>1866.24</v>
      </c>
      <c r="AE126" s="243">
        <f t="shared" si="53"/>
        <v>2073.6</v>
      </c>
      <c r="AF126" s="243">
        <f t="shared" si="53"/>
        <v>2280.96</v>
      </c>
      <c r="AG126" s="295">
        <f t="shared" si="53"/>
        <v>2488.3199999999997</v>
      </c>
      <c r="AH126" s="243">
        <f t="shared" si="53"/>
        <v>2695.68</v>
      </c>
      <c r="AI126" s="243">
        <f t="shared" si="53"/>
        <v>2903.04</v>
      </c>
      <c r="AJ126" s="243">
        <f t="shared" si="53"/>
        <v>3110.4</v>
      </c>
      <c r="AK126" s="243">
        <f t="shared" si="53"/>
        <v>3317.7599999999998</v>
      </c>
      <c r="AL126" s="243">
        <f t="shared" si="53"/>
        <v>3525.12</v>
      </c>
      <c r="AM126" s="243">
        <f t="shared" si="53"/>
        <v>3732.48</v>
      </c>
      <c r="AN126" s="243">
        <f t="shared" si="53"/>
        <v>3939.8399999999997</v>
      </c>
      <c r="AO126" s="243">
        <f t="shared" si="53"/>
        <v>4147.2</v>
      </c>
      <c r="AP126" s="222">
        <v>1.92</v>
      </c>
    </row>
    <row r="127" spans="1:42" x14ac:dyDescent="0.15">
      <c r="A127" s="244">
        <v>1350</v>
      </c>
      <c r="B127" s="245">
        <f t="shared" si="30"/>
        <v>1577</v>
      </c>
      <c r="C127" s="245">
        <f t="shared" si="33"/>
        <v>1762</v>
      </c>
      <c r="D127" s="245">
        <f t="shared" si="36"/>
        <v>2074</v>
      </c>
      <c r="E127" s="245">
        <f t="shared" si="39"/>
        <v>2396</v>
      </c>
      <c r="F127" s="245">
        <f t="shared" si="42"/>
        <v>2754</v>
      </c>
      <c r="G127" s="245">
        <f t="shared" si="5"/>
        <v>3100</v>
      </c>
      <c r="H127" s="245">
        <f t="shared" si="7"/>
        <v>3488</v>
      </c>
      <c r="I127" s="245">
        <f t="shared" si="9"/>
        <v>3876</v>
      </c>
      <c r="J127" s="245">
        <f t="shared" si="11"/>
        <v>4226</v>
      </c>
      <c r="K127" s="245">
        <f t="shared" si="13"/>
        <v>4633</v>
      </c>
      <c r="L127" s="245">
        <f t="shared" si="15"/>
        <v>5022</v>
      </c>
      <c r="M127" s="245">
        <f t="shared" si="17"/>
        <v>5441</v>
      </c>
      <c r="N127" s="245">
        <f t="shared" si="19"/>
        <v>5859</v>
      </c>
      <c r="O127" s="245">
        <f t="shared" si="21"/>
        <v>6278</v>
      </c>
      <c r="P127" s="245">
        <f t="shared" si="24"/>
        <v>6696</v>
      </c>
      <c r="Q127" s="245">
        <f t="shared" si="27"/>
        <v>7115</v>
      </c>
      <c r="R127" s="245">
        <f t="shared" si="27"/>
        <v>7533</v>
      </c>
      <c r="S127" s="245">
        <f t="shared" si="27"/>
        <v>7952</v>
      </c>
      <c r="T127" s="246">
        <f t="shared" si="27"/>
        <v>8370</v>
      </c>
      <c r="V127" s="239">
        <v>1350</v>
      </c>
      <c r="W127" s="243">
        <f t="shared" ref="W127:AO127" si="54">W126+B197</f>
        <v>1261.44</v>
      </c>
      <c r="X127" s="243">
        <f t="shared" si="54"/>
        <v>1409.4</v>
      </c>
      <c r="Y127" s="243">
        <f t="shared" si="54"/>
        <v>1658.88</v>
      </c>
      <c r="Z127" s="243">
        <f t="shared" si="54"/>
        <v>1917</v>
      </c>
      <c r="AA127" s="243">
        <f t="shared" si="54"/>
        <v>2203.2000000000003</v>
      </c>
      <c r="AB127" s="243">
        <f t="shared" si="54"/>
        <v>2479.6799999999998</v>
      </c>
      <c r="AC127" s="243">
        <f t="shared" si="54"/>
        <v>2790.7200000000003</v>
      </c>
      <c r="AD127" s="243">
        <f t="shared" si="54"/>
        <v>3100.6800000000003</v>
      </c>
      <c r="AE127" s="243">
        <f t="shared" si="54"/>
        <v>3380.3999999999996</v>
      </c>
      <c r="AF127" s="243">
        <f t="shared" si="54"/>
        <v>3706.56</v>
      </c>
      <c r="AG127" s="295">
        <f t="shared" si="54"/>
        <v>4017.5999999999995</v>
      </c>
      <c r="AH127" s="243">
        <f t="shared" si="54"/>
        <v>4352.3999999999996</v>
      </c>
      <c r="AI127" s="243">
        <f t="shared" si="54"/>
        <v>4687.2</v>
      </c>
      <c r="AJ127" s="243">
        <f t="shared" si="54"/>
        <v>5022</v>
      </c>
      <c r="AK127" s="243">
        <f t="shared" si="54"/>
        <v>5356.7999999999993</v>
      </c>
      <c r="AL127" s="243">
        <f t="shared" si="54"/>
        <v>5691.6</v>
      </c>
      <c r="AM127" s="243">
        <f t="shared" si="54"/>
        <v>6026.4</v>
      </c>
      <c r="AN127" s="243">
        <f t="shared" si="54"/>
        <v>6361.1999999999989</v>
      </c>
      <c r="AO127" s="243">
        <f t="shared" si="54"/>
        <v>6696</v>
      </c>
      <c r="AP127" s="222">
        <f>AP126+U197</f>
        <v>3.0999999999999996</v>
      </c>
    </row>
    <row r="128" spans="1:42" x14ac:dyDescent="0.15">
      <c r="A128" s="251" t="s">
        <v>133</v>
      </c>
      <c r="B128" s="248">
        <f t="shared" si="30"/>
        <v>893</v>
      </c>
      <c r="C128" s="248">
        <f t="shared" si="33"/>
        <v>1054</v>
      </c>
      <c r="D128" s="248">
        <f t="shared" si="36"/>
        <v>1277</v>
      </c>
      <c r="E128" s="248">
        <f t="shared" si="39"/>
        <v>1484</v>
      </c>
      <c r="F128" s="248">
        <f t="shared" si="42"/>
        <v>1730</v>
      </c>
      <c r="G128" s="248">
        <f t="shared" si="5"/>
        <v>1940</v>
      </c>
      <c r="H128" s="248">
        <f t="shared" si="7"/>
        <v>2195</v>
      </c>
      <c r="I128" s="248">
        <f t="shared" si="9"/>
        <v>2419</v>
      </c>
      <c r="J128" s="248">
        <f t="shared" si="11"/>
        <v>2688</v>
      </c>
      <c r="K128" s="248">
        <f t="shared" si="13"/>
        <v>2957</v>
      </c>
      <c r="L128" s="248">
        <f t="shared" si="15"/>
        <v>3226</v>
      </c>
      <c r="M128" s="248">
        <f t="shared" si="17"/>
        <v>3494</v>
      </c>
      <c r="N128" s="248">
        <f t="shared" si="19"/>
        <v>3763</v>
      </c>
      <c r="O128" s="248">
        <f t="shared" si="21"/>
        <v>4032</v>
      </c>
      <c r="P128" s="248">
        <f t="shared" si="24"/>
        <v>4301</v>
      </c>
      <c r="Q128" s="248">
        <f t="shared" si="27"/>
        <v>4570</v>
      </c>
      <c r="R128" s="248">
        <f t="shared" si="27"/>
        <v>4838</v>
      </c>
      <c r="S128" s="248">
        <f t="shared" si="27"/>
        <v>5107</v>
      </c>
      <c r="T128" s="249">
        <f t="shared" si="27"/>
        <v>5376</v>
      </c>
      <c r="V128" s="239">
        <v>56</v>
      </c>
      <c r="W128" s="243">
        <f t="shared" ref="W128:AO128" si="55">W74*$V$128*W134</f>
        <v>714.56</v>
      </c>
      <c r="X128" s="243">
        <f t="shared" si="55"/>
        <v>843.3599999999999</v>
      </c>
      <c r="Y128" s="243">
        <f t="shared" si="55"/>
        <v>1021.4399999999999</v>
      </c>
      <c r="Z128" s="243">
        <f t="shared" si="55"/>
        <v>1187.2</v>
      </c>
      <c r="AA128" s="243">
        <f t="shared" si="55"/>
        <v>1384.32</v>
      </c>
      <c r="AB128" s="243">
        <f t="shared" si="55"/>
        <v>1552.32</v>
      </c>
      <c r="AC128" s="243">
        <f t="shared" si="55"/>
        <v>1756.1599999999999</v>
      </c>
      <c r="AD128" s="243">
        <f t="shared" si="55"/>
        <v>1935.36</v>
      </c>
      <c r="AE128" s="243">
        <f t="shared" si="55"/>
        <v>2150.4</v>
      </c>
      <c r="AF128" s="243">
        <f t="shared" si="55"/>
        <v>2365.44</v>
      </c>
      <c r="AG128" s="295">
        <f t="shared" si="55"/>
        <v>2580.48</v>
      </c>
      <c r="AH128" s="243">
        <f t="shared" si="55"/>
        <v>2795.52</v>
      </c>
      <c r="AI128" s="243">
        <f t="shared" si="55"/>
        <v>3010.56</v>
      </c>
      <c r="AJ128" s="243">
        <f t="shared" si="55"/>
        <v>3225.6</v>
      </c>
      <c r="AK128" s="243">
        <f t="shared" si="55"/>
        <v>3440.64</v>
      </c>
      <c r="AL128" s="243">
        <f t="shared" si="55"/>
        <v>3655.68</v>
      </c>
      <c r="AM128" s="243">
        <f t="shared" si="55"/>
        <v>3870.72</v>
      </c>
      <c r="AN128" s="243">
        <f t="shared" si="55"/>
        <v>4085.7599999999998</v>
      </c>
      <c r="AO128" s="243">
        <f t="shared" si="55"/>
        <v>4300.8</v>
      </c>
      <c r="AP128" s="222">
        <v>1.92</v>
      </c>
    </row>
    <row r="129" spans="1:45" x14ac:dyDescent="0.15">
      <c r="A129" s="244">
        <v>1400</v>
      </c>
      <c r="B129" s="245">
        <f t="shared" si="30"/>
        <v>1635</v>
      </c>
      <c r="C129" s="245">
        <f t="shared" si="33"/>
        <v>1827</v>
      </c>
      <c r="D129" s="245">
        <f t="shared" si="36"/>
        <v>2150</v>
      </c>
      <c r="E129" s="245">
        <f t="shared" si="39"/>
        <v>2485</v>
      </c>
      <c r="F129" s="245">
        <f t="shared" si="42"/>
        <v>2856</v>
      </c>
      <c r="G129" s="245">
        <f t="shared" si="5"/>
        <v>3214</v>
      </c>
      <c r="H129" s="245">
        <f t="shared" si="7"/>
        <v>3618</v>
      </c>
      <c r="I129" s="245">
        <f t="shared" si="9"/>
        <v>4019</v>
      </c>
      <c r="J129" s="245">
        <f t="shared" si="11"/>
        <v>4382</v>
      </c>
      <c r="K129" s="245">
        <f t="shared" si="13"/>
        <v>4805</v>
      </c>
      <c r="L129" s="245">
        <f t="shared" si="15"/>
        <v>5208</v>
      </c>
      <c r="M129" s="245">
        <f t="shared" si="17"/>
        <v>5642</v>
      </c>
      <c r="N129" s="245">
        <f t="shared" si="19"/>
        <v>6076</v>
      </c>
      <c r="O129" s="245">
        <f t="shared" si="21"/>
        <v>6510</v>
      </c>
      <c r="P129" s="245">
        <f t="shared" si="24"/>
        <v>6944</v>
      </c>
      <c r="Q129" s="245">
        <f t="shared" si="27"/>
        <v>7378</v>
      </c>
      <c r="R129" s="245">
        <f t="shared" si="27"/>
        <v>7812</v>
      </c>
      <c r="S129" s="245">
        <f t="shared" si="27"/>
        <v>8246</v>
      </c>
      <c r="T129" s="246">
        <f t="shared" si="27"/>
        <v>8680</v>
      </c>
      <c r="V129" s="239">
        <v>1400</v>
      </c>
      <c r="W129" s="243">
        <f t="shared" ref="W129:AO129" si="56">W128+B199</f>
        <v>1308.1599999999999</v>
      </c>
      <c r="X129" s="243">
        <f t="shared" si="56"/>
        <v>1461.6</v>
      </c>
      <c r="Y129" s="243">
        <f t="shared" si="56"/>
        <v>1720.32</v>
      </c>
      <c r="Z129" s="243">
        <f t="shared" si="56"/>
        <v>1988</v>
      </c>
      <c r="AA129" s="243">
        <f t="shared" si="56"/>
        <v>2284.8000000000002</v>
      </c>
      <c r="AB129" s="243">
        <f t="shared" si="56"/>
        <v>2571.52</v>
      </c>
      <c r="AC129" s="243">
        <f t="shared" si="56"/>
        <v>2894.08</v>
      </c>
      <c r="AD129" s="243">
        <f t="shared" si="56"/>
        <v>3215.52</v>
      </c>
      <c r="AE129" s="243">
        <f t="shared" si="56"/>
        <v>3505.6000000000004</v>
      </c>
      <c r="AF129" s="243">
        <f t="shared" si="56"/>
        <v>3843.84</v>
      </c>
      <c r="AG129" s="295">
        <f t="shared" si="56"/>
        <v>4166.3999999999996</v>
      </c>
      <c r="AH129" s="243">
        <f t="shared" si="56"/>
        <v>4513.6000000000004</v>
      </c>
      <c r="AI129" s="243">
        <f t="shared" si="56"/>
        <v>4860.8</v>
      </c>
      <c r="AJ129" s="243">
        <f t="shared" si="56"/>
        <v>5208</v>
      </c>
      <c r="AK129" s="243">
        <f t="shared" si="56"/>
        <v>5555.2</v>
      </c>
      <c r="AL129" s="243">
        <f t="shared" si="56"/>
        <v>5902.4</v>
      </c>
      <c r="AM129" s="243">
        <f t="shared" si="56"/>
        <v>6249.5999999999995</v>
      </c>
      <c r="AN129" s="243">
        <f t="shared" si="56"/>
        <v>6596.7999999999993</v>
      </c>
      <c r="AO129" s="243">
        <f t="shared" si="56"/>
        <v>6944</v>
      </c>
      <c r="AP129" s="222">
        <f>AP128+U199</f>
        <v>3.0999999999999996</v>
      </c>
    </row>
    <row r="130" spans="1:45" x14ac:dyDescent="0.15">
      <c r="A130" s="251" t="s">
        <v>134</v>
      </c>
      <c r="B130" s="248">
        <f t="shared" si="30"/>
        <v>925</v>
      </c>
      <c r="C130" s="248">
        <f t="shared" si="33"/>
        <v>1092</v>
      </c>
      <c r="D130" s="248">
        <f t="shared" si="36"/>
        <v>1322</v>
      </c>
      <c r="E130" s="248">
        <f t="shared" si="39"/>
        <v>1537</v>
      </c>
      <c r="F130" s="248">
        <f t="shared" si="42"/>
        <v>1792</v>
      </c>
      <c r="G130" s="248">
        <f t="shared" si="5"/>
        <v>2010</v>
      </c>
      <c r="H130" s="248">
        <f t="shared" si="7"/>
        <v>2274</v>
      </c>
      <c r="I130" s="248">
        <f t="shared" si="9"/>
        <v>2506</v>
      </c>
      <c r="J130" s="248">
        <f t="shared" si="11"/>
        <v>2784</v>
      </c>
      <c r="K130" s="248">
        <f t="shared" si="13"/>
        <v>3062</v>
      </c>
      <c r="L130" s="248">
        <f t="shared" si="15"/>
        <v>3341</v>
      </c>
      <c r="M130" s="248">
        <f t="shared" si="17"/>
        <v>3619</v>
      </c>
      <c r="N130" s="248">
        <f t="shared" si="19"/>
        <v>3898</v>
      </c>
      <c r="O130" s="248">
        <f t="shared" si="21"/>
        <v>4176</v>
      </c>
      <c r="P130" s="248">
        <f t="shared" si="24"/>
        <v>4454</v>
      </c>
      <c r="Q130" s="248">
        <f t="shared" si="27"/>
        <v>4733</v>
      </c>
      <c r="R130" s="248">
        <f t="shared" si="27"/>
        <v>5011</v>
      </c>
      <c r="S130" s="248">
        <f t="shared" si="27"/>
        <v>5290</v>
      </c>
      <c r="T130" s="249">
        <f t="shared" si="27"/>
        <v>5568</v>
      </c>
      <c r="V130" s="239">
        <v>58</v>
      </c>
      <c r="W130" s="243">
        <f t="shared" ref="W130:AO130" si="57">W74*$V$130*W134</f>
        <v>740.08</v>
      </c>
      <c r="X130" s="243">
        <f t="shared" si="57"/>
        <v>873.4799999999999</v>
      </c>
      <c r="Y130" s="243">
        <f t="shared" si="57"/>
        <v>1057.9199999999998</v>
      </c>
      <c r="Z130" s="243">
        <f t="shared" si="57"/>
        <v>1229.6000000000001</v>
      </c>
      <c r="AA130" s="243">
        <f t="shared" si="57"/>
        <v>1433.76</v>
      </c>
      <c r="AB130" s="243">
        <f t="shared" si="57"/>
        <v>1607.76</v>
      </c>
      <c r="AC130" s="243">
        <f t="shared" si="57"/>
        <v>1818.8799999999999</v>
      </c>
      <c r="AD130" s="243">
        <f t="shared" si="57"/>
        <v>2004.48</v>
      </c>
      <c r="AE130" s="243">
        <f t="shared" si="57"/>
        <v>2227.1999999999998</v>
      </c>
      <c r="AF130" s="243">
        <f t="shared" si="57"/>
        <v>2449.92</v>
      </c>
      <c r="AG130" s="295">
        <f t="shared" si="57"/>
        <v>2672.64</v>
      </c>
      <c r="AH130" s="243">
        <f t="shared" si="57"/>
        <v>2895.3599999999997</v>
      </c>
      <c r="AI130" s="243">
        <f t="shared" si="57"/>
        <v>3118.08</v>
      </c>
      <c r="AJ130" s="243">
        <f t="shared" si="57"/>
        <v>3340.7999999999997</v>
      </c>
      <c r="AK130" s="243">
        <f t="shared" si="57"/>
        <v>3563.52</v>
      </c>
      <c r="AL130" s="243">
        <f t="shared" si="57"/>
        <v>3786.24</v>
      </c>
      <c r="AM130" s="243">
        <f t="shared" si="57"/>
        <v>4008.96</v>
      </c>
      <c r="AN130" s="243">
        <f t="shared" si="57"/>
        <v>4231.68</v>
      </c>
      <c r="AO130" s="243">
        <f t="shared" si="57"/>
        <v>4454.3999999999996</v>
      </c>
      <c r="AP130" s="222">
        <v>1.92</v>
      </c>
    </row>
    <row r="131" spans="1:45" x14ac:dyDescent="0.15">
      <c r="A131" s="244">
        <v>1450</v>
      </c>
      <c r="B131" s="245">
        <f t="shared" si="30"/>
        <v>1694</v>
      </c>
      <c r="C131" s="245">
        <f t="shared" si="33"/>
        <v>1892</v>
      </c>
      <c r="D131" s="245">
        <f t="shared" si="36"/>
        <v>2227</v>
      </c>
      <c r="E131" s="245">
        <f t="shared" si="39"/>
        <v>2574</v>
      </c>
      <c r="F131" s="245">
        <f t="shared" si="42"/>
        <v>2958</v>
      </c>
      <c r="G131" s="245">
        <f t="shared" si="5"/>
        <v>3329</v>
      </c>
      <c r="H131" s="245">
        <f t="shared" si="7"/>
        <v>3747</v>
      </c>
      <c r="I131" s="245">
        <f t="shared" si="9"/>
        <v>4163</v>
      </c>
      <c r="J131" s="245">
        <f t="shared" si="11"/>
        <v>4539</v>
      </c>
      <c r="K131" s="245">
        <f t="shared" si="13"/>
        <v>4976</v>
      </c>
      <c r="L131" s="245">
        <f t="shared" si="15"/>
        <v>5394</v>
      </c>
      <c r="M131" s="245">
        <f t="shared" si="17"/>
        <v>5844</v>
      </c>
      <c r="N131" s="245">
        <f t="shared" si="19"/>
        <v>6293</v>
      </c>
      <c r="O131" s="245">
        <f t="shared" si="21"/>
        <v>6743</v>
      </c>
      <c r="P131" s="245">
        <f t="shared" si="24"/>
        <v>7192</v>
      </c>
      <c r="Q131" s="245">
        <f t="shared" si="27"/>
        <v>7642</v>
      </c>
      <c r="R131" s="245">
        <f t="shared" si="27"/>
        <v>8091</v>
      </c>
      <c r="S131" s="245">
        <f t="shared" si="27"/>
        <v>8541</v>
      </c>
      <c r="T131" s="246">
        <f t="shared" si="27"/>
        <v>8990</v>
      </c>
      <c r="V131" s="239">
        <v>1450</v>
      </c>
      <c r="W131" s="243">
        <f t="shared" ref="W131:AO131" si="58">W130+B201</f>
        <v>1354.88</v>
      </c>
      <c r="X131" s="243">
        <f t="shared" si="58"/>
        <v>1513.8</v>
      </c>
      <c r="Y131" s="243">
        <f t="shared" si="58"/>
        <v>1781.7599999999998</v>
      </c>
      <c r="Z131" s="243">
        <f t="shared" si="58"/>
        <v>2059</v>
      </c>
      <c r="AA131" s="243">
        <f t="shared" si="58"/>
        <v>2366.4</v>
      </c>
      <c r="AB131" s="243">
        <f t="shared" si="58"/>
        <v>2663.36</v>
      </c>
      <c r="AC131" s="243">
        <f t="shared" si="58"/>
        <v>2997.4399999999996</v>
      </c>
      <c r="AD131" s="243">
        <f t="shared" si="58"/>
        <v>3330.36</v>
      </c>
      <c r="AE131" s="243">
        <f t="shared" si="58"/>
        <v>3630.7999999999997</v>
      </c>
      <c r="AF131" s="243">
        <f t="shared" si="58"/>
        <v>3981.12</v>
      </c>
      <c r="AG131" s="295">
        <f t="shared" si="58"/>
        <v>4315.2</v>
      </c>
      <c r="AH131" s="243">
        <f t="shared" si="58"/>
        <v>4674.7999999999993</v>
      </c>
      <c r="AI131" s="243">
        <f t="shared" si="58"/>
        <v>5034.3999999999996</v>
      </c>
      <c r="AJ131" s="243">
        <f t="shared" si="58"/>
        <v>5394</v>
      </c>
      <c r="AK131" s="243">
        <f t="shared" si="58"/>
        <v>5753.6</v>
      </c>
      <c r="AL131" s="243">
        <f t="shared" si="58"/>
        <v>6113.2</v>
      </c>
      <c r="AM131" s="243">
        <f t="shared" si="58"/>
        <v>6472.7999999999993</v>
      </c>
      <c r="AN131" s="243">
        <f t="shared" si="58"/>
        <v>6832.4</v>
      </c>
      <c r="AO131" s="243">
        <f t="shared" si="58"/>
        <v>7192</v>
      </c>
      <c r="AP131" s="222">
        <f>AP130+U201</f>
        <v>3.0999999999999996</v>
      </c>
    </row>
    <row r="132" spans="1:45" x14ac:dyDescent="0.15">
      <c r="A132" s="251" t="s">
        <v>135</v>
      </c>
      <c r="B132" s="248">
        <f t="shared" si="30"/>
        <v>957</v>
      </c>
      <c r="C132" s="248">
        <f t="shared" si="33"/>
        <v>1130</v>
      </c>
      <c r="D132" s="248">
        <f t="shared" si="36"/>
        <v>1368</v>
      </c>
      <c r="E132" s="248">
        <f t="shared" si="39"/>
        <v>1590</v>
      </c>
      <c r="F132" s="248">
        <f t="shared" si="42"/>
        <v>1854</v>
      </c>
      <c r="G132" s="248">
        <f t="shared" si="5"/>
        <v>2079</v>
      </c>
      <c r="H132" s="248">
        <f t="shared" si="7"/>
        <v>2352</v>
      </c>
      <c r="I132" s="248">
        <f t="shared" si="9"/>
        <v>2592</v>
      </c>
      <c r="J132" s="248">
        <f t="shared" si="11"/>
        <v>2880</v>
      </c>
      <c r="K132" s="248">
        <f t="shared" si="13"/>
        <v>3168</v>
      </c>
      <c r="L132" s="248">
        <f t="shared" si="15"/>
        <v>3456</v>
      </c>
      <c r="M132" s="248">
        <f t="shared" si="17"/>
        <v>3744</v>
      </c>
      <c r="N132" s="248">
        <f t="shared" si="19"/>
        <v>4032</v>
      </c>
      <c r="O132" s="248">
        <f t="shared" si="21"/>
        <v>4320</v>
      </c>
      <c r="P132" s="248">
        <f t="shared" si="24"/>
        <v>4608</v>
      </c>
      <c r="Q132" s="248">
        <f t="shared" si="27"/>
        <v>4896</v>
      </c>
      <c r="R132" s="248">
        <f t="shared" si="27"/>
        <v>5184</v>
      </c>
      <c r="S132" s="248">
        <f t="shared" si="27"/>
        <v>5472</v>
      </c>
      <c r="T132" s="249">
        <f t="shared" si="27"/>
        <v>5760</v>
      </c>
      <c r="V132" s="239">
        <v>60</v>
      </c>
      <c r="W132" s="243">
        <f t="shared" ref="W132:AO132" si="59">W74*$V$132*W134</f>
        <v>765.6</v>
      </c>
      <c r="X132" s="243">
        <f t="shared" si="59"/>
        <v>903.59999999999991</v>
      </c>
      <c r="Y132" s="243">
        <f t="shared" si="59"/>
        <v>1094.3999999999999</v>
      </c>
      <c r="Z132" s="243">
        <f t="shared" si="59"/>
        <v>1272</v>
      </c>
      <c r="AA132" s="243">
        <f t="shared" si="59"/>
        <v>1483.2</v>
      </c>
      <c r="AB132" s="243">
        <f t="shared" si="59"/>
        <v>1663.2</v>
      </c>
      <c r="AC132" s="243">
        <f t="shared" si="59"/>
        <v>1881.6</v>
      </c>
      <c r="AD132" s="243">
        <f t="shared" si="59"/>
        <v>2073.6</v>
      </c>
      <c r="AE132" s="243">
        <f t="shared" si="59"/>
        <v>2304</v>
      </c>
      <c r="AF132" s="243">
        <f t="shared" si="59"/>
        <v>2534.4</v>
      </c>
      <c r="AG132" s="295">
        <f t="shared" si="59"/>
        <v>2764.7999999999997</v>
      </c>
      <c r="AH132" s="243">
        <f t="shared" si="59"/>
        <v>2995.2</v>
      </c>
      <c r="AI132" s="243">
        <f t="shared" si="59"/>
        <v>3225.6</v>
      </c>
      <c r="AJ132" s="243">
        <f t="shared" si="59"/>
        <v>3456</v>
      </c>
      <c r="AK132" s="243">
        <f t="shared" si="59"/>
        <v>3686.3999999999996</v>
      </c>
      <c r="AL132" s="243">
        <f t="shared" si="59"/>
        <v>3916.7999999999997</v>
      </c>
      <c r="AM132" s="243">
        <f t="shared" si="59"/>
        <v>4147.2</v>
      </c>
      <c r="AN132" s="243">
        <f t="shared" si="59"/>
        <v>4377.5999999999995</v>
      </c>
      <c r="AO132" s="243">
        <f t="shared" si="59"/>
        <v>4608</v>
      </c>
      <c r="AP132" s="222">
        <v>1.92</v>
      </c>
    </row>
    <row r="133" spans="1:45" ht="13" thickBot="1" x14ac:dyDescent="0.2">
      <c r="A133" s="240">
        <v>1500</v>
      </c>
      <c r="B133" s="252">
        <f t="shared" si="30"/>
        <v>1752</v>
      </c>
      <c r="C133" s="252">
        <f t="shared" si="33"/>
        <v>1958</v>
      </c>
      <c r="D133" s="252">
        <f t="shared" si="36"/>
        <v>2304</v>
      </c>
      <c r="E133" s="252">
        <f t="shared" si="39"/>
        <v>2663</v>
      </c>
      <c r="F133" s="252">
        <f t="shared" si="42"/>
        <v>3060</v>
      </c>
      <c r="G133" s="252">
        <f t="shared" si="5"/>
        <v>3444</v>
      </c>
      <c r="H133" s="252">
        <f t="shared" si="7"/>
        <v>3876</v>
      </c>
      <c r="I133" s="252">
        <f t="shared" si="9"/>
        <v>4307</v>
      </c>
      <c r="J133" s="252">
        <f t="shared" si="11"/>
        <v>4695</v>
      </c>
      <c r="K133" s="252">
        <f t="shared" si="13"/>
        <v>5148</v>
      </c>
      <c r="L133" s="252">
        <f t="shared" si="15"/>
        <v>5580</v>
      </c>
      <c r="M133" s="252">
        <f t="shared" si="17"/>
        <v>6045</v>
      </c>
      <c r="N133" s="252">
        <f t="shared" si="19"/>
        <v>6510</v>
      </c>
      <c r="O133" s="252">
        <f t="shared" si="21"/>
        <v>6975</v>
      </c>
      <c r="P133" s="252">
        <f t="shared" si="24"/>
        <v>7440</v>
      </c>
      <c r="Q133" s="252">
        <f t="shared" si="27"/>
        <v>7905</v>
      </c>
      <c r="R133" s="252">
        <f t="shared" si="27"/>
        <v>8370</v>
      </c>
      <c r="S133" s="252">
        <f t="shared" si="27"/>
        <v>8835</v>
      </c>
      <c r="T133" s="253">
        <f t="shared" si="27"/>
        <v>9300</v>
      </c>
      <c r="V133" s="239">
        <v>1500</v>
      </c>
      <c r="W133" s="243">
        <f t="shared" ref="W133:AO133" si="60">W132+B203</f>
        <v>1401.6</v>
      </c>
      <c r="X133" s="243">
        <f t="shared" si="60"/>
        <v>1566</v>
      </c>
      <c r="Y133" s="243">
        <f t="shared" si="60"/>
        <v>1843.1999999999998</v>
      </c>
      <c r="Z133" s="243">
        <f t="shared" si="60"/>
        <v>2130</v>
      </c>
      <c r="AA133" s="243">
        <f t="shared" si="60"/>
        <v>2448</v>
      </c>
      <c r="AB133" s="243">
        <f t="shared" si="60"/>
        <v>2755.2</v>
      </c>
      <c r="AC133" s="243">
        <f t="shared" si="60"/>
        <v>3100.8</v>
      </c>
      <c r="AD133" s="243">
        <f t="shared" si="60"/>
        <v>3445.2</v>
      </c>
      <c r="AE133" s="243">
        <f t="shared" si="60"/>
        <v>3756</v>
      </c>
      <c r="AF133" s="243">
        <f t="shared" si="60"/>
        <v>4118.3999999999996</v>
      </c>
      <c r="AG133" s="295">
        <f t="shared" si="60"/>
        <v>4464</v>
      </c>
      <c r="AH133" s="243">
        <f t="shared" si="60"/>
        <v>4836</v>
      </c>
      <c r="AI133" s="243">
        <f t="shared" si="60"/>
        <v>5208</v>
      </c>
      <c r="AJ133" s="243">
        <f t="shared" si="60"/>
        <v>5580</v>
      </c>
      <c r="AK133" s="243">
        <f t="shared" si="60"/>
        <v>5952</v>
      </c>
      <c r="AL133" s="243">
        <f t="shared" si="60"/>
        <v>6324</v>
      </c>
      <c r="AM133" s="243">
        <f t="shared" si="60"/>
        <v>6696</v>
      </c>
      <c r="AN133" s="243">
        <f t="shared" si="60"/>
        <v>7067.9999999999991</v>
      </c>
      <c r="AO133" s="243">
        <f t="shared" si="60"/>
        <v>7440</v>
      </c>
      <c r="AP133" s="222">
        <f>AP132+U203</f>
        <v>3.0999999999999996</v>
      </c>
    </row>
    <row r="134" spans="1:45" x14ac:dyDescent="0.15">
      <c r="W134" s="301">
        <v>3.19</v>
      </c>
      <c r="X134" s="221">
        <v>2.5099999999999998</v>
      </c>
      <c r="Y134" s="221">
        <v>2.2799999999999998</v>
      </c>
      <c r="Z134" s="221">
        <v>2.12</v>
      </c>
      <c r="AA134" s="221">
        <v>2.06</v>
      </c>
      <c r="AB134" s="221">
        <v>1.98</v>
      </c>
      <c r="AC134" s="221">
        <v>1.96</v>
      </c>
      <c r="AD134" s="221">
        <v>1.92</v>
      </c>
      <c r="AE134" s="221">
        <v>1.92</v>
      </c>
      <c r="AF134" s="221">
        <v>1.92</v>
      </c>
      <c r="AG134" s="301">
        <v>1.92</v>
      </c>
      <c r="AH134" s="221">
        <v>1.92</v>
      </c>
      <c r="AI134" s="221">
        <v>1.92</v>
      </c>
      <c r="AJ134" s="221">
        <v>1.92</v>
      </c>
      <c r="AK134" s="221">
        <v>1.92</v>
      </c>
      <c r="AL134" s="221">
        <v>1.92</v>
      </c>
      <c r="AM134" s="221">
        <v>1.92</v>
      </c>
      <c r="AN134" s="221">
        <v>1.92</v>
      </c>
      <c r="AO134" s="221">
        <v>1.92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5.84</v>
      </c>
      <c r="X135" s="302">
        <f t="shared" ref="X135:AO135" si="61">X134+C204</f>
        <v>4.3499999999999996</v>
      </c>
      <c r="Y135" s="302">
        <f t="shared" si="61"/>
        <v>3.84</v>
      </c>
      <c r="Z135" s="302">
        <f t="shared" si="61"/>
        <v>3.55</v>
      </c>
      <c r="AA135" s="302">
        <f t="shared" si="61"/>
        <v>3.4000000000000004</v>
      </c>
      <c r="AB135" s="302">
        <f t="shared" si="61"/>
        <v>3.2800000000000002</v>
      </c>
      <c r="AC135" s="302">
        <f t="shared" si="61"/>
        <v>3.23</v>
      </c>
      <c r="AD135" s="302">
        <f t="shared" si="61"/>
        <v>3.19</v>
      </c>
      <c r="AE135" s="302">
        <f t="shared" si="61"/>
        <v>3.13</v>
      </c>
      <c r="AF135" s="302">
        <f t="shared" si="61"/>
        <v>3.12</v>
      </c>
      <c r="AG135" s="302">
        <f t="shared" si="61"/>
        <v>3.0999999999999996</v>
      </c>
      <c r="AH135" s="302">
        <f t="shared" si="61"/>
        <v>3.0999999999999996</v>
      </c>
      <c r="AI135" s="302">
        <f t="shared" si="61"/>
        <v>3.0999999999999996</v>
      </c>
      <c r="AJ135" s="302">
        <f t="shared" si="61"/>
        <v>3.0999999999999996</v>
      </c>
      <c r="AK135" s="302">
        <f t="shared" si="61"/>
        <v>3.0999999999999996</v>
      </c>
      <c r="AL135" s="302">
        <f t="shared" si="61"/>
        <v>3.0999999999999996</v>
      </c>
      <c r="AM135" s="302">
        <f t="shared" si="61"/>
        <v>3.0999999999999996</v>
      </c>
      <c r="AN135" s="302">
        <f t="shared" si="61"/>
        <v>3.0999999999999996</v>
      </c>
      <c r="AO135" s="302">
        <f t="shared" si="61"/>
        <v>3.0999999999999996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6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6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6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6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6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6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6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63">B144*$A$192*B204</f>
        <v>530</v>
      </c>
      <c r="C193" s="243">
        <f t="shared" si="63"/>
        <v>552</v>
      </c>
      <c r="D193" s="243">
        <f t="shared" si="63"/>
        <v>624</v>
      </c>
      <c r="E193" s="243">
        <f t="shared" si="63"/>
        <v>715</v>
      </c>
      <c r="F193" s="243">
        <f t="shared" si="63"/>
        <v>804</v>
      </c>
      <c r="G193" s="243">
        <f t="shared" si="63"/>
        <v>910</v>
      </c>
      <c r="H193" s="243">
        <f t="shared" si="63"/>
        <v>1016</v>
      </c>
      <c r="I193" s="243">
        <f t="shared" si="63"/>
        <v>1143</v>
      </c>
      <c r="J193" s="243">
        <f t="shared" si="63"/>
        <v>1210</v>
      </c>
      <c r="K193" s="243">
        <f t="shared" si="63"/>
        <v>1320</v>
      </c>
      <c r="L193" s="243">
        <f t="shared" si="63"/>
        <v>1416</v>
      </c>
      <c r="M193" s="243">
        <f t="shared" si="63"/>
        <v>1534</v>
      </c>
      <c r="N193" s="243">
        <f t="shared" si="63"/>
        <v>1652</v>
      </c>
      <c r="O193" s="243">
        <f t="shared" si="63"/>
        <v>1770</v>
      </c>
      <c r="P193" s="243">
        <f t="shared" si="63"/>
        <v>1888</v>
      </c>
      <c r="Q193" s="243">
        <f t="shared" si="63"/>
        <v>2006</v>
      </c>
      <c r="R193" s="243">
        <f t="shared" si="63"/>
        <v>2124</v>
      </c>
      <c r="S193" s="243">
        <f t="shared" si="63"/>
        <v>2242</v>
      </c>
      <c r="T193" s="243">
        <f t="shared" si="6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64">B144*$A$194*B204</f>
        <v>551.19999999999993</v>
      </c>
      <c r="C195" s="243">
        <f t="shared" si="64"/>
        <v>574.08000000000004</v>
      </c>
      <c r="D195" s="243">
        <f t="shared" si="64"/>
        <v>648.96</v>
      </c>
      <c r="E195" s="243">
        <f t="shared" si="64"/>
        <v>743.6</v>
      </c>
      <c r="F195" s="243">
        <f t="shared" si="64"/>
        <v>836.16000000000008</v>
      </c>
      <c r="G195" s="243">
        <f t="shared" si="64"/>
        <v>946.4</v>
      </c>
      <c r="H195" s="243">
        <f t="shared" si="64"/>
        <v>1056.6400000000001</v>
      </c>
      <c r="I195" s="243">
        <f t="shared" si="64"/>
        <v>1188.72</v>
      </c>
      <c r="J195" s="243">
        <f t="shared" si="64"/>
        <v>1258.3999999999999</v>
      </c>
      <c r="K195" s="243">
        <f t="shared" si="64"/>
        <v>1372.8</v>
      </c>
      <c r="L195" s="243">
        <f t="shared" si="64"/>
        <v>1472.6399999999999</v>
      </c>
      <c r="M195" s="243">
        <f t="shared" si="64"/>
        <v>1595.36</v>
      </c>
      <c r="N195" s="243">
        <f t="shared" si="64"/>
        <v>1718.08</v>
      </c>
      <c r="O195" s="243">
        <f t="shared" si="64"/>
        <v>1840.8</v>
      </c>
      <c r="P195" s="243">
        <f t="shared" si="64"/>
        <v>1963.52</v>
      </c>
      <c r="Q195" s="243">
        <f t="shared" si="64"/>
        <v>2086.2399999999998</v>
      </c>
      <c r="R195" s="243">
        <f t="shared" si="64"/>
        <v>2208.96</v>
      </c>
      <c r="S195" s="243">
        <f t="shared" si="64"/>
        <v>2331.6799999999998</v>
      </c>
      <c r="T195" s="243">
        <f t="shared" si="6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65">B144*$A$196*B204</f>
        <v>572.4</v>
      </c>
      <c r="C197" s="243">
        <f t="shared" si="65"/>
        <v>596.16000000000008</v>
      </c>
      <c r="D197" s="243">
        <f t="shared" si="65"/>
        <v>673.92000000000007</v>
      </c>
      <c r="E197" s="243">
        <f t="shared" si="65"/>
        <v>772.19999999999993</v>
      </c>
      <c r="F197" s="243">
        <f t="shared" si="65"/>
        <v>868.32</v>
      </c>
      <c r="G197" s="243">
        <f t="shared" si="65"/>
        <v>982.80000000000007</v>
      </c>
      <c r="H197" s="243">
        <f t="shared" si="65"/>
        <v>1097.28</v>
      </c>
      <c r="I197" s="243">
        <f t="shared" si="65"/>
        <v>1234.44</v>
      </c>
      <c r="J197" s="243">
        <f t="shared" si="65"/>
        <v>1306.8</v>
      </c>
      <c r="K197" s="243">
        <f t="shared" si="65"/>
        <v>1425.6</v>
      </c>
      <c r="L197" s="243">
        <f t="shared" si="65"/>
        <v>1529.28</v>
      </c>
      <c r="M197" s="243">
        <f t="shared" si="65"/>
        <v>1656.7199999999998</v>
      </c>
      <c r="N197" s="243">
        <f t="shared" si="65"/>
        <v>1784.1599999999999</v>
      </c>
      <c r="O197" s="243">
        <f t="shared" si="65"/>
        <v>1911.6</v>
      </c>
      <c r="P197" s="243">
        <f t="shared" si="65"/>
        <v>2039.04</v>
      </c>
      <c r="Q197" s="243">
        <f t="shared" si="65"/>
        <v>2166.48</v>
      </c>
      <c r="R197" s="243">
        <f t="shared" si="65"/>
        <v>2293.92</v>
      </c>
      <c r="S197" s="243">
        <f t="shared" si="65"/>
        <v>2421.3599999999997</v>
      </c>
      <c r="T197" s="243">
        <f t="shared" si="6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66">B144*$A$198*B204</f>
        <v>593.6</v>
      </c>
      <c r="C199" s="243">
        <f t="shared" si="66"/>
        <v>618.24</v>
      </c>
      <c r="D199" s="243">
        <f t="shared" si="66"/>
        <v>698.88</v>
      </c>
      <c r="E199" s="243">
        <f t="shared" si="66"/>
        <v>800.8</v>
      </c>
      <c r="F199" s="243">
        <f t="shared" si="66"/>
        <v>900.48</v>
      </c>
      <c r="G199" s="243">
        <f t="shared" si="66"/>
        <v>1019.2</v>
      </c>
      <c r="H199" s="243">
        <f t="shared" si="66"/>
        <v>1137.92</v>
      </c>
      <c r="I199" s="243">
        <f t="shared" si="66"/>
        <v>1280.1600000000001</v>
      </c>
      <c r="J199" s="243">
        <f t="shared" si="66"/>
        <v>1355.2</v>
      </c>
      <c r="K199" s="243">
        <f t="shared" si="66"/>
        <v>1478.3999999999999</v>
      </c>
      <c r="L199" s="243">
        <f t="shared" si="66"/>
        <v>1585.9199999999998</v>
      </c>
      <c r="M199" s="243">
        <f t="shared" si="66"/>
        <v>1718.08</v>
      </c>
      <c r="N199" s="243">
        <f t="shared" si="66"/>
        <v>1850.24</v>
      </c>
      <c r="O199" s="243">
        <f t="shared" si="66"/>
        <v>1982.3999999999999</v>
      </c>
      <c r="P199" s="243">
        <f t="shared" si="66"/>
        <v>2114.56</v>
      </c>
      <c r="Q199" s="243">
        <f t="shared" si="66"/>
        <v>2246.7199999999998</v>
      </c>
      <c r="R199" s="243">
        <f t="shared" si="66"/>
        <v>2378.8799999999997</v>
      </c>
      <c r="S199" s="243">
        <f t="shared" si="6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67">B144*$A$200*B204</f>
        <v>614.79999999999995</v>
      </c>
      <c r="C201" s="243">
        <f t="shared" si="67"/>
        <v>640.32000000000005</v>
      </c>
      <c r="D201" s="243">
        <f t="shared" si="67"/>
        <v>723.84</v>
      </c>
      <c r="E201" s="243">
        <f t="shared" si="67"/>
        <v>829.4</v>
      </c>
      <c r="F201" s="243">
        <f t="shared" si="67"/>
        <v>932.6400000000001</v>
      </c>
      <c r="G201" s="243">
        <f t="shared" si="67"/>
        <v>1055.6000000000001</v>
      </c>
      <c r="H201" s="243">
        <f t="shared" si="67"/>
        <v>1178.56</v>
      </c>
      <c r="I201" s="243">
        <f t="shared" si="67"/>
        <v>1325.88</v>
      </c>
      <c r="J201" s="243">
        <f t="shared" si="67"/>
        <v>1403.6</v>
      </c>
      <c r="K201" s="243">
        <f t="shared" si="67"/>
        <v>1531.2</v>
      </c>
      <c r="L201" s="243">
        <f t="shared" si="67"/>
        <v>1642.56</v>
      </c>
      <c r="M201" s="243">
        <f t="shared" si="67"/>
        <v>1779.4399999999998</v>
      </c>
      <c r="N201" s="243">
        <f t="shared" si="67"/>
        <v>1916.32</v>
      </c>
      <c r="O201" s="243">
        <f t="shared" si="67"/>
        <v>2053.1999999999998</v>
      </c>
      <c r="P201" s="243">
        <f t="shared" si="67"/>
        <v>2190.08</v>
      </c>
      <c r="Q201" s="243">
        <f t="shared" si="67"/>
        <v>2326.96</v>
      </c>
      <c r="R201" s="243">
        <f t="shared" si="67"/>
        <v>2463.8399999999997</v>
      </c>
      <c r="S201" s="243">
        <f t="shared" si="67"/>
        <v>2600.7199999999998</v>
      </c>
      <c r="T201" s="243">
        <f t="shared" si="6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68">B144*$A$202*B204</f>
        <v>636</v>
      </c>
      <c r="C203" s="243">
        <f t="shared" si="68"/>
        <v>662.4</v>
      </c>
      <c r="D203" s="243">
        <f t="shared" si="68"/>
        <v>748.80000000000007</v>
      </c>
      <c r="E203" s="243">
        <f t="shared" si="68"/>
        <v>858</v>
      </c>
      <c r="F203" s="243">
        <f t="shared" si="68"/>
        <v>964.80000000000007</v>
      </c>
      <c r="G203" s="243">
        <f t="shared" si="68"/>
        <v>1092</v>
      </c>
      <c r="H203" s="243">
        <f t="shared" si="68"/>
        <v>1219.2</v>
      </c>
      <c r="I203" s="243">
        <f t="shared" si="68"/>
        <v>1371.6</v>
      </c>
      <c r="J203" s="243">
        <f t="shared" si="68"/>
        <v>1452</v>
      </c>
      <c r="K203" s="243">
        <f t="shared" si="68"/>
        <v>1584</v>
      </c>
      <c r="L203" s="243">
        <f t="shared" si="68"/>
        <v>1699.1999999999998</v>
      </c>
      <c r="M203" s="243">
        <f t="shared" si="68"/>
        <v>1840.8</v>
      </c>
      <c r="N203" s="243">
        <f t="shared" si="68"/>
        <v>1982.3999999999999</v>
      </c>
      <c r="O203" s="243">
        <f t="shared" si="68"/>
        <v>2124</v>
      </c>
      <c r="P203" s="243">
        <f t="shared" si="68"/>
        <v>2265.6</v>
      </c>
      <c r="Q203" s="243">
        <f t="shared" si="68"/>
        <v>2407.1999999999998</v>
      </c>
      <c r="R203" s="243">
        <f t="shared" si="68"/>
        <v>2548.7999999999997</v>
      </c>
      <c r="S203" s="243">
        <f t="shared" si="68"/>
        <v>2690.3999999999996</v>
      </c>
      <c r="T203" s="243">
        <f t="shared" si="6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C958D-A402-BB46-B3B4-A39ED6D6790B}">
  <sheetPr>
    <tabColor theme="3" tint="0.79998168889431442"/>
  </sheetPr>
  <dimension ref="A1:AS205"/>
  <sheetViews>
    <sheetView showGridLines="0" zoomScaleNormal="100" workbookViewId="0">
      <selection activeCell="AI37" sqref="AI37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183</v>
      </c>
      <c r="H3" s="225"/>
      <c r="I3" s="225"/>
      <c r="J3" s="225"/>
      <c r="K3" s="225"/>
      <c r="L3" s="225"/>
      <c r="M3" s="225"/>
      <c r="N3" s="226"/>
      <c r="O3" s="294" t="s">
        <v>233</v>
      </c>
      <c r="P3" s="224" t="s">
        <v>185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184</v>
      </c>
      <c r="H4" s="225"/>
      <c r="I4" s="225"/>
      <c r="J4" s="225"/>
      <c r="K4" s="225"/>
      <c r="L4" s="225"/>
      <c r="M4" s="225"/>
      <c r="N4" s="226"/>
      <c r="O4" s="294" t="s">
        <v>233</v>
      </c>
      <c r="P4" s="224" t="s">
        <v>186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187</v>
      </c>
      <c r="H5" s="225"/>
      <c r="I5" s="225"/>
      <c r="J5" s="225"/>
      <c r="K5" s="225"/>
      <c r="L5" s="225"/>
      <c r="M5" s="225"/>
      <c r="N5" s="226"/>
      <c r="O5" s="294" t="s">
        <v>233</v>
      </c>
      <c r="P5" s="224" t="s">
        <v>189</v>
      </c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 t="s">
        <v>188</v>
      </c>
      <c r="H6" s="225"/>
      <c r="I6" s="225"/>
      <c r="J6" s="225"/>
      <c r="K6" s="225"/>
      <c r="L6" s="225"/>
      <c r="M6" s="225"/>
      <c r="N6" s="226"/>
      <c r="O6" s="294" t="s">
        <v>233</v>
      </c>
      <c r="P6" s="224" t="s">
        <v>190</v>
      </c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N7" s="226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228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428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228</v>
      </c>
      <c r="C12" s="313">
        <v>262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428</v>
      </c>
      <c r="C13" s="317">
        <v>463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264</v>
      </c>
      <c r="C14" s="321">
        <v>296</v>
      </c>
      <c r="D14" s="322">
        <v>323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492</v>
      </c>
      <c r="C15" s="309">
        <v>523</v>
      </c>
      <c r="D15" s="310">
        <v>567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299</v>
      </c>
      <c r="C16" s="313">
        <v>338</v>
      </c>
      <c r="D16" s="314">
        <v>373</v>
      </c>
      <c r="E16" s="315">
        <v>407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552</v>
      </c>
      <c r="C17" s="309">
        <v>592</v>
      </c>
      <c r="D17" s="310">
        <v>639</v>
      </c>
      <c r="E17" s="311">
        <v>693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325</v>
      </c>
      <c r="C18" s="313">
        <v>377</v>
      </c>
      <c r="D18" s="314">
        <v>418</v>
      </c>
      <c r="E18" s="315">
        <v>473</v>
      </c>
      <c r="F18" s="313">
        <v>512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600</v>
      </c>
      <c r="C19" s="317">
        <v>653</v>
      </c>
      <c r="D19" s="318">
        <v>725</v>
      </c>
      <c r="E19" s="319">
        <v>793</v>
      </c>
      <c r="F19" s="317">
        <v>858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358</v>
      </c>
      <c r="C20" s="321">
        <v>410</v>
      </c>
      <c r="D20" s="322">
        <v>464</v>
      </c>
      <c r="E20" s="323">
        <v>526</v>
      </c>
      <c r="F20" s="321">
        <v>574</v>
      </c>
      <c r="G20" s="322">
        <v>645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660</v>
      </c>
      <c r="C21" s="309">
        <v>712</v>
      </c>
      <c r="D21" s="310">
        <v>806</v>
      </c>
      <c r="E21" s="311">
        <v>889</v>
      </c>
      <c r="F21" s="309">
        <v>967</v>
      </c>
      <c r="G21" s="310">
        <v>1064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383</v>
      </c>
      <c r="C22" s="313">
        <v>448</v>
      </c>
      <c r="D22" s="314">
        <v>505</v>
      </c>
      <c r="E22" s="315">
        <v>589</v>
      </c>
      <c r="F22" s="313">
        <v>641</v>
      </c>
      <c r="G22" s="314">
        <v>724</v>
      </c>
      <c r="H22" s="315">
        <v>811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715</v>
      </c>
      <c r="C23" s="309">
        <v>780</v>
      </c>
      <c r="D23" s="310">
        <v>871</v>
      </c>
      <c r="E23" s="311">
        <v>995</v>
      </c>
      <c r="F23" s="309">
        <v>1080</v>
      </c>
      <c r="G23" s="310">
        <v>1183</v>
      </c>
      <c r="H23" s="311">
        <v>1338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418</v>
      </c>
      <c r="C24" s="313">
        <v>489</v>
      </c>
      <c r="D24" s="314">
        <v>550</v>
      </c>
      <c r="E24" s="315">
        <v>645</v>
      </c>
      <c r="F24" s="313">
        <v>699</v>
      </c>
      <c r="G24" s="314">
        <v>787</v>
      </c>
      <c r="H24" s="315">
        <v>885</v>
      </c>
      <c r="I24" s="313">
        <v>969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U24" s="294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779</v>
      </c>
      <c r="C25" s="317">
        <v>850</v>
      </c>
      <c r="D25" s="318">
        <v>947</v>
      </c>
      <c r="E25" s="319">
        <v>1074</v>
      </c>
      <c r="F25" s="317">
        <v>1185</v>
      </c>
      <c r="G25" s="318">
        <v>1289</v>
      </c>
      <c r="H25" s="319">
        <v>1472</v>
      </c>
      <c r="I25" s="317">
        <v>1621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444</v>
      </c>
      <c r="C26" s="321">
        <v>522</v>
      </c>
      <c r="D26" s="322">
        <v>603</v>
      </c>
      <c r="E26" s="323">
        <v>709</v>
      </c>
      <c r="F26" s="321">
        <v>769</v>
      </c>
      <c r="G26" s="322">
        <v>864</v>
      </c>
      <c r="H26" s="323">
        <v>970</v>
      </c>
      <c r="I26" s="321">
        <v>1066</v>
      </c>
      <c r="J26" s="322">
        <v>1183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824</v>
      </c>
      <c r="C27" s="309">
        <v>902</v>
      </c>
      <c r="D27" s="310">
        <v>1040</v>
      </c>
      <c r="E27" s="311">
        <v>1169</v>
      </c>
      <c r="F27" s="309">
        <v>1299</v>
      </c>
      <c r="G27" s="310">
        <v>1417</v>
      </c>
      <c r="H27" s="311">
        <v>1615</v>
      </c>
      <c r="I27" s="309">
        <v>1779</v>
      </c>
      <c r="J27" s="310">
        <v>1976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481</v>
      </c>
      <c r="C28" s="313">
        <v>554</v>
      </c>
      <c r="D28" s="314">
        <v>645</v>
      </c>
      <c r="E28" s="315">
        <v>742</v>
      </c>
      <c r="F28" s="313">
        <v>866</v>
      </c>
      <c r="G28" s="314">
        <v>969</v>
      </c>
      <c r="H28" s="315">
        <v>1089</v>
      </c>
      <c r="I28" s="313">
        <v>1206</v>
      </c>
      <c r="J28" s="314">
        <v>1340</v>
      </c>
      <c r="K28" s="315">
        <v>1474</v>
      </c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896</v>
      </c>
      <c r="C29" s="309">
        <v>969</v>
      </c>
      <c r="D29" s="310">
        <v>1105</v>
      </c>
      <c r="E29" s="311">
        <v>1244</v>
      </c>
      <c r="F29" s="309">
        <v>1446</v>
      </c>
      <c r="G29" s="310">
        <v>1583</v>
      </c>
      <c r="H29" s="311">
        <v>1794</v>
      </c>
      <c r="I29" s="309">
        <v>1988</v>
      </c>
      <c r="J29" s="310">
        <v>2205</v>
      </c>
      <c r="K29" s="311">
        <v>2438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506</v>
      </c>
      <c r="C30" s="313">
        <v>608</v>
      </c>
      <c r="D30" s="314">
        <v>705</v>
      </c>
      <c r="E30" s="315">
        <v>793</v>
      </c>
      <c r="F30" s="313">
        <v>925</v>
      </c>
      <c r="G30" s="314">
        <v>1032</v>
      </c>
      <c r="H30" s="315">
        <v>1163</v>
      </c>
      <c r="I30" s="313">
        <v>1286</v>
      </c>
      <c r="J30" s="314">
        <v>1427</v>
      </c>
      <c r="K30" s="315">
        <v>1569</v>
      </c>
      <c r="L30" s="313">
        <v>1712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945</v>
      </c>
      <c r="C31" s="317">
        <v>1047</v>
      </c>
      <c r="D31" s="318">
        <v>1195</v>
      </c>
      <c r="E31" s="319">
        <v>1334</v>
      </c>
      <c r="F31" s="317">
        <v>1537</v>
      </c>
      <c r="G31" s="318">
        <v>1698</v>
      </c>
      <c r="H31" s="319">
        <v>1905</v>
      </c>
      <c r="I31" s="317">
        <v>2110</v>
      </c>
      <c r="J31" s="318">
        <v>2335</v>
      </c>
      <c r="K31" s="319">
        <v>2582</v>
      </c>
      <c r="L31" s="317">
        <v>2826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542</v>
      </c>
      <c r="C32" s="321">
        <v>638</v>
      </c>
      <c r="D32" s="322">
        <v>737</v>
      </c>
      <c r="E32" s="323">
        <v>851</v>
      </c>
      <c r="F32" s="321">
        <v>992</v>
      </c>
      <c r="G32" s="322">
        <v>1108</v>
      </c>
      <c r="H32" s="323">
        <v>1248</v>
      </c>
      <c r="I32" s="321">
        <v>1385</v>
      </c>
      <c r="J32" s="322">
        <v>1538</v>
      </c>
      <c r="K32" s="323">
        <v>1692</v>
      </c>
      <c r="L32" s="321">
        <v>1846</v>
      </c>
      <c r="M32" s="322">
        <v>2000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1006</v>
      </c>
      <c r="C33" s="309">
        <v>1102</v>
      </c>
      <c r="D33" s="310">
        <v>1264</v>
      </c>
      <c r="E33" s="311">
        <v>1436</v>
      </c>
      <c r="F33" s="309">
        <v>1640</v>
      </c>
      <c r="G33" s="310">
        <v>1826</v>
      </c>
      <c r="H33" s="311">
        <v>2030</v>
      </c>
      <c r="I33" s="309">
        <v>2249</v>
      </c>
      <c r="J33" s="310">
        <v>2492</v>
      </c>
      <c r="K33" s="311">
        <v>2750</v>
      </c>
      <c r="L33" s="309">
        <v>3041</v>
      </c>
      <c r="M33" s="310">
        <v>3293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576</v>
      </c>
      <c r="C34" s="313">
        <v>674</v>
      </c>
      <c r="D34" s="314">
        <v>783</v>
      </c>
      <c r="E34" s="315">
        <v>900</v>
      </c>
      <c r="F34" s="313">
        <v>1053</v>
      </c>
      <c r="G34" s="314">
        <v>1172</v>
      </c>
      <c r="H34" s="315">
        <v>1322</v>
      </c>
      <c r="I34" s="313">
        <v>1469</v>
      </c>
      <c r="J34" s="314">
        <v>1632</v>
      </c>
      <c r="K34" s="315">
        <v>1795</v>
      </c>
      <c r="L34" s="313">
        <v>1959</v>
      </c>
      <c r="M34" s="314">
        <v>2122</v>
      </c>
      <c r="N34" s="315">
        <v>2285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1063</v>
      </c>
      <c r="C35" s="309">
        <v>1161</v>
      </c>
      <c r="D35" s="310">
        <v>1335</v>
      </c>
      <c r="E35" s="311">
        <v>1528</v>
      </c>
      <c r="F35" s="309">
        <v>1749</v>
      </c>
      <c r="G35" s="310">
        <v>1942</v>
      </c>
      <c r="H35" s="311">
        <v>2184</v>
      </c>
      <c r="I35" s="309">
        <v>2422</v>
      </c>
      <c r="J35" s="310">
        <v>2682</v>
      </c>
      <c r="K35" s="311">
        <v>2905</v>
      </c>
      <c r="L35" s="309">
        <v>3237</v>
      </c>
      <c r="M35" s="310">
        <v>3505</v>
      </c>
      <c r="N35" s="311">
        <v>3774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609</v>
      </c>
      <c r="C36" s="313">
        <v>716</v>
      </c>
      <c r="D36" s="314">
        <v>834</v>
      </c>
      <c r="E36" s="315">
        <v>957</v>
      </c>
      <c r="F36" s="313">
        <v>1122</v>
      </c>
      <c r="G36" s="314">
        <v>1246</v>
      </c>
      <c r="H36" s="315">
        <v>1408</v>
      </c>
      <c r="I36" s="313">
        <v>1565</v>
      </c>
      <c r="J36" s="314">
        <v>1740</v>
      </c>
      <c r="K36" s="315">
        <v>1914</v>
      </c>
      <c r="L36" s="313">
        <v>2088</v>
      </c>
      <c r="M36" s="314">
        <v>2262</v>
      </c>
      <c r="N36" s="315">
        <v>2436</v>
      </c>
      <c r="O36" s="313">
        <v>2610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1131</v>
      </c>
      <c r="C37" s="317">
        <v>1238</v>
      </c>
      <c r="D37" s="318">
        <v>1425</v>
      </c>
      <c r="E37" s="319">
        <v>1628</v>
      </c>
      <c r="F37" s="317">
        <v>1866</v>
      </c>
      <c r="G37" s="318">
        <v>2069</v>
      </c>
      <c r="H37" s="319">
        <v>2327</v>
      </c>
      <c r="I37" s="317">
        <v>2584</v>
      </c>
      <c r="J37" s="318">
        <v>2861</v>
      </c>
      <c r="K37" s="319">
        <v>3096</v>
      </c>
      <c r="L37" s="317">
        <v>3451</v>
      </c>
      <c r="M37" s="318">
        <v>3744</v>
      </c>
      <c r="N37" s="319">
        <v>4032</v>
      </c>
      <c r="O37" s="317">
        <v>4320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641</v>
      </c>
      <c r="C38" s="321">
        <v>754</v>
      </c>
      <c r="D38" s="322">
        <v>864</v>
      </c>
      <c r="E38" s="323">
        <v>1008</v>
      </c>
      <c r="F38" s="321">
        <v>1180</v>
      </c>
      <c r="G38" s="322">
        <v>1309</v>
      </c>
      <c r="H38" s="323">
        <v>1482</v>
      </c>
      <c r="I38" s="321">
        <v>1646</v>
      </c>
      <c r="J38" s="322">
        <v>1828</v>
      </c>
      <c r="K38" s="323">
        <v>2011</v>
      </c>
      <c r="L38" s="321">
        <v>2194</v>
      </c>
      <c r="M38" s="322">
        <v>2377</v>
      </c>
      <c r="N38" s="323">
        <v>2559</v>
      </c>
      <c r="O38" s="321">
        <v>2742</v>
      </c>
      <c r="P38" s="322">
        <v>2925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1186</v>
      </c>
      <c r="C39" s="309">
        <v>1299</v>
      </c>
      <c r="D39" s="310">
        <v>1482</v>
      </c>
      <c r="E39" s="311">
        <v>1710</v>
      </c>
      <c r="F39" s="309">
        <v>1953</v>
      </c>
      <c r="G39" s="310">
        <v>2188</v>
      </c>
      <c r="H39" s="311">
        <v>2440</v>
      </c>
      <c r="I39" s="309">
        <v>2706</v>
      </c>
      <c r="J39" s="310">
        <v>2995</v>
      </c>
      <c r="K39" s="311">
        <v>3270</v>
      </c>
      <c r="L39" s="309">
        <v>3608</v>
      </c>
      <c r="M39" s="310">
        <v>3909</v>
      </c>
      <c r="N39" s="311">
        <v>4209</v>
      </c>
      <c r="O39" s="309">
        <v>4510</v>
      </c>
      <c r="P39" s="310">
        <v>4811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674</v>
      </c>
      <c r="C40" s="313">
        <v>796</v>
      </c>
      <c r="D40" s="314">
        <v>916</v>
      </c>
      <c r="E40" s="315">
        <v>1066</v>
      </c>
      <c r="F40" s="313">
        <v>1247</v>
      </c>
      <c r="G40" s="314">
        <v>1385</v>
      </c>
      <c r="H40" s="315">
        <v>1569</v>
      </c>
      <c r="I40" s="313">
        <v>1743</v>
      </c>
      <c r="J40" s="314">
        <v>1933</v>
      </c>
      <c r="K40" s="315">
        <v>2126</v>
      </c>
      <c r="L40" s="313">
        <v>2319</v>
      </c>
      <c r="M40" s="314">
        <v>2512</v>
      </c>
      <c r="N40" s="315">
        <v>2706</v>
      </c>
      <c r="O40" s="313">
        <v>2899</v>
      </c>
      <c r="P40" s="314">
        <v>3092</v>
      </c>
      <c r="Q40" s="315">
        <v>3285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1238</v>
      </c>
      <c r="C41" s="309">
        <v>1360</v>
      </c>
      <c r="D41" s="310">
        <v>1567</v>
      </c>
      <c r="E41" s="311">
        <v>1807</v>
      </c>
      <c r="F41" s="309">
        <v>2068</v>
      </c>
      <c r="G41" s="310">
        <v>2314</v>
      </c>
      <c r="H41" s="311">
        <v>2585</v>
      </c>
      <c r="I41" s="309">
        <v>2893</v>
      </c>
      <c r="J41" s="310">
        <v>3196</v>
      </c>
      <c r="K41" s="311">
        <v>3455</v>
      </c>
      <c r="L41" s="309">
        <v>3779</v>
      </c>
      <c r="M41" s="310">
        <v>4089</v>
      </c>
      <c r="N41" s="311">
        <v>4403</v>
      </c>
      <c r="O41" s="309">
        <v>4718</v>
      </c>
      <c r="P41" s="310">
        <v>5033</v>
      </c>
      <c r="Q41" s="311">
        <v>5347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708</v>
      </c>
      <c r="C42" s="313">
        <v>832</v>
      </c>
      <c r="D42" s="314">
        <v>961</v>
      </c>
      <c r="E42" s="315">
        <v>1115</v>
      </c>
      <c r="F42" s="313">
        <v>1305</v>
      </c>
      <c r="G42" s="314">
        <v>1451</v>
      </c>
      <c r="H42" s="315">
        <v>1641</v>
      </c>
      <c r="I42" s="313">
        <v>1842</v>
      </c>
      <c r="J42" s="314">
        <v>2046</v>
      </c>
      <c r="K42" s="315">
        <v>2251</v>
      </c>
      <c r="L42" s="313">
        <v>2455</v>
      </c>
      <c r="M42" s="314">
        <v>2660</v>
      </c>
      <c r="N42" s="315">
        <v>2865</v>
      </c>
      <c r="O42" s="313">
        <v>3069</v>
      </c>
      <c r="P42" s="314">
        <v>3274</v>
      </c>
      <c r="Q42" s="315">
        <v>3479</v>
      </c>
      <c r="R42" s="313">
        <v>3683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1304</v>
      </c>
      <c r="C43" s="317">
        <v>1428</v>
      </c>
      <c r="D43" s="318">
        <v>1650</v>
      </c>
      <c r="E43" s="319">
        <v>1898</v>
      </c>
      <c r="F43" s="317">
        <v>2174</v>
      </c>
      <c r="G43" s="318">
        <v>2435</v>
      </c>
      <c r="H43" s="319">
        <v>2739</v>
      </c>
      <c r="I43" s="317">
        <v>3054</v>
      </c>
      <c r="J43" s="318">
        <v>3322</v>
      </c>
      <c r="K43" s="319">
        <v>3653</v>
      </c>
      <c r="L43" s="317">
        <v>3994</v>
      </c>
      <c r="M43" s="318">
        <v>4329</v>
      </c>
      <c r="N43" s="319">
        <v>4663</v>
      </c>
      <c r="O43" s="317">
        <v>4996</v>
      </c>
      <c r="P43" s="318">
        <v>5329</v>
      </c>
      <c r="Q43" s="319">
        <v>5662</v>
      </c>
      <c r="R43" s="317">
        <v>5995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742</v>
      </c>
      <c r="C44" s="321">
        <v>874</v>
      </c>
      <c r="D44" s="322">
        <v>1012</v>
      </c>
      <c r="E44" s="323">
        <v>1176</v>
      </c>
      <c r="F44" s="321">
        <v>1372</v>
      </c>
      <c r="G44" s="322">
        <v>1528</v>
      </c>
      <c r="H44" s="323">
        <v>1728</v>
      </c>
      <c r="I44" s="321">
        <v>1934</v>
      </c>
      <c r="J44" s="322">
        <v>2149</v>
      </c>
      <c r="K44" s="323">
        <v>2364</v>
      </c>
      <c r="L44" s="321">
        <v>2579</v>
      </c>
      <c r="M44" s="322">
        <v>2794</v>
      </c>
      <c r="N44" s="323">
        <v>3008</v>
      </c>
      <c r="O44" s="321">
        <v>3223</v>
      </c>
      <c r="P44" s="322">
        <v>3438</v>
      </c>
      <c r="Q44" s="323">
        <v>3653</v>
      </c>
      <c r="R44" s="321">
        <v>3868</v>
      </c>
      <c r="S44" s="320">
        <v>4083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1369</v>
      </c>
      <c r="C45" s="309">
        <v>1501</v>
      </c>
      <c r="D45" s="310">
        <v>1737</v>
      </c>
      <c r="E45" s="311">
        <v>1998</v>
      </c>
      <c r="F45" s="309">
        <v>2287</v>
      </c>
      <c r="G45" s="310">
        <v>2562</v>
      </c>
      <c r="H45" s="311">
        <v>2886</v>
      </c>
      <c r="I45" s="309">
        <v>3209</v>
      </c>
      <c r="J45" s="310">
        <v>3493</v>
      </c>
      <c r="K45" s="311">
        <v>3837</v>
      </c>
      <c r="L45" s="309">
        <v>4201</v>
      </c>
      <c r="M45" s="310">
        <v>4556</v>
      </c>
      <c r="N45" s="311">
        <v>4906</v>
      </c>
      <c r="O45" s="309">
        <v>5257</v>
      </c>
      <c r="P45" s="310">
        <v>5607</v>
      </c>
      <c r="Q45" s="311">
        <v>5957</v>
      </c>
      <c r="R45" s="309">
        <v>6308</v>
      </c>
      <c r="S45" s="308">
        <v>6658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753</v>
      </c>
      <c r="C46" s="313">
        <v>908</v>
      </c>
      <c r="D46" s="314">
        <v>1074</v>
      </c>
      <c r="E46" s="315">
        <v>1247</v>
      </c>
      <c r="F46" s="313">
        <v>1454</v>
      </c>
      <c r="G46" s="314">
        <v>1623</v>
      </c>
      <c r="H46" s="315">
        <v>1836</v>
      </c>
      <c r="I46" s="313">
        <v>2037</v>
      </c>
      <c r="J46" s="314">
        <v>2262</v>
      </c>
      <c r="K46" s="315">
        <v>2488</v>
      </c>
      <c r="L46" s="313">
        <v>2714</v>
      </c>
      <c r="M46" s="314">
        <v>2941</v>
      </c>
      <c r="N46" s="315">
        <v>3167</v>
      </c>
      <c r="O46" s="313">
        <v>3393</v>
      </c>
      <c r="P46" s="314">
        <v>3619</v>
      </c>
      <c r="Q46" s="315">
        <v>3845</v>
      </c>
      <c r="R46" s="313">
        <v>4072</v>
      </c>
      <c r="S46" s="312">
        <v>4298</v>
      </c>
      <c r="T46" s="313">
        <v>4524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1396</v>
      </c>
      <c r="C47" s="309">
        <v>1552</v>
      </c>
      <c r="D47" s="310">
        <v>1834</v>
      </c>
      <c r="E47" s="311">
        <v>2111</v>
      </c>
      <c r="F47" s="309">
        <v>2416</v>
      </c>
      <c r="G47" s="310">
        <v>2712</v>
      </c>
      <c r="H47" s="311">
        <v>3051</v>
      </c>
      <c r="I47" s="309">
        <v>3380</v>
      </c>
      <c r="J47" s="310">
        <v>3674</v>
      </c>
      <c r="K47" s="311">
        <v>4038</v>
      </c>
      <c r="L47" s="309">
        <v>4380</v>
      </c>
      <c r="M47" s="310">
        <v>4750</v>
      </c>
      <c r="N47" s="311">
        <v>5116</v>
      </c>
      <c r="O47" s="309">
        <v>5481</v>
      </c>
      <c r="P47" s="310">
        <v>5846</v>
      </c>
      <c r="Q47" s="311">
        <v>6212</v>
      </c>
      <c r="R47" s="309">
        <v>6577</v>
      </c>
      <c r="S47" s="308">
        <v>6943</v>
      </c>
      <c r="T47" s="309">
        <v>7308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786</v>
      </c>
      <c r="C48" s="313">
        <v>929</v>
      </c>
      <c r="D48" s="314">
        <v>1125</v>
      </c>
      <c r="E48" s="315">
        <v>1308</v>
      </c>
      <c r="F48" s="313">
        <v>1524</v>
      </c>
      <c r="G48" s="314">
        <v>1699</v>
      </c>
      <c r="H48" s="315">
        <v>1923</v>
      </c>
      <c r="I48" s="313">
        <v>2133</v>
      </c>
      <c r="J48" s="314">
        <v>2375</v>
      </c>
      <c r="K48" s="315">
        <v>2613</v>
      </c>
      <c r="L48" s="313">
        <v>2850</v>
      </c>
      <c r="M48" s="314">
        <v>3088</v>
      </c>
      <c r="N48" s="315">
        <v>3325</v>
      </c>
      <c r="O48" s="313">
        <v>3563</v>
      </c>
      <c r="P48" s="314">
        <v>3800</v>
      </c>
      <c r="Q48" s="315">
        <v>4038</v>
      </c>
      <c r="R48" s="313">
        <v>4275</v>
      </c>
      <c r="S48" s="312">
        <v>4513</v>
      </c>
      <c r="T48" s="313">
        <v>4750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1460</v>
      </c>
      <c r="C49" s="317">
        <v>1604</v>
      </c>
      <c r="D49" s="318">
        <v>1904</v>
      </c>
      <c r="E49" s="319">
        <v>2214</v>
      </c>
      <c r="F49" s="317">
        <v>2517</v>
      </c>
      <c r="G49" s="318">
        <v>2839</v>
      </c>
      <c r="H49" s="319">
        <v>3197</v>
      </c>
      <c r="I49" s="317">
        <v>3539</v>
      </c>
      <c r="J49" s="318">
        <v>3851</v>
      </c>
      <c r="K49" s="319">
        <v>4240</v>
      </c>
      <c r="L49" s="317">
        <v>4597</v>
      </c>
      <c r="M49" s="318">
        <v>4988</v>
      </c>
      <c r="N49" s="319">
        <v>5371</v>
      </c>
      <c r="O49" s="317">
        <v>5755</v>
      </c>
      <c r="P49" s="318">
        <v>6139</v>
      </c>
      <c r="Q49" s="319">
        <v>6522</v>
      </c>
      <c r="R49" s="317">
        <v>6906</v>
      </c>
      <c r="S49" s="316">
        <v>7290</v>
      </c>
      <c r="T49" s="317">
        <v>7673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818</v>
      </c>
      <c r="C50" s="321">
        <v>964</v>
      </c>
      <c r="D50" s="322">
        <v>1170</v>
      </c>
      <c r="E50" s="323">
        <v>1357</v>
      </c>
      <c r="F50" s="321">
        <v>1554</v>
      </c>
      <c r="G50" s="322">
        <v>1768</v>
      </c>
      <c r="H50" s="323">
        <v>2000</v>
      </c>
      <c r="I50" s="321">
        <v>2213</v>
      </c>
      <c r="J50" s="322">
        <v>2463</v>
      </c>
      <c r="K50" s="323">
        <v>2709</v>
      </c>
      <c r="L50" s="321">
        <v>2955</v>
      </c>
      <c r="M50" s="322">
        <v>3201</v>
      </c>
      <c r="N50" s="323">
        <v>3448</v>
      </c>
      <c r="O50" s="321">
        <v>3694</v>
      </c>
      <c r="P50" s="322">
        <v>3940</v>
      </c>
      <c r="Q50" s="323">
        <v>4187</v>
      </c>
      <c r="R50" s="321">
        <v>4433</v>
      </c>
      <c r="S50" s="320">
        <v>4679</v>
      </c>
      <c r="T50" s="321">
        <v>4925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1524</v>
      </c>
      <c r="C51" s="309">
        <v>1670</v>
      </c>
      <c r="D51" s="310">
        <v>1968</v>
      </c>
      <c r="E51" s="311">
        <v>2306</v>
      </c>
      <c r="F51" s="309">
        <v>2607</v>
      </c>
      <c r="G51" s="310">
        <v>2961</v>
      </c>
      <c r="H51" s="311">
        <v>3332</v>
      </c>
      <c r="I51" s="309">
        <v>3684</v>
      </c>
      <c r="J51" s="310">
        <v>4008</v>
      </c>
      <c r="K51" s="311">
        <v>4408</v>
      </c>
      <c r="L51" s="309">
        <v>4776</v>
      </c>
      <c r="M51" s="310">
        <v>5175</v>
      </c>
      <c r="N51" s="311">
        <v>5574</v>
      </c>
      <c r="O51" s="309">
        <v>5972</v>
      </c>
      <c r="P51" s="310">
        <v>6370</v>
      </c>
      <c r="Q51" s="311">
        <v>6768</v>
      </c>
      <c r="R51" s="309">
        <v>7166</v>
      </c>
      <c r="S51" s="308">
        <v>7564</v>
      </c>
      <c r="T51" s="309">
        <v>7962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853</v>
      </c>
      <c r="C52" s="313">
        <v>1006</v>
      </c>
      <c r="D52" s="314">
        <v>1219</v>
      </c>
      <c r="E52" s="315">
        <v>1415</v>
      </c>
      <c r="F52" s="313">
        <v>1654</v>
      </c>
      <c r="G52" s="314">
        <v>1850</v>
      </c>
      <c r="H52" s="315">
        <v>2089</v>
      </c>
      <c r="I52" s="313">
        <v>2306</v>
      </c>
      <c r="J52" s="314">
        <v>2561</v>
      </c>
      <c r="K52" s="315">
        <v>2817</v>
      </c>
      <c r="L52" s="313">
        <v>3074</v>
      </c>
      <c r="M52" s="314">
        <v>3330</v>
      </c>
      <c r="N52" s="315">
        <v>3586</v>
      </c>
      <c r="O52" s="313">
        <v>3842</v>
      </c>
      <c r="P52" s="314">
        <v>4098</v>
      </c>
      <c r="Q52" s="315">
        <v>4354</v>
      </c>
      <c r="R52" s="313">
        <v>4610</v>
      </c>
      <c r="S52" s="312">
        <v>4866</v>
      </c>
      <c r="T52" s="313">
        <v>5123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1588</v>
      </c>
      <c r="C53" s="309">
        <v>1741</v>
      </c>
      <c r="D53" s="310">
        <v>2053</v>
      </c>
      <c r="E53" s="311">
        <v>2391</v>
      </c>
      <c r="F53" s="309">
        <v>2755</v>
      </c>
      <c r="G53" s="310">
        <v>3094</v>
      </c>
      <c r="H53" s="311">
        <v>3481</v>
      </c>
      <c r="I53" s="309">
        <v>3841</v>
      </c>
      <c r="J53" s="310">
        <v>4175</v>
      </c>
      <c r="K53" s="311">
        <v>4588</v>
      </c>
      <c r="L53" s="309">
        <v>4970</v>
      </c>
      <c r="M53" s="310">
        <v>5376</v>
      </c>
      <c r="N53" s="311">
        <v>5790</v>
      </c>
      <c r="O53" s="309">
        <v>6203</v>
      </c>
      <c r="P53" s="310">
        <v>6617</v>
      </c>
      <c r="Q53" s="311">
        <v>7030</v>
      </c>
      <c r="R53" s="309">
        <v>7444</v>
      </c>
      <c r="S53" s="308">
        <v>7857</v>
      </c>
      <c r="T53" s="309">
        <v>8271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887</v>
      </c>
      <c r="C54" s="313">
        <v>1050</v>
      </c>
      <c r="D54" s="314">
        <v>1270</v>
      </c>
      <c r="E54" s="315">
        <v>1476</v>
      </c>
      <c r="F54" s="313">
        <v>1724</v>
      </c>
      <c r="G54" s="314">
        <v>1933</v>
      </c>
      <c r="H54" s="315">
        <v>2181</v>
      </c>
      <c r="I54" s="313">
        <v>2400</v>
      </c>
      <c r="J54" s="314">
        <v>2673</v>
      </c>
      <c r="K54" s="315">
        <v>2940</v>
      </c>
      <c r="L54" s="313">
        <v>3207</v>
      </c>
      <c r="M54" s="314">
        <v>3474</v>
      </c>
      <c r="N54" s="315">
        <v>3742</v>
      </c>
      <c r="O54" s="313">
        <v>4009</v>
      </c>
      <c r="P54" s="314">
        <v>4276</v>
      </c>
      <c r="Q54" s="315">
        <v>4543</v>
      </c>
      <c r="R54" s="313">
        <v>4811</v>
      </c>
      <c r="S54" s="312">
        <v>5078</v>
      </c>
      <c r="T54" s="313">
        <v>5345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1654</v>
      </c>
      <c r="C55" s="317">
        <v>1817</v>
      </c>
      <c r="D55" s="318">
        <v>2140</v>
      </c>
      <c r="E55" s="319">
        <v>2468</v>
      </c>
      <c r="F55" s="317">
        <v>2841</v>
      </c>
      <c r="G55" s="318">
        <v>3197</v>
      </c>
      <c r="H55" s="319">
        <v>3596</v>
      </c>
      <c r="I55" s="317">
        <v>3990</v>
      </c>
      <c r="J55" s="318">
        <v>4355</v>
      </c>
      <c r="K55" s="319">
        <v>4783</v>
      </c>
      <c r="L55" s="317">
        <v>5182</v>
      </c>
      <c r="M55" s="318">
        <v>5610</v>
      </c>
      <c r="N55" s="319">
        <v>6041</v>
      </c>
      <c r="O55" s="317">
        <v>6473</v>
      </c>
      <c r="P55" s="318">
        <v>6904</v>
      </c>
      <c r="Q55" s="319">
        <v>7336</v>
      </c>
      <c r="R55" s="317">
        <v>7767</v>
      </c>
      <c r="S55" s="316">
        <v>8199</v>
      </c>
      <c r="T55" s="317">
        <v>8630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925</v>
      </c>
      <c r="C56" s="321">
        <v>1092</v>
      </c>
      <c r="D56" s="322">
        <v>1322</v>
      </c>
      <c r="E56" s="323">
        <v>1537</v>
      </c>
      <c r="F56" s="321">
        <v>1792</v>
      </c>
      <c r="G56" s="322">
        <v>2010</v>
      </c>
      <c r="H56" s="323">
        <v>2274</v>
      </c>
      <c r="I56" s="321">
        <v>2506</v>
      </c>
      <c r="J56" s="322">
        <v>2784</v>
      </c>
      <c r="K56" s="323">
        <v>3062</v>
      </c>
      <c r="L56" s="321">
        <v>3341</v>
      </c>
      <c r="M56" s="322">
        <v>3619</v>
      </c>
      <c r="N56" s="323">
        <v>3898</v>
      </c>
      <c r="O56" s="321">
        <v>4176</v>
      </c>
      <c r="P56" s="322">
        <v>4454</v>
      </c>
      <c r="Q56" s="323">
        <v>4733</v>
      </c>
      <c r="R56" s="321">
        <v>5011</v>
      </c>
      <c r="S56" s="320">
        <v>5290</v>
      </c>
      <c r="T56" s="321">
        <v>5568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1694</v>
      </c>
      <c r="C57" s="309">
        <v>1892</v>
      </c>
      <c r="D57" s="310">
        <v>2227</v>
      </c>
      <c r="E57" s="311">
        <v>2574</v>
      </c>
      <c r="F57" s="309">
        <v>2958</v>
      </c>
      <c r="G57" s="310">
        <v>3329</v>
      </c>
      <c r="H57" s="311">
        <v>3747</v>
      </c>
      <c r="I57" s="309">
        <v>4163</v>
      </c>
      <c r="J57" s="310">
        <v>4539</v>
      </c>
      <c r="K57" s="311">
        <v>4976</v>
      </c>
      <c r="L57" s="309">
        <v>5394</v>
      </c>
      <c r="M57" s="310">
        <v>5844</v>
      </c>
      <c r="N57" s="311">
        <v>6293</v>
      </c>
      <c r="O57" s="309">
        <v>6743</v>
      </c>
      <c r="P57" s="310">
        <v>7192</v>
      </c>
      <c r="Q57" s="311">
        <v>7642</v>
      </c>
      <c r="R57" s="309">
        <v>8091</v>
      </c>
      <c r="S57" s="308">
        <v>8541</v>
      </c>
      <c r="T57" s="309">
        <v>8990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962</v>
      </c>
      <c r="C58" s="313">
        <v>1136</v>
      </c>
      <c r="D58" s="314">
        <v>1375</v>
      </c>
      <c r="E58" s="315">
        <v>1598</v>
      </c>
      <c r="F58" s="313">
        <v>1864</v>
      </c>
      <c r="G58" s="314">
        <v>2090</v>
      </c>
      <c r="H58" s="315">
        <v>2365</v>
      </c>
      <c r="I58" s="313">
        <v>2606</v>
      </c>
      <c r="J58" s="314">
        <v>2895</v>
      </c>
      <c r="K58" s="315">
        <v>3185</v>
      </c>
      <c r="L58" s="313">
        <v>3474</v>
      </c>
      <c r="M58" s="314">
        <v>3764</v>
      </c>
      <c r="N58" s="315">
        <v>4054</v>
      </c>
      <c r="O58" s="313">
        <v>4343</v>
      </c>
      <c r="P58" s="314">
        <v>4633</v>
      </c>
      <c r="Q58" s="315">
        <v>4922</v>
      </c>
      <c r="R58" s="313">
        <v>5212</v>
      </c>
      <c r="S58" s="312">
        <v>5501</v>
      </c>
      <c r="T58" s="313">
        <v>5791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1761</v>
      </c>
      <c r="C59" s="309">
        <v>1968</v>
      </c>
      <c r="D59" s="310">
        <v>2316</v>
      </c>
      <c r="E59" s="311">
        <v>2677</v>
      </c>
      <c r="F59" s="309">
        <v>3076</v>
      </c>
      <c r="G59" s="310">
        <v>3462</v>
      </c>
      <c r="H59" s="311">
        <v>3897</v>
      </c>
      <c r="I59" s="309">
        <v>4329</v>
      </c>
      <c r="J59" s="310">
        <v>4720</v>
      </c>
      <c r="K59" s="311">
        <v>5175</v>
      </c>
      <c r="L59" s="309">
        <v>5610</v>
      </c>
      <c r="M59" s="310">
        <v>6077</v>
      </c>
      <c r="N59" s="311">
        <v>6545</v>
      </c>
      <c r="O59" s="309">
        <v>7012</v>
      </c>
      <c r="P59" s="310">
        <v>7480</v>
      </c>
      <c r="Q59" s="311">
        <v>7947</v>
      </c>
      <c r="R59" s="309">
        <v>8415</v>
      </c>
      <c r="S59" s="308">
        <v>8882</v>
      </c>
      <c r="T59" s="309">
        <v>9350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90" t="s">
        <v>132</v>
      </c>
      <c r="B60" s="312">
        <v>999</v>
      </c>
      <c r="C60" s="313">
        <v>1179</v>
      </c>
      <c r="D60" s="314">
        <v>1428</v>
      </c>
      <c r="E60" s="315">
        <v>1660</v>
      </c>
      <c r="F60" s="313">
        <v>1936</v>
      </c>
      <c r="G60" s="314">
        <v>2170</v>
      </c>
      <c r="H60" s="315">
        <v>2455</v>
      </c>
      <c r="I60" s="313">
        <v>2706</v>
      </c>
      <c r="J60" s="314">
        <v>3007</v>
      </c>
      <c r="K60" s="315">
        <v>3307</v>
      </c>
      <c r="L60" s="313">
        <v>3608</v>
      </c>
      <c r="M60" s="314">
        <v>3909</v>
      </c>
      <c r="N60" s="315">
        <v>4209</v>
      </c>
      <c r="O60" s="313">
        <v>4510</v>
      </c>
      <c r="P60" s="314">
        <v>4811</v>
      </c>
      <c r="Q60" s="315">
        <v>5111</v>
      </c>
      <c r="R60" s="313">
        <v>5412</v>
      </c>
      <c r="S60" s="312">
        <v>5713</v>
      </c>
      <c r="T60" s="313">
        <v>6013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1829</v>
      </c>
      <c r="C61" s="317">
        <v>2044</v>
      </c>
      <c r="D61" s="318">
        <v>2405</v>
      </c>
      <c r="E61" s="319">
        <v>2780</v>
      </c>
      <c r="F61" s="317">
        <v>3195</v>
      </c>
      <c r="G61" s="318">
        <v>3596</v>
      </c>
      <c r="H61" s="319">
        <v>4047</v>
      </c>
      <c r="I61" s="317">
        <v>4496</v>
      </c>
      <c r="J61" s="318">
        <v>4902</v>
      </c>
      <c r="K61" s="319">
        <v>5375</v>
      </c>
      <c r="L61" s="317">
        <v>5826</v>
      </c>
      <c r="M61" s="318">
        <v>6311</v>
      </c>
      <c r="N61" s="319">
        <v>6796</v>
      </c>
      <c r="O61" s="317">
        <v>7282</v>
      </c>
      <c r="P61" s="318">
        <v>7767</v>
      </c>
      <c r="Q61" s="319">
        <v>8253</v>
      </c>
      <c r="R61" s="317">
        <v>8738</v>
      </c>
      <c r="S61" s="316">
        <v>9224</v>
      </c>
      <c r="T61" s="317">
        <v>9709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1036</v>
      </c>
      <c r="C62" s="321">
        <v>1223</v>
      </c>
      <c r="D62" s="322">
        <v>1481</v>
      </c>
      <c r="E62" s="323">
        <v>1721</v>
      </c>
      <c r="F62" s="321">
        <v>2007</v>
      </c>
      <c r="G62" s="322">
        <v>2251</v>
      </c>
      <c r="H62" s="323">
        <v>2546</v>
      </c>
      <c r="I62" s="321">
        <v>2806</v>
      </c>
      <c r="J62" s="322">
        <v>3118</v>
      </c>
      <c r="K62" s="323">
        <v>3430</v>
      </c>
      <c r="L62" s="321">
        <v>3742</v>
      </c>
      <c r="M62" s="322">
        <v>4054</v>
      </c>
      <c r="N62" s="323">
        <v>4365</v>
      </c>
      <c r="O62" s="321">
        <v>4677</v>
      </c>
      <c r="P62" s="322">
        <v>4989</v>
      </c>
      <c r="Q62" s="323">
        <v>5301</v>
      </c>
      <c r="R62" s="321">
        <v>5613</v>
      </c>
      <c r="S62" s="320">
        <v>5924</v>
      </c>
      <c r="T62" s="321">
        <v>6236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1897</v>
      </c>
      <c r="C63" s="309">
        <v>2119</v>
      </c>
      <c r="D63" s="310">
        <v>2494</v>
      </c>
      <c r="E63" s="311">
        <v>2883</v>
      </c>
      <c r="F63" s="309">
        <v>3313</v>
      </c>
      <c r="G63" s="310">
        <v>3729</v>
      </c>
      <c r="H63" s="311">
        <v>4196</v>
      </c>
      <c r="I63" s="309">
        <v>4663</v>
      </c>
      <c r="J63" s="310">
        <v>5083</v>
      </c>
      <c r="K63" s="311">
        <v>5574</v>
      </c>
      <c r="L63" s="309">
        <v>6041</v>
      </c>
      <c r="M63" s="310">
        <v>6545</v>
      </c>
      <c r="N63" s="311">
        <v>7048</v>
      </c>
      <c r="O63" s="309">
        <v>7552</v>
      </c>
      <c r="P63" s="310">
        <v>8055</v>
      </c>
      <c r="Q63" s="311">
        <v>8558</v>
      </c>
      <c r="R63" s="309">
        <v>9062</v>
      </c>
      <c r="S63" s="308">
        <v>9565</v>
      </c>
      <c r="T63" s="309">
        <v>10069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1073</v>
      </c>
      <c r="C64" s="313">
        <v>1267</v>
      </c>
      <c r="D64" s="314">
        <v>1534</v>
      </c>
      <c r="E64" s="315">
        <v>1783</v>
      </c>
      <c r="F64" s="313">
        <v>2079</v>
      </c>
      <c r="G64" s="314">
        <v>2331</v>
      </c>
      <c r="H64" s="315">
        <v>2637</v>
      </c>
      <c r="I64" s="313">
        <v>2906</v>
      </c>
      <c r="J64" s="314">
        <v>3229</v>
      </c>
      <c r="K64" s="315">
        <v>3552</v>
      </c>
      <c r="L64" s="313">
        <v>3875</v>
      </c>
      <c r="M64" s="314">
        <v>4198</v>
      </c>
      <c r="N64" s="315">
        <v>4521</v>
      </c>
      <c r="O64" s="313">
        <v>4844</v>
      </c>
      <c r="P64" s="314">
        <v>5167</v>
      </c>
      <c r="Q64" s="315">
        <v>5490</v>
      </c>
      <c r="R64" s="313">
        <v>5813</v>
      </c>
      <c r="S64" s="312">
        <v>6136</v>
      </c>
      <c r="T64" s="313">
        <v>6459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1965</v>
      </c>
      <c r="C65" s="309">
        <v>2195</v>
      </c>
      <c r="D65" s="310">
        <v>2584</v>
      </c>
      <c r="E65" s="311">
        <v>2986</v>
      </c>
      <c r="F65" s="309">
        <v>3431</v>
      </c>
      <c r="G65" s="310">
        <v>3862</v>
      </c>
      <c r="H65" s="311">
        <v>4346</v>
      </c>
      <c r="I65" s="309">
        <v>4829</v>
      </c>
      <c r="J65" s="310">
        <v>5265</v>
      </c>
      <c r="K65" s="311">
        <v>5773</v>
      </c>
      <c r="L65" s="309">
        <v>6257</v>
      </c>
      <c r="M65" s="310">
        <v>6778</v>
      </c>
      <c r="N65" s="311">
        <v>7300</v>
      </c>
      <c r="O65" s="309">
        <v>7821</v>
      </c>
      <c r="P65" s="310">
        <v>8343</v>
      </c>
      <c r="Q65" s="311">
        <v>8864</v>
      </c>
      <c r="R65" s="309">
        <v>9386</v>
      </c>
      <c r="S65" s="308">
        <v>9907</v>
      </c>
      <c r="T65" s="309">
        <v>10428</v>
      </c>
    </row>
    <row r="66" spans="1:42" x14ac:dyDescent="0.15">
      <c r="A66" s="268" t="s">
        <v>135</v>
      </c>
      <c r="B66" s="312">
        <v>1110</v>
      </c>
      <c r="C66" s="313">
        <v>1310</v>
      </c>
      <c r="D66" s="314">
        <v>1587</v>
      </c>
      <c r="E66" s="315">
        <v>1844</v>
      </c>
      <c r="F66" s="313">
        <v>2151</v>
      </c>
      <c r="G66" s="314">
        <v>2412</v>
      </c>
      <c r="H66" s="315">
        <v>2728</v>
      </c>
      <c r="I66" s="313">
        <v>3007</v>
      </c>
      <c r="J66" s="314">
        <v>3341</v>
      </c>
      <c r="K66" s="315">
        <v>3675</v>
      </c>
      <c r="L66" s="313">
        <v>4009</v>
      </c>
      <c r="M66" s="314">
        <v>4343</v>
      </c>
      <c r="N66" s="315">
        <v>4677</v>
      </c>
      <c r="O66" s="313">
        <v>5011</v>
      </c>
      <c r="P66" s="314">
        <v>5345</v>
      </c>
      <c r="Q66" s="315">
        <v>5679</v>
      </c>
      <c r="R66" s="313">
        <v>6013</v>
      </c>
      <c r="S66" s="312">
        <v>6348</v>
      </c>
      <c r="T66" s="313">
        <v>6682</v>
      </c>
      <c r="U66" s="294"/>
    </row>
    <row r="67" spans="1:42" x14ac:dyDescent="0.15">
      <c r="A67" s="270">
        <v>1500</v>
      </c>
      <c r="B67" s="316">
        <v>2032</v>
      </c>
      <c r="C67" s="317">
        <v>2271</v>
      </c>
      <c r="D67" s="318">
        <v>2673</v>
      </c>
      <c r="E67" s="319">
        <v>3089</v>
      </c>
      <c r="F67" s="317">
        <v>3550</v>
      </c>
      <c r="G67" s="318">
        <v>3995</v>
      </c>
      <c r="H67" s="319">
        <v>4496</v>
      </c>
      <c r="I67" s="317">
        <v>4996</v>
      </c>
      <c r="J67" s="318">
        <v>5446</v>
      </c>
      <c r="K67" s="319">
        <v>5972</v>
      </c>
      <c r="L67" s="317">
        <v>6473</v>
      </c>
      <c r="M67" s="318">
        <v>7012</v>
      </c>
      <c r="N67" s="319">
        <v>7552</v>
      </c>
      <c r="O67" s="317">
        <v>8091</v>
      </c>
      <c r="P67" s="318">
        <v>8630</v>
      </c>
      <c r="Q67" s="319">
        <v>9170</v>
      </c>
      <c r="R67" s="317">
        <v>9709</v>
      </c>
      <c r="S67" s="316">
        <v>10249</v>
      </c>
      <c r="T67" s="317">
        <v>10788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B107" si="0">ROUND(W76*$T$76,0)</f>
        <v>228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1.45</v>
      </c>
      <c r="U76" s="221"/>
      <c r="V76" s="239">
        <v>4</v>
      </c>
      <c r="W76" s="243">
        <v>157</v>
      </c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428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295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228</v>
      </c>
      <c r="C78" s="248">
        <f t="shared" ref="C78:C109" si="1">ROUND(X78*$T$76,0)</f>
        <v>262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50">
        <v>157</v>
      </c>
      <c r="X78" s="250">
        <v>181</v>
      </c>
      <c r="Y78" s="250"/>
      <c r="Z78" s="250"/>
      <c r="AA78" s="250"/>
      <c r="AB78" s="250"/>
      <c r="AC78" s="250"/>
      <c r="AD78" s="250"/>
      <c r="AE78" s="295"/>
      <c r="AF78" s="295"/>
      <c r="AG78" s="295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428</v>
      </c>
      <c r="C79" s="245">
        <f t="shared" si="1"/>
        <v>463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50">
        <f>W78+B149</f>
        <v>295</v>
      </c>
      <c r="X79" s="250">
        <f>X78+C149</f>
        <v>319</v>
      </c>
      <c r="Y79" s="250"/>
      <c r="Z79" s="250"/>
      <c r="AA79" s="250"/>
      <c r="AB79" s="250"/>
      <c r="AC79" s="250"/>
      <c r="AD79" s="250"/>
      <c r="AE79" s="295"/>
      <c r="AF79" s="295"/>
      <c r="AG79" s="295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264</v>
      </c>
      <c r="C80" s="248">
        <f t="shared" si="1"/>
        <v>296</v>
      </c>
      <c r="D80" s="248">
        <f t="shared" ref="D80:D111" si="2">ROUND(Y80*$T$76,0)</f>
        <v>323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50">
        <v>182</v>
      </c>
      <c r="X80" s="250">
        <v>204</v>
      </c>
      <c r="Y80" s="250">
        <v>223</v>
      </c>
      <c r="Z80" s="250"/>
      <c r="AA80" s="250"/>
      <c r="AB80" s="250"/>
      <c r="AC80" s="250"/>
      <c r="AD80" s="250"/>
      <c r="AE80" s="295"/>
      <c r="AF80" s="295"/>
      <c r="AG80" s="295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492</v>
      </c>
      <c r="C81" s="245">
        <f t="shared" si="1"/>
        <v>523</v>
      </c>
      <c r="D81" s="245">
        <f t="shared" si="2"/>
        <v>567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50">
        <f>W80+B151</f>
        <v>339</v>
      </c>
      <c r="X81" s="250">
        <f>X80+C151</f>
        <v>361</v>
      </c>
      <c r="Y81" s="250">
        <f>Y80+D151</f>
        <v>391</v>
      </c>
      <c r="Z81" s="250"/>
      <c r="AA81" s="250"/>
      <c r="AB81" s="250"/>
      <c r="AC81" s="250"/>
      <c r="AD81" s="250"/>
      <c r="AE81" s="295"/>
      <c r="AF81" s="295"/>
      <c r="AG81" s="295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299</v>
      </c>
      <c r="C82" s="248">
        <f t="shared" si="1"/>
        <v>338</v>
      </c>
      <c r="D82" s="248">
        <f t="shared" si="2"/>
        <v>373</v>
      </c>
      <c r="E82" s="248">
        <f t="shared" ref="E82:E113" si="3">ROUND(Z82*$T$76,0)</f>
        <v>407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50">
        <v>206</v>
      </c>
      <c r="X82" s="250">
        <v>233</v>
      </c>
      <c r="Y82" s="250">
        <v>257</v>
      </c>
      <c r="Z82" s="250">
        <v>281</v>
      </c>
      <c r="AA82" s="250"/>
      <c r="AB82" s="250"/>
      <c r="AC82" s="250"/>
      <c r="AD82" s="250"/>
      <c r="AE82" s="295"/>
      <c r="AF82" s="295"/>
      <c r="AG82" s="295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552</v>
      </c>
      <c r="C83" s="245">
        <f t="shared" si="1"/>
        <v>592</v>
      </c>
      <c r="D83" s="245">
        <f t="shared" si="2"/>
        <v>639</v>
      </c>
      <c r="E83" s="245">
        <f t="shared" si="3"/>
        <v>693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50">
        <f>W82+B153</f>
        <v>381</v>
      </c>
      <c r="X83" s="250">
        <f>X82+C153</f>
        <v>408</v>
      </c>
      <c r="Y83" s="250">
        <f>Y82+D153</f>
        <v>441</v>
      </c>
      <c r="Z83" s="250">
        <f>Z82+E153</f>
        <v>478</v>
      </c>
      <c r="AA83" s="250"/>
      <c r="AB83" s="250"/>
      <c r="AC83" s="250"/>
      <c r="AD83" s="250"/>
      <c r="AE83" s="295"/>
      <c r="AF83" s="295"/>
      <c r="AG83" s="295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325</v>
      </c>
      <c r="C84" s="248">
        <f t="shared" si="1"/>
        <v>377</v>
      </c>
      <c r="D84" s="248">
        <f t="shared" si="2"/>
        <v>418</v>
      </c>
      <c r="E84" s="248">
        <f t="shared" si="3"/>
        <v>473</v>
      </c>
      <c r="F84" s="248">
        <f t="shared" ref="F84:F115" si="4">ROUND(AA84*$T$76,0)</f>
        <v>512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50">
        <v>224</v>
      </c>
      <c r="X84" s="250">
        <v>260</v>
      </c>
      <c r="Y84" s="250">
        <v>288</v>
      </c>
      <c r="Z84" s="250">
        <v>326</v>
      </c>
      <c r="AA84" s="250">
        <v>353</v>
      </c>
      <c r="AB84" s="250"/>
      <c r="AC84" s="250"/>
      <c r="AD84" s="250"/>
      <c r="AE84" s="295"/>
      <c r="AF84" s="295"/>
      <c r="AG84" s="295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600</v>
      </c>
      <c r="C85" s="252">
        <f t="shared" si="1"/>
        <v>653</v>
      </c>
      <c r="D85" s="252">
        <f t="shared" si="2"/>
        <v>725</v>
      </c>
      <c r="E85" s="252">
        <f t="shared" si="3"/>
        <v>793</v>
      </c>
      <c r="F85" s="252">
        <f t="shared" si="4"/>
        <v>858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50">
        <f>W84+B155</f>
        <v>414</v>
      </c>
      <c r="X85" s="250">
        <f>X84+C155</f>
        <v>450</v>
      </c>
      <c r="Y85" s="250">
        <f>Y84+D155</f>
        <v>500</v>
      </c>
      <c r="Z85" s="250">
        <f>Z84+E155</f>
        <v>547</v>
      </c>
      <c r="AA85" s="250">
        <f>AA84+F155</f>
        <v>592</v>
      </c>
      <c r="AB85" s="250"/>
      <c r="AC85" s="250"/>
      <c r="AD85" s="250"/>
      <c r="AE85" s="295"/>
      <c r="AF85" s="295"/>
      <c r="AG85" s="295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358</v>
      </c>
      <c r="C86" s="241">
        <f t="shared" si="1"/>
        <v>410</v>
      </c>
      <c r="D86" s="241">
        <f t="shared" si="2"/>
        <v>464</v>
      </c>
      <c r="E86" s="241">
        <f t="shared" si="3"/>
        <v>526</v>
      </c>
      <c r="F86" s="241">
        <f t="shared" si="4"/>
        <v>574</v>
      </c>
      <c r="G86" s="241">
        <f t="shared" ref="G86:G133" si="5">ROUND(AB86*$T$76,0)</f>
        <v>645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50">
        <v>247</v>
      </c>
      <c r="X86" s="250">
        <v>283</v>
      </c>
      <c r="Y86" s="250">
        <v>320</v>
      </c>
      <c r="Z86" s="250">
        <v>363</v>
      </c>
      <c r="AA86" s="250">
        <v>396</v>
      </c>
      <c r="AB86" s="250">
        <v>445</v>
      </c>
      <c r="AC86" s="250"/>
      <c r="AD86" s="250"/>
      <c r="AE86" s="295"/>
      <c r="AF86" s="295"/>
      <c r="AG86" s="295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660</v>
      </c>
      <c r="C87" s="245">
        <f t="shared" si="1"/>
        <v>712</v>
      </c>
      <c r="D87" s="245">
        <f t="shared" si="2"/>
        <v>806</v>
      </c>
      <c r="E87" s="245">
        <f t="shared" si="3"/>
        <v>889</v>
      </c>
      <c r="F87" s="245">
        <f t="shared" si="4"/>
        <v>967</v>
      </c>
      <c r="G87" s="245">
        <f t="shared" si="5"/>
        <v>1064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50">
        <f t="shared" ref="W87:AB87" si="6">W86+B157</f>
        <v>455</v>
      </c>
      <c r="X87" s="250">
        <f t="shared" si="6"/>
        <v>491</v>
      </c>
      <c r="Y87" s="250">
        <f t="shared" si="6"/>
        <v>556</v>
      </c>
      <c r="Z87" s="250">
        <f t="shared" si="6"/>
        <v>613</v>
      </c>
      <c r="AA87" s="250">
        <f t="shared" si="6"/>
        <v>667</v>
      </c>
      <c r="AB87" s="250">
        <f t="shared" si="6"/>
        <v>734</v>
      </c>
      <c r="AC87" s="250"/>
      <c r="AD87" s="250"/>
      <c r="AE87" s="295"/>
      <c r="AF87" s="295"/>
      <c r="AG87" s="295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383</v>
      </c>
      <c r="C88" s="248">
        <f t="shared" si="1"/>
        <v>448</v>
      </c>
      <c r="D88" s="248">
        <f t="shared" si="2"/>
        <v>505</v>
      </c>
      <c r="E88" s="248">
        <f t="shared" si="3"/>
        <v>589</v>
      </c>
      <c r="F88" s="248">
        <f t="shared" si="4"/>
        <v>641</v>
      </c>
      <c r="G88" s="248">
        <f t="shared" si="5"/>
        <v>724</v>
      </c>
      <c r="H88" s="248">
        <f t="shared" ref="H88:H133" si="7">ROUND(AC88*$T$76,0)</f>
        <v>811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50">
        <v>264</v>
      </c>
      <c r="X88" s="250">
        <v>309</v>
      </c>
      <c r="Y88" s="250">
        <v>348</v>
      </c>
      <c r="Z88" s="250">
        <v>406</v>
      </c>
      <c r="AA88" s="250">
        <v>442</v>
      </c>
      <c r="AB88" s="250">
        <v>499</v>
      </c>
      <c r="AC88" s="250">
        <v>559</v>
      </c>
      <c r="AD88" s="250"/>
      <c r="AE88" s="295"/>
      <c r="AF88" s="295"/>
      <c r="AG88" s="295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715</v>
      </c>
      <c r="C89" s="245">
        <f t="shared" si="1"/>
        <v>780</v>
      </c>
      <c r="D89" s="245">
        <f t="shared" si="2"/>
        <v>871</v>
      </c>
      <c r="E89" s="245">
        <f t="shared" si="3"/>
        <v>995</v>
      </c>
      <c r="F89" s="245">
        <f t="shared" si="4"/>
        <v>1080</v>
      </c>
      <c r="G89" s="245">
        <f t="shared" si="5"/>
        <v>1183</v>
      </c>
      <c r="H89" s="245">
        <f t="shared" si="7"/>
        <v>1338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50">
        <f t="shared" ref="W89:AC89" si="8">W88+B159</f>
        <v>493</v>
      </c>
      <c r="X89" s="250">
        <f t="shared" si="8"/>
        <v>538</v>
      </c>
      <c r="Y89" s="250">
        <f t="shared" si="8"/>
        <v>601</v>
      </c>
      <c r="Z89" s="250">
        <f t="shared" si="8"/>
        <v>686</v>
      </c>
      <c r="AA89" s="250">
        <f t="shared" si="8"/>
        <v>745</v>
      </c>
      <c r="AB89" s="250">
        <f t="shared" si="8"/>
        <v>816</v>
      </c>
      <c r="AC89" s="250">
        <f t="shared" si="8"/>
        <v>923</v>
      </c>
      <c r="AD89" s="250"/>
      <c r="AE89" s="295"/>
      <c r="AF89" s="295"/>
      <c r="AG89" s="295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418</v>
      </c>
      <c r="C90" s="248">
        <f t="shared" si="1"/>
        <v>489</v>
      </c>
      <c r="D90" s="248">
        <f t="shared" si="2"/>
        <v>550</v>
      </c>
      <c r="E90" s="248">
        <f t="shared" si="3"/>
        <v>645</v>
      </c>
      <c r="F90" s="248">
        <f t="shared" si="4"/>
        <v>699</v>
      </c>
      <c r="G90" s="248">
        <f t="shared" si="5"/>
        <v>787</v>
      </c>
      <c r="H90" s="248">
        <f t="shared" si="7"/>
        <v>885</v>
      </c>
      <c r="I90" s="248">
        <f t="shared" ref="I90:I133" si="9">ROUND(AD90*$T$76,0)</f>
        <v>969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50">
        <v>288</v>
      </c>
      <c r="X90" s="250">
        <v>337</v>
      </c>
      <c r="Y90" s="250">
        <v>379</v>
      </c>
      <c r="Z90" s="250">
        <v>445</v>
      </c>
      <c r="AA90" s="250">
        <v>482</v>
      </c>
      <c r="AB90" s="250">
        <v>543</v>
      </c>
      <c r="AC90" s="250">
        <v>610</v>
      </c>
      <c r="AD90" s="250">
        <v>668</v>
      </c>
      <c r="AE90" s="295"/>
      <c r="AF90" s="295"/>
      <c r="AG90" s="295"/>
      <c r="AH90" s="243"/>
      <c r="AI90" s="243"/>
      <c r="AJ90" s="243"/>
      <c r="AK90" s="243"/>
      <c r="AL90" s="243"/>
      <c r="AM90" s="243"/>
      <c r="AN90" s="243"/>
      <c r="AO90" s="243"/>
      <c r="AP90" s="222">
        <v>2.06</v>
      </c>
    </row>
    <row r="91" spans="1:42" x14ac:dyDescent="0.15">
      <c r="A91" s="244">
        <v>450</v>
      </c>
      <c r="B91" s="245">
        <f t="shared" si="0"/>
        <v>779</v>
      </c>
      <c r="C91" s="245">
        <f t="shared" si="1"/>
        <v>850</v>
      </c>
      <c r="D91" s="245">
        <f t="shared" si="2"/>
        <v>947</v>
      </c>
      <c r="E91" s="245">
        <f t="shared" si="3"/>
        <v>1074</v>
      </c>
      <c r="F91" s="245">
        <f t="shared" si="4"/>
        <v>1185</v>
      </c>
      <c r="G91" s="245">
        <f t="shared" si="5"/>
        <v>1289</v>
      </c>
      <c r="H91" s="245">
        <f t="shared" si="7"/>
        <v>1472</v>
      </c>
      <c r="I91" s="245">
        <f t="shared" si="9"/>
        <v>1621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50">
        <f t="shared" ref="W91:AD91" si="10">W90+B161</f>
        <v>537</v>
      </c>
      <c r="X91" s="250">
        <f t="shared" si="10"/>
        <v>586</v>
      </c>
      <c r="Y91" s="250">
        <f t="shared" si="10"/>
        <v>653</v>
      </c>
      <c r="Z91" s="250">
        <f t="shared" si="10"/>
        <v>741</v>
      </c>
      <c r="AA91" s="250">
        <f t="shared" si="10"/>
        <v>817</v>
      </c>
      <c r="AB91" s="250">
        <f t="shared" si="10"/>
        <v>889</v>
      </c>
      <c r="AC91" s="250">
        <f t="shared" si="10"/>
        <v>1015</v>
      </c>
      <c r="AD91" s="250">
        <f t="shared" si="10"/>
        <v>1118</v>
      </c>
      <c r="AE91" s="295"/>
      <c r="AF91" s="295"/>
      <c r="AG91" s="295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444</v>
      </c>
      <c r="C92" s="248">
        <f t="shared" si="1"/>
        <v>522</v>
      </c>
      <c r="D92" s="248">
        <f t="shared" si="2"/>
        <v>603</v>
      </c>
      <c r="E92" s="248">
        <f t="shared" si="3"/>
        <v>709</v>
      </c>
      <c r="F92" s="248">
        <f t="shared" si="4"/>
        <v>769</v>
      </c>
      <c r="G92" s="248">
        <f t="shared" si="5"/>
        <v>864</v>
      </c>
      <c r="H92" s="248">
        <f t="shared" si="7"/>
        <v>970</v>
      </c>
      <c r="I92" s="248">
        <f t="shared" si="9"/>
        <v>1066</v>
      </c>
      <c r="J92" s="248">
        <f t="shared" ref="J92:J133" si="11">ROUND(AE92*$T$76,0)</f>
        <v>1183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50">
        <v>306</v>
      </c>
      <c r="X92" s="250">
        <v>360</v>
      </c>
      <c r="Y92" s="250">
        <v>416</v>
      </c>
      <c r="Z92" s="250">
        <v>489</v>
      </c>
      <c r="AA92" s="250">
        <v>530</v>
      </c>
      <c r="AB92" s="250">
        <v>596</v>
      </c>
      <c r="AC92" s="250">
        <v>669</v>
      </c>
      <c r="AD92" s="250">
        <v>735</v>
      </c>
      <c r="AE92" s="295">
        <f>$AE$74*V92*AP92</f>
        <v>816</v>
      </c>
      <c r="AF92" s="295"/>
      <c r="AG92" s="295"/>
      <c r="AH92" s="243"/>
      <c r="AI92" s="243"/>
      <c r="AJ92" s="243"/>
      <c r="AK92" s="243"/>
      <c r="AL92" s="243"/>
      <c r="AM92" s="243"/>
      <c r="AN92" s="243"/>
      <c r="AO92" s="243"/>
      <c r="AP92" s="222">
        <v>2.04</v>
      </c>
    </row>
    <row r="93" spans="1:42" x14ac:dyDescent="0.15">
      <c r="A93" s="244">
        <v>500</v>
      </c>
      <c r="B93" s="245">
        <f t="shared" si="0"/>
        <v>824</v>
      </c>
      <c r="C93" s="245">
        <f t="shared" si="1"/>
        <v>902</v>
      </c>
      <c r="D93" s="245">
        <f t="shared" si="2"/>
        <v>1040</v>
      </c>
      <c r="E93" s="245">
        <f t="shared" si="3"/>
        <v>1169</v>
      </c>
      <c r="F93" s="245">
        <f t="shared" si="4"/>
        <v>1299</v>
      </c>
      <c r="G93" s="245">
        <f t="shared" si="5"/>
        <v>1417</v>
      </c>
      <c r="H93" s="245">
        <f t="shared" si="7"/>
        <v>1615</v>
      </c>
      <c r="I93" s="245">
        <f t="shared" si="9"/>
        <v>1779</v>
      </c>
      <c r="J93" s="245">
        <f t="shared" si="11"/>
        <v>1976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50">
        <f t="shared" ref="W93:AE93" si="12">W92+B163</f>
        <v>568</v>
      </c>
      <c r="X93" s="250">
        <f t="shared" si="12"/>
        <v>622</v>
      </c>
      <c r="Y93" s="250">
        <f t="shared" si="12"/>
        <v>717</v>
      </c>
      <c r="Z93" s="250">
        <f t="shared" si="12"/>
        <v>806</v>
      </c>
      <c r="AA93" s="250">
        <f t="shared" si="12"/>
        <v>896</v>
      </c>
      <c r="AB93" s="250">
        <f t="shared" si="12"/>
        <v>977</v>
      </c>
      <c r="AC93" s="250">
        <f t="shared" si="12"/>
        <v>1114</v>
      </c>
      <c r="AD93" s="250">
        <f t="shared" si="12"/>
        <v>1227</v>
      </c>
      <c r="AE93" s="295">
        <f t="shared" si="12"/>
        <v>1363</v>
      </c>
      <c r="AF93" s="295"/>
      <c r="AG93" s="295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481</v>
      </c>
      <c r="C94" s="248">
        <f t="shared" si="1"/>
        <v>554</v>
      </c>
      <c r="D94" s="248">
        <f t="shared" si="2"/>
        <v>645</v>
      </c>
      <c r="E94" s="248">
        <f t="shared" si="3"/>
        <v>742</v>
      </c>
      <c r="F94" s="248">
        <f t="shared" si="4"/>
        <v>866</v>
      </c>
      <c r="G94" s="248">
        <f t="shared" si="5"/>
        <v>969</v>
      </c>
      <c r="H94" s="248">
        <f t="shared" si="7"/>
        <v>1089</v>
      </c>
      <c r="I94" s="248">
        <f t="shared" si="9"/>
        <v>1206</v>
      </c>
      <c r="J94" s="248">
        <f t="shared" si="11"/>
        <v>1340</v>
      </c>
      <c r="K94" s="248">
        <f t="shared" ref="K94:K133" si="13">ROUND(AF94*$T$76,0)</f>
        <v>1474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50">
        <v>332</v>
      </c>
      <c r="X94" s="250">
        <v>382</v>
      </c>
      <c r="Y94" s="250">
        <v>445</v>
      </c>
      <c r="Z94" s="250">
        <v>512</v>
      </c>
      <c r="AA94" s="250">
        <v>597</v>
      </c>
      <c r="AB94" s="250">
        <v>668</v>
      </c>
      <c r="AC94" s="250">
        <v>751</v>
      </c>
      <c r="AD94" s="250">
        <v>832</v>
      </c>
      <c r="AE94" s="295">
        <f>$AE$74*V94*AP94</f>
        <v>924</v>
      </c>
      <c r="AF94" s="295">
        <f>$AF$74*V94*AP94</f>
        <v>1016.4000000000001</v>
      </c>
      <c r="AG94" s="295"/>
      <c r="AH94" s="243"/>
      <c r="AI94" s="243"/>
      <c r="AJ94" s="243"/>
      <c r="AK94" s="243"/>
      <c r="AL94" s="243"/>
      <c r="AM94" s="243"/>
      <c r="AN94" s="243"/>
      <c r="AO94" s="243"/>
      <c r="AP94" s="222">
        <v>2.1</v>
      </c>
    </row>
    <row r="95" spans="1:42" x14ac:dyDescent="0.15">
      <c r="A95" s="244">
        <v>550</v>
      </c>
      <c r="B95" s="245">
        <f t="shared" si="0"/>
        <v>896</v>
      </c>
      <c r="C95" s="245">
        <f t="shared" si="1"/>
        <v>969</v>
      </c>
      <c r="D95" s="245">
        <f t="shared" si="2"/>
        <v>1105</v>
      </c>
      <c r="E95" s="245">
        <f t="shared" si="3"/>
        <v>1244</v>
      </c>
      <c r="F95" s="245">
        <f t="shared" si="4"/>
        <v>1446</v>
      </c>
      <c r="G95" s="245">
        <f t="shared" si="5"/>
        <v>1583</v>
      </c>
      <c r="H95" s="245">
        <f t="shared" si="7"/>
        <v>1794</v>
      </c>
      <c r="I95" s="245">
        <f t="shared" si="9"/>
        <v>1988</v>
      </c>
      <c r="J95" s="245">
        <f t="shared" si="11"/>
        <v>2205</v>
      </c>
      <c r="K95" s="245">
        <f t="shared" si="13"/>
        <v>2438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50">
        <f t="shared" ref="W95:AF95" si="14">W94+B165</f>
        <v>618</v>
      </c>
      <c r="X95" s="250">
        <f t="shared" si="14"/>
        <v>668</v>
      </c>
      <c r="Y95" s="250">
        <f t="shared" si="14"/>
        <v>762</v>
      </c>
      <c r="Z95" s="250">
        <f t="shared" si="14"/>
        <v>858</v>
      </c>
      <c r="AA95" s="250">
        <f t="shared" si="14"/>
        <v>997</v>
      </c>
      <c r="AB95" s="250">
        <f t="shared" si="14"/>
        <v>1092</v>
      </c>
      <c r="AC95" s="250">
        <f t="shared" si="14"/>
        <v>1237</v>
      </c>
      <c r="AD95" s="250">
        <f t="shared" si="14"/>
        <v>1371</v>
      </c>
      <c r="AE95" s="295">
        <f t="shared" si="14"/>
        <v>1521</v>
      </c>
      <c r="AF95" s="295">
        <f t="shared" si="14"/>
        <v>1681.4</v>
      </c>
      <c r="AG95" s="295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506</v>
      </c>
      <c r="C96" s="248">
        <f t="shared" si="1"/>
        <v>608</v>
      </c>
      <c r="D96" s="248">
        <f t="shared" si="2"/>
        <v>705</v>
      </c>
      <c r="E96" s="248">
        <f t="shared" si="3"/>
        <v>793</v>
      </c>
      <c r="F96" s="248">
        <f t="shared" si="4"/>
        <v>925</v>
      </c>
      <c r="G96" s="248">
        <f t="shared" si="5"/>
        <v>1032</v>
      </c>
      <c r="H96" s="248">
        <f t="shared" si="7"/>
        <v>1163</v>
      </c>
      <c r="I96" s="248">
        <f t="shared" si="9"/>
        <v>1286</v>
      </c>
      <c r="J96" s="248">
        <f t="shared" si="11"/>
        <v>1427</v>
      </c>
      <c r="K96" s="248">
        <f t="shared" si="13"/>
        <v>1569</v>
      </c>
      <c r="L96" s="248">
        <f t="shared" ref="L96:L133" si="15">ROUND(AG96*$T$76,0)</f>
        <v>1712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50">
        <v>349</v>
      </c>
      <c r="X96" s="250">
        <v>419</v>
      </c>
      <c r="Y96" s="250">
        <v>486</v>
      </c>
      <c r="Z96" s="250">
        <v>547</v>
      </c>
      <c r="AA96" s="250">
        <v>638</v>
      </c>
      <c r="AB96" s="250">
        <v>712</v>
      </c>
      <c r="AC96" s="250">
        <v>802</v>
      </c>
      <c r="AD96" s="250">
        <v>887</v>
      </c>
      <c r="AE96" s="295">
        <f>$AE$74*V96*AP96</f>
        <v>983.99999999999989</v>
      </c>
      <c r="AF96" s="295">
        <f>$AF$74*V96*AP96</f>
        <v>1082.3999999999999</v>
      </c>
      <c r="AG96" s="295">
        <f>$AG$74*V96*AP96</f>
        <v>1180.8</v>
      </c>
      <c r="AH96" s="243"/>
      <c r="AI96" s="243"/>
      <c r="AJ96" s="243"/>
      <c r="AK96" s="243"/>
      <c r="AL96" s="243"/>
      <c r="AM96" s="243"/>
      <c r="AN96" s="243"/>
      <c r="AO96" s="243"/>
      <c r="AP96" s="222">
        <v>2.0499999999999998</v>
      </c>
    </row>
    <row r="97" spans="1:42" ht="13" thickBot="1" x14ac:dyDescent="0.2">
      <c r="A97" s="240">
        <v>600</v>
      </c>
      <c r="B97" s="252">
        <f t="shared" si="0"/>
        <v>945</v>
      </c>
      <c r="C97" s="252">
        <f t="shared" si="1"/>
        <v>1047</v>
      </c>
      <c r="D97" s="252">
        <f t="shared" si="2"/>
        <v>1195</v>
      </c>
      <c r="E97" s="252">
        <f t="shared" si="3"/>
        <v>1334</v>
      </c>
      <c r="F97" s="252">
        <f t="shared" si="4"/>
        <v>1537</v>
      </c>
      <c r="G97" s="252">
        <f t="shared" si="5"/>
        <v>1698</v>
      </c>
      <c r="H97" s="252">
        <f t="shared" si="7"/>
        <v>1905</v>
      </c>
      <c r="I97" s="252">
        <f t="shared" si="9"/>
        <v>2110</v>
      </c>
      <c r="J97" s="252">
        <f t="shared" si="11"/>
        <v>2335</v>
      </c>
      <c r="K97" s="252">
        <f t="shared" si="13"/>
        <v>2582</v>
      </c>
      <c r="L97" s="252">
        <f t="shared" si="15"/>
        <v>2826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50">
        <f t="shared" ref="W97:AG97" si="16">W96+B167</f>
        <v>652</v>
      </c>
      <c r="X97" s="250">
        <f t="shared" si="16"/>
        <v>722</v>
      </c>
      <c r="Y97" s="250">
        <f t="shared" si="16"/>
        <v>824</v>
      </c>
      <c r="Z97" s="250">
        <f t="shared" si="16"/>
        <v>920</v>
      </c>
      <c r="AA97" s="250">
        <f t="shared" si="16"/>
        <v>1060</v>
      </c>
      <c r="AB97" s="250">
        <f t="shared" si="16"/>
        <v>1171</v>
      </c>
      <c r="AC97" s="250">
        <f t="shared" si="16"/>
        <v>1314</v>
      </c>
      <c r="AD97" s="250">
        <f t="shared" si="16"/>
        <v>1455</v>
      </c>
      <c r="AE97" s="295">
        <f t="shared" si="16"/>
        <v>1610</v>
      </c>
      <c r="AF97" s="295">
        <f t="shared" si="16"/>
        <v>1780.3999999999999</v>
      </c>
      <c r="AG97" s="295">
        <f t="shared" si="16"/>
        <v>1948.8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3.38</v>
      </c>
    </row>
    <row r="98" spans="1:42" x14ac:dyDescent="0.15">
      <c r="A98" s="238" t="s">
        <v>11</v>
      </c>
      <c r="B98" s="241">
        <f t="shared" si="0"/>
        <v>542</v>
      </c>
      <c r="C98" s="241">
        <f t="shared" si="1"/>
        <v>638</v>
      </c>
      <c r="D98" s="241">
        <f t="shared" si="2"/>
        <v>737</v>
      </c>
      <c r="E98" s="241">
        <f t="shared" si="3"/>
        <v>851</v>
      </c>
      <c r="F98" s="241">
        <f t="shared" si="4"/>
        <v>992</v>
      </c>
      <c r="G98" s="241">
        <f t="shared" si="5"/>
        <v>1108</v>
      </c>
      <c r="H98" s="241">
        <f t="shared" si="7"/>
        <v>1248</v>
      </c>
      <c r="I98" s="241">
        <f t="shared" si="9"/>
        <v>1385</v>
      </c>
      <c r="J98" s="241">
        <f t="shared" si="11"/>
        <v>1538</v>
      </c>
      <c r="K98" s="241">
        <f t="shared" si="13"/>
        <v>1692</v>
      </c>
      <c r="L98" s="241">
        <f t="shared" si="15"/>
        <v>1846</v>
      </c>
      <c r="M98" s="241">
        <f t="shared" ref="M98:M133" si="17">ROUND(AH98*$T$76,0)</f>
        <v>2000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50">
        <v>374</v>
      </c>
      <c r="X98" s="250">
        <v>440</v>
      </c>
      <c r="Y98" s="250">
        <v>508</v>
      </c>
      <c r="Z98" s="250">
        <v>587</v>
      </c>
      <c r="AA98" s="250">
        <v>684</v>
      </c>
      <c r="AB98" s="250">
        <v>764</v>
      </c>
      <c r="AC98" s="250">
        <v>861</v>
      </c>
      <c r="AD98" s="250">
        <v>955</v>
      </c>
      <c r="AE98" s="295">
        <f>$AE$74*V98*AP98</f>
        <v>1060.8</v>
      </c>
      <c r="AF98" s="295">
        <f>$AF$74*V98*AP98</f>
        <v>1166.8800000000001</v>
      </c>
      <c r="AG98" s="295">
        <f>$AG$74*V98*AP98</f>
        <v>1272.96</v>
      </c>
      <c r="AH98" s="243">
        <f>$AH$74*V98*AP98</f>
        <v>1379.04</v>
      </c>
      <c r="AI98" s="243"/>
      <c r="AJ98" s="243"/>
      <c r="AK98" s="243"/>
      <c r="AL98" s="243"/>
      <c r="AM98" s="243"/>
      <c r="AN98" s="243"/>
      <c r="AO98" s="243"/>
      <c r="AP98" s="222">
        <v>2.04</v>
      </c>
    </row>
    <row r="99" spans="1:42" x14ac:dyDescent="0.15">
      <c r="A99" s="244">
        <v>650</v>
      </c>
      <c r="B99" s="245">
        <f t="shared" si="0"/>
        <v>1006</v>
      </c>
      <c r="C99" s="245">
        <f t="shared" si="1"/>
        <v>1102</v>
      </c>
      <c r="D99" s="245">
        <f t="shared" si="2"/>
        <v>1264</v>
      </c>
      <c r="E99" s="245">
        <f t="shared" si="3"/>
        <v>1436</v>
      </c>
      <c r="F99" s="245">
        <f t="shared" si="4"/>
        <v>1640</v>
      </c>
      <c r="G99" s="245">
        <f t="shared" si="5"/>
        <v>1826</v>
      </c>
      <c r="H99" s="245">
        <f t="shared" si="7"/>
        <v>2030</v>
      </c>
      <c r="I99" s="245">
        <f t="shared" si="9"/>
        <v>2249</v>
      </c>
      <c r="J99" s="245">
        <f t="shared" si="11"/>
        <v>2492</v>
      </c>
      <c r="K99" s="245">
        <f t="shared" si="13"/>
        <v>2750</v>
      </c>
      <c r="L99" s="245">
        <f t="shared" si="15"/>
        <v>3041</v>
      </c>
      <c r="M99" s="245">
        <f t="shared" si="17"/>
        <v>3293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50">
        <f t="shared" ref="W99:AH99" si="18">W98+B169</f>
        <v>694</v>
      </c>
      <c r="X99" s="250">
        <f t="shared" si="18"/>
        <v>760</v>
      </c>
      <c r="Y99" s="250">
        <f t="shared" si="18"/>
        <v>872</v>
      </c>
      <c r="Z99" s="250">
        <f t="shared" si="18"/>
        <v>990</v>
      </c>
      <c r="AA99" s="250">
        <f t="shared" si="18"/>
        <v>1131</v>
      </c>
      <c r="AB99" s="250">
        <f t="shared" si="18"/>
        <v>1259</v>
      </c>
      <c r="AC99" s="250">
        <f t="shared" si="18"/>
        <v>1400</v>
      </c>
      <c r="AD99" s="250">
        <f t="shared" si="18"/>
        <v>1551</v>
      </c>
      <c r="AE99" s="295">
        <f t="shared" si="18"/>
        <v>1718.8</v>
      </c>
      <c r="AF99" s="295">
        <f t="shared" si="18"/>
        <v>1896.88</v>
      </c>
      <c r="AG99" s="295">
        <f t="shared" si="18"/>
        <v>2096.96</v>
      </c>
      <c r="AH99" s="243">
        <f t="shared" si="18"/>
        <v>2271.36</v>
      </c>
      <c r="AI99" s="243"/>
      <c r="AJ99" s="243"/>
      <c r="AK99" s="243"/>
      <c r="AL99" s="243"/>
      <c r="AM99" s="243"/>
      <c r="AN99" s="243"/>
      <c r="AO99" s="243"/>
      <c r="AP99" s="222">
        <f>AP98+U169</f>
        <v>3.3600000000000003</v>
      </c>
    </row>
    <row r="100" spans="1:42" x14ac:dyDescent="0.15">
      <c r="A100" s="251" t="s">
        <v>12</v>
      </c>
      <c r="B100" s="248">
        <f t="shared" si="0"/>
        <v>576</v>
      </c>
      <c r="C100" s="248">
        <f t="shared" si="1"/>
        <v>674</v>
      </c>
      <c r="D100" s="248">
        <f t="shared" si="2"/>
        <v>783</v>
      </c>
      <c r="E100" s="248">
        <f t="shared" si="3"/>
        <v>900</v>
      </c>
      <c r="F100" s="248">
        <f t="shared" si="4"/>
        <v>1053</v>
      </c>
      <c r="G100" s="248">
        <f t="shared" si="5"/>
        <v>1172</v>
      </c>
      <c r="H100" s="248">
        <f t="shared" si="7"/>
        <v>1322</v>
      </c>
      <c r="I100" s="248">
        <f t="shared" si="9"/>
        <v>1469</v>
      </c>
      <c r="J100" s="248">
        <f t="shared" si="11"/>
        <v>1632</v>
      </c>
      <c r="K100" s="248">
        <f t="shared" si="13"/>
        <v>1795</v>
      </c>
      <c r="L100" s="248">
        <f t="shared" si="15"/>
        <v>1959</v>
      </c>
      <c r="M100" s="248">
        <f t="shared" si="17"/>
        <v>2122</v>
      </c>
      <c r="N100" s="248">
        <f t="shared" ref="N100:N133" si="19">ROUND(AI100*$T$76,0)</f>
        <v>2285</v>
      </c>
      <c r="O100" s="248"/>
      <c r="P100" s="248"/>
      <c r="Q100" s="248"/>
      <c r="R100" s="248"/>
      <c r="S100" s="248"/>
      <c r="T100" s="249"/>
      <c r="V100" s="239">
        <v>28</v>
      </c>
      <c r="W100" s="250">
        <v>397</v>
      </c>
      <c r="X100" s="250">
        <v>465</v>
      </c>
      <c r="Y100" s="250">
        <v>540</v>
      </c>
      <c r="Z100" s="250">
        <v>621</v>
      </c>
      <c r="AA100" s="250">
        <v>726</v>
      </c>
      <c r="AB100" s="250">
        <v>808</v>
      </c>
      <c r="AC100" s="250">
        <v>912</v>
      </c>
      <c r="AD100" s="250">
        <v>1013</v>
      </c>
      <c r="AE100" s="295">
        <f>$AE$74*V100*AP100</f>
        <v>1125.5999999999999</v>
      </c>
      <c r="AF100" s="295">
        <f>$AF$74*V100*AP100</f>
        <v>1238.1599999999999</v>
      </c>
      <c r="AG100" s="295">
        <f>$AG$74*V100*AP100</f>
        <v>1350.7199999999998</v>
      </c>
      <c r="AH100" s="243">
        <f>$AH$74*V100*AP100</f>
        <v>1463.2799999999997</v>
      </c>
      <c r="AI100" s="243">
        <f>$AI$74*V100*AP100</f>
        <v>1575.84</v>
      </c>
      <c r="AJ100" s="243"/>
      <c r="AK100" s="243"/>
      <c r="AL100" s="243"/>
      <c r="AM100" s="243"/>
      <c r="AN100" s="243"/>
      <c r="AO100" s="243"/>
      <c r="AP100" s="222">
        <v>2.0099999999999998</v>
      </c>
    </row>
    <row r="101" spans="1:42" x14ac:dyDescent="0.15">
      <c r="A101" s="244">
        <v>700</v>
      </c>
      <c r="B101" s="245">
        <f t="shared" si="0"/>
        <v>1063</v>
      </c>
      <c r="C101" s="245">
        <f t="shared" si="1"/>
        <v>1161</v>
      </c>
      <c r="D101" s="245">
        <f t="shared" si="2"/>
        <v>1335</v>
      </c>
      <c r="E101" s="245">
        <f t="shared" si="3"/>
        <v>1528</v>
      </c>
      <c r="F101" s="245">
        <f t="shared" si="4"/>
        <v>1749</v>
      </c>
      <c r="G101" s="245">
        <f t="shared" si="5"/>
        <v>1942</v>
      </c>
      <c r="H101" s="245">
        <f t="shared" si="7"/>
        <v>2184</v>
      </c>
      <c r="I101" s="245">
        <f t="shared" si="9"/>
        <v>2422</v>
      </c>
      <c r="J101" s="245">
        <f t="shared" si="11"/>
        <v>2682</v>
      </c>
      <c r="K101" s="245">
        <f t="shared" si="13"/>
        <v>2905</v>
      </c>
      <c r="L101" s="245">
        <f t="shared" si="15"/>
        <v>3237</v>
      </c>
      <c r="M101" s="245">
        <f t="shared" si="17"/>
        <v>3505</v>
      </c>
      <c r="N101" s="245">
        <f t="shared" si="19"/>
        <v>3774</v>
      </c>
      <c r="O101" s="245"/>
      <c r="P101" s="245"/>
      <c r="Q101" s="245"/>
      <c r="R101" s="245"/>
      <c r="S101" s="245"/>
      <c r="T101" s="246"/>
      <c r="V101" s="239">
        <v>700</v>
      </c>
      <c r="W101" s="250">
        <f t="shared" ref="W101:AI101" si="20">W100+B171</f>
        <v>733</v>
      </c>
      <c r="X101" s="250">
        <f t="shared" si="20"/>
        <v>801</v>
      </c>
      <c r="Y101" s="250">
        <f t="shared" si="20"/>
        <v>921</v>
      </c>
      <c r="Z101" s="250">
        <f t="shared" si="20"/>
        <v>1054</v>
      </c>
      <c r="AA101" s="250">
        <f t="shared" si="20"/>
        <v>1206</v>
      </c>
      <c r="AB101" s="250">
        <f t="shared" si="20"/>
        <v>1339</v>
      </c>
      <c r="AC101" s="250">
        <f t="shared" si="20"/>
        <v>1506</v>
      </c>
      <c r="AD101" s="250">
        <f t="shared" si="20"/>
        <v>1670</v>
      </c>
      <c r="AE101" s="295">
        <f t="shared" si="20"/>
        <v>1849.6</v>
      </c>
      <c r="AF101" s="295">
        <f t="shared" si="20"/>
        <v>2003.1599999999999</v>
      </c>
      <c r="AG101" s="295">
        <f t="shared" si="20"/>
        <v>2232.7199999999998</v>
      </c>
      <c r="AH101" s="243">
        <f t="shared" si="20"/>
        <v>2416.96</v>
      </c>
      <c r="AI101" s="243">
        <f t="shared" si="20"/>
        <v>2602.88</v>
      </c>
      <c r="AJ101" s="243"/>
      <c r="AK101" s="243"/>
      <c r="AL101" s="243"/>
      <c r="AM101" s="243"/>
      <c r="AN101" s="243"/>
      <c r="AO101" s="243"/>
      <c r="AP101" s="222">
        <f>AP100+U171</f>
        <v>3.32</v>
      </c>
    </row>
    <row r="102" spans="1:42" x14ac:dyDescent="0.15">
      <c r="A102" s="251" t="s">
        <v>13</v>
      </c>
      <c r="B102" s="248">
        <f t="shared" si="0"/>
        <v>609</v>
      </c>
      <c r="C102" s="248">
        <f t="shared" si="1"/>
        <v>716</v>
      </c>
      <c r="D102" s="248">
        <f t="shared" si="2"/>
        <v>834</v>
      </c>
      <c r="E102" s="248">
        <f t="shared" si="3"/>
        <v>957</v>
      </c>
      <c r="F102" s="248">
        <f t="shared" si="4"/>
        <v>1122</v>
      </c>
      <c r="G102" s="248">
        <f t="shared" si="5"/>
        <v>1246</v>
      </c>
      <c r="H102" s="248">
        <f t="shared" si="7"/>
        <v>1408</v>
      </c>
      <c r="I102" s="248">
        <f t="shared" si="9"/>
        <v>1565</v>
      </c>
      <c r="J102" s="248">
        <f t="shared" si="11"/>
        <v>1740</v>
      </c>
      <c r="K102" s="248">
        <f t="shared" si="13"/>
        <v>1914</v>
      </c>
      <c r="L102" s="248">
        <f t="shared" si="15"/>
        <v>2088</v>
      </c>
      <c r="M102" s="248">
        <f t="shared" si="17"/>
        <v>2262</v>
      </c>
      <c r="N102" s="248">
        <f t="shared" si="19"/>
        <v>2436</v>
      </c>
      <c r="O102" s="248">
        <f t="shared" ref="O102:O133" si="21">ROUND(AJ102*$T$76,0)</f>
        <v>2610</v>
      </c>
      <c r="P102" s="248"/>
      <c r="Q102" s="248"/>
      <c r="R102" s="248"/>
      <c r="S102" s="248"/>
      <c r="T102" s="249"/>
      <c r="V102" s="239">
        <v>30</v>
      </c>
      <c r="W102" s="250">
        <v>420</v>
      </c>
      <c r="X102" s="250">
        <v>494</v>
      </c>
      <c r="Y102" s="250">
        <v>575</v>
      </c>
      <c r="Z102" s="250">
        <v>660</v>
      </c>
      <c r="AA102" s="250">
        <v>774</v>
      </c>
      <c r="AB102" s="250">
        <v>859</v>
      </c>
      <c r="AC102" s="250">
        <v>971</v>
      </c>
      <c r="AD102" s="250">
        <v>1079</v>
      </c>
      <c r="AE102" s="295">
        <f>$AE$74*V102*AP102</f>
        <v>1200</v>
      </c>
      <c r="AF102" s="295">
        <f>$AF$74*V102*AP102</f>
        <v>1320</v>
      </c>
      <c r="AG102" s="295">
        <f>$AG$74*V102*AP102</f>
        <v>1440</v>
      </c>
      <c r="AH102" s="243">
        <f>$AH$74*V102*AP102</f>
        <v>1560</v>
      </c>
      <c r="AI102" s="243">
        <f>$AI$74*V102*AP102</f>
        <v>1680</v>
      </c>
      <c r="AJ102" s="243">
        <f>$AJ$74*V102*AP102</f>
        <v>1800</v>
      </c>
      <c r="AK102" s="243"/>
      <c r="AL102" s="243"/>
      <c r="AM102" s="243"/>
      <c r="AN102" s="243"/>
      <c r="AO102" s="243"/>
      <c r="AP102" s="222">
        <v>2</v>
      </c>
    </row>
    <row r="103" spans="1:42" x14ac:dyDescent="0.15">
      <c r="A103" s="244">
        <v>750</v>
      </c>
      <c r="B103" s="245">
        <f t="shared" si="0"/>
        <v>1131</v>
      </c>
      <c r="C103" s="245">
        <f t="shared" si="1"/>
        <v>1238</v>
      </c>
      <c r="D103" s="245">
        <f t="shared" si="2"/>
        <v>1425</v>
      </c>
      <c r="E103" s="245">
        <f t="shared" si="3"/>
        <v>1628</v>
      </c>
      <c r="F103" s="245">
        <f t="shared" si="4"/>
        <v>1866</v>
      </c>
      <c r="G103" s="245">
        <f t="shared" si="5"/>
        <v>2069</v>
      </c>
      <c r="H103" s="245">
        <f t="shared" si="7"/>
        <v>2327</v>
      </c>
      <c r="I103" s="245">
        <f t="shared" si="9"/>
        <v>2584</v>
      </c>
      <c r="J103" s="245">
        <f t="shared" si="11"/>
        <v>2861</v>
      </c>
      <c r="K103" s="245">
        <f t="shared" si="13"/>
        <v>3096</v>
      </c>
      <c r="L103" s="245">
        <f t="shared" si="15"/>
        <v>3451</v>
      </c>
      <c r="M103" s="245">
        <f t="shared" si="17"/>
        <v>3744</v>
      </c>
      <c r="N103" s="245">
        <f t="shared" si="19"/>
        <v>4032</v>
      </c>
      <c r="O103" s="245">
        <f t="shared" si="21"/>
        <v>4320</v>
      </c>
      <c r="P103" s="245"/>
      <c r="Q103" s="245"/>
      <c r="R103" s="245"/>
      <c r="S103" s="245"/>
      <c r="T103" s="246"/>
      <c r="V103" s="239">
        <v>750</v>
      </c>
      <c r="W103" s="250">
        <f t="shared" ref="W103:AJ103" si="22">W102+B173</f>
        <v>780</v>
      </c>
      <c r="X103" s="250">
        <f t="shared" si="22"/>
        <v>854</v>
      </c>
      <c r="Y103" s="250">
        <f t="shared" si="22"/>
        <v>983</v>
      </c>
      <c r="Z103" s="250">
        <f t="shared" si="22"/>
        <v>1123</v>
      </c>
      <c r="AA103" s="250">
        <f t="shared" si="22"/>
        <v>1287</v>
      </c>
      <c r="AB103" s="250">
        <f t="shared" si="22"/>
        <v>1427</v>
      </c>
      <c r="AC103" s="250">
        <f t="shared" si="22"/>
        <v>1605</v>
      </c>
      <c r="AD103" s="250">
        <f t="shared" si="22"/>
        <v>1782</v>
      </c>
      <c r="AE103" s="295">
        <f t="shared" si="22"/>
        <v>1973</v>
      </c>
      <c r="AF103" s="295">
        <f t="shared" si="22"/>
        <v>2135</v>
      </c>
      <c r="AG103" s="295">
        <f t="shared" si="22"/>
        <v>2380</v>
      </c>
      <c r="AH103" s="243">
        <f t="shared" si="22"/>
        <v>2581.8000000000002</v>
      </c>
      <c r="AI103" s="243">
        <f t="shared" si="22"/>
        <v>2780.4</v>
      </c>
      <c r="AJ103" s="243">
        <f t="shared" si="22"/>
        <v>2979</v>
      </c>
      <c r="AK103" s="243"/>
      <c r="AL103" s="243"/>
      <c r="AM103" s="243"/>
      <c r="AN103" s="243"/>
      <c r="AO103" s="243"/>
      <c r="AP103" s="222">
        <f>AP102+U173</f>
        <v>3.31</v>
      </c>
    </row>
    <row r="104" spans="1:42" x14ac:dyDescent="0.15">
      <c r="A104" s="251" t="s">
        <v>14</v>
      </c>
      <c r="B104" s="248">
        <f t="shared" si="0"/>
        <v>641</v>
      </c>
      <c r="C104" s="248">
        <f t="shared" si="1"/>
        <v>754</v>
      </c>
      <c r="D104" s="248">
        <f t="shared" si="2"/>
        <v>864</v>
      </c>
      <c r="E104" s="248">
        <f t="shared" si="3"/>
        <v>1008</v>
      </c>
      <c r="F104" s="248">
        <f t="shared" si="4"/>
        <v>1180</v>
      </c>
      <c r="G104" s="248">
        <f t="shared" si="5"/>
        <v>1309</v>
      </c>
      <c r="H104" s="248">
        <f t="shared" si="7"/>
        <v>1482</v>
      </c>
      <c r="I104" s="248">
        <f t="shared" si="9"/>
        <v>1646</v>
      </c>
      <c r="J104" s="248">
        <f t="shared" si="11"/>
        <v>1828</v>
      </c>
      <c r="K104" s="248">
        <f t="shared" si="13"/>
        <v>2011</v>
      </c>
      <c r="L104" s="248">
        <f t="shared" si="15"/>
        <v>2194</v>
      </c>
      <c r="M104" s="248">
        <f t="shared" si="17"/>
        <v>2377</v>
      </c>
      <c r="N104" s="248">
        <f t="shared" si="19"/>
        <v>2559</v>
      </c>
      <c r="O104" s="248">
        <f t="shared" si="21"/>
        <v>2742</v>
      </c>
      <c r="P104" s="248">
        <f t="shared" ref="P104:P133" si="23">ROUND(AK104*$T$76,0)</f>
        <v>2925</v>
      </c>
      <c r="Q104" s="248"/>
      <c r="R104" s="248"/>
      <c r="S104" s="248"/>
      <c r="T104" s="249"/>
      <c r="V104" s="239">
        <v>32</v>
      </c>
      <c r="W104" s="250">
        <v>442</v>
      </c>
      <c r="X104" s="250">
        <v>520</v>
      </c>
      <c r="Y104" s="250">
        <v>596</v>
      </c>
      <c r="Z104" s="250">
        <v>695</v>
      </c>
      <c r="AA104" s="250">
        <v>814</v>
      </c>
      <c r="AB104" s="250">
        <v>903</v>
      </c>
      <c r="AC104" s="250">
        <v>1022</v>
      </c>
      <c r="AD104" s="250">
        <v>1135</v>
      </c>
      <c r="AE104" s="295">
        <f>$AE$74*V104*AP104</f>
        <v>1260.8</v>
      </c>
      <c r="AF104" s="295">
        <f>$AF$74*V104*AP104</f>
        <v>1386.8799999999999</v>
      </c>
      <c r="AG104" s="295">
        <f>$AG$74*V104*AP104</f>
        <v>1512.96</v>
      </c>
      <c r="AH104" s="243">
        <f>$AH$74*V104*AP104</f>
        <v>1639.04</v>
      </c>
      <c r="AI104" s="243">
        <f>$AI$74*V104*AP104</f>
        <v>1765.12</v>
      </c>
      <c r="AJ104" s="243">
        <f>$AJ$74*V104*AP104</f>
        <v>1891.2</v>
      </c>
      <c r="AK104" s="243">
        <f>$AK$74*V104*AP104</f>
        <v>2017.28</v>
      </c>
      <c r="AL104" s="243"/>
      <c r="AM104" s="243"/>
      <c r="AN104" s="243"/>
      <c r="AO104" s="243"/>
      <c r="AP104" s="222">
        <v>1.97</v>
      </c>
    </row>
    <row r="105" spans="1:42" x14ac:dyDescent="0.15">
      <c r="A105" s="244">
        <v>800</v>
      </c>
      <c r="B105" s="245">
        <f t="shared" si="0"/>
        <v>1186</v>
      </c>
      <c r="C105" s="245">
        <f t="shared" si="1"/>
        <v>1299</v>
      </c>
      <c r="D105" s="245">
        <f t="shared" si="2"/>
        <v>1482</v>
      </c>
      <c r="E105" s="245">
        <f t="shared" si="3"/>
        <v>1710</v>
      </c>
      <c r="F105" s="245">
        <f t="shared" si="4"/>
        <v>1953</v>
      </c>
      <c r="G105" s="245">
        <f t="shared" si="5"/>
        <v>2188</v>
      </c>
      <c r="H105" s="245">
        <f t="shared" si="7"/>
        <v>2440</v>
      </c>
      <c r="I105" s="245">
        <f t="shared" si="9"/>
        <v>2706</v>
      </c>
      <c r="J105" s="245">
        <f t="shared" si="11"/>
        <v>2995</v>
      </c>
      <c r="K105" s="245">
        <f t="shared" si="13"/>
        <v>3270</v>
      </c>
      <c r="L105" s="245">
        <f t="shared" si="15"/>
        <v>3608</v>
      </c>
      <c r="M105" s="245">
        <f t="shared" si="17"/>
        <v>3909</v>
      </c>
      <c r="N105" s="245">
        <f t="shared" si="19"/>
        <v>4209</v>
      </c>
      <c r="O105" s="245">
        <f t="shared" si="21"/>
        <v>4510</v>
      </c>
      <c r="P105" s="245">
        <f t="shared" si="23"/>
        <v>4811</v>
      </c>
      <c r="Q105" s="245"/>
      <c r="R105" s="245"/>
      <c r="S105" s="245"/>
      <c r="T105" s="246"/>
      <c r="V105" s="239">
        <v>800</v>
      </c>
      <c r="W105" s="250">
        <f t="shared" ref="W105:AK105" si="24">W104+B175</f>
        <v>818</v>
      </c>
      <c r="X105" s="250">
        <f t="shared" si="24"/>
        <v>896</v>
      </c>
      <c r="Y105" s="250">
        <f t="shared" si="24"/>
        <v>1022</v>
      </c>
      <c r="Z105" s="250">
        <f t="shared" si="24"/>
        <v>1179</v>
      </c>
      <c r="AA105" s="250">
        <f t="shared" si="24"/>
        <v>1347</v>
      </c>
      <c r="AB105" s="250">
        <f t="shared" si="24"/>
        <v>1509</v>
      </c>
      <c r="AC105" s="250">
        <f t="shared" si="24"/>
        <v>1683</v>
      </c>
      <c r="AD105" s="250">
        <f t="shared" si="24"/>
        <v>1866</v>
      </c>
      <c r="AE105" s="295">
        <f t="shared" si="24"/>
        <v>2065.8000000000002</v>
      </c>
      <c r="AF105" s="295">
        <f t="shared" si="24"/>
        <v>2254.88</v>
      </c>
      <c r="AG105" s="295">
        <f t="shared" si="24"/>
        <v>2487.96</v>
      </c>
      <c r="AH105" s="243">
        <f t="shared" si="24"/>
        <v>2695.6800000000003</v>
      </c>
      <c r="AI105" s="243">
        <f t="shared" si="24"/>
        <v>2903.04</v>
      </c>
      <c r="AJ105" s="243">
        <f t="shared" si="24"/>
        <v>3110.4</v>
      </c>
      <c r="AK105" s="243">
        <f t="shared" si="24"/>
        <v>3317.76</v>
      </c>
      <c r="AL105" s="243"/>
      <c r="AM105" s="243"/>
      <c r="AN105" s="243"/>
      <c r="AO105" s="243"/>
      <c r="AP105" s="222">
        <f>AP104+U175</f>
        <v>3.24</v>
      </c>
    </row>
    <row r="106" spans="1:42" x14ac:dyDescent="0.15">
      <c r="A106" s="251" t="s">
        <v>15</v>
      </c>
      <c r="B106" s="248">
        <f t="shared" si="0"/>
        <v>674</v>
      </c>
      <c r="C106" s="248">
        <f t="shared" si="1"/>
        <v>796</v>
      </c>
      <c r="D106" s="248">
        <f t="shared" si="2"/>
        <v>916</v>
      </c>
      <c r="E106" s="248">
        <f t="shared" si="3"/>
        <v>1066</v>
      </c>
      <c r="F106" s="248">
        <f t="shared" si="4"/>
        <v>1247</v>
      </c>
      <c r="G106" s="248">
        <f t="shared" si="5"/>
        <v>1385</v>
      </c>
      <c r="H106" s="248">
        <f t="shared" si="7"/>
        <v>1569</v>
      </c>
      <c r="I106" s="248">
        <f t="shared" si="9"/>
        <v>1743</v>
      </c>
      <c r="J106" s="248">
        <f t="shared" si="11"/>
        <v>1933</v>
      </c>
      <c r="K106" s="248">
        <f t="shared" si="13"/>
        <v>2126</v>
      </c>
      <c r="L106" s="248">
        <f t="shared" si="15"/>
        <v>2319</v>
      </c>
      <c r="M106" s="248">
        <f t="shared" si="17"/>
        <v>2512</v>
      </c>
      <c r="N106" s="248">
        <f t="shared" si="19"/>
        <v>2706</v>
      </c>
      <c r="O106" s="248">
        <f t="shared" si="21"/>
        <v>2899</v>
      </c>
      <c r="P106" s="248">
        <f t="shared" si="23"/>
        <v>3092</v>
      </c>
      <c r="Q106" s="248">
        <f>ROUND(AL106*$T$76,0)</f>
        <v>3285</v>
      </c>
      <c r="R106" s="248"/>
      <c r="S106" s="248"/>
      <c r="T106" s="249"/>
      <c r="V106" s="239">
        <v>34</v>
      </c>
      <c r="W106" s="250">
        <v>465</v>
      </c>
      <c r="X106" s="250">
        <v>549</v>
      </c>
      <c r="Y106" s="250">
        <v>632</v>
      </c>
      <c r="Z106" s="250">
        <v>735</v>
      </c>
      <c r="AA106" s="250">
        <v>860</v>
      </c>
      <c r="AB106" s="250">
        <v>955</v>
      </c>
      <c r="AC106" s="250">
        <v>1082</v>
      </c>
      <c r="AD106" s="250">
        <v>1202</v>
      </c>
      <c r="AE106" s="295">
        <f>$AE$74*V106*AP106</f>
        <v>1332.8</v>
      </c>
      <c r="AF106" s="295">
        <f>$AF$74*V106*AP106</f>
        <v>1466.08</v>
      </c>
      <c r="AG106" s="295">
        <f>$AG$74*V106*AP106</f>
        <v>1599.36</v>
      </c>
      <c r="AH106" s="243">
        <f>$AH$74*V106*AP106</f>
        <v>1732.6399999999999</v>
      </c>
      <c r="AI106" s="243">
        <f>$AI$74*V106*AP106</f>
        <v>1865.92</v>
      </c>
      <c r="AJ106" s="243">
        <f>$AJ$74*V106*AP106</f>
        <v>1999.2</v>
      </c>
      <c r="AK106" s="243">
        <f>$AK$74*V106*AP106</f>
        <v>2132.48</v>
      </c>
      <c r="AL106" s="243">
        <f>$AL$74*V106*AP106</f>
        <v>2265.7599999999998</v>
      </c>
      <c r="AM106" s="243"/>
      <c r="AN106" s="243"/>
      <c r="AO106" s="243"/>
      <c r="AP106" s="222">
        <v>1.96</v>
      </c>
    </row>
    <row r="107" spans="1:42" x14ac:dyDescent="0.15">
      <c r="A107" s="244">
        <v>850</v>
      </c>
      <c r="B107" s="245">
        <f t="shared" si="0"/>
        <v>1238</v>
      </c>
      <c r="C107" s="245">
        <f t="shared" si="1"/>
        <v>1360</v>
      </c>
      <c r="D107" s="245">
        <f t="shared" si="2"/>
        <v>1567</v>
      </c>
      <c r="E107" s="245">
        <f t="shared" si="3"/>
        <v>1807</v>
      </c>
      <c r="F107" s="245">
        <f t="shared" si="4"/>
        <v>2068</v>
      </c>
      <c r="G107" s="245">
        <f t="shared" si="5"/>
        <v>2314</v>
      </c>
      <c r="H107" s="245">
        <f t="shared" si="7"/>
        <v>2585</v>
      </c>
      <c r="I107" s="245">
        <f t="shared" si="9"/>
        <v>2893</v>
      </c>
      <c r="J107" s="245">
        <f t="shared" si="11"/>
        <v>3196</v>
      </c>
      <c r="K107" s="245">
        <f t="shared" si="13"/>
        <v>3455</v>
      </c>
      <c r="L107" s="245">
        <f t="shared" si="15"/>
        <v>3779</v>
      </c>
      <c r="M107" s="245">
        <f t="shared" si="17"/>
        <v>4089</v>
      </c>
      <c r="N107" s="245">
        <f t="shared" si="19"/>
        <v>4403</v>
      </c>
      <c r="O107" s="245">
        <f t="shared" si="21"/>
        <v>4718</v>
      </c>
      <c r="P107" s="245">
        <f t="shared" si="23"/>
        <v>5033</v>
      </c>
      <c r="Q107" s="245">
        <f t="shared" ref="Q107:T133" si="25">ROUND(AL107*$T$76,0)</f>
        <v>5347</v>
      </c>
      <c r="R107" s="245"/>
      <c r="S107" s="245"/>
      <c r="T107" s="246"/>
      <c r="V107" s="239">
        <v>850</v>
      </c>
      <c r="W107" s="250">
        <f t="shared" ref="W107:AL107" si="26">W106+B177</f>
        <v>854</v>
      </c>
      <c r="X107" s="250">
        <f t="shared" si="26"/>
        <v>938</v>
      </c>
      <c r="Y107" s="250">
        <f t="shared" si="26"/>
        <v>1081</v>
      </c>
      <c r="Z107" s="250">
        <f t="shared" si="26"/>
        <v>1246</v>
      </c>
      <c r="AA107" s="250">
        <f t="shared" si="26"/>
        <v>1426</v>
      </c>
      <c r="AB107" s="250">
        <f t="shared" si="26"/>
        <v>1596</v>
      </c>
      <c r="AC107" s="250">
        <f t="shared" si="26"/>
        <v>1783</v>
      </c>
      <c r="AD107" s="250">
        <f t="shared" si="26"/>
        <v>1995</v>
      </c>
      <c r="AE107" s="295">
        <f t="shared" si="26"/>
        <v>2203.8000000000002</v>
      </c>
      <c r="AF107" s="295">
        <f t="shared" si="26"/>
        <v>2383.08</v>
      </c>
      <c r="AG107" s="295">
        <f t="shared" si="26"/>
        <v>2606.3599999999997</v>
      </c>
      <c r="AH107" s="243">
        <f t="shared" si="26"/>
        <v>2819.96</v>
      </c>
      <c r="AI107" s="243">
        <f t="shared" si="26"/>
        <v>3036.88</v>
      </c>
      <c r="AJ107" s="243">
        <f t="shared" si="26"/>
        <v>3253.8</v>
      </c>
      <c r="AK107" s="243">
        <f t="shared" si="26"/>
        <v>3470.7200000000003</v>
      </c>
      <c r="AL107" s="243">
        <f t="shared" si="26"/>
        <v>3687.6399999999994</v>
      </c>
      <c r="AM107" s="243"/>
      <c r="AN107" s="243"/>
      <c r="AO107" s="243"/>
      <c r="AP107" s="222">
        <f>AP106+U177</f>
        <v>3.19</v>
      </c>
    </row>
    <row r="108" spans="1:42" x14ac:dyDescent="0.15">
      <c r="A108" s="251" t="s">
        <v>16</v>
      </c>
      <c r="B108" s="248">
        <f t="shared" ref="B108:B133" si="27">ROUND(W108*$T$76,0)</f>
        <v>708</v>
      </c>
      <c r="C108" s="248">
        <f t="shared" si="1"/>
        <v>832</v>
      </c>
      <c r="D108" s="248">
        <f t="shared" si="2"/>
        <v>961</v>
      </c>
      <c r="E108" s="248">
        <f t="shared" si="3"/>
        <v>1115</v>
      </c>
      <c r="F108" s="248">
        <f t="shared" si="4"/>
        <v>1305</v>
      </c>
      <c r="G108" s="248">
        <f t="shared" si="5"/>
        <v>1451</v>
      </c>
      <c r="H108" s="248">
        <f t="shared" si="7"/>
        <v>1641</v>
      </c>
      <c r="I108" s="248">
        <f t="shared" si="9"/>
        <v>1842</v>
      </c>
      <c r="J108" s="248">
        <f t="shared" si="11"/>
        <v>2046</v>
      </c>
      <c r="K108" s="248">
        <f t="shared" si="13"/>
        <v>2251</v>
      </c>
      <c r="L108" s="248">
        <f t="shared" si="15"/>
        <v>2455</v>
      </c>
      <c r="M108" s="248">
        <f t="shared" si="17"/>
        <v>2660</v>
      </c>
      <c r="N108" s="248">
        <f t="shared" si="19"/>
        <v>2865</v>
      </c>
      <c r="O108" s="248">
        <f t="shared" si="21"/>
        <v>3069</v>
      </c>
      <c r="P108" s="248">
        <f t="shared" si="23"/>
        <v>3274</v>
      </c>
      <c r="Q108" s="248">
        <f t="shared" si="25"/>
        <v>3479</v>
      </c>
      <c r="R108" s="248">
        <f>ROUND(AM108*$T$76,0)</f>
        <v>3683</v>
      </c>
      <c r="S108" s="248"/>
      <c r="T108" s="249"/>
      <c r="V108" s="239">
        <v>36</v>
      </c>
      <c r="W108" s="250">
        <v>488</v>
      </c>
      <c r="X108" s="250">
        <v>574</v>
      </c>
      <c r="Y108" s="250">
        <v>663</v>
      </c>
      <c r="Z108" s="250">
        <v>769</v>
      </c>
      <c r="AA108" s="250">
        <v>900</v>
      </c>
      <c r="AB108" s="250">
        <v>1001</v>
      </c>
      <c r="AC108" s="250">
        <v>1132</v>
      </c>
      <c r="AD108" s="250">
        <v>1270</v>
      </c>
      <c r="AE108" s="295">
        <f>$AE$74*V108*AP108</f>
        <v>1411.2</v>
      </c>
      <c r="AF108" s="295">
        <f>$AF$74*V108*AP108</f>
        <v>1552.32</v>
      </c>
      <c r="AG108" s="295">
        <f>$AG$74*V108*AP108</f>
        <v>1693.44</v>
      </c>
      <c r="AH108" s="243">
        <f>$AH$74*V108*AP108</f>
        <v>1834.56</v>
      </c>
      <c r="AI108" s="243">
        <f>$AI$74*V108*AP108</f>
        <v>1975.68</v>
      </c>
      <c r="AJ108" s="243">
        <f>$AJ$74*V108*AP108</f>
        <v>2116.8000000000002</v>
      </c>
      <c r="AK108" s="243">
        <f>$AK$74*V108*AP108</f>
        <v>2257.92</v>
      </c>
      <c r="AL108" s="243">
        <f>$AL$74*V108*AP108</f>
        <v>2399.04</v>
      </c>
      <c r="AM108" s="243">
        <f>$AM$74*V108*AP108</f>
        <v>2540.16</v>
      </c>
      <c r="AN108" s="243"/>
      <c r="AO108" s="243"/>
      <c r="AP108" s="222">
        <v>1.96</v>
      </c>
    </row>
    <row r="109" spans="1:42" ht="13" thickBot="1" x14ac:dyDescent="0.2">
      <c r="A109" s="240">
        <v>900</v>
      </c>
      <c r="B109" s="252">
        <f t="shared" si="27"/>
        <v>1304</v>
      </c>
      <c r="C109" s="252">
        <f t="shared" si="1"/>
        <v>1428</v>
      </c>
      <c r="D109" s="252">
        <f t="shared" si="2"/>
        <v>1650</v>
      </c>
      <c r="E109" s="252">
        <f t="shared" si="3"/>
        <v>1898</v>
      </c>
      <c r="F109" s="252">
        <f t="shared" si="4"/>
        <v>2174</v>
      </c>
      <c r="G109" s="252">
        <f t="shared" si="5"/>
        <v>2435</v>
      </c>
      <c r="H109" s="252">
        <f t="shared" si="7"/>
        <v>2739</v>
      </c>
      <c r="I109" s="252">
        <f t="shared" si="9"/>
        <v>3054</v>
      </c>
      <c r="J109" s="252">
        <f t="shared" si="11"/>
        <v>3322</v>
      </c>
      <c r="K109" s="252">
        <f t="shared" si="13"/>
        <v>3653</v>
      </c>
      <c r="L109" s="252">
        <f t="shared" si="15"/>
        <v>3994</v>
      </c>
      <c r="M109" s="252">
        <f t="shared" si="17"/>
        <v>4329</v>
      </c>
      <c r="N109" s="252">
        <f t="shared" si="19"/>
        <v>4663</v>
      </c>
      <c r="O109" s="252">
        <f t="shared" si="21"/>
        <v>4996</v>
      </c>
      <c r="P109" s="252">
        <f t="shared" si="23"/>
        <v>5329</v>
      </c>
      <c r="Q109" s="252">
        <f t="shared" si="25"/>
        <v>5662</v>
      </c>
      <c r="R109" s="252">
        <f t="shared" si="25"/>
        <v>5995</v>
      </c>
      <c r="S109" s="252"/>
      <c r="T109" s="253"/>
      <c r="V109" s="239">
        <v>900</v>
      </c>
      <c r="W109" s="250">
        <f t="shared" ref="W109:AM109" si="28">W108+B179</f>
        <v>899</v>
      </c>
      <c r="X109" s="250">
        <f t="shared" si="28"/>
        <v>985</v>
      </c>
      <c r="Y109" s="250">
        <f t="shared" si="28"/>
        <v>1138</v>
      </c>
      <c r="Z109" s="250">
        <f t="shared" si="28"/>
        <v>1309</v>
      </c>
      <c r="AA109" s="250">
        <f t="shared" si="28"/>
        <v>1499</v>
      </c>
      <c r="AB109" s="250">
        <f t="shared" si="28"/>
        <v>1679</v>
      </c>
      <c r="AC109" s="250">
        <f t="shared" si="28"/>
        <v>1889</v>
      </c>
      <c r="AD109" s="250">
        <f t="shared" si="28"/>
        <v>2106</v>
      </c>
      <c r="AE109" s="295">
        <f t="shared" si="28"/>
        <v>2291.1999999999998</v>
      </c>
      <c r="AF109" s="295">
        <f t="shared" si="28"/>
        <v>2519.3199999999997</v>
      </c>
      <c r="AG109" s="295">
        <f t="shared" si="28"/>
        <v>2754.44</v>
      </c>
      <c r="AH109" s="243">
        <f t="shared" si="28"/>
        <v>2985.84</v>
      </c>
      <c r="AI109" s="243">
        <f t="shared" si="28"/>
        <v>3215.52</v>
      </c>
      <c r="AJ109" s="243">
        <f t="shared" si="28"/>
        <v>3445.2000000000003</v>
      </c>
      <c r="AK109" s="243">
        <f t="shared" si="28"/>
        <v>3674.88</v>
      </c>
      <c r="AL109" s="243">
        <f t="shared" si="28"/>
        <v>3904.56</v>
      </c>
      <c r="AM109" s="243">
        <f t="shared" si="28"/>
        <v>4134.24</v>
      </c>
      <c r="AN109" s="243"/>
      <c r="AO109" s="243"/>
      <c r="AP109" s="222">
        <f>AP108+U179</f>
        <v>3.19</v>
      </c>
    </row>
    <row r="110" spans="1:42" x14ac:dyDescent="0.15">
      <c r="A110" s="238" t="s">
        <v>17</v>
      </c>
      <c r="B110" s="241">
        <f t="shared" si="27"/>
        <v>742</v>
      </c>
      <c r="C110" s="241">
        <f t="shared" ref="C110:C133" si="29">ROUND(X110*$T$76,0)</f>
        <v>874</v>
      </c>
      <c r="D110" s="241">
        <f t="shared" si="2"/>
        <v>1012</v>
      </c>
      <c r="E110" s="241">
        <f t="shared" si="3"/>
        <v>1176</v>
      </c>
      <c r="F110" s="241">
        <f t="shared" si="4"/>
        <v>1372</v>
      </c>
      <c r="G110" s="241">
        <f t="shared" si="5"/>
        <v>1528</v>
      </c>
      <c r="H110" s="241">
        <f t="shared" si="7"/>
        <v>1728</v>
      </c>
      <c r="I110" s="241">
        <f t="shared" si="9"/>
        <v>1934</v>
      </c>
      <c r="J110" s="241">
        <f t="shared" si="11"/>
        <v>2149</v>
      </c>
      <c r="K110" s="241">
        <f t="shared" si="13"/>
        <v>2364</v>
      </c>
      <c r="L110" s="241">
        <f t="shared" si="15"/>
        <v>2579</v>
      </c>
      <c r="M110" s="241">
        <f t="shared" si="17"/>
        <v>2794</v>
      </c>
      <c r="N110" s="241">
        <f t="shared" si="19"/>
        <v>3008</v>
      </c>
      <c r="O110" s="241">
        <f t="shared" si="21"/>
        <v>3223</v>
      </c>
      <c r="P110" s="241">
        <f t="shared" si="23"/>
        <v>3438</v>
      </c>
      <c r="Q110" s="241">
        <f t="shared" si="25"/>
        <v>3653</v>
      </c>
      <c r="R110" s="241">
        <f t="shared" si="25"/>
        <v>3868</v>
      </c>
      <c r="S110" s="241">
        <f>ROUND(AN110*$T$76,0)</f>
        <v>4083</v>
      </c>
      <c r="T110" s="242"/>
      <c r="V110" s="239">
        <v>38</v>
      </c>
      <c r="W110" s="250">
        <v>512</v>
      </c>
      <c r="X110" s="250">
        <v>603</v>
      </c>
      <c r="Y110" s="250">
        <v>698</v>
      </c>
      <c r="Z110" s="250">
        <v>811</v>
      </c>
      <c r="AA110" s="250">
        <v>946</v>
      </c>
      <c r="AB110" s="250">
        <v>1054</v>
      </c>
      <c r="AC110" s="250">
        <v>1192</v>
      </c>
      <c r="AD110" s="250">
        <v>1334</v>
      </c>
      <c r="AE110" s="295">
        <f>$AE$74*V110*AP110</f>
        <v>1482</v>
      </c>
      <c r="AF110" s="295">
        <f>$AF$74*V110*AP110</f>
        <v>1630.2</v>
      </c>
      <c r="AG110" s="295">
        <f>$AG$74*V110*AP110</f>
        <v>1778.3999999999999</v>
      </c>
      <c r="AH110" s="243">
        <f>$AH$74*V110*AP110</f>
        <v>1926.6</v>
      </c>
      <c r="AI110" s="243">
        <f>$AI$74*V110*AP110</f>
        <v>2074.7999999999997</v>
      </c>
      <c r="AJ110" s="243">
        <f>$AJ$74*V110*AP110</f>
        <v>2223</v>
      </c>
      <c r="AK110" s="243">
        <f>$AK$74*V110*AP110</f>
        <v>2371.1999999999998</v>
      </c>
      <c r="AL110" s="243">
        <f>$AL$74*V110*AP110</f>
        <v>2519.4</v>
      </c>
      <c r="AM110" s="243">
        <f>$AM$74*V110*AP110</f>
        <v>2667.6</v>
      </c>
      <c r="AN110" s="243">
        <f>$AN$74*V110*AP110</f>
        <v>2815.7999999999997</v>
      </c>
      <c r="AO110" s="243"/>
      <c r="AP110" s="222">
        <v>1.95</v>
      </c>
    </row>
    <row r="111" spans="1:42" x14ac:dyDescent="0.15">
      <c r="A111" s="244">
        <v>950</v>
      </c>
      <c r="B111" s="245">
        <f t="shared" si="27"/>
        <v>1369</v>
      </c>
      <c r="C111" s="245">
        <f t="shared" si="29"/>
        <v>1501</v>
      </c>
      <c r="D111" s="245">
        <f t="shared" si="2"/>
        <v>1737</v>
      </c>
      <c r="E111" s="245">
        <f t="shared" si="3"/>
        <v>1998</v>
      </c>
      <c r="F111" s="245">
        <f t="shared" si="4"/>
        <v>2287</v>
      </c>
      <c r="G111" s="245">
        <f t="shared" si="5"/>
        <v>2562</v>
      </c>
      <c r="H111" s="245">
        <f t="shared" si="7"/>
        <v>2886</v>
      </c>
      <c r="I111" s="245">
        <f t="shared" si="9"/>
        <v>3209</v>
      </c>
      <c r="J111" s="245">
        <f t="shared" si="11"/>
        <v>3493</v>
      </c>
      <c r="K111" s="245">
        <f t="shared" si="13"/>
        <v>3837</v>
      </c>
      <c r="L111" s="245">
        <f t="shared" si="15"/>
        <v>4201</v>
      </c>
      <c r="M111" s="245">
        <f t="shared" si="17"/>
        <v>4556</v>
      </c>
      <c r="N111" s="245">
        <f t="shared" si="19"/>
        <v>4906</v>
      </c>
      <c r="O111" s="245">
        <f t="shared" si="21"/>
        <v>5257</v>
      </c>
      <c r="P111" s="245">
        <f t="shared" si="23"/>
        <v>5607</v>
      </c>
      <c r="Q111" s="245">
        <f t="shared" si="25"/>
        <v>5957</v>
      </c>
      <c r="R111" s="245">
        <f t="shared" si="25"/>
        <v>6308</v>
      </c>
      <c r="S111" s="245">
        <f t="shared" si="25"/>
        <v>6658</v>
      </c>
      <c r="T111" s="246"/>
      <c r="V111" s="239">
        <v>950</v>
      </c>
      <c r="W111" s="250">
        <f t="shared" ref="W111:AN111" si="30">W110+B181</f>
        <v>944</v>
      </c>
      <c r="X111" s="250">
        <f t="shared" si="30"/>
        <v>1035</v>
      </c>
      <c r="Y111" s="250">
        <f t="shared" si="30"/>
        <v>1198</v>
      </c>
      <c r="Z111" s="250">
        <f t="shared" si="30"/>
        <v>1378</v>
      </c>
      <c r="AA111" s="250">
        <f t="shared" si="30"/>
        <v>1577</v>
      </c>
      <c r="AB111" s="250">
        <f t="shared" si="30"/>
        <v>1767</v>
      </c>
      <c r="AC111" s="250">
        <f t="shared" si="30"/>
        <v>1990</v>
      </c>
      <c r="AD111" s="250">
        <f t="shared" si="30"/>
        <v>2213</v>
      </c>
      <c r="AE111" s="295">
        <f t="shared" si="30"/>
        <v>2409</v>
      </c>
      <c r="AF111" s="295">
        <f t="shared" si="30"/>
        <v>2646.2</v>
      </c>
      <c r="AG111" s="295">
        <f t="shared" si="30"/>
        <v>2897.3999999999996</v>
      </c>
      <c r="AH111" s="243">
        <f t="shared" si="30"/>
        <v>3141.84</v>
      </c>
      <c r="AI111" s="243">
        <f t="shared" si="30"/>
        <v>3383.5199999999995</v>
      </c>
      <c r="AJ111" s="243">
        <f t="shared" si="30"/>
        <v>3625.2</v>
      </c>
      <c r="AK111" s="243">
        <f t="shared" si="30"/>
        <v>3866.88</v>
      </c>
      <c r="AL111" s="243">
        <f t="shared" si="30"/>
        <v>4108.5600000000004</v>
      </c>
      <c r="AM111" s="243">
        <f t="shared" si="30"/>
        <v>4350.24</v>
      </c>
      <c r="AN111" s="243">
        <f t="shared" si="30"/>
        <v>4591.92</v>
      </c>
      <c r="AO111" s="243"/>
      <c r="AP111" s="222">
        <f>AP110+U181</f>
        <v>3.1799999999999997</v>
      </c>
    </row>
    <row r="112" spans="1:42" x14ac:dyDescent="0.15">
      <c r="A112" s="251" t="s">
        <v>18</v>
      </c>
      <c r="B112" s="248">
        <f t="shared" si="27"/>
        <v>753</v>
      </c>
      <c r="C112" s="248">
        <f t="shared" si="29"/>
        <v>908</v>
      </c>
      <c r="D112" s="248">
        <f t="shared" ref="D112:D133" si="31">ROUND(Y112*$T$76,0)</f>
        <v>1074</v>
      </c>
      <c r="E112" s="248">
        <f t="shared" si="3"/>
        <v>1247</v>
      </c>
      <c r="F112" s="248">
        <f t="shared" si="4"/>
        <v>1454</v>
      </c>
      <c r="G112" s="248">
        <f t="shared" si="5"/>
        <v>1623</v>
      </c>
      <c r="H112" s="248">
        <f t="shared" si="7"/>
        <v>1836</v>
      </c>
      <c r="I112" s="248">
        <f t="shared" si="9"/>
        <v>2037</v>
      </c>
      <c r="J112" s="248">
        <f t="shared" si="11"/>
        <v>2262</v>
      </c>
      <c r="K112" s="248">
        <f t="shared" si="13"/>
        <v>2488</v>
      </c>
      <c r="L112" s="248">
        <f t="shared" si="15"/>
        <v>2714</v>
      </c>
      <c r="M112" s="248">
        <f t="shared" si="17"/>
        <v>2941</v>
      </c>
      <c r="N112" s="248">
        <f t="shared" si="19"/>
        <v>3167</v>
      </c>
      <c r="O112" s="248">
        <f t="shared" si="21"/>
        <v>3393</v>
      </c>
      <c r="P112" s="248">
        <f t="shared" si="23"/>
        <v>3619</v>
      </c>
      <c r="Q112" s="248">
        <f t="shared" si="25"/>
        <v>3845</v>
      </c>
      <c r="R112" s="248">
        <f t="shared" si="25"/>
        <v>4072</v>
      </c>
      <c r="S112" s="248">
        <f t="shared" si="25"/>
        <v>4298</v>
      </c>
      <c r="T112" s="249">
        <f>ROUND(AO112*$T$76,0)</f>
        <v>4524</v>
      </c>
      <c r="V112" s="239">
        <v>40</v>
      </c>
      <c r="W112" s="250">
        <v>519</v>
      </c>
      <c r="X112" s="250">
        <v>626</v>
      </c>
      <c r="Y112" s="250">
        <v>741</v>
      </c>
      <c r="Z112" s="250">
        <v>860</v>
      </c>
      <c r="AA112" s="250">
        <v>1003</v>
      </c>
      <c r="AB112" s="250">
        <v>1119</v>
      </c>
      <c r="AC112" s="250">
        <v>1266</v>
      </c>
      <c r="AD112" s="250">
        <v>1405</v>
      </c>
      <c r="AE112" s="295">
        <f>$AE$74*V112*AP112</f>
        <v>1560</v>
      </c>
      <c r="AF112" s="295">
        <f>$AF$74*V112*AP112</f>
        <v>1716</v>
      </c>
      <c r="AG112" s="295">
        <f>$AG$74*V112*AP112</f>
        <v>1872</v>
      </c>
      <c r="AH112" s="243">
        <f>$AH$74*V112*AP112</f>
        <v>2028</v>
      </c>
      <c r="AI112" s="243">
        <f>$AI$74*V112*AP112</f>
        <v>2184</v>
      </c>
      <c r="AJ112" s="243">
        <f>$AJ$74*V112*AP112</f>
        <v>2340</v>
      </c>
      <c r="AK112" s="243">
        <f>$AK$74*V112*AP112</f>
        <v>2496</v>
      </c>
      <c r="AL112" s="243">
        <f>$AL$74*V112*AP112</f>
        <v>2652</v>
      </c>
      <c r="AM112" s="243">
        <f>$AM$74*V112*AP112</f>
        <v>2808</v>
      </c>
      <c r="AN112" s="243">
        <f>$AN$74*V112*AP112</f>
        <v>2964</v>
      </c>
      <c r="AO112" s="243">
        <f>$AO$74*V112*AP112</f>
        <v>3120</v>
      </c>
      <c r="AP112" s="222">
        <v>1.95</v>
      </c>
    </row>
    <row r="113" spans="1:42" x14ac:dyDescent="0.15">
      <c r="A113" s="244">
        <v>1000</v>
      </c>
      <c r="B113" s="245">
        <f t="shared" si="27"/>
        <v>1396</v>
      </c>
      <c r="C113" s="245">
        <f t="shared" si="29"/>
        <v>1552</v>
      </c>
      <c r="D113" s="245">
        <f t="shared" si="31"/>
        <v>1834</v>
      </c>
      <c r="E113" s="245">
        <f t="shared" si="3"/>
        <v>2111</v>
      </c>
      <c r="F113" s="245">
        <f t="shared" si="4"/>
        <v>2416</v>
      </c>
      <c r="G113" s="245">
        <f t="shared" si="5"/>
        <v>2712</v>
      </c>
      <c r="H113" s="245">
        <f t="shared" si="7"/>
        <v>3051</v>
      </c>
      <c r="I113" s="245">
        <f t="shared" si="9"/>
        <v>3380</v>
      </c>
      <c r="J113" s="245">
        <f t="shared" si="11"/>
        <v>3674</v>
      </c>
      <c r="K113" s="245">
        <f t="shared" si="13"/>
        <v>4038</v>
      </c>
      <c r="L113" s="245">
        <f t="shared" si="15"/>
        <v>4380</v>
      </c>
      <c r="M113" s="245">
        <f t="shared" si="17"/>
        <v>4750</v>
      </c>
      <c r="N113" s="245">
        <f t="shared" si="19"/>
        <v>5116</v>
      </c>
      <c r="O113" s="245">
        <f t="shared" si="21"/>
        <v>5481</v>
      </c>
      <c r="P113" s="245">
        <f t="shared" si="23"/>
        <v>5846</v>
      </c>
      <c r="Q113" s="245">
        <f t="shared" si="25"/>
        <v>6212</v>
      </c>
      <c r="R113" s="245">
        <f t="shared" si="25"/>
        <v>6577</v>
      </c>
      <c r="S113" s="245">
        <f t="shared" si="25"/>
        <v>6943</v>
      </c>
      <c r="T113" s="246">
        <f t="shared" si="25"/>
        <v>7308</v>
      </c>
      <c r="V113" s="239">
        <v>1000</v>
      </c>
      <c r="W113" s="250">
        <f t="shared" ref="W113:AO113" si="32">W112+B183</f>
        <v>963</v>
      </c>
      <c r="X113" s="250">
        <f t="shared" si="32"/>
        <v>1070</v>
      </c>
      <c r="Y113" s="250">
        <f t="shared" si="32"/>
        <v>1265</v>
      </c>
      <c r="Z113" s="250">
        <f t="shared" si="32"/>
        <v>1456</v>
      </c>
      <c r="AA113" s="250">
        <f t="shared" si="32"/>
        <v>1666</v>
      </c>
      <c r="AB113" s="250">
        <f t="shared" si="32"/>
        <v>1870</v>
      </c>
      <c r="AC113" s="250">
        <f t="shared" si="32"/>
        <v>2104</v>
      </c>
      <c r="AD113" s="250">
        <f t="shared" si="32"/>
        <v>2331</v>
      </c>
      <c r="AE113" s="295">
        <f t="shared" si="32"/>
        <v>2534</v>
      </c>
      <c r="AF113" s="295">
        <f t="shared" si="32"/>
        <v>2785</v>
      </c>
      <c r="AG113" s="295">
        <f t="shared" si="32"/>
        <v>3021</v>
      </c>
      <c r="AH113" s="243">
        <f t="shared" si="32"/>
        <v>3276</v>
      </c>
      <c r="AI113" s="243">
        <f t="shared" si="32"/>
        <v>3528</v>
      </c>
      <c r="AJ113" s="243">
        <f t="shared" si="32"/>
        <v>3780</v>
      </c>
      <c r="AK113" s="243">
        <f t="shared" si="32"/>
        <v>4032</v>
      </c>
      <c r="AL113" s="243">
        <f t="shared" si="32"/>
        <v>4284</v>
      </c>
      <c r="AM113" s="243">
        <f t="shared" si="32"/>
        <v>4536</v>
      </c>
      <c r="AN113" s="243">
        <f t="shared" si="32"/>
        <v>4788</v>
      </c>
      <c r="AO113" s="243">
        <f t="shared" si="32"/>
        <v>5040</v>
      </c>
      <c r="AP113" s="222">
        <f>AP112+U183</f>
        <v>3.15</v>
      </c>
    </row>
    <row r="114" spans="1:42" x14ac:dyDescent="0.15">
      <c r="A114" s="251" t="s">
        <v>19</v>
      </c>
      <c r="B114" s="248">
        <f t="shared" si="27"/>
        <v>786</v>
      </c>
      <c r="C114" s="248">
        <f t="shared" si="29"/>
        <v>929</v>
      </c>
      <c r="D114" s="248">
        <f t="shared" si="31"/>
        <v>1125</v>
      </c>
      <c r="E114" s="248">
        <f t="shared" ref="E114:E133" si="33">ROUND(Z114*$T$76,0)</f>
        <v>1308</v>
      </c>
      <c r="F114" s="248">
        <f t="shared" si="4"/>
        <v>1524</v>
      </c>
      <c r="G114" s="248">
        <f t="shared" si="5"/>
        <v>1699</v>
      </c>
      <c r="H114" s="248">
        <f t="shared" si="7"/>
        <v>1923</v>
      </c>
      <c r="I114" s="248">
        <f t="shared" si="9"/>
        <v>2133</v>
      </c>
      <c r="J114" s="248">
        <f t="shared" si="11"/>
        <v>2375</v>
      </c>
      <c r="K114" s="248">
        <f t="shared" si="13"/>
        <v>2613</v>
      </c>
      <c r="L114" s="248">
        <f t="shared" si="15"/>
        <v>2850</v>
      </c>
      <c r="M114" s="248">
        <f t="shared" si="17"/>
        <v>3088</v>
      </c>
      <c r="N114" s="248">
        <f t="shared" si="19"/>
        <v>3325</v>
      </c>
      <c r="O114" s="248">
        <f t="shared" si="21"/>
        <v>3563</v>
      </c>
      <c r="P114" s="248">
        <f t="shared" si="23"/>
        <v>3800</v>
      </c>
      <c r="Q114" s="248">
        <f t="shared" si="25"/>
        <v>4038</v>
      </c>
      <c r="R114" s="248">
        <f t="shared" si="25"/>
        <v>4275</v>
      </c>
      <c r="S114" s="248">
        <f t="shared" si="25"/>
        <v>4513</v>
      </c>
      <c r="T114" s="249">
        <f t="shared" si="25"/>
        <v>4750</v>
      </c>
      <c r="V114" s="239">
        <v>42</v>
      </c>
      <c r="W114" s="250">
        <v>542</v>
      </c>
      <c r="X114" s="250">
        <v>641</v>
      </c>
      <c r="Y114" s="250">
        <v>776</v>
      </c>
      <c r="Z114" s="250">
        <v>902</v>
      </c>
      <c r="AA114" s="250">
        <v>1051</v>
      </c>
      <c r="AB114" s="250">
        <v>1172</v>
      </c>
      <c r="AC114" s="250">
        <v>1326</v>
      </c>
      <c r="AD114" s="250">
        <v>1471</v>
      </c>
      <c r="AE114" s="295">
        <f>$AE$74*V114*AP114</f>
        <v>1638</v>
      </c>
      <c r="AF114" s="295">
        <f>$AF$74*V114*AP114</f>
        <v>1801.8</v>
      </c>
      <c r="AG114" s="295">
        <f>$AG$74*V114*AP114</f>
        <v>1965.6</v>
      </c>
      <c r="AH114" s="243">
        <f>$AH$74*V114*AP114</f>
        <v>2129.4</v>
      </c>
      <c r="AI114" s="243">
        <f>$AI$74*V114*AP114</f>
        <v>2293.1999999999998</v>
      </c>
      <c r="AJ114" s="243">
        <f>$AJ$74*V114*AP114</f>
        <v>2457</v>
      </c>
      <c r="AK114" s="243">
        <f>$AK$74*V114*AP114</f>
        <v>2620.7999999999997</v>
      </c>
      <c r="AL114" s="243">
        <f>$AL$74*V114*AP114</f>
        <v>2784.6</v>
      </c>
      <c r="AM114" s="243">
        <f>$AM$74*V114*AP114</f>
        <v>2948.4</v>
      </c>
      <c r="AN114" s="243">
        <f>$AN$74*V114*AP114</f>
        <v>3112.2</v>
      </c>
      <c r="AO114" s="243">
        <f>$AO$74*V114*AP114</f>
        <v>3276</v>
      </c>
      <c r="AP114" s="222">
        <v>1.95</v>
      </c>
    </row>
    <row r="115" spans="1:42" x14ac:dyDescent="0.15">
      <c r="A115" s="244">
        <v>1050</v>
      </c>
      <c r="B115" s="245">
        <f t="shared" si="27"/>
        <v>1460</v>
      </c>
      <c r="C115" s="245">
        <f t="shared" si="29"/>
        <v>1604</v>
      </c>
      <c r="D115" s="245">
        <f t="shared" si="31"/>
        <v>1904</v>
      </c>
      <c r="E115" s="245">
        <f t="shared" si="33"/>
        <v>2214</v>
      </c>
      <c r="F115" s="245">
        <f t="shared" si="4"/>
        <v>2517</v>
      </c>
      <c r="G115" s="245">
        <f t="shared" si="5"/>
        <v>2839</v>
      </c>
      <c r="H115" s="245">
        <f t="shared" si="7"/>
        <v>3197</v>
      </c>
      <c r="I115" s="245">
        <f t="shared" si="9"/>
        <v>3539</v>
      </c>
      <c r="J115" s="245">
        <f t="shared" si="11"/>
        <v>3851</v>
      </c>
      <c r="K115" s="245">
        <f t="shared" si="13"/>
        <v>4240</v>
      </c>
      <c r="L115" s="245">
        <f t="shared" si="15"/>
        <v>4597</v>
      </c>
      <c r="M115" s="245">
        <f t="shared" si="17"/>
        <v>4988</v>
      </c>
      <c r="N115" s="245">
        <f t="shared" si="19"/>
        <v>5371</v>
      </c>
      <c r="O115" s="245">
        <f t="shared" si="21"/>
        <v>5755</v>
      </c>
      <c r="P115" s="245">
        <f t="shared" si="23"/>
        <v>6139</v>
      </c>
      <c r="Q115" s="245">
        <f t="shared" si="25"/>
        <v>6522</v>
      </c>
      <c r="R115" s="245">
        <f t="shared" si="25"/>
        <v>6906</v>
      </c>
      <c r="S115" s="245">
        <f t="shared" si="25"/>
        <v>7290</v>
      </c>
      <c r="T115" s="246">
        <f t="shared" si="25"/>
        <v>7673</v>
      </c>
      <c r="V115" s="239">
        <v>1050</v>
      </c>
      <c r="W115" s="250">
        <f t="shared" ref="W115:AO115" si="34">W114+B185</f>
        <v>1007</v>
      </c>
      <c r="X115" s="250">
        <f t="shared" si="34"/>
        <v>1106</v>
      </c>
      <c r="Y115" s="250">
        <f t="shared" si="34"/>
        <v>1313</v>
      </c>
      <c r="Z115" s="250">
        <f t="shared" si="34"/>
        <v>1527</v>
      </c>
      <c r="AA115" s="250">
        <f t="shared" si="34"/>
        <v>1736</v>
      </c>
      <c r="AB115" s="250">
        <f t="shared" si="34"/>
        <v>1958</v>
      </c>
      <c r="AC115" s="250">
        <f t="shared" si="34"/>
        <v>2205</v>
      </c>
      <c r="AD115" s="250">
        <f t="shared" si="34"/>
        <v>2441</v>
      </c>
      <c r="AE115" s="295">
        <f t="shared" si="34"/>
        <v>2656</v>
      </c>
      <c r="AF115" s="295">
        <f t="shared" si="34"/>
        <v>2923.8</v>
      </c>
      <c r="AG115" s="295">
        <f t="shared" si="34"/>
        <v>3170.6</v>
      </c>
      <c r="AH115" s="243">
        <f t="shared" si="34"/>
        <v>3439.8</v>
      </c>
      <c r="AI115" s="243">
        <f t="shared" si="34"/>
        <v>3704.3999999999996</v>
      </c>
      <c r="AJ115" s="243">
        <f t="shared" si="34"/>
        <v>3969</v>
      </c>
      <c r="AK115" s="243">
        <f t="shared" si="34"/>
        <v>4233.5999999999995</v>
      </c>
      <c r="AL115" s="243">
        <f t="shared" si="34"/>
        <v>4498.2</v>
      </c>
      <c r="AM115" s="243">
        <f t="shared" si="34"/>
        <v>4762.8</v>
      </c>
      <c r="AN115" s="243">
        <f t="shared" si="34"/>
        <v>5027.3999999999996</v>
      </c>
      <c r="AO115" s="243">
        <f t="shared" si="34"/>
        <v>5292</v>
      </c>
      <c r="AP115" s="222">
        <f>AP114+U185</f>
        <v>3.15</v>
      </c>
    </row>
    <row r="116" spans="1:42" x14ac:dyDescent="0.15">
      <c r="A116" s="251" t="s">
        <v>20</v>
      </c>
      <c r="B116" s="248">
        <f t="shared" si="27"/>
        <v>818</v>
      </c>
      <c r="C116" s="248">
        <f t="shared" si="29"/>
        <v>964</v>
      </c>
      <c r="D116" s="248">
        <f t="shared" si="31"/>
        <v>1170</v>
      </c>
      <c r="E116" s="248">
        <f t="shared" si="33"/>
        <v>1357</v>
      </c>
      <c r="F116" s="248">
        <f t="shared" ref="F116:F133" si="35">ROUND(AA116*$T$76,0)</f>
        <v>1554</v>
      </c>
      <c r="G116" s="248">
        <f t="shared" si="5"/>
        <v>1768</v>
      </c>
      <c r="H116" s="248">
        <f t="shared" si="7"/>
        <v>2000</v>
      </c>
      <c r="I116" s="248">
        <f t="shared" si="9"/>
        <v>2213</v>
      </c>
      <c r="J116" s="248">
        <f t="shared" si="11"/>
        <v>2463</v>
      </c>
      <c r="K116" s="248">
        <f t="shared" si="13"/>
        <v>2709</v>
      </c>
      <c r="L116" s="248">
        <f t="shared" si="15"/>
        <v>2955</v>
      </c>
      <c r="M116" s="248">
        <f t="shared" si="17"/>
        <v>3201</v>
      </c>
      <c r="N116" s="248">
        <f t="shared" si="19"/>
        <v>3448</v>
      </c>
      <c r="O116" s="248">
        <f t="shared" si="21"/>
        <v>3694</v>
      </c>
      <c r="P116" s="248">
        <f t="shared" si="23"/>
        <v>3940</v>
      </c>
      <c r="Q116" s="248">
        <f t="shared" si="25"/>
        <v>4187</v>
      </c>
      <c r="R116" s="248">
        <f t="shared" si="25"/>
        <v>4433</v>
      </c>
      <c r="S116" s="248">
        <f t="shared" si="25"/>
        <v>4679</v>
      </c>
      <c r="T116" s="249">
        <f t="shared" si="25"/>
        <v>4925</v>
      </c>
      <c r="V116" s="239">
        <v>44</v>
      </c>
      <c r="W116" s="250">
        <v>564</v>
      </c>
      <c r="X116" s="250">
        <v>665</v>
      </c>
      <c r="Y116" s="250">
        <v>807</v>
      </c>
      <c r="Z116" s="250">
        <v>936</v>
      </c>
      <c r="AA116" s="250">
        <v>1072</v>
      </c>
      <c r="AB116" s="250">
        <v>1219</v>
      </c>
      <c r="AC116" s="250">
        <v>1379</v>
      </c>
      <c r="AD116" s="250">
        <v>1526</v>
      </c>
      <c r="AE116" s="295">
        <f>$AE$74*V116*AP116</f>
        <v>1698.3999999999999</v>
      </c>
      <c r="AF116" s="295">
        <f>$AF$74*V116*AP116</f>
        <v>1868.24</v>
      </c>
      <c r="AG116" s="295">
        <f>$AG$74*V116*AP116</f>
        <v>2038.08</v>
      </c>
      <c r="AH116" s="243">
        <f>$AH$74*V116*AP116</f>
        <v>2207.92</v>
      </c>
      <c r="AI116" s="243">
        <f>$AI$74*V116*AP116</f>
        <v>2377.7599999999998</v>
      </c>
      <c r="AJ116" s="243">
        <f>$AJ$74*V116*AP116</f>
        <v>2547.6</v>
      </c>
      <c r="AK116" s="243">
        <f>$AK$74*V116*AP116</f>
        <v>2717.44</v>
      </c>
      <c r="AL116" s="243">
        <f>$AL$74*V116*AP116</f>
        <v>2887.2799999999997</v>
      </c>
      <c r="AM116" s="243">
        <f>$AM$74*V116*AP116</f>
        <v>3057.12</v>
      </c>
      <c r="AN116" s="243">
        <f>$AN$74*V116*AP116</f>
        <v>3226.96</v>
      </c>
      <c r="AO116" s="243">
        <f>$AO$74*V116*AP116</f>
        <v>3396.7999999999997</v>
      </c>
      <c r="AP116" s="222">
        <v>1.93</v>
      </c>
    </row>
    <row r="117" spans="1:42" x14ac:dyDescent="0.15">
      <c r="A117" s="244">
        <v>1100</v>
      </c>
      <c r="B117" s="245">
        <f t="shared" si="27"/>
        <v>1524</v>
      </c>
      <c r="C117" s="245">
        <f t="shared" si="29"/>
        <v>1670</v>
      </c>
      <c r="D117" s="245">
        <f t="shared" si="31"/>
        <v>1968</v>
      </c>
      <c r="E117" s="245">
        <f t="shared" si="33"/>
        <v>2306</v>
      </c>
      <c r="F117" s="245">
        <f t="shared" si="35"/>
        <v>2607</v>
      </c>
      <c r="G117" s="245">
        <f t="shared" si="5"/>
        <v>2961</v>
      </c>
      <c r="H117" s="245">
        <f t="shared" si="7"/>
        <v>3332</v>
      </c>
      <c r="I117" s="245">
        <f t="shared" si="9"/>
        <v>3684</v>
      </c>
      <c r="J117" s="245">
        <f t="shared" si="11"/>
        <v>4008</v>
      </c>
      <c r="K117" s="245">
        <f t="shared" si="13"/>
        <v>4408</v>
      </c>
      <c r="L117" s="245">
        <f t="shared" si="15"/>
        <v>4776</v>
      </c>
      <c r="M117" s="245">
        <f t="shared" si="17"/>
        <v>5175</v>
      </c>
      <c r="N117" s="245">
        <f t="shared" si="19"/>
        <v>5574</v>
      </c>
      <c r="O117" s="245">
        <f t="shared" si="21"/>
        <v>5972</v>
      </c>
      <c r="P117" s="245">
        <f t="shared" si="23"/>
        <v>6370</v>
      </c>
      <c r="Q117" s="245">
        <f t="shared" si="25"/>
        <v>6768</v>
      </c>
      <c r="R117" s="245">
        <f t="shared" si="25"/>
        <v>7166</v>
      </c>
      <c r="S117" s="245">
        <f t="shared" si="25"/>
        <v>7564</v>
      </c>
      <c r="T117" s="246">
        <f t="shared" si="25"/>
        <v>7962</v>
      </c>
      <c r="V117" s="239">
        <v>1100</v>
      </c>
      <c r="W117" s="250">
        <f t="shared" ref="W117:AO117" si="36">W116+B187</f>
        <v>1051</v>
      </c>
      <c r="X117" s="250">
        <f t="shared" si="36"/>
        <v>1152</v>
      </c>
      <c r="Y117" s="250">
        <f t="shared" si="36"/>
        <v>1357</v>
      </c>
      <c r="Z117" s="250">
        <f t="shared" si="36"/>
        <v>1590</v>
      </c>
      <c r="AA117" s="250">
        <f t="shared" si="36"/>
        <v>1798</v>
      </c>
      <c r="AB117" s="250">
        <f t="shared" si="36"/>
        <v>2042</v>
      </c>
      <c r="AC117" s="250">
        <f t="shared" si="36"/>
        <v>2298</v>
      </c>
      <c r="AD117" s="250">
        <f t="shared" si="36"/>
        <v>2541</v>
      </c>
      <c r="AE117" s="295">
        <f t="shared" si="36"/>
        <v>2764.3999999999996</v>
      </c>
      <c r="AF117" s="295">
        <f t="shared" si="36"/>
        <v>3040.24</v>
      </c>
      <c r="AG117" s="295">
        <f t="shared" si="36"/>
        <v>3294.08</v>
      </c>
      <c r="AH117" s="243">
        <f t="shared" si="36"/>
        <v>3569.2799999999997</v>
      </c>
      <c r="AI117" s="243">
        <f t="shared" si="36"/>
        <v>3843.8399999999997</v>
      </c>
      <c r="AJ117" s="243">
        <f t="shared" si="36"/>
        <v>4118.3999999999996</v>
      </c>
      <c r="AK117" s="243">
        <f t="shared" si="36"/>
        <v>4392.96</v>
      </c>
      <c r="AL117" s="243">
        <f t="shared" si="36"/>
        <v>4667.5199999999995</v>
      </c>
      <c r="AM117" s="243">
        <f t="shared" si="36"/>
        <v>4942.08</v>
      </c>
      <c r="AN117" s="243">
        <f t="shared" si="36"/>
        <v>5216.6399999999994</v>
      </c>
      <c r="AO117" s="243">
        <f t="shared" si="36"/>
        <v>5491.2</v>
      </c>
      <c r="AP117" s="222">
        <f>AP116+U187</f>
        <v>3.12</v>
      </c>
    </row>
    <row r="118" spans="1:42" x14ac:dyDescent="0.15">
      <c r="A118" s="251" t="s">
        <v>21</v>
      </c>
      <c r="B118" s="248">
        <f t="shared" si="27"/>
        <v>853</v>
      </c>
      <c r="C118" s="248">
        <f t="shared" si="29"/>
        <v>1006</v>
      </c>
      <c r="D118" s="248">
        <f t="shared" si="31"/>
        <v>1219</v>
      </c>
      <c r="E118" s="248">
        <f t="shared" si="33"/>
        <v>1415</v>
      </c>
      <c r="F118" s="248">
        <f t="shared" si="35"/>
        <v>1654</v>
      </c>
      <c r="G118" s="248">
        <f t="shared" si="5"/>
        <v>1850</v>
      </c>
      <c r="H118" s="248">
        <f t="shared" si="7"/>
        <v>2089</v>
      </c>
      <c r="I118" s="248">
        <f t="shared" si="9"/>
        <v>2306</v>
      </c>
      <c r="J118" s="248">
        <f t="shared" si="11"/>
        <v>2561</v>
      </c>
      <c r="K118" s="248">
        <f t="shared" si="13"/>
        <v>2817</v>
      </c>
      <c r="L118" s="248">
        <f t="shared" si="15"/>
        <v>3074</v>
      </c>
      <c r="M118" s="248">
        <f t="shared" si="17"/>
        <v>3330</v>
      </c>
      <c r="N118" s="248">
        <f t="shared" si="19"/>
        <v>3586</v>
      </c>
      <c r="O118" s="248">
        <f t="shared" si="21"/>
        <v>3842</v>
      </c>
      <c r="P118" s="248">
        <f t="shared" si="23"/>
        <v>4098</v>
      </c>
      <c r="Q118" s="248">
        <f t="shared" si="25"/>
        <v>4354</v>
      </c>
      <c r="R118" s="248">
        <f t="shared" si="25"/>
        <v>4610</v>
      </c>
      <c r="S118" s="248">
        <f t="shared" si="25"/>
        <v>4866</v>
      </c>
      <c r="T118" s="249">
        <f t="shared" si="25"/>
        <v>5123</v>
      </c>
      <c r="V118" s="239">
        <v>46</v>
      </c>
      <c r="W118" s="250">
        <v>588</v>
      </c>
      <c r="X118" s="250">
        <v>694</v>
      </c>
      <c r="Y118" s="250">
        <v>841</v>
      </c>
      <c r="Z118" s="250">
        <v>976</v>
      </c>
      <c r="AA118" s="250">
        <v>1141</v>
      </c>
      <c r="AB118" s="250">
        <v>1276</v>
      </c>
      <c r="AC118" s="250">
        <v>1441</v>
      </c>
      <c r="AD118" s="250">
        <v>1590</v>
      </c>
      <c r="AE118" s="295">
        <f>$AE$74*V118*AP118</f>
        <v>1766.3999999999999</v>
      </c>
      <c r="AF118" s="295">
        <f>$AF$74*V118*AP118</f>
        <v>1943.04</v>
      </c>
      <c r="AG118" s="295">
        <f>$AG$74*V118*AP118</f>
        <v>2119.6799999999998</v>
      </c>
      <c r="AH118" s="243">
        <f>$AH$74*V118*AP118</f>
        <v>2296.3199999999997</v>
      </c>
      <c r="AI118" s="243">
        <f>$AI$74*V118*AP118</f>
        <v>2472.96</v>
      </c>
      <c r="AJ118" s="243">
        <f>$AJ$74*V118*AP118</f>
        <v>2649.6</v>
      </c>
      <c r="AK118" s="243">
        <f>$AK$74*V118*AP118</f>
        <v>2826.24</v>
      </c>
      <c r="AL118" s="243">
        <f>$AL$74*V118*AP118</f>
        <v>3002.88</v>
      </c>
      <c r="AM118" s="243">
        <f>$AM$74*V118*AP118</f>
        <v>3179.52</v>
      </c>
      <c r="AN118" s="243">
        <f>$AN$74*V118*AP118</f>
        <v>3356.16</v>
      </c>
      <c r="AO118" s="243">
        <f>$AO$74*V118*AP118</f>
        <v>3532.7999999999997</v>
      </c>
      <c r="AP118" s="222">
        <v>1.92</v>
      </c>
    </row>
    <row r="119" spans="1:42" x14ac:dyDescent="0.15">
      <c r="A119" s="244">
        <v>1150</v>
      </c>
      <c r="B119" s="245">
        <f t="shared" si="27"/>
        <v>1588</v>
      </c>
      <c r="C119" s="245">
        <f t="shared" si="29"/>
        <v>1741</v>
      </c>
      <c r="D119" s="245">
        <f t="shared" si="31"/>
        <v>2053</v>
      </c>
      <c r="E119" s="245">
        <f t="shared" si="33"/>
        <v>2391</v>
      </c>
      <c r="F119" s="245">
        <f t="shared" si="35"/>
        <v>2755</v>
      </c>
      <c r="G119" s="245">
        <f t="shared" si="5"/>
        <v>3094</v>
      </c>
      <c r="H119" s="245">
        <f t="shared" si="7"/>
        <v>3481</v>
      </c>
      <c r="I119" s="245">
        <f t="shared" si="9"/>
        <v>3841</v>
      </c>
      <c r="J119" s="245">
        <f t="shared" si="11"/>
        <v>4175</v>
      </c>
      <c r="K119" s="245">
        <f t="shared" si="13"/>
        <v>4588</v>
      </c>
      <c r="L119" s="245">
        <f t="shared" si="15"/>
        <v>4970</v>
      </c>
      <c r="M119" s="245">
        <f t="shared" si="17"/>
        <v>5376</v>
      </c>
      <c r="N119" s="245">
        <f t="shared" si="19"/>
        <v>5790</v>
      </c>
      <c r="O119" s="245">
        <f t="shared" si="21"/>
        <v>6203</v>
      </c>
      <c r="P119" s="245">
        <f t="shared" si="23"/>
        <v>6617</v>
      </c>
      <c r="Q119" s="245">
        <f t="shared" si="25"/>
        <v>7030</v>
      </c>
      <c r="R119" s="245">
        <f t="shared" si="25"/>
        <v>7444</v>
      </c>
      <c r="S119" s="245">
        <f t="shared" si="25"/>
        <v>7857</v>
      </c>
      <c r="T119" s="246">
        <f t="shared" si="25"/>
        <v>8271</v>
      </c>
      <c r="V119" s="239">
        <v>1150</v>
      </c>
      <c r="W119" s="250">
        <f t="shared" ref="W119:AO119" si="37">W118+B189</f>
        <v>1095</v>
      </c>
      <c r="X119" s="250">
        <f t="shared" si="37"/>
        <v>1201</v>
      </c>
      <c r="Y119" s="250">
        <f t="shared" si="37"/>
        <v>1416</v>
      </c>
      <c r="Z119" s="250">
        <f t="shared" si="37"/>
        <v>1649</v>
      </c>
      <c r="AA119" s="250">
        <f t="shared" si="37"/>
        <v>1900</v>
      </c>
      <c r="AB119" s="250">
        <f t="shared" si="37"/>
        <v>2134</v>
      </c>
      <c r="AC119" s="250">
        <f t="shared" si="37"/>
        <v>2401</v>
      </c>
      <c r="AD119" s="250">
        <f t="shared" si="37"/>
        <v>2649</v>
      </c>
      <c r="AE119" s="295">
        <f t="shared" si="37"/>
        <v>2879.3999999999996</v>
      </c>
      <c r="AF119" s="295">
        <f t="shared" si="37"/>
        <v>3164.04</v>
      </c>
      <c r="AG119" s="295">
        <f t="shared" si="37"/>
        <v>3427.68</v>
      </c>
      <c r="AH119" s="243">
        <f t="shared" si="37"/>
        <v>3707.5999999999995</v>
      </c>
      <c r="AI119" s="243">
        <f t="shared" si="37"/>
        <v>3992.8</v>
      </c>
      <c r="AJ119" s="243">
        <f t="shared" si="37"/>
        <v>4278</v>
      </c>
      <c r="AK119" s="243">
        <f t="shared" si="37"/>
        <v>4563.2</v>
      </c>
      <c r="AL119" s="243">
        <f t="shared" si="37"/>
        <v>4848.3999999999996</v>
      </c>
      <c r="AM119" s="243">
        <f t="shared" si="37"/>
        <v>5133.6000000000004</v>
      </c>
      <c r="AN119" s="243">
        <f t="shared" si="37"/>
        <v>5418.7999999999993</v>
      </c>
      <c r="AO119" s="243">
        <f t="shared" si="37"/>
        <v>5704</v>
      </c>
      <c r="AP119" s="222">
        <f>AP118+U189</f>
        <v>3.0999999999999996</v>
      </c>
    </row>
    <row r="120" spans="1:42" x14ac:dyDescent="0.15">
      <c r="A120" s="251" t="s">
        <v>22</v>
      </c>
      <c r="B120" s="248">
        <f t="shared" si="27"/>
        <v>887</v>
      </c>
      <c r="C120" s="248">
        <f t="shared" si="29"/>
        <v>1050</v>
      </c>
      <c r="D120" s="248">
        <f t="shared" si="31"/>
        <v>1270</v>
      </c>
      <c r="E120" s="248">
        <f t="shared" si="33"/>
        <v>1476</v>
      </c>
      <c r="F120" s="248">
        <f t="shared" si="35"/>
        <v>1724</v>
      </c>
      <c r="G120" s="248">
        <f t="shared" si="5"/>
        <v>1933</v>
      </c>
      <c r="H120" s="248">
        <f t="shared" si="7"/>
        <v>2181</v>
      </c>
      <c r="I120" s="248">
        <f t="shared" si="9"/>
        <v>2400</v>
      </c>
      <c r="J120" s="248">
        <f t="shared" si="11"/>
        <v>2673</v>
      </c>
      <c r="K120" s="248">
        <f t="shared" si="13"/>
        <v>2940</v>
      </c>
      <c r="L120" s="248">
        <f t="shared" si="15"/>
        <v>3207</v>
      </c>
      <c r="M120" s="248">
        <f t="shared" si="17"/>
        <v>3474</v>
      </c>
      <c r="N120" s="248">
        <f t="shared" si="19"/>
        <v>3742</v>
      </c>
      <c r="O120" s="248">
        <f t="shared" si="21"/>
        <v>4009</v>
      </c>
      <c r="P120" s="248">
        <f t="shared" si="23"/>
        <v>4276</v>
      </c>
      <c r="Q120" s="248">
        <f t="shared" si="25"/>
        <v>4543</v>
      </c>
      <c r="R120" s="248">
        <f t="shared" si="25"/>
        <v>4811</v>
      </c>
      <c r="S120" s="248">
        <f t="shared" si="25"/>
        <v>5078</v>
      </c>
      <c r="T120" s="249">
        <f t="shared" si="25"/>
        <v>5345</v>
      </c>
      <c r="V120" s="239">
        <v>48</v>
      </c>
      <c r="W120" s="250">
        <v>612</v>
      </c>
      <c r="X120" s="250">
        <v>724</v>
      </c>
      <c r="Y120" s="250">
        <v>876</v>
      </c>
      <c r="Z120" s="250">
        <v>1018</v>
      </c>
      <c r="AA120" s="250">
        <v>1189</v>
      </c>
      <c r="AB120" s="250">
        <v>1333</v>
      </c>
      <c r="AC120" s="250">
        <v>1504</v>
      </c>
      <c r="AD120" s="250">
        <v>1655</v>
      </c>
      <c r="AE120" s="295">
        <f>$AE$74*V120*AP120</f>
        <v>1843.1999999999998</v>
      </c>
      <c r="AF120" s="295">
        <f>$AF$74*V120*AP120</f>
        <v>2027.52</v>
      </c>
      <c r="AG120" s="295">
        <f>$AG$74*V120*AP120</f>
        <v>2211.84</v>
      </c>
      <c r="AH120" s="243">
        <f>$AH$74*V120*AP120</f>
        <v>2396.16</v>
      </c>
      <c r="AI120" s="243">
        <f>$AI$74*V120*AP120</f>
        <v>2580.48</v>
      </c>
      <c r="AJ120" s="243">
        <f>$AJ$74*V120*AP120</f>
        <v>2764.7999999999997</v>
      </c>
      <c r="AK120" s="243">
        <f>$AK$74*V120*AP120</f>
        <v>2949.12</v>
      </c>
      <c r="AL120" s="243">
        <f>$AL$74*V120*AP120</f>
        <v>3133.44</v>
      </c>
      <c r="AM120" s="243">
        <f>$AM$74*V120*AP120</f>
        <v>3317.7599999999998</v>
      </c>
      <c r="AN120" s="243">
        <f>$AN$74*V120*AP120</f>
        <v>3502.08</v>
      </c>
      <c r="AO120" s="243">
        <f>$AO$74*V120*AP120</f>
        <v>3686.3999999999996</v>
      </c>
      <c r="AP120" s="222">
        <v>1.92</v>
      </c>
    </row>
    <row r="121" spans="1:42" ht="13" thickBot="1" x14ac:dyDescent="0.2">
      <c r="A121" s="240">
        <v>1200</v>
      </c>
      <c r="B121" s="252">
        <f t="shared" si="27"/>
        <v>1654</v>
      </c>
      <c r="C121" s="252">
        <f t="shared" si="29"/>
        <v>1817</v>
      </c>
      <c r="D121" s="252">
        <f t="shared" si="31"/>
        <v>2140</v>
      </c>
      <c r="E121" s="252">
        <f t="shared" si="33"/>
        <v>2468</v>
      </c>
      <c r="F121" s="252">
        <f t="shared" si="35"/>
        <v>2841</v>
      </c>
      <c r="G121" s="252">
        <f t="shared" si="5"/>
        <v>3197</v>
      </c>
      <c r="H121" s="252">
        <f t="shared" si="7"/>
        <v>3596</v>
      </c>
      <c r="I121" s="252">
        <f t="shared" si="9"/>
        <v>3990</v>
      </c>
      <c r="J121" s="252">
        <f t="shared" si="11"/>
        <v>4355</v>
      </c>
      <c r="K121" s="252">
        <f t="shared" si="13"/>
        <v>4783</v>
      </c>
      <c r="L121" s="252">
        <f t="shared" si="15"/>
        <v>5182</v>
      </c>
      <c r="M121" s="252">
        <f t="shared" si="17"/>
        <v>5610</v>
      </c>
      <c r="N121" s="252">
        <f t="shared" si="19"/>
        <v>6041</v>
      </c>
      <c r="O121" s="252">
        <f t="shared" si="21"/>
        <v>6473</v>
      </c>
      <c r="P121" s="252">
        <f t="shared" si="23"/>
        <v>6904</v>
      </c>
      <c r="Q121" s="252">
        <f t="shared" si="25"/>
        <v>7336</v>
      </c>
      <c r="R121" s="252">
        <f t="shared" si="25"/>
        <v>7767</v>
      </c>
      <c r="S121" s="252">
        <f t="shared" si="25"/>
        <v>8199</v>
      </c>
      <c r="T121" s="253">
        <f t="shared" si="25"/>
        <v>8630</v>
      </c>
      <c r="V121" s="239">
        <v>1200</v>
      </c>
      <c r="W121" s="250">
        <f t="shared" ref="W121:AO121" si="38">W120+B191</f>
        <v>1141</v>
      </c>
      <c r="X121" s="250">
        <f t="shared" si="38"/>
        <v>1253</v>
      </c>
      <c r="Y121" s="250">
        <f t="shared" si="38"/>
        <v>1476</v>
      </c>
      <c r="Z121" s="250">
        <f t="shared" si="38"/>
        <v>1702</v>
      </c>
      <c r="AA121" s="250">
        <f t="shared" si="38"/>
        <v>1959</v>
      </c>
      <c r="AB121" s="250">
        <f t="shared" si="38"/>
        <v>2205</v>
      </c>
      <c r="AC121" s="250">
        <f t="shared" si="38"/>
        <v>2480</v>
      </c>
      <c r="AD121" s="250">
        <f t="shared" si="38"/>
        <v>2752</v>
      </c>
      <c r="AE121" s="295">
        <f t="shared" si="38"/>
        <v>3003.2</v>
      </c>
      <c r="AF121" s="295">
        <f t="shared" si="38"/>
        <v>3298.52</v>
      </c>
      <c r="AG121" s="295">
        <f t="shared" si="38"/>
        <v>3573.84</v>
      </c>
      <c r="AH121" s="243">
        <f t="shared" si="38"/>
        <v>3868.7999999999997</v>
      </c>
      <c r="AI121" s="243">
        <f t="shared" si="38"/>
        <v>4166.3999999999996</v>
      </c>
      <c r="AJ121" s="243">
        <f t="shared" si="38"/>
        <v>4464</v>
      </c>
      <c r="AK121" s="243">
        <f t="shared" si="38"/>
        <v>4761.6000000000004</v>
      </c>
      <c r="AL121" s="243">
        <f t="shared" si="38"/>
        <v>5059.2</v>
      </c>
      <c r="AM121" s="243">
        <f t="shared" si="38"/>
        <v>5356.7999999999993</v>
      </c>
      <c r="AN121" s="243">
        <f t="shared" si="38"/>
        <v>5654.4</v>
      </c>
      <c r="AO121" s="243">
        <f t="shared" si="38"/>
        <v>5952</v>
      </c>
      <c r="AP121" s="222">
        <f>AP120+U191</f>
        <v>3.0999999999999996</v>
      </c>
    </row>
    <row r="122" spans="1:42" x14ac:dyDescent="0.15">
      <c r="A122" s="238" t="s">
        <v>130</v>
      </c>
      <c r="B122" s="241">
        <f t="shared" si="27"/>
        <v>925</v>
      </c>
      <c r="C122" s="241">
        <f t="shared" si="29"/>
        <v>1092</v>
      </c>
      <c r="D122" s="241">
        <f t="shared" si="31"/>
        <v>1322</v>
      </c>
      <c r="E122" s="241">
        <f t="shared" si="33"/>
        <v>1537</v>
      </c>
      <c r="F122" s="241">
        <f t="shared" si="35"/>
        <v>1792</v>
      </c>
      <c r="G122" s="241">
        <f t="shared" si="5"/>
        <v>2010</v>
      </c>
      <c r="H122" s="241">
        <f t="shared" si="7"/>
        <v>2274</v>
      </c>
      <c r="I122" s="241">
        <f t="shared" si="9"/>
        <v>2506</v>
      </c>
      <c r="J122" s="241">
        <f t="shared" si="11"/>
        <v>2784</v>
      </c>
      <c r="K122" s="241">
        <f t="shared" si="13"/>
        <v>3062</v>
      </c>
      <c r="L122" s="241">
        <f t="shared" si="15"/>
        <v>3341</v>
      </c>
      <c r="M122" s="241">
        <f t="shared" si="17"/>
        <v>3619</v>
      </c>
      <c r="N122" s="241">
        <f t="shared" si="19"/>
        <v>3898</v>
      </c>
      <c r="O122" s="241">
        <f t="shared" si="21"/>
        <v>4176</v>
      </c>
      <c r="P122" s="241">
        <f t="shared" si="23"/>
        <v>4454</v>
      </c>
      <c r="Q122" s="241">
        <f t="shared" si="25"/>
        <v>4733</v>
      </c>
      <c r="R122" s="241">
        <f t="shared" si="25"/>
        <v>5011</v>
      </c>
      <c r="S122" s="241">
        <f t="shared" si="25"/>
        <v>5290</v>
      </c>
      <c r="T122" s="242">
        <f t="shared" si="25"/>
        <v>5568</v>
      </c>
      <c r="V122" s="239">
        <v>50</v>
      </c>
      <c r="W122" s="243">
        <f>W74*$V$122*W134</f>
        <v>638</v>
      </c>
      <c r="X122" s="243">
        <f t="shared" ref="X122:AO122" si="39">X74*$V$122*X134</f>
        <v>752.99999999999989</v>
      </c>
      <c r="Y122" s="243">
        <f t="shared" si="39"/>
        <v>911.99999999999989</v>
      </c>
      <c r="Z122" s="243">
        <f t="shared" si="39"/>
        <v>1060</v>
      </c>
      <c r="AA122" s="243">
        <f t="shared" si="39"/>
        <v>1236</v>
      </c>
      <c r="AB122" s="243">
        <f t="shared" si="39"/>
        <v>1386</v>
      </c>
      <c r="AC122" s="243">
        <f t="shared" si="39"/>
        <v>1568</v>
      </c>
      <c r="AD122" s="243">
        <f t="shared" si="39"/>
        <v>1728</v>
      </c>
      <c r="AE122" s="243">
        <f t="shared" si="39"/>
        <v>1920</v>
      </c>
      <c r="AF122" s="243">
        <f t="shared" si="39"/>
        <v>2112</v>
      </c>
      <c r="AG122" s="295">
        <f t="shared" si="39"/>
        <v>2304</v>
      </c>
      <c r="AH122" s="243">
        <f t="shared" si="39"/>
        <v>2496</v>
      </c>
      <c r="AI122" s="243">
        <f t="shared" si="39"/>
        <v>2688</v>
      </c>
      <c r="AJ122" s="243">
        <f t="shared" si="39"/>
        <v>2880</v>
      </c>
      <c r="AK122" s="243">
        <f t="shared" si="39"/>
        <v>3072</v>
      </c>
      <c r="AL122" s="243">
        <f t="shared" si="39"/>
        <v>3264</v>
      </c>
      <c r="AM122" s="243">
        <f t="shared" si="39"/>
        <v>3456</v>
      </c>
      <c r="AN122" s="243">
        <f t="shared" si="39"/>
        <v>3648</v>
      </c>
      <c r="AO122" s="243">
        <f t="shared" si="39"/>
        <v>3840</v>
      </c>
      <c r="AP122" s="222">
        <v>1.92</v>
      </c>
    </row>
    <row r="123" spans="1:42" x14ac:dyDescent="0.15">
      <c r="A123" s="244">
        <v>1250</v>
      </c>
      <c r="B123" s="245">
        <f t="shared" si="27"/>
        <v>1694</v>
      </c>
      <c r="C123" s="245">
        <f t="shared" si="29"/>
        <v>1892</v>
      </c>
      <c r="D123" s="245">
        <f t="shared" si="31"/>
        <v>2227</v>
      </c>
      <c r="E123" s="245">
        <f t="shared" si="33"/>
        <v>2574</v>
      </c>
      <c r="F123" s="245">
        <f t="shared" si="35"/>
        <v>2958</v>
      </c>
      <c r="G123" s="245">
        <f t="shared" si="5"/>
        <v>3329</v>
      </c>
      <c r="H123" s="245">
        <f t="shared" si="7"/>
        <v>3747</v>
      </c>
      <c r="I123" s="245">
        <f t="shared" si="9"/>
        <v>4163</v>
      </c>
      <c r="J123" s="245">
        <f t="shared" si="11"/>
        <v>4539</v>
      </c>
      <c r="K123" s="245">
        <f t="shared" si="13"/>
        <v>4976</v>
      </c>
      <c r="L123" s="245">
        <f t="shared" si="15"/>
        <v>5394</v>
      </c>
      <c r="M123" s="245">
        <f t="shared" si="17"/>
        <v>5844</v>
      </c>
      <c r="N123" s="245">
        <f t="shared" si="19"/>
        <v>6293</v>
      </c>
      <c r="O123" s="245">
        <f t="shared" si="21"/>
        <v>6743</v>
      </c>
      <c r="P123" s="245">
        <f t="shared" si="23"/>
        <v>7192</v>
      </c>
      <c r="Q123" s="245">
        <f t="shared" si="25"/>
        <v>7642</v>
      </c>
      <c r="R123" s="245">
        <f t="shared" si="25"/>
        <v>8091</v>
      </c>
      <c r="S123" s="245">
        <f t="shared" si="25"/>
        <v>8541</v>
      </c>
      <c r="T123" s="246">
        <f t="shared" si="25"/>
        <v>8990</v>
      </c>
      <c r="V123" s="239">
        <v>1250</v>
      </c>
      <c r="W123" s="243">
        <f t="shared" ref="W123:AO123" si="40">W122+B193</f>
        <v>1168</v>
      </c>
      <c r="X123" s="243">
        <f t="shared" si="40"/>
        <v>1305</v>
      </c>
      <c r="Y123" s="243">
        <f t="shared" si="40"/>
        <v>1536</v>
      </c>
      <c r="Z123" s="243">
        <f t="shared" si="40"/>
        <v>1775</v>
      </c>
      <c r="AA123" s="243">
        <f t="shared" si="40"/>
        <v>2040</v>
      </c>
      <c r="AB123" s="243">
        <f t="shared" si="40"/>
        <v>2296</v>
      </c>
      <c r="AC123" s="243">
        <f t="shared" si="40"/>
        <v>2584</v>
      </c>
      <c r="AD123" s="243">
        <f t="shared" si="40"/>
        <v>2871</v>
      </c>
      <c r="AE123" s="243">
        <f t="shared" si="40"/>
        <v>3130</v>
      </c>
      <c r="AF123" s="243">
        <f t="shared" si="40"/>
        <v>3432</v>
      </c>
      <c r="AG123" s="295">
        <f t="shared" si="40"/>
        <v>3720</v>
      </c>
      <c r="AH123" s="243">
        <f t="shared" si="40"/>
        <v>4030</v>
      </c>
      <c r="AI123" s="243">
        <f t="shared" si="40"/>
        <v>4340</v>
      </c>
      <c r="AJ123" s="243">
        <f t="shared" si="40"/>
        <v>4650</v>
      </c>
      <c r="AK123" s="243">
        <f t="shared" si="40"/>
        <v>4960</v>
      </c>
      <c r="AL123" s="243">
        <f t="shared" si="40"/>
        <v>5270</v>
      </c>
      <c r="AM123" s="243">
        <f t="shared" si="40"/>
        <v>5580</v>
      </c>
      <c r="AN123" s="243">
        <f t="shared" si="40"/>
        <v>5890</v>
      </c>
      <c r="AO123" s="243">
        <f t="shared" si="40"/>
        <v>6200</v>
      </c>
      <c r="AP123" s="222">
        <f>AP122+U193</f>
        <v>3.0999999999999996</v>
      </c>
    </row>
    <row r="124" spans="1:42" x14ac:dyDescent="0.15">
      <c r="A124" s="251" t="s">
        <v>131</v>
      </c>
      <c r="B124" s="248">
        <f t="shared" si="27"/>
        <v>962</v>
      </c>
      <c r="C124" s="248">
        <f t="shared" si="29"/>
        <v>1136</v>
      </c>
      <c r="D124" s="248">
        <f t="shared" si="31"/>
        <v>1375</v>
      </c>
      <c r="E124" s="248">
        <f t="shared" si="33"/>
        <v>1598</v>
      </c>
      <c r="F124" s="248">
        <f t="shared" si="35"/>
        <v>1864</v>
      </c>
      <c r="G124" s="248">
        <f t="shared" si="5"/>
        <v>2090</v>
      </c>
      <c r="H124" s="248">
        <f t="shared" si="7"/>
        <v>2365</v>
      </c>
      <c r="I124" s="248">
        <f t="shared" si="9"/>
        <v>2606</v>
      </c>
      <c r="J124" s="248">
        <f t="shared" si="11"/>
        <v>2895</v>
      </c>
      <c r="K124" s="248">
        <f t="shared" si="13"/>
        <v>3185</v>
      </c>
      <c r="L124" s="248">
        <f t="shared" si="15"/>
        <v>3474</v>
      </c>
      <c r="M124" s="248">
        <f t="shared" si="17"/>
        <v>3764</v>
      </c>
      <c r="N124" s="248">
        <f t="shared" si="19"/>
        <v>4054</v>
      </c>
      <c r="O124" s="248">
        <f t="shared" si="21"/>
        <v>4343</v>
      </c>
      <c r="P124" s="248">
        <f t="shared" si="23"/>
        <v>4633</v>
      </c>
      <c r="Q124" s="248">
        <f t="shared" si="25"/>
        <v>4922</v>
      </c>
      <c r="R124" s="248">
        <f t="shared" si="25"/>
        <v>5212</v>
      </c>
      <c r="S124" s="248">
        <f t="shared" si="25"/>
        <v>5501</v>
      </c>
      <c r="T124" s="249">
        <f t="shared" si="25"/>
        <v>5791</v>
      </c>
      <c r="V124" s="239">
        <v>52</v>
      </c>
      <c r="W124" s="243">
        <f t="shared" ref="W124:AO124" si="41">W74*$V$124*W134</f>
        <v>663.52</v>
      </c>
      <c r="X124" s="243">
        <f t="shared" si="41"/>
        <v>783.11999999999989</v>
      </c>
      <c r="Y124" s="243">
        <f t="shared" si="41"/>
        <v>948.4799999999999</v>
      </c>
      <c r="Z124" s="243">
        <f t="shared" si="41"/>
        <v>1102.4000000000001</v>
      </c>
      <c r="AA124" s="243">
        <f t="shared" si="41"/>
        <v>1285.44</v>
      </c>
      <c r="AB124" s="243">
        <f t="shared" si="41"/>
        <v>1441.44</v>
      </c>
      <c r="AC124" s="243">
        <f t="shared" si="41"/>
        <v>1630.72</v>
      </c>
      <c r="AD124" s="243">
        <f t="shared" si="41"/>
        <v>1797.12</v>
      </c>
      <c r="AE124" s="243">
        <f t="shared" si="41"/>
        <v>1996.8</v>
      </c>
      <c r="AF124" s="243">
        <f t="shared" si="41"/>
        <v>2196.48</v>
      </c>
      <c r="AG124" s="295">
        <f t="shared" si="41"/>
        <v>2396.16</v>
      </c>
      <c r="AH124" s="243">
        <f t="shared" si="41"/>
        <v>2595.8399999999997</v>
      </c>
      <c r="AI124" s="243">
        <f t="shared" si="41"/>
        <v>2795.52</v>
      </c>
      <c r="AJ124" s="243">
        <f t="shared" si="41"/>
        <v>2995.2</v>
      </c>
      <c r="AK124" s="243">
        <f t="shared" si="41"/>
        <v>3194.88</v>
      </c>
      <c r="AL124" s="243">
        <f t="shared" si="41"/>
        <v>3394.56</v>
      </c>
      <c r="AM124" s="243">
        <f t="shared" si="41"/>
        <v>3594.24</v>
      </c>
      <c r="AN124" s="243">
        <f t="shared" si="41"/>
        <v>3793.92</v>
      </c>
      <c r="AO124" s="243">
        <f t="shared" si="41"/>
        <v>3993.6</v>
      </c>
      <c r="AP124" s="222">
        <v>1.92</v>
      </c>
    </row>
    <row r="125" spans="1:42" x14ac:dyDescent="0.15">
      <c r="A125" s="244">
        <v>1300</v>
      </c>
      <c r="B125" s="245">
        <f t="shared" si="27"/>
        <v>1761</v>
      </c>
      <c r="C125" s="245">
        <f t="shared" si="29"/>
        <v>1968</v>
      </c>
      <c r="D125" s="245">
        <f t="shared" si="31"/>
        <v>2316</v>
      </c>
      <c r="E125" s="245">
        <f t="shared" si="33"/>
        <v>2677</v>
      </c>
      <c r="F125" s="245">
        <f t="shared" si="35"/>
        <v>3076</v>
      </c>
      <c r="G125" s="245">
        <f t="shared" si="5"/>
        <v>3462</v>
      </c>
      <c r="H125" s="245">
        <f t="shared" si="7"/>
        <v>3897</v>
      </c>
      <c r="I125" s="245">
        <f t="shared" si="9"/>
        <v>4329</v>
      </c>
      <c r="J125" s="245">
        <f t="shared" si="11"/>
        <v>4720</v>
      </c>
      <c r="K125" s="245">
        <f t="shared" si="13"/>
        <v>5175</v>
      </c>
      <c r="L125" s="245">
        <f t="shared" si="15"/>
        <v>5610</v>
      </c>
      <c r="M125" s="245">
        <f t="shared" si="17"/>
        <v>6077</v>
      </c>
      <c r="N125" s="245">
        <f t="shared" si="19"/>
        <v>6545</v>
      </c>
      <c r="O125" s="245">
        <f t="shared" si="21"/>
        <v>7012</v>
      </c>
      <c r="P125" s="245">
        <f t="shared" si="23"/>
        <v>7480</v>
      </c>
      <c r="Q125" s="245">
        <f t="shared" si="25"/>
        <v>7947</v>
      </c>
      <c r="R125" s="245">
        <f t="shared" si="25"/>
        <v>8415</v>
      </c>
      <c r="S125" s="245">
        <f t="shared" si="25"/>
        <v>8882</v>
      </c>
      <c r="T125" s="246">
        <f t="shared" si="25"/>
        <v>9350</v>
      </c>
      <c r="V125" s="239">
        <v>1300</v>
      </c>
      <c r="W125" s="243">
        <f t="shared" ref="W125:AO125" si="42">W124+B195</f>
        <v>1214.7199999999998</v>
      </c>
      <c r="X125" s="243">
        <f t="shared" si="42"/>
        <v>1357.1999999999998</v>
      </c>
      <c r="Y125" s="243">
        <f t="shared" si="42"/>
        <v>1597.44</v>
      </c>
      <c r="Z125" s="243">
        <f t="shared" si="42"/>
        <v>1846</v>
      </c>
      <c r="AA125" s="243">
        <f t="shared" si="42"/>
        <v>2121.6000000000004</v>
      </c>
      <c r="AB125" s="243">
        <f t="shared" si="42"/>
        <v>2387.84</v>
      </c>
      <c r="AC125" s="243">
        <f t="shared" si="42"/>
        <v>2687.36</v>
      </c>
      <c r="AD125" s="243">
        <f t="shared" si="42"/>
        <v>2985.84</v>
      </c>
      <c r="AE125" s="243">
        <f t="shared" si="42"/>
        <v>3255.2</v>
      </c>
      <c r="AF125" s="243">
        <f t="shared" si="42"/>
        <v>3569.2799999999997</v>
      </c>
      <c r="AG125" s="295">
        <f t="shared" si="42"/>
        <v>3868.7999999999997</v>
      </c>
      <c r="AH125" s="243">
        <f t="shared" si="42"/>
        <v>4191.2</v>
      </c>
      <c r="AI125" s="243">
        <f t="shared" si="42"/>
        <v>4513.6000000000004</v>
      </c>
      <c r="AJ125" s="243">
        <f t="shared" si="42"/>
        <v>4836</v>
      </c>
      <c r="AK125" s="243">
        <f t="shared" si="42"/>
        <v>5158.3999999999996</v>
      </c>
      <c r="AL125" s="243">
        <f t="shared" si="42"/>
        <v>5480.7999999999993</v>
      </c>
      <c r="AM125" s="243">
        <f t="shared" si="42"/>
        <v>5803.2</v>
      </c>
      <c r="AN125" s="243">
        <f t="shared" si="42"/>
        <v>6125.6</v>
      </c>
      <c r="AO125" s="243">
        <f t="shared" si="42"/>
        <v>6448</v>
      </c>
      <c r="AP125" s="222">
        <f>AP124+U195</f>
        <v>3.0999999999999996</v>
      </c>
    </row>
    <row r="126" spans="1:42" x14ac:dyDescent="0.15">
      <c r="A126" s="251" t="s">
        <v>132</v>
      </c>
      <c r="B126" s="248">
        <f t="shared" si="27"/>
        <v>999</v>
      </c>
      <c r="C126" s="248">
        <f t="shared" si="29"/>
        <v>1179</v>
      </c>
      <c r="D126" s="248">
        <f t="shared" si="31"/>
        <v>1428</v>
      </c>
      <c r="E126" s="248">
        <f t="shared" si="33"/>
        <v>1660</v>
      </c>
      <c r="F126" s="248">
        <f t="shared" si="35"/>
        <v>1936</v>
      </c>
      <c r="G126" s="248">
        <f t="shared" si="5"/>
        <v>2170</v>
      </c>
      <c r="H126" s="248">
        <f t="shared" si="7"/>
        <v>2455</v>
      </c>
      <c r="I126" s="248">
        <f t="shared" si="9"/>
        <v>2706</v>
      </c>
      <c r="J126" s="248">
        <f t="shared" si="11"/>
        <v>3007</v>
      </c>
      <c r="K126" s="248">
        <f t="shared" si="13"/>
        <v>3307</v>
      </c>
      <c r="L126" s="248">
        <f t="shared" si="15"/>
        <v>3608</v>
      </c>
      <c r="M126" s="248">
        <f t="shared" si="17"/>
        <v>3909</v>
      </c>
      <c r="N126" s="248">
        <f t="shared" si="19"/>
        <v>4209</v>
      </c>
      <c r="O126" s="248">
        <f t="shared" si="21"/>
        <v>4510</v>
      </c>
      <c r="P126" s="248">
        <f t="shared" si="23"/>
        <v>4811</v>
      </c>
      <c r="Q126" s="248">
        <f t="shared" si="25"/>
        <v>5111</v>
      </c>
      <c r="R126" s="248">
        <f t="shared" si="25"/>
        <v>5412</v>
      </c>
      <c r="S126" s="248">
        <f t="shared" si="25"/>
        <v>5713</v>
      </c>
      <c r="T126" s="249">
        <f t="shared" si="25"/>
        <v>6013</v>
      </c>
      <c r="V126" s="239">
        <v>54</v>
      </c>
      <c r="W126" s="243">
        <f t="shared" ref="W126:AO126" si="43">W74*$V$126*W134</f>
        <v>689.04</v>
      </c>
      <c r="X126" s="243">
        <f t="shared" si="43"/>
        <v>813.2399999999999</v>
      </c>
      <c r="Y126" s="243">
        <f t="shared" si="43"/>
        <v>984.95999999999992</v>
      </c>
      <c r="Z126" s="243">
        <f t="shared" si="43"/>
        <v>1144.8</v>
      </c>
      <c r="AA126" s="243">
        <f t="shared" si="43"/>
        <v>1334.88</v>
      </c>
      <c r="AB126" s="243">
        <f t="shared" si="43"/>
        <v>1496.8799999999999</v>
      </c>
      <c r="AC126" s="243">
        <f t="shared" si="43"/>
        <v>1693.44</v>
      </c>
      <c r="AD126" s="243">
        <f t="shared" si="43"/>
        <v>1866.24</v>
      </c>
      <c r="AE126" s="243">
        <f t="shared" si="43"/>
        <v>2073.6</v>
      </c>
      <c r="AF126" s="243">
        <f t="shared" si="43"/>
        <v>2280.96</v>
      </c>
      <c r="AG126" s="295">
        <f t="shared" si="43"/>
        <v>2488.3199999999997</v>
      </c>
      <c r="AH126" s="243">
        <f t="shared" si="43"/>
        <v>2695.68</v>
      </c>
      <c r="AI126" s="243">
        <f t="shared" si="43"/>
        <v>2903.04</v>
      </c>
      <c r="AJ126" s="243">
        <f t="shared" si="43"/>
        <v>3110.4</v>
      </c>
      <c r="AK126" s="243">
        <f t="shared" si="43"/>
        <v>3317.7599999999998</v>
      </c>
      <c r="AL126" s="243">
        <f t="shared" si="43"/>
        <v>3525.12</v>
      </c>
      <c r="AM126" s="243">
        <f t="shared" si="43"/>
        <v>3732.48</v>
      </c>
      <c r="AN126" s="243">
        <f t="shared" si="43"/>
        <v>3939.8399999999997</v>
      </c>
      <c r="AO126" s="243">
        <f t="shared" si="43"/>
        <v>4147.2</v>
      </c>
      <c r="AP126" s="222">
        <v>1.92</v>
      </c>
    </row>
    <row r="127" spans="1:42" x14ac:dyDescent="0.15">
      <c r="A127" s="244">
        <v>1350</v>
      </c>
      <c r="B127" s="245">
        <f t="shared" si="27"/>
        <v>1829</v>
      </c>
      <c r="C127" s="245">
        <f t="shared" si="29"/>
        <v>2044</v>
      </c>
      <c r="D127" s="245">
        <f t="shared" si="31"/>
        <v>2405</v>
      </c>
      <c r="E127" s="245">
        <f t="shared" si="33"/>
        <v>2780</v>
      </c>
      <c r="F127" s="245">
        <f t="shared" si="35"/>
        <v>3195</v>
      </c>
      <c r="G127" s="245">
        <f t="shared" si="5"/>
        <v>3596</v>
      </c>
      <c r="H127" s="245">
        <f t="shared" si="7"/>
        <v>4047</v>
      </c>
      <c r="I127" s="245">
        <f t="shared" si="9"/>
        <v>4496</v>
      </c>
      <c r="J127" s="245">
        <f t="shared" si="11"/>
        <v>4902</v>
      </c>
      <c r="K127" s="245">
        <f t="shared" si="13"/>
        <v>5375</v>
      </c>
      <c r="L127" s="245">
        <f t="shared" si="15"/>
        <v>5826</v>
      </c>
      <c r="M127" s="245">
        <f t="shared" si="17"/>
        <v>6311</v>
      </c>
      <c r="N127" s="245">
        <f t="shared" si="19"/>
        <v>6796</v>
      </c>
      <c r="O127" s="245">
        <f t="shared" si="21"/>
        <v>7282</v>
      </c>
      <c r="P127" s="245">
        <f t="shared" si="23"/>
        <v>7767</v>
      </c>
      <c r="Q127" s="245">
        <f t="shared" si="25"/>
        <v>8253</v>
      </c>
      <c r="R127" s="245">
        <f t="shared" si="25"/>
        <v>8738</v>
      </c>
      <c r="S127" s="245">
        <f t="shared" si="25"/>
        <v>9224</v>
      </c>
      <c r="T127" s="246">
        <f t="shared" si="25"/>
        <v>9709</v>
      </c>
      <c r="V127" s="239">
        <v>1350</v>
      </c>
      <c r="W127" s="243">
        <f t="shared" ref="W127:AO127" si="44">W126+B197</f>
        <v>1261.44</v>
      </c>
      <c r="X127" s="243">
        <f t="shared" si="44"/>
        <v>1409.4</v>
      </c>
      <c r="Y127" s="243">
        <f t="shared" si="44"/>
        <v>1658.88</v>
      </c>
      <c r="Z127" s="243">
        <f t="shared" si="44"/>
        <v>1917</v>
      </c>
      <c r="AA127" s="243">
        <f t="shared" si="44"/>
        <v>2203.2000000000003</v>
      </c>
      <c r="AB127" s="243">
        <f t="shared" si="44"/>
        <v>2479.6799999999998</v>
      </c>
      <c r="AC127" s="243">
        <f t="shared" si="44"/>
        <v>2790.7200000000003</v>
      </c>
      <c r="AD127" s="243">
        <f t="shared" si="44"/>
        <v>3100.6800000000003</v>
      </c>
      <c r="AE127" s="243">
        <f t="shared" si="44"/>
        <v>3380.3999999999996</v>
      </c>
      <c r="AF127" s="243">
        <f t="shared" si="44"/>
        <v>3706.56</v>
      </c>
      <c r="AG127" s="295">
        <f t="shared" si="44"/>
        <v>4017.5999999999995</v>
      </c>
      <c r="AH127" s="243">
        <f t="shared" si="44"/>
        <v>4352.3999999999996</v>
      </c>
      <c r="AI127" s="243">
        <f t="shared" si="44"/>
        <v>4687.2</v>
      </c>
      <c r="AJ127" s="243">
        <f t="shared" si="44"/>
        <v>5022</v>
      </c>
      <c r="AK127" s="243">
        <f t="shared" si="44"/>
        <v>5356.7999999999993</v>
      </c>
      <c r="AL127" s="243">
        <f t="shared" si="44"/>
        <v>5691.6</v>
      </c>
      <c r="AM127" s="243">
        <f t="shared" si="44"/>
        <v>6026.4</v>
      </c>
      <c r="AN127" s="243">
        <f t="shared" si="44"/>
        <v>6361.1999999999989</v>
      </c>
      <c r="AO127" s="243">
        <f t="shared" si="44"/>
        <v>6696</v>
      </c>
      <c r="AP127" s="222">
        <f>AP126+U197</f>
        <v>3.0999999999999996</v>
      </c>
    </row>
    <row r="128" spans="1:42" x14ac:dyDescent="0.15">
      <c r="A128" s="251" t="s">
        <v>133</v>
      </c>
      <c r="B128" s="248">
        <f t="shared" si="27"/>
        <v>1036</v>
      </c>
      <c r="C128" s="248">
        <f t="shared" si="29"/>
        <v>1223</v>
      </c>
      <c r="D128" s="248">
        <f t="shared" si="31"/>
        <v>1481</v>
      </c>
      <c r="E128" s="248">
        <f t="shared" si="33"/>
        <v>1721</v>
      </c>
      <c r="F128" s="248">
        <f t="shared" si="35"/>
        <v>2007</v>
      </c>
      <c r="G128" s="248">
        <f t="shared" si="5"/>
        <v>2251</v>
      </c>
      <c r="H128" s="248">
        <f t="shared" si="7"/>
        <v>2546</v>
      </c>
      <c r="I128" s="248">
        <f t="shared" si="9"/>
        <v>2806</v>
      </c>
      <c r="J128" s="248">
        <f t="shared" si="11"/>
        <v>3118</v>
      </c>
      <c r="K128" s="248">
        <f t="shared" si="13"/>
        <v>3430</v>
      </c>
      <c r="L128" s="248">
        <f t="shared" si="15"/>
        <v>3742</v>
      </c>
      <c r="M128" s="248">
        <f t="shared" si="17"/>
        <v>4054</v>
      </c>
      <c r="N128" s="248">
        <f t="shared" si="19"/>
        <v>4365</v>
      </c>
      <c r="O128" s="248">
        <f t="shared" si="21"/>
        <v>4677</v>
      </c>
      <c r="P128" s="248">
        <f t="shared" si="23"/>
        <v>4989</v>
      </c>
      <c r="Q128" s="248">
        <f t="shared" si="25"/>
        <v>5301</v>
      </c>
      <c r="R128" s="248">
        <f t="shared" si="25"/>
        <v>5613</v>
      </c>
      <c r="S128" s="248">
        <f t="shared" si="25"/>
        <v>5924</v>
      </c>
      <c r="T128" s="249">
        <f t="shared" si="25"/>
        <v>6236</v>
      </c>
      <c r="V128" s="239">
        <v>56</v>
      </c>
      <c r="W128" s="243">
        <f t="shared" ref="W128:AO128" si="45">W74*$V$128*W134</f>
        <v>714.56</v>
      </c>
      <c r="X128" s="243">
        <f t="shared" si="45"/>
        <v>843.3599999999999</v>
      </c>
      <c r="Y128" s="243">
        <f t="shared" si="45"/>
        <v>1021.4399999999999</v>
      </c>
      <c r="Z128" s="243">
        <f t="shared" si="45"/>
        <v>1187.2</v>
      </c>
      <c r="AA128" s="243">
        <f t="shared" si="45"/>
        <v>1384.32</v>
      </c>
      <c r="AB128" s="243">
        <f t="shared" si="45"/>
        <v>1552.32</v>
      </c>
      <c r="AC128" s="243">
        <f t="shared" si="45"/>
        <v>1756.1599999999999</v>
      </c>
      <c r="AD128" s="243">
        <f t="shared" si="45"/>
        <v>1935.36</v>
      </c>
      <c r="AE128" s="243">
        <f t="shared" si="45"/>
        <v>2150.4</v>
      </c>
      <c r="AF128" s="243">
        <f t="shared" si="45"/>
        <v>2365.44</v>
      </c>
      <c r="AG128" s="295">
        <f t="shared" si="45"/>
        <v>2580.48</v>
      </c>
      <c r="AH128" s="243">
        <f t="shared" si="45"/>
        <v>2795.52</v>
      </c>
      <c r="AI128" s="243">
        <f t="shared" si="45"/>
        <v>3010.56</v>
      </c>
      <c r="AJ128" s="243">
        <f t="shared" si="45"/>
        <v>3225.6</v>
      </c>
      <c r="AK128" s="243">
        <f t="shared" si="45"/>
        <v>3440.64</v>
      </c>
      <c r="AL128" s="243">
        <f t="shared" si="45"/>
        <v>3655.68</v>
      </c>
      <c r="AM128" s="243">
        <f t="shared" si="45"/>
        <v>3870.72</v>
      </c>
      <c r="AN128" s="243">
        <f t="shared" si="45"/>
        <v>4085.7599999999998</v>
      </c>
      <c r="AO128" s="243">
        <f t="shared" si="45"/>
        <v>4300.8</v>
      </c>
      <c r="AP128" s="222">
        <v>1.92</v>
      </c>
    </row>
    <row r="129" spans="1:45" x14ac:dyDescent="0.15">
      <c r="A129" s="244">
        <v>1400</v>
      </c>
      <c r="B129" s="245">
        <f t="shared" si="27"/>
        <v>1897</v>
      </c>
      <c r="C129" s="245">
        <f t="shared" si="29"/>
        <v>2119</v>
      </c>
      <c r="D129" s="245">
        <f t="shared" si="31"/>
        <v>2494</v>
      </c>
      <c r="E129" s="245">
        <f t="shared" si="33"/>
        <v>2883</v>
      </c>
      <c r="F129" s="245">
        <f t="shared" si="35"/>
        <v>3313</v>
      </c>
      <c r="G129" s="245">
        <f t="shared" si="5"/>
        <v>3729</v>
      </c>
      <c r="H129" s="245">
        <f t="shared" si="7"/>
        <v>4196</v>
      </c>
      <c r="I129" s="245">
        <f t="shared" si="9"/>
        <v>4663</v>
      </c>
      <c r="J129" s="245">
        <f t="shared" si="11"/>
        <v>5083</v>
      </c>
      <c r="K129" s="245">
        <f t="shared" si="13"/>
        <v>5574</v>
      </c>
      <c r="L129" s="245">
        <f t="shared" si="15"/>
        <v>6041</v>
      </c>
      <c r="M129" s="245">
        <f t="shared" si="17"/>
        <v>6545</v>
      </c>
      <c r="N129" s="245">
        <f t="shared" si="19"/>
        <v>7048</v>
      </c>
      <c r="O129" s="245">
        <f t="shared" si="21"/>
        <v>7552</v>
      </c>
      <c r="P129" s="245">
        <f t="shared" si="23"/>
        <v>8055</v>
      </c>
      <c r="Q129" s="245">
        <f t="shared" si="25"/>
        <v>8558</v>
      </c>
      <c r="R129" s="245">
        <f t="shared" si="25"/>
        <v>9062</v>
      </c>
      <c r="S129" s="245">
        <f t="shared" si="25"/>
        <v>9565</v>
      </c>
      <c r="T129" s="246">
        <f t="shared" si="25"/>
        <v>10069</v>
      </c>
      <c r="V129" s="239">
        <v>1400</v>
      </c>
      <c r="W129" s="243">
        <f t="shared" ref="W129:AO129" si="46">W128+B199</f>
        <v>1308.1599999999999</v>
      </c>
      <c r="X129" s="243">
        <f t="shared" si="46"/>
        <v>1461.6</v>
      </c>
      <c r="Y129" s="243">
        <f t="shared" si="46"/>
        <v>1720.32</v>
      </c>
      <c r="Z129" s="243">
        <f t="shared" si="46"/>
        <v>1988</v>
      </c>
      <c r="AA129" s="243">
        <f t="shared" si="46"/>
        <v>2284.8000000000002</v>
      </c>
      <c r="AB129" s="243">
        <f t="shared" si="46"/>
        <v>2571.52</v>
      </c>
      <c r="AC129" s="243">
        <f t="shared" si="46"/>
        <v>2894.08</v>
      </c>
      <c r="AD129" s="243">
        <f t="shared" si="46"/>
        <v>3215.52</v>
      </c>
      <c r="AE129" s="243">
        <f t="shared" si="46"/>
        <v>3505.6000000000004</v>
      </c>
      <c r="AF129" s="243">
        <f t="shared" si="46"/>
        <v>3843.84</v>
      </c>
      <c r="AG129" s="295">
        <f t="shared" si="46"/>
        <v>4166.3999999999996</v>
      </c>
      <c r="AH129" s="243">
        <f t="shared" si="46"/>
        <v>4513.6000000000004</v>
      </c>
      <c r="AI129" s="243">
        <f t="shared" si="46"/>
        <v>4860.8</v>
      </c>
      <c r="AJ129" s="243">
        <f t="shared" si="46"/>
        <v>5208</v>
      </c>
      <c r="AK129" s="243">
        <f t="shared" si="46"/>
        <v>5555.2</v>
      </c>
      <c r="AL129" s="243">
        <f t="shared" si="46"/>
        <v>5902.4</v>
      </c>
      <c r="AM129" s="243">
        <f t="shared" si="46"/>
        <v>6249.5999999999995</v>
      </c>
      <c r="AN129" s="243">
        <f t="shared" si="46"/>
        <v>6596.7999999999993</v>
      </c>
      <c r="AO129" s="243">
        <f t="shared" si="46"/>
        <v>6944</v>
      </c>
      <c r="AP129" s="222">
        <f>AP128+U199</f>
        <v>3.0999999999999996</v>
      </c>
    </row>
    <row r="130" spans="1:45" x14ac:dyDescent="0.15">
      <c r="A130" s="251" t="s">
        <v>134</v>
      </c>
      <c r="B130" s="248">
        <f t="shared" si="27"/>
        <v>1073</v>
      </c>
      <c r="C130" s="248">
        <f t="shared" si="29"/>
        <v>1267</v>
      </c>
      <c r="D130" s="248">
        <f t="shared" si="31"/>
        <v>1534</v>
      </c>
      <c r="E130" s="248">
        <f t="shared" si="33"/>
        <v>1783</v>
      </c>
      <c r="F130" s="248">
        <f t="shared" si="35"/>
        <v>2079</v>
      </c>
      <c r="G130" s="248">
        <f t="shared" si="5"/>
        <v>2331</v>
      </c>
      <c r="H130" s="248">
        <f t="shared" si="7"/>
        <v>2637</v>
      </c>
      <c r="I130" s="248">
        <f t="shared" si="9"/>
        <v>2906</v>
      </c>
      <c r="J130" s="248">
        <f t="shared" si="11"/>
        <v>3229</v>
      </c>
      <c r="K130" s="248">
        <f t="shared" si="13"/>
        <v>3552</v>
      </c>
      <c r="L130" s="248">
        <f t="shared" si="15"/>
        <v>3875</v>
      </c>
      <c r="M130" s="248">
        <f t="shared" si="17"/>
        <v>4198</v>
      </c>
      <c r="N130" s="248">
        <f t="shared" si="19"/>
        <v>4521</v>
      </c>
      <c r="O130" s="248">
        <f t="shared" si="21"/>
        <v>4844</v>
      </c>
      <c r="P130" s="248">
        <f t="shared" si="23"/>
        <v>5167</v>
      </c>
      <c r="Q130" s="248">
        <f t="shared" si="25"/>
        <v>5490</v>
      </c>
      <c r="R130" s="248">
        <f t="shared" si="25"/>
        <v>5813</v>
      </c>
      <c r="S130" s="248">
        <f t="shared" si="25"/>
        <v>6136</v>
      </c>
      <c r="T130" s="249">
        <f t="shared" si="25"/>
        <v>6459</v>
      </c>
      <c r="V130" s="239">
        <v>58</v>
      </c>
      <c r="W130" s="243">
        <f t="shared" ref="W130:AO130" si="47">W74*$V$130*W134</f>
        <v>740.08</v>
      </c>
      <c r="X130" s="243">
        <f t="shared" si="47"/>
        <v>873.4799999999999</v>
      </c>
      <c r="Y130" s="243">
        <f t="shared" si="47"/>
        <v>1057.9199999999998</v>
      </c>
      <c r="Z130" s="243">
        <f t="shared" si="47"/>
        <v>1229.6000000000001</v>
      </c>
      <c r="AA130" s="243">
        <f t="shared" si="47"/>
        <v>1433.76</v>
      </c>
      <c r="AB130" s="243">
        <f t="shared" si="47"/>
        <v>1607.76</v>
      </c>
      <c r="AC130" s="243">
        <f t="shared" si="47"/>
        <v>1818.8799999999999</v>
      </c>
      <c r="AD130" s="243">
        <f t="shared" si="47"/>
        <v>2004.48</v>
      </c>
      <c r="AE130" s="243">
        <f t="shared" si="47"/>
        <v>2227.1999999999998</v>
      </c>
      <c r="AF130" s="243">
        <f t="shared" si="47"/>
        <v>2449.92</v>
      </c>
      <c r="AG130" s="295">
        <f t="shared" si="47"/>
        <v>2672.64</v>
      </c>
      <c r="AH130" s="243">
        <f t="shared" si="47"/>
        <v>2895.3599999999997</v>
      </c>
      <c r="AI130" s="243">
        <f t="shared" si="47"/>
        <v>3118.08</v>
      </c>
      <c r="AJ130" s="243">
        <f t="shared" si="47"/>
        <v>3340.7999999999997</v>
      </c>
      <c r="AK130" s="243">
        <f t="shared" si="47"/>
        <v>3563.52</v>
      </c>
      <c r="AL130" s="243">
        <f t="shared" si="47"/>
        <v>3786.24</v>
      </c>
      <c r="AM130" s="243">
        <f t="shared" si="47"/>
        <v>4008.96</v>
      </c>
      <c r="AN130" s="243">
        <f t="shared" si="47"/>
        <v>4231.68</v>
      </c>
      <c r="AO130" s="243">
        <f t="shared" si="47"/>
        <v>4454.3999999999996</v>
      </c>
      <c r="AP130" s="222">
        <v>1.92</v>
      </c>
    </row>
    <row r="131" spans="1:45" x14ac:dyDescent="0.15">
      <c r="A131" s="244">
        <v>1450</v>
      </c>
      <c r="B131" s="245">
        <f t="shared" si="27"/>
        <v>1965</v>
      </c>
      <c r="C131" s="245">
        <f t="shared" si="29"/>
        <v>2195</v>
      </c>
      <c r="D131" s="245">
        <f t="shared" si="31"/>
        <v>2584</v>
      </c>
      <c r="E131" s="245">
        <f t="shared" si="33"/>
        <v>2986</v>
      </c>
      <c r="F131" s="245">
        <f t="shared" si="35"/>
        <v>3431</v>
      </c>
      <c r="G131" s="245">
        <f t="shared" si="5"/>
        <v>3862</v>
      </c>
      <c r="H131" s="245">
        <f t="shared" si="7"/>
        <v>4346</v>
      </c>
      <c r="I131" s="245">
        <f t="shared" si="9"/>
        <v>4829</v>
      </c>
      <c r="J131" s="245">
        <f t="shared" si="11"/>
        <v>5265</v>
      </c>
      <c r="K131" s="245">
        <f t="shared" si="13"/>
        <v>5773</v>
      </c>
      <c r="L131" s="245">
        <f t="shared" si="15"/>
        <v>6257</v>
      </c>
      <c r="M131" s="245">
        <f t="shared" si="17"/>
        <v>6778</v>
      </c>
      <c r="N131" s="245">
        <f t="shared" si="19"/>
        <v>7300</v>
      </c>
      <c r="O131" s="245">
        <f t="shared" si="21"/>
        <v>7821</v>
      </c>
      <c r="P131" s="245">
        <f t="shared" si="23"/>
        <v>8343</v>
      </c>
      <c r="Q131" s="245">
        <f t="shared" si="25"/>
        <v>8864</v>
      </c>
      <c r="R131" s="245">
        <f t="shared" si="25"/>
        <v>9386</v>
      </c>
      <c r="S131" s="245">
        <f t="shared" si="25"/>
        <v>9907</v>
      </c>
      <c r="T131" s="246">
        <f t="shared" si="25"/>
        <v>10428</v>
      </c>
      <c r="V131" s="239">
        <v>1450</v>
      </c>
      <c r="W131" s="243">
        <f t="shared" ref="W131:AO131" si="48">W130+B201</f>
        <v>1354.88</v>
      </c>
      <c r="X131" s="243">
        <f t="shared" si="48"/>
        <v>1513.8</v>
      </c>
      <c r="Y131" s="243">
        <f t="shared" si="48"/>
        <v>1781.7599999999998</v>
      </c>
      <c r="Z131" s="243">
        <f t="shared" si="48"/>
        <v>2059</v>
      </c>
      <c r="AA131" s="243">
        <f t="shared" si="48"/>
        <v>2366.4</v>
      </c>
      <c r="AB131" s="243">
        <f t="shared" si="48"/>
        <v>2663.36</v>
      </c>
      <c r="AC131" s="243">
        <f t="shared" si="48"/>
        <v>2997.4399999999996</v>
      </c>
      <c r="AD131" s="243">
        <f t="shared" si="48"/>
        <v>3330.36</v>
      </c>
      <c r="AE131" s="243">
        <f t="shared" si="48"/>
        <v>3630.7999999999997</v>
      </c>
      <c r="AF131" s="243">
        <f t="shared" si="48"/>
        <v>3981.12</v>
      </c>
      <c r="AG131" s="295">
        <f t="shared" si="48"/>
        <v>4315.2</v>
      </c>
      <c r="AH131" s="243">
        <f t="shared" si="48"/>
        <v>4674.7999999999993</v>
      </c>
      <c r="AI131" s="243">
        <f t="shared" si="48"/>
        <v>5034.3999999999996</v>
      </c>
      <c r="AJ131" s="243">
        <f t="shared" si="48"/>
        <v>5394</v>
      </c>
      <c r="AK131" s="243">
        <f t="shared" si="48"/>
        <v>5753.6</v>
      </c>
      <c r="AL131" s="243">
        <f t="shared" si="48"/>
        <v>6113.2</v>
      </c>
      <c r="AM131" s="243">
        <f t="shared" si="48"/>
        <v>6472.7999999999993</v>
      </c>
      <c r="AN131" s="243">
        <f t="shared" si="48"/>
        <v>6832.4</v>
      </c>
      <c r="AO131" s="243">
        <f t="shared" si="48"/>
        <v>7192</v>
      </c>
      <c r="AP131" s="222">
        <f>AP130+U201</f>
        <v>3.0999999999999996</v>
      </c>
    </row>
    <row r="132" spans="1:45" x14ac:dyDescent="0.15">
      <c r="A132" s="251" t="s">
        <v>135</v>
      </c>
      <c r="B132" s="248">
        <f t="shared" si="27"/>
        <v>1110</v>
      </c>
      <c r="C132" s="248">
        <f t="shared" si="29"/>
        <v>1310</v>
      </c>
      <c r="D132" s="248">
        <f t="shared" si="31"/>
        <v>1587</v>
      </c>
      <c r="E132" s="248">
        <f t="shared" si="33"/>
        <v>1844</v>
      </c>
      <c r="F132" s="248">
        <f t="shared" si="35"/>
        <v>2151</v>
      </c>
      <c r="G132" s="248">
        <f t="shared" si="5"/>
        <v>2412</v>
      </c>
      <c r="H132" s="248">
        <f t="shared" si="7"/>
        <v>2728</v>
      </c>
      <c r="I132" s="248">
        <f t="shared" si="9"/>
        <v>3007</v>
      </c>
      <c r="J132" s="248">
        <f t="shared" si="11"/>
        <v>3341</v>
      </c>
      <c r="K132" s="248">
        <f t="shared" si="13"/>
        <v>3675</v>
      </c>
      <c r="L132" s="248">
        <f t="shared" si="15"/>
        <v>4009</v>
      </c>
      <c r="M132" s="248">
        <f t="shared" si="17"/>
        <v>4343</v>
      </c>
      <c r="N132" s="248">
        <f t="shared" si="19"/>
        <v>4677</v>
      </c>
      <c r="O132" s="248">
        <f t="shared" si="21"/>
        <v>5011</v>
      </c>
      <c r="P132" s="248">
        <f t="shared" si="23"/>
        <v>5345</v>
      </c>
      <c r="Q132" s="248">
        <f t="shared" si="25"/>
        <v>5679</v>
      </c>
      <c r="R132" s="248">
        <f t="shared" si="25"/>
        <v>6013</v>
      </c>
      <c r="S132" s="248">
        <f t="shared" si="25"/>
        <v>6348</v>
      </c>
      <c r="T132" s="249">
        <f t="shared" si="25"/>
        <v>6682</v>
      </c>
      <c r="V132" s="239">
        <v>60</v>
      </c>
      <c r="W132" s="243">
        <f t="shared" ref="W132:AO132" si="49">W74*$V$132*W134</f>
        <v>765.6</v>
      </c>
      <c r="X132" s="243">
        <f t="shared" si="49"/>
        <v>903.59999999999991</v>
      </c>
      <c r="Y132" s="243">
        <f t="shared" si="49"/>
        <v>1094.3999999999999</v>
      </c>
      <c r="Z132" s="243">
        <f t="shared" si="49"/>
        <v>1272</v>
      </c>
      <c r="AA132" s="243">
        <f t="shared" si="49"/>
        <v>1483.2</v>
      </c>
      <c r="AB132" s="243">
        <f t="shared" si="49"/>
        <v>1663.2</v>
      </c>
      <c r="AC132" s="243">
        <f t="shared" si="49"/>
        <v>1881.6</v>
      </c>
      <c r="AD132" s="243">
        <f t="shared" si="49"/>
        <v>2073.6</v>
      </c>
      <c r="AE132" s="243">
        <f t="shared" si="49"/>
        <v>2304</v>
      </c>
      <c r="AF132" s="243">
        <f t="shared" si="49"/>
        <v>2534.4</v>
      </c>
      <c r="AG132" s="295">
        <f t="shared" si="49"/>
        <v>2764.7999999999997</v>
      </c>
      <c r="AH132" s="243">
        <f t="shared" si="49"/>
        <v>2995.2</v>
      </c>
      <c r="AI132" s="243">
        <f t="shared" si="49"/>
        <v>3225.6</v>
      </c>
      <c r="AJ132" s="243">
        <f t="shared" si="49"/>
        <v>3456</v>
      </c>
      <c r="AK132" s="243">
        <f t="shared" si="49"/>
        <v>3686.3999999999996</v>
      </c>
      <c r="AL132" s="243">
        <f t="shared" si="49"/>
        <v>3916.7999999999997</v>
      </c>
      <c r="AM132" s="243">
        <f t="shared" si="49"/>
        <v>4147.2</v>
      </c>
      <c r="AN132" s="243">
        <f t="shared" si="49"/>
        <v>4377.5999999999995</v>
      </c>
      <c r="AO132" s="243">
        <f t="shared" si="49"/>
        <v>4608</v>
      </c>
      <c r="AP132" s="222">
        <v>1.92</v>
      </c>
    </row>
    <row r="133" spans="1:45" ht="13" thickBot="1" x14ac:dyDescent="0.2">
      <c r="A133" s="240">
        <v>1500</v>
      </c>
      <c r="B133" s="252">
        <f t="shared" si="27"/>
        <v>2032</v>
      </c>
      <c r="C133" s="252">
        <f t="shared" si="29"/>
        <v>2271</v>
      </c>
      <c r="D133" s="252">
        <f t="shared" si="31"/>
        <v>2673</v>
      </c>
      <c r="E133" s="252">
        <f t="shared" si="33"/>
        <v>3089</v>
      </c>
      <c r="F133" s="252">
        <f t="shared" si="35"/>
        <v>3550</v>
      </c>
      <c r="G133" s="252">
        <f t="shared" si="5"/>
        <v>3995</v>
      </c>
      <c r="H133" s="252">
        <f t="shared" si="7"/>
        <v>4496</v>
      </c>
      <c r="I133" s="252">
        <f t="shared" si="9"/>
        <v>4996</v>
      </c>
      <c r="J133" s="252">
        <f t="shared" si="11"/>
        <v>5446</v>
      </c>
      <c r="K133" s="252">
        <f t="shared" si="13"/>
        <v>5972</v>
      </c>
      <c r="L133" s="252">
        <f t="shared" si="15"/>
        <v>6473</v>
      </c>
      <c r="M133" s="252">
        <f t="shared" si="17"/>
        <v>7012</v>
      </c>
      <c r="N133" s="252">
        <f t="shared" si="19"/>
        <v>7552</v>
      </c>
      <c r="O133" s="252">
        <f t="shared" si="21"/>
        <v>8091</v>
      </c>
      <c r="P133" s="252">
        <f t="shared" si="23"/>
        <v>8630</v>
      </c>
      <c r="Q133" s="252">
        <f t="shared" si="25"/>
        <v>9170</v>
      </c>
      <c r="R133" s="252">
        <f t="shared" si="25"/>
        <v>9709</v>
      </c>
      <c r="S133" s="252">
        <f t="shared" si="25"/>
        <v>10249</v>
      </c>
      <c r="T133" s="253">
        <f t="shared" si="25"/>
        <v>10788</v>
      </c>
      <c r="V133" s="239">
        <v>1500</v>
      </c>
      <c r="W133" s="243">
        <f t="shared" ref="W133:AO133" si="50">W132+B203</f>
        <v>1401.6</v>
      </c>
      <c r="X133" s="243">
        <f t="shared" si="50"/>
        <v>1566</v>
      </c>
      <c r="Y133" s="243">
        <f t="shared" si="50"/>
        <v>1843.1999999999998</v>
      </c>
      <c r="Z133" s="243">
        <f t="shared" si="50"/>
        <v>2130</v>
      </c>
      <c r="AA133" s="243">
        <f t="shared" si="50"/>
        <v>2448</v>
      </c>
      <c r="AB133" s="243">
        <f t="shared" si="50"/>
        <v>2755.2</v>
      </c>
      <c r="AC133" s="243">
        <f t="shared" si="50"/>
        <v>3100.8</v>
      </c>
      <c r="AD133" s="243">
        <f t="shared" si="50"/>
        <v>3445.2</v>
      </c>
      <c r="AE133" s="243">
        <f t="shared" si="50"/>
        <v>3756</v>
      </c>
      <c r="AF133" s="243">
        <f t="shared" si="50"/>
        <v>4118.3999999999996</v>
      </c>
      <c r="AG133" s="295">
        <f t="shared" si="50"/>
        <v>4464</v>
      </c>
      <c r="AH133" s="243">
        <f t="shared" si="50"/>
        <v>4836</v>
      </c>
      <c r="AI133" s="243">
        <f t="shared" si="50"/>
        <v>5208</v>
      </c>
      <c r="AJ133" s="243">
        <f t="shared" si="50"/>
        <v>5580</v>
      </c>
      <c r="AK133" s="243">
        <f t="shared" si="50"/>
        <v>5952</v>
      </c>
      <c r="AL133" s="243">
        <f t="shared" si="50"/>
        <v>6324</v>
      </c>
      <c r="AM133" s="243">
        <f t="shared" si="50"/>
        <v>6696</v>
      </c>
      <c r="AN133" s="243">
        <f t="shared" si="50"/>
        <v>7067.9999999999991</v>
      </c>
      <c r="AO133" s="243">
        <f t="shared" si="50"/>
        <v>7440</v>
      </c>
      <c r="AP133" s="222">
        <f>AP132+U203</f>
        <v>3.0999999999999996</v>
      </c>
    </row>
    <row r="134" spans="1:45" x14ac:dyDescent="0.15">
      <c r="W134" s="301">
        <v>3.19</v>
      </c>
      <c r="X134" s="221">
        <v>2.5099999999999998</v>
      </c>
      <c r="Y134" s="221">
        <v>2.2799999999999998</v>
      </c>
      <c r="Z134" s="221">
        <v>2.12</v>
      </c>
      <c r="AA134" s="221">
        <v>2.06</v>
      </c>
      <c r="AB134" s="221">
        <v>1.98</v>
      </c>
      <c r="AC134" s="221">
        <v>1.96</v>
      </c>
      <c r="AD134" s="221">
        <v>1.92</v>
      </c>
      <c r="AE134" s="221">
        <v>1.92</v>
      </c>
      <c r="AF134" s="221">
        <v>1.92</v>
      </c>
      <c r="AG134" s="301">
        <v>1.92</v>
      </c>
      <c r="AH134" s="221">
        <v>1.92</v>
      </c>
      <c r="AI134" s="221">
        <v>1.92</v>
      </c>
      <c r="AJ134" s="221">
        <v>1.92</v>
      </c>
      <c r="AK134" s="221">
        <v>1.92</v>
      </c>
      <c r="AL134" s="221">
        <v>1.92</v>
      </c>
      <c r="AM134" s="221">
        <v>1.92</v>
      </c>
      <c r="AN134" s="221">
        <v>1.92</v>
      </c>
      <c r="AO134" s="221">
        <v>1.92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5.84</v>
      </c>
      <c r="X135" s="302">
        <f t="shared" ref="X135:AO135" si="51">X134+C204</f>
        <v>4.3499999999999996</v>
      </c>
      <c r="Y135" s="302">
        <f t="shared" si="51"/>
        <v>3.84</v>
      </c>
      <c r="Z135" s="302">
        <f t="shared" si="51"/>
        <v>3.55</v>
      </c>
      <c r="AA135" s="302">
        <f t="shared" si="51"/>
        <v>3.4000000000000004</v>
      </c>
      <c r="AB135" s="302">
        <f t="shared" si="51"/>
        <v>3.2800000000000002</v>
      </c>
      <c r="AC135" s="302">
        <f t="shared" si="51"/>
        <v>3.23</v>
      </c>
      <c r="AD135" s="302">
        <f t="shared" si="51"/>
        <v>3.19</v>
      </c>
      <c r="AE135" s="302">
        <f t="shared" si="51"/>
        <v>3.13</v>
      </c>
      <c r="AF135" s="302">
        <f t="shared" si="51"/>
        <v>3.12</v>
      </c>
      <c r="AG135" s="302">
        <f t="shared" si="51"/>
        <v>3.0999999999999996</v>
      </c>
      <c r="AH135" s="302">
        <f t="shared" si="51"/>
        <v>3.0999999999999996</v>
      </c>
      <c r="AI135" s="302">
        <f t="shared" si="51"/>
        <v>3.0999999999999996</v>
      </c>
      <c r="AJ135" s="302">
        <f t="shared" si="51"/>
        <v>3.0999999999999996</v>
      </c>
      <c r="AK135" s="302">
        <f t="shared" si="51"/>
        <v>3.0999999999999996</v>
      </c>
      <c r="AL135" s="302">
        <f t="shared" si="51"/>
        <v>3.0999999999999996</v>
      </c>
      <c r="AM135" s="302">
        <f t="shared" si="51"/>
        <v>3.0999999999999996</v>
      </c>
      <c r="AN135" s="302">
        <f t="shared" si="51"/>
        <v>3.0999999999999996</v>
      </c>
      <c r="AO135" s="302">
        <f t="shared" si="51"/>
        <v>3.0999999999999996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5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5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5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5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5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5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5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3">B144*$A$192*B204</f>
        <v>530</v>
      </c>
      <c r="C193" s="243">
        <f t="shared" si="53"/>
        <v>552</v>
      </c>
      <c r="D193" s="243">
        <f t="shared" si="53"/>
        <v>624</v>
      </c>
      <c r="E193" s="243">
        <f t="shared" si="53"/>
        <v>715</v>
      </c>
      <c r="F193" s="243">
        <f t="shared" si="53"/>
        <v>804</v>
      </c>
      <c r="G193" s="243">
        <f t="shared" si="53"/>
        <v>910</v>
      </c>
      <c r="H193" s="243">
        <f t="shared" si="53"/>
        <v>1016</v>
      </c>
      <c r="I193" s="243">
        <f t="shared" si="53"/>
        <v>1143</v>
      </c>
      <c r="J193" s="243">
        <f t="shared" si="53"/>
        <v>1210</v>
      </c>
      <c r="K193" s="243">
        <f t="shared" si="53"/>
        <v>1320</v>
      </c>
      <c r="L193" s="243">
        <f t="shared" si="53"/>
        <v>1416</v>
      </c>
      <c r="M193" s="243">
        <f t="shared" si="53"/>
        <v>1534</v>
      </c>
      <c r="N193" s="243">
        <f t="shared" si="53"/>
        <v>1652</v>
      </c>
      <c r="O193" s="243">
        <f t="shared" si="53"/>
        <v>1770</v>
      </c>
      <c r="P193" s="243">
        <f t="shared" si="53"/>
        <v>1888</v>
      </c>
      <c r="Q193" s="243">
        <f t="shared" si="53"/>
        <v>2006</v>
      </c>
      <c r="R193" s="243">
        <f t="shared" si="53"/>
        <v>2124</v>
      </c>
      <c r="S193" s="243">
        <f t="shared" si="53"/>
        <v>2242</v>
      </c>
      <c r="T193" s="243">
        <f t="shared" si="5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4">B144*$A$194*B204</f>
        <v>551.19999999999993</v>
      </c>
      <c r="C195" s="243">
        <f t="shared" si="54"/>
        <v>574.08000000000004</v>
      </c>
      <c r="D195" s="243">
        <f t="shared" si="54"/>
        <v>648.96</v>
      </c>
      <c r="E195" s="243">
        <f t="shared" si="54"/>
        <v>743.6</v>
      </c>
      <c r="F195" s="243">
        <f t="shared" si="54"/>
        <v>836.16000000000008</v>
      </c>
      <c r="G195" s="243">
        <f t="shared" si="54"/>
        <v>946.4</v>
      </c>
      <c r="H195" s="243">
        <f t="shared" si="54"/>
        <v>1056.6400000000001</v>
      </c>
      <c r="I195" s="243">
        <f t="shared" si="54"/>
        <v>1188.72</v>
      </c>
      <c r="J195" s="243">
        <f t="shared" si="54"/>
        <v>1258.3999999999999</v>
      </c>
      <c r="K195" s="243">
        <f t="shared" si="54"/>
        <v>1372.8</v>
      </c>
      <c r="L195" s="243">
        <f t="shared" si="54"/>
        <v>1472.6399999999999</v>
      </c>
      <c r="M195" s="243">
        <f t="shared" si="54"/>
        <v>1595.36</v>
      </c>
      <c r="N195" s="243">
        <f t="shared" si="54"/>
        <v>1718.08</v>
      </c>
      <c r="O195" s="243">
        <f t="shared" si="54"/>
        <v>1840.8</v>
      </c>
      <c r="P195" s="243">
        <f t="shared" si="54"/>
        <v>1963.52</v>
      </c>
      <c r="Q195" s="243">
        <f t="shared" si="54"/>
        <v>2086.2399999999998</v>
      </c>
      <c r="R195" s="243">
        <f t="shared" si="54"/>
        <v>2208.96</v>
      </c>
      <c r="S195" s="243">
        <f t="shared" si="54"/>
        <v>2331.6799999999998</v>
      </c>
      <c r="T195" s="243">
        <f t="shared" si="5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5">B144*$A$196*B204</f>
        <v>572.4</v>
      </c>
      <c r="C197" s="243">
        <f t="shared" si="55"/>
        <v>596.16000000000008</v>
      </c>
      <c r="D197" s="243">
        <f t="shared" si="55"/>
        <v>673.92000000000007</v>
      </c>
      <c r="E197" s="243">
        <f t="shared" si="55"/>
        <v>772.19999999999993</v>
      </c>
      <c r="F197" s="243">
        <f t="shared" si="55"/>
        <v>868.32</v>
      </c>
      <c r="G197" s="243">
        <f t="shared" si="55"/>
        <v>982.80000000000007</v>
      </c>
      <c r="H197" s="243">
        <f t="shared" si="55"/>
        <v>1097.28</v>
      </c>
      <c r="I197" s="243">
        <f t="shared" si="55"/>
        <v>1234.44</v>
      </c>
      <c r="J197" s="243">
        <f t="shared" si="55"/>
        <v>1306.8</v>
      </c>
      <c r="K197" s="243">
        <f t="shared" si="55"/>
        <v>1425.6</v>
      </c>
      <c r="L197" s="243">
        <f t="shared" si="55"/>
        <v>1529.28</v>
      </c>
      <c r="M197" s="243">
        <f t="shared" si="55"/>
        <v>1656.7199999999998</v>
      </c>
      <c r="N197" s="243">
        <f t="shared" si="55"/>
        <v>1784.1599999999999</v>
      </c>
      <c r="O197" s="243">
        <f t="shared" si="55"/>
        <v>1911.6</v>
      </c>
      <c r="P197" s="243">
        <f t="shared" si="55"/>
        <v>2039.04</v>
      </c>
      <c r="Q197" s="243">
        <f t="shared" si="55"/>
        <v>2166.48</v>
      </c>
      <c r="R197" s="243">
        <f t="shared" si="55"/>
        <v>2293.92</v>
      </c>
      <c r="S197" s="243">
        <f t="shared" si="55"/>
        <v>2421.3599999999997</v>
      </c>
      <c r="T197" s="243">
        <f t="shared" si="5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6">B144*$A$198*B204</f>
        <v>593.6</v>
      </c>
      <c r="C199" s="243">
        <f t="shared" si="56"/>
        <v>618.24</v>
      </c>
      <c r="D199" s="243">
        <f t="shared" si="56"/>
        <v>698.88</v>
      </c>
      <c r="E199" s="243">
        <f t="shared" si="56"/>
        <v>800.8</v>
      </c>
      <c r="F199" s="243">
        <f t="shared" si="56"/>
        <v>900.48</v>
      </c>
      <c r="G199" s="243">
        <f t="shared" si="56"/>
        <v>1019.2</v>
      </c>
      <c r="H199" s="243">
        <f t="shared" si="56"/>
        <v>1137.92</v>
      </c>
      <c r="I199" s="243">
        <f t="shared" si="56"/>
        <v>1280.1600000000001</v>
      </c>
      <c r="J199" s="243">
        <f t="shared" si="56"/>
        <v>1355.2</v>
      </c>
      <c r="K199" s="243">
        <f t="shared" si="56"/>
        <v>1478.3999999999999</v>
      </c>
      <c r="L199" s="243">
        <f t="shared" si="56"/>
        <v>1585.9199999999998</v>
      </c>
      <c r="M199" s="243">
        <f t="shared" si="56"/>
        <v>1718.08</v>
      </c>
      <c r="N199" s="243">
        <f t="shared" si="56"/>
        <v>1850.24</v>
      </c>
      <c r="O199" s="243">
        <f t="shared" si="56"/>
        <v>1982.3999999999999</v>
      </c>
      <c r="P199" s="243">
        <f t="shared" si="56"/>
        <v>2114.56</v>
      </c>
      <c r="Q199" s="243">
        <f t="shared" si="56"/>
        <v>2246.7199999999998</v>
      </c>
      <c r="R199" s="243">
        <f t="shared" si="56"/>
        <v>2378.8799999999997</v>
      </c>
      <c r="S199" s="243">
        <f t="shared" si="5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7">B144*$A$200*B204</f>
        <v>614.79999999999995</v>
      </c>
      <c r="C201" s="243">
        <f t="shared" si="57"/>
        <v>640.32000000000005</v>
      </c>
      <c r="D201" s="243">
        <f t="shared" si="57"/>
        <v>723.84</v>
      </c>
      <c r="E201" s="243">
        <f t="shared" si="57"/>
        <v>829.4</v>
      </c>
      <c r="F201" s="243">
        <f t="shared" si="57"/>
        <v>932.6400000000001</v>
      </c>
      <c r="G201" s="243">
        <f t="shared" si="57"/>
        <v>1055.6000000000001</v>
      </c>
      <c r="H201" s="243">
        <f t="shared" si="57"/>
        <v>1178.56</v>
      </c>
      <c r="I201" s="243">
        <f t="shared" si="57"/>
        <v>1325.88</v>
      </c>
      <c r="J201" s="243">
        <f t="shared" si="57"/>
        <v>1403.6</v>
      </c>
      <c r="K201" s="243">
        <f t="shared" si="57"/>
        <v>1531.2</v>
      </c>
      <c r="L201" s="243">
        <f t="shared" si="57"/>
        <v>1642.56</v>
      </c>
      <c r="M201" s="243">
        <f t="shared" si="57"/>
        <v>1779.4399999999998</v>
      </c>
      <c r="N201" s="243">
        <f t="shared" si="57"/>
        <v>1916.32</v>
      </c>
      <c r="O201" s="243">
        <f t="shared" si="57"/>
        <v>2053.1999999999998</v>
      </c>
      <c r="P201" s="243">
        <f t="shared" si="57"/>
        <v>2190.08</v>
      </c>
      <c r="Q201" s="243">
        <f t="shared" si="57"/>
        <v>2326.96</v>
      </c>
      <c r="R201" s="243">
        <f t="shared" si="57"/>
        <v>2463.8399999999997</v>
      </c>
      <c r="S201" s="243">
        <f t="shared" si="57"/>
        <v>2600.7199999999998</v>
      </c>
      <c r="T201" s="243">
        <f t="shared" si="5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8">B144*$A$202*B204</f>
        <v>636</v>
      </c>
      <c r="C203" s="243">
        <f t="shared" si="58"/>
        <v>662.4</v>
      </c>
      <c r="D203" s="243">
        <f t="shared" si="58"/>
        <v>748.80000000000007</v>
      </c>
      <c r="E203" s="243">
        <f t="shared" si="58"/>
        <v>858</v>
      </c>
      <c r="F203" s="243">
        <f t="shared" si="58"/>
        <v>964.80000000000007</v>
      </c>
      <c r="G203" s="243">
        <f t="shared" si="58"/>
        <v>1092</v>
      </c>
      <c r="H203" s="243">
        <f t="shared" si="58"/>
        <v>1219.2</v>
      </c>
      <c r="I203" s="243">
        <f t="shared" si="58"/>
        <v>1371.6</v>
      </c>
      <c r="J203" s="243">
        <f t="shared" si="58"/>
        <v>1452</v>
      </c>
      <c r="K203" s="243">
        <f t="shared" si="58"/>
        <v>1584</v>
      </c>
      <c r="L203" s="243">
        <f t="shared" si="58"/>
        <v>1699.1999999999998</v>
      </c>
      <c r="M203" s="243">
        <f t="shared" si="58"/>
        <v>1840.8</v>
      </c>
      <c r="N203" s="243">
        <f t="shared" si="58"/>
        <v>1982.3999999999999</v>
      </c>
      <c r="O203" s="243">
        <f t="shared" si="58"/>
        <v>2124</v>
      </c>
      <c r="P203" s="243">
        <f t="shared" si="58"/>
        <v>2265.6</v>
      </c>
      <c r="Q203" s="243">
        <f t="shared" si="58"/>
        <v>2407.1999999999998</v>
      </c>
      <c r="R203" s="243">
        <f t="shared" si="58"/>
        <v>2548.7999999999997</v>
      </c>
      <c r="S203" s="243">
        <f t="shared" si="58"/>
        <v>2690.3999999999996</v>
      </c>
      <c r="T203" s="243">
        <f t="shared" si="5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FE9A7-0DA0-DC44-A196-F7E2616BB3DF}">
  <sheetPr>
    <tabColor theme="5" tint="0.79998168889431442"/>
  </sheetPr>
  <dimension ref="A1:AV56"/>
  <sheetViews>
    <sheetView topLeftCell="A22" zoomScaleNormal="100" workbookViewId="0">
      <selection activeCell="Y45" sqref="Y45"/>
    </sheetView>
  </sheetViews>
  <sheetFormatPr baseColWidth="10" defaultColWidth="9" defaultRowHeight="16" x14ac:dyDescent="0.15"/>
  <cols>
    <col min="1" max="2" width="4.6640625" style="344" customWidth="1"/>
    <col min="3" max="3" width="2.33203125" style="344" customWidth="1"/>
    <col min="4" max="13" width="4.6640625" style="341" customWidth="1"/>
    <col min="14" max="14" width="2.33203125" style="344" customWidth="1"/>
    <col min="15" max="22" width="4.6640625" style="341" customWidth="1"/>
    <col min="23" max="23" width="4.6640625" style="342" customWidth="1"/>
    <col min="24" max="49" width="4.6640625" style="341" customWidth="1"/>
    <col min="50" max="16384" width="9" style="341"/>
  </cols>
  <sheetData>
    <row r="1" spans="1:47" s="342" customFormat="1" x14ac:dyDescent="0.15">
      <c r="A1" s="339"/>
      <c r="B1" s="339"/>
      <c r="C1" s="339"/>
      <c r="D1" s="340"/>
      <c r="E1" s="340"/>
      <c r="F1" s="340"/>
      <c r="G1" s="340"/>
      <c r="H1" s="341"/>
      <c r="V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  <c r="AS1" s="341"/>
      <c r="AT1" s="341"/>
      <c r="AU1" s="341"/>
    </row>
    <row r="2" spans="1:47" s="342" customFormat="1" x14ac:dyDescent="0.15">
      <c r="A2" s="339"/>
      <c r="B2" s="339"/>
      <c r="C2" s="339"/>
      <c r="D2" s="340"/>
      <c r="E2" s="340"/>
      <c r="F2" s="340"/>
      <c r="G2" s="340"/>
      <c r="H2" s="341"/>
      <c r="I2" s="343"/>
      <c r="J2" s="341"/>
      <c r="K2" s="341"/>
      <c r="L2" s="341"/>
      <c r="M2" s="341"/>
      <c r="N2" s="344"/>
      <c r="O2" s="341"/>
      <c r="P2" s="341"/>
      <c r="Q2" s="341"/>
      <c r="R2" s="341"/>
      <c r="S2" s="341"/>
      <c r="T2" s="341"/>
      <c r="U2" s="341"/>
      <c r="V2" s="345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  <c r="AR2" s="341"/>
      <c r="AS2" s="341"/>
      <c r="AT2" s="341"/>
      <c r="AU2" s="341"/>
    </row>
    <row r="3" spans="1:47" s="342" customFormat="1" x14ac:dyDescent="0.15">
      <c r="A3" s="339"/>
      <c r="B3" s="339"/>
      <c r="C3" s="339"/>
      <c r="D3" s="340"/>
      <c r="E3" s="340"/>
      <c r="F3" s="340"/>
      <c r="G3" s="340"/>
      <c r="H3" s="341"/>
      <c r="I3" s="343" t="s">
        <v>363</v>
      </c>
      <c r="J3" s="345"/>
      <c r="K3" s="345"/>
      <c r="L3" s="345"/>
      <c r="M3" s="345"/>
      <c r="N3" s="347"/>
      <c r="O3" s="345"/>
      <c r="P3" s="348"/>
      <c r="R3" s="346"/>
      <c r="S3" s="346"/>
      <c r="T3" s="345"/>
      <c r="U3" s="345"/>
      <c r="V3" s="345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</row>
    <row r="4" spans="1:47" s="342" customFormat="1" x14ac:dyDescent="0.15">
      <c r="A4" s="339"/>
      <c r="B4" s="339"/>
      <c r="C4" s="339"/>
      <c r="D4" s="340"/>
      <c r="E4" s="340"/>
      <c r="F4" s="340"/>
      <c r="G4" s="340"/>
      <c r="H4" s="349"/>
      <c r="I4" s="346"/>
      <c r="J4" s="345"/>
      <c r="K4" s="345"/>
      <c r="L4" s="345"/>
      <c r="M4" s="345"/>
      <c r="N4" s="347"/>
      <c r="O4" s="345"/>
      <c r="P4" s="348"/>
      <c r="R4" s="346"/>
      <c r="S4" s="346"/>
      <c r="T4" s="345"/>
      <c r="U4" s="345"/>
      <c r="V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  <c r="AS4" s="341"/>
      <c r="AT4" s="341"/>
      <c r="AU4" s="341"/>
    </row>
    <row r="5" spans="1:47" x14ac:dyDescent="0.15">
      <c r="I5" s="346"/>
      <c r="J5" s="345"/>
      <c r="K5" s="345"/>
      <c r="L5" s="345"/>
      <c r="M5" s="345"/>
      <c r="N5" s="347"/>
      <c r="O5" s="345"/>
      <c r="Q5" s="342"/>
      <c r="R5" s="346"/>
      <c r="S5" s="346"/>
      <c r="T5" s="345"/>
      <c r="U5" s="345"/>
      <c r="V5" s="345"/>
    </row>
    <row r="6" spans="1:47" x14ac:dyDescent="0.15">
      <c r="I6" s="346"/>
      <c r="J6" s="345"/>
      <c r="K6" s="345"/>
      <c r="L6" s="345"/>
      <c r="M6" s="345"/>
      <c r="N6" s="347"/>
      <c r="O6" s="345"/>
      <c r="Q6" s="342"/>
      <c r="R6" s="346"/>
      <c r="S6" s="346"/>
      <c r="T6" s="345"/>
      <c r="U6" s="345"/>
      <c r="V6" s="345"/>
    </row>
    <row r="7" spans="1:47" s="342" customFormat="1" x14ac:dyDescent="0.15">
      <c r="A7" s="344"/>
      <c r="B7" s="346" t="s">
        <v>237</v>
      </c>
      <c r="C7" s="339"/>
      <c r="D7" s="340"/>
      <c r="E7" s="341"/>
      <c r="F7" s="341"/>
      <c r="G7" s="341"/>
      <c r="H7" s="345"/>
      <c r="K7" s="348" t="s">
        <v>233</v>
      </c>
      <c r="L7" s="341" t="s">
        <v>350</v>
      </c>
      <c r="V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  <c r="AS7" s="341"/>
      <c r="AT7" s="341"/>
      <c r="AU7" s="341"/>
    </row>
    <row r="8" spans="1:47" s="342" customFormat="1" x14ac:dyDescent="0.15">
      <c r="A8" s="344"/>
      <c r="B8" s="346" t="s">
        <v>242</v>
      </c>
      <c r="C8" s="344"/>
      <c r="E8" s="341"/>
      <c r="F8" s="341"/>
      <c r="G8" s="341"/>
      <c r="H8" s="341"/>
      <c r="I8" s="346"/>
      <c r="J8" s="346"/>
      <c r="K8" s="348" t="s">
        <v>233</v>
      </c>
      <c r="L8" s="341" t="s">
        <v>352</v>
      </c>
      <c r="V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  <c r="AI8" s="341"/>
      <c r="AJ8" s="341"/>
      <c r="AK8" s="341"/>
      <c r="AL8" s="341"/>
      <c r="AM8" s="341"/>
      <c r="AN8" s="341"/>
      <c r="AO8" s="341"/>
      <c r="AP8" s="341"/>
      <c r="AQ8" s="341"/>
      <c r="AR8" s="341"/>
      <c r="AS8" s="341"/>
      <c r="AT8" s="341"/>
      <c r="AU8" s="341"/>
    </row>
    <row r="9" spans="1:47" s="342" customFormat="1" x14ac:dyDescent="0.15">
      <c r="A9" s="344"/>
      <c r="B9" s="346"/>
      <c r="C9" s="344"/>
      <c r="D9" s="341"/>
      <c r="E9" s="341"/>
      <c r="F9" s="341"/>
      <c r="G9" s="341"/>
      <c r="H9" s="341"/>
      <c r="I9" s="346"/>
      <c r="J9" s="345"/>
      <c r="K9" s="345"/>
      <c r="L9" s="345"/>
      <c r="V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341"/>
      <c r="AI9" s="341"/>
      <c r="AJ9" s="341"/>
      <c r="AK9" s="341"/>
      <c r="AL9" s="341"/>
      <c r="AM9" s="341"/>
      <c r="AN9" s="341"/>
      <c r="AO9" s="341"/>
      <c r="AP9" s="341"/>
      <c r="AQ9" s="341"/>
      <c r="AR9" s="341"/>
      <c r="AS9" s="341"/>
      <c r="AT9" s="341"/>
      <c r="AU9" s="341"/>
    </row>
    <row r="10" spans="1:47" s="342" customFormat="1" x14ac:dyDescent="0.15">
      <c r="A10" s="344"/>
      <c r="B10" s="346" t="s">
        <v>359</v>
      </c>
      <c r="C10" s="344"/>
      <c r="D10" s="341"/>
      <c r="E10" s="341"/>
      <c r="F10" s="341"/>
      <c r="G10" s="341"/>
      <c r="H10" s="341"/>
      <c r="I10" s="346"/>
      <c r="J10" s="345"/>
      <c r="K10" s="345"/>
      <c r="L10" s="345"/>
      <c r="M10" s="346" t="s">
        <v>358</v>
      </c>
      <c r="V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</row>
    <row r="11" spans="1:47" s="342" customFormat="1" x14ac:dyDescent="0.15">
      <c r="A11" s="344"/>
      <c r="B11" s="346"/>
      <c r="C11" s="344"/>
      <c r="D11" s="341"/>
      <c r="E11" s="341"/>
      <c r="F11" s="341"/>
      <c r="G11" s="341"/>
      <c r="H11" s="341"/>
      <c r="I11" s="346"/>
      <c r="J11" s="345"/>
      <c r="K11" s="345"/>
      <c r="L11" s="345"/>
      <c r="V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/>
      <c r="AN11" s="341"/>
      <c r="AO11" s="341"/>
      <c r="AP11" s="341"/>
      <c r="AQ11" s="341"/>
      <c r="AR11" s="341"/>
      <c r="AS11" s="341"/>
      <c r="AT11" s="341"/>
      <c r="AU11" s="341"/>
    </row>
    <row r="12" spans="1:47" s="342" customFormat="1" x14ac:dyDescent="0.15">
      <c r="A12" s="344"/>
      <c r="B12" s="346"/>
      <c r="C12" s="344"/>
      <c r="D12" s="341"/>
      <c r="E12" s="341"/>
      <c r="F12" s="341"/>
      <c r="G12" s="341"/>
      <c r="H12" s="341"/>
      <c r="I12" s="346"/>
      <c r="J12" s="345"/>
      <c r="K12" s="345"/>
      <c r="L12" s="345"/>
      <c r="V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</row>
    <row r="13" spans="1:47" s="342" customFormat="1" x14ac:dyDescent="0.15">
      <c r="A13" s="344"/>
      <c r="B13" s="346"/>
      <c r="C13" s="344"/>
      <c r="D13" s="341"/>
      <c r="E13" s="341"/>
      <c r="F13" s="341"/>
      <c r="G13" s="341"/>
      <c r="H13" s="341"/>
      <c r="I13" s="346"/>
      <c r="J13" s="345"/>
      <c r="K13" s="345"/>
      <c r="L13" s="345"/>
      <c r="V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</row>
    <row r="14" spans="1:47" s="342" customFormat="1" x14ac:dyDescent="0.15">
      <c r="A14" s="344"/>
      <c r="B14" s="346"/>
      <c r="C14" s="344"/>
      <c r="D14" s="341"/>
      <c r="E14" s="341"/>
      <c r="F14" s="341"/>
      <c r="G14" s="341"/>
      <c r="H14" s="341"/>
      <c r="I14" s="346"/>
      <c r="J14" s="345"/>
      <c r="K14" s="345"/>
      <c r="L14" s="345"/>
      <c r="V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</row>
    <row r="15" spans="1:47" s="342" customFormat="1" x14ac:dyDescent="0.15">
      <c r="A15" s="344"/>
      <c r="B15" s="346"/>
      <c r="C15" s="344"/>
      <c r="D15" s="341"/>
      <c r="E15" s="341"/>
      <c r="F15" s="341"/>
      <c r="G15" s="341"/>
      <c r="H15" s="341"/>
      <c r="I15" s="346"/>
      <c r="J15" s="345"/>
      <c r="K15" s="345"/>
      <c r="L15" s="345"/>
      <c r="V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</row>
    <row r="16" spans="1:47" s="342" customFormat="1" x14ac:dyDescent="0.15">
      <c r="A16" s="344"/>
      <c r="C16" s="344"/>
      <c r="D16" s="341"/>
      <c r="E16" s="341"/>
      <c r="F16" s="341"/>
      <c r="G16" s="341"/>
      <c r="H16" s="341"/>
      <c r="I16" s="346"/>
      <c r="J16" s="345"/>
      <c r="K16" s="345"/>
      <c r="L16" s="345"/>
      <c r="N16" s="344"/>
      <c r="O16" s="341"/>
      <c r="P16" s="341"/>
      <c r="Q16" s="341"/>
      <c r="R16" s="341"/>
      <c r="S16" s="341"/>
      <c r="T16" s="346"/>
      <c r="U16" s="345"/>
      <c r="V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</row>
    <row r="17" spans="1:45" x14ac:dyDescent="0.15">
      <c r="A17" s="350"/>
      <c r="B17" s="351"/>
      <c r="C17" s="351"/>
      <c r="D17" s="350"/>
      <c r="E17" s="350"/>
      <c r="F17" s="350"/>
      <c r="G17" s="350"/>
      <c r="H17" s="350"/>
      <c r="I17" s="350"/>
      <c r="J17" s="350"/>
      <c r="K17" s="350"/>
      <c r="L17" s="350"/>
      <c r="M17" s="351"/>
      <c r="N17" s="351"/>
      <c r="O17" s="350"/>
      <c r="P17" s="350"/>
      <c r="Q17" s="350"/>
      <c r="R17" s="350"/>
      <c r="S17" s="350"/>
      <c r="T17" s="350"/>
      <c r="U17" s="350"/>
      <c r="V17" s="350"/>
      <c r="AQ17"/>
    </row>
    <row r="18" spans="1:45" s="342" customFormat="1" x14ac:dyDescent="0.15">
      <c r="A18" s="344"/>
      <c r="B18" s="485" t="s">
        <v>354</v>
      </c>
      <c r="C18" s="486"/>
      <c r="D18" s="487"/>
      <c r="E18" s="485" t="s">
        <v>226</v>
      </c>
      <c r="F18" s="486"/>
      <c r="G18" s="487"/>
      <c r="H18" s="485" t="s">
        <v>227</v>
      </c>
      <c r="I18" s="486"/>
      <c r="J18" s="487"/>
      <c r="K18" s="345"/>
      <c r="L18" s="345"/>
      <c r="M18" s="485" t="s">
        <v>354</v>
      </c>
      <c r="N18" s="486"/>
      <c r="O18" s="487"/>
      <c r="P18" s="485" t="s">
        <v>226</v>
      </c>
      <c r="Q18" s="486"/>
      <c r="R18" s="487"/>
      <c r="S18" s="485" t="s">
        <v>227</v>
      </c>
      <c r="T18" s="486"/>
      <c r="U18" s="487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</row>
    <row r="19" spans="1:45" s="342" customFormat="1" x14ac:dyDescent="0.15">
      <c r="A19" s="344"/>
      <c r="B19" s="488"/>
      <c r="C19" s="489"/>
      <c r="D19" s="490"/>
      <c r="E19" s="488" t="s">
        <v>229</v>
      </c>
      <c r="F19" s="489"/>
      <c r="G19" s="490"/>
      <c r="H19" s="488" t="s">
        <v>228</v>
      </c>
      <c r="I19" s="489"/>
      <c r="J19" s="490"/>
      <c r="K19" s="345"/>
      <c r="L19" s="345"/>
      <c r="M19" s="488"/>
      <c r="N19" s="489"/>
      <c r="O19" s="490"/>
      <c r="P19" s="488" t="s">
        <v>229</v>
      </c>
      <c r="Q19" s="489"/>
      <c r="R19" s="490"/>
      <c r="S19" s="488" t="s">
        <v>228</v>
      </c>
      <c r="T19" s="489"/>
      <c r="U19" s="490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/>
      <c r="AR19" s="341"/>
      <c r="AS19" s="341"/>
    </row>
    <row r="20" spans="1:45" s="342" customFormat="1" x14ac:dyDescent="0.15">
      <c r="A20" s="344"/>
      <c r="B20" s="528">
        <v>595</v>
      </c>
      <c r="C20" s="530" t="s">
        <v>230</v>
      </c>
      <c r="D20" s="532">
        <v>595</v>
      </c>
      <c r="E20" s="525">
        <v>980</v>
      </c>
      <c r="F20" s="526"/>
      <c r="G20" s="527"/>
      <c r="H20" s="525">
        <v>1137</v>
      </c>
      <c r="I20" s="526"/>
      <c r="J20" s="527"/>
      <c r="K20" s="345"/>
      <c r="L20" s="345"/>
      <c r="M20" s="528">
        <v>595</v>
      </c>
      <c r="N20" s="530" t="s">
        <v>230</v>
      </c>
      <c r="O20" s="532">
        <v>595</v>
      </c>
      <c r="P20" s="525">
        <v>1111</v>
      </c>
      <c r="Q20" s="526"/>
      <c r="R20" s="527"/>
      <c r="S20" s="525">
        <v>1289</v>
      </c>
      <c r="T20" s="526"/>
      <c r="U20" s="527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</row>
    <row r="21" spans="1:45" s="342" customFormat="1" x14ac:dyDescent="0.15">
      <c r="A21" s="344"/>
      <c r="B21" s="529"/>
      <c r="C21" s="531"/>
      <c r="D21" s="533"/>
      <c r="E21" s="519">
        <v>1279</v>
      </c>
      <c r="F21" s="520"/>
      <c r="G21" s="521"/>
      <c r="H21" s="519">
        <v>1483</v>
      </c>
      <c r="I21" s="520"/>
      <c r="J21" s="521"/>
      <c r="K21" s="345"/>
      <c r="L21" s="345"/>
      <c r="M21" s="529"/>
      <c r="N21" s="531"/>
      <c r="O21" s="533"/>
      <c r="P21" s="522">
        <v>1674</v>
      </c>
      <c r="Q21" s="523"/>
      <c r="R21" s="524"/>
      <c r="S21" s="522">
        <v>1942</v>
      </c>
      <c r="T21" s="523"/>
      <c r="U21" s="524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</row>
    <row r="22" spans="1:45" s="342" customFormat="1" x14ac:dyDescent="0.15">
      <c r="A22" s="344"/>
      <c r="B22" s="401"/>
      <c r="C22" s="401"/>
      <c r="D22" s="401"/>
      <c r="E22" s="339"/>
      <c r="F22" s="339"/>
      <c r="G22" s="339"/>
      <c r="H22" s="339"/>
      <c r="I22" s="339"/>
      <c r="J22" s="339"/>
      <c r="K22" s="345"/>
      <c r="L22" s="345"/>
      <c r="M22" s="345"/>
      <c r="P22" s="346"/>
      <c r="Q22" s="346"/>
      <c r="R22" s="345"/>
      <c r="S22" s="345"/>
      <c r="T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  <c r="AS22" s="341"/>
    </row>
    <row r="23" spans="1:45" s="342" customFormat="1" x14ac:dyDescent="0.15">
      <c r="A23" s="344"/>
      <c r="B23" s="401"/>
      <c r="C23" s="401"/>
      <c r="D23" s="401"/>
      <c r="E23" s="339"/>
      <c r="F23" s="339"/>
      <c r="G23" s="339"/>
      <c r="H23" s="339"/>
      <c r="I23" s="339"/>
      <c r="J23" s="339"/>
      <c r="K23" s="345"/>
      <c r="L23" s="345"/>
      <c r="M23" s="345"/>
      <c r="P23" s="346"/>
      <c r="Q23" s="346"/>
      <c r="R23" s="345"/>
      <c r="S23" s="345"/>
      <c r="T23" s="341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341"/>
      <c r="AI23" s="341"/>
      <c r="AJ23" s="341"/>
      <c r="AK23" s="341"/>
      <c r="AL23" s="341"/>
      <c r="AM23" s="341"/>
      <c r="AN23" s="341"/>
      <c r="AO23" s="341"/>
      <c r="AP23" s="341"/>
      <c r="AQ23" s="341"/>
      <c r="AR23" s="341"/>
      <c r="AS23" s="341"/>
    </row>
    <row r="24" spans="1:45" s="342" customFormat="1" x14ac:dyDescent="0.15">
      <c r="A24" s="344"/>
      <c r="B24" s="346" t="s">
        <v>351</v>
      </c>
      <c r="C24" s="339"/>
      <c r="D24" s="340"/>
      <c r="G24" s="346"/>
      <c r="H24" s="346"/>
      <c r="I24" s="346" t="s">
        <v>364</v>
      </c>
      <c r="K24" s="341"/>
      <c r="L24" s="345"/>
      <c r="M24" s="346" t="s">
        <v>355</v>
      </c>
      <c r="N24" s="339"/>
      <c r="O24" s="340"/>
      <c r="R24" s="346"/>
      <c r="S24" s="348" t="s">
        <v>233</v>
      </c>
      <c r="T24" s="349" t="s">
        <v>356</v>
      </c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</row>
    <row r="25" spans="1:45" s="342" customFormat="1" x14ac:dyDescent="0.15">
      <c r="A25" s="344"/>
      <c r="B25" s="346" t="s">
        <v>351</v>
      </c>
      <c r="C25" s="347"/>
      <c r="D25" s="341"/>
      <c r="G25" s="346"/>
      <c r="H25" s="346"/>
      <c r="I25" s="346" t="s">
        <v>365</v>
      </c>
      <c r="K25" s="341"/>
      <c r="L25" s="345"/>
      <c r="M25" s="346" t="s">
        <v>355</v>
      </c>
      <c r="N25" s="339"/>
      <c r="O25" s="340"/>
      <c r="R25" s="346"/>
      <c r="S25" s="348" t="s">
        <v>233</v>
      </c>
      <c r="T25" s="349" t="s">
        <v>357</v>
      </c>
      <c r="U25" s="345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341"/>
      <c r="AI25" s="341"/>
      <c r="AJ25" s="341"/>
      <c r="AK25" s="341"/>
      <c r="AL25" s="341"/>
      <c r="AM25" s="341"/>
      <c r="AN25" s="341"/>
      <c r="AO25" s="341"/>
      <c r="AP25" s="341"/>
      <c r="AQ25" s="341"/>
      <c r="AR25" s="341"/>
      <c r="AS25" s="341"/>
    </row>
    <row r="26" spans="1:45" s="342" customFormat="1" x14ac:dyDescent="0.15">
      <c r="A26" s="344"/>
      <c r="B26" s="346" t="s">
        <v>360</v>
      </c>
      <c r="C26" s="339"/>
      <c r="D26" s="340"/>
      <c r="G26" s="346"/>
      <c r="H26" s="346"/>
      <c r="I26" s="345"/>
      <c r="J26" s="345"/>
      <c r="K26" s="345"/>
      <c r="L26" s="345"/>
      <c r="M26" s="468" t="s">
        <v>360</v>
      </c>
      <c r="R26" s="346"/>
      <c r="S26" s="346"/>
      <c r="T26" s="345"/>
      <c r="U26" s="341"/>
      <c r="V26" s="341"/>
      <c r="W26" s="341"/>
      <c r="X26" s="341"/>
      <c r="Y26" s="341"/>
      <c r="Z26" s="341"/>
      <c r="AA26" s="341"/>
      <c r="AB26" s="341"/>
      <c r="AC26" s="341"/>
      <c r="AD26" s="341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</row>
    <row r="27" spans="1:45" s="342" customFormat="1" x14ac:dyDescent="0.15">
      <c r="A27" s="344"/>
      <c r="B27" s="346"/>
      <c r="C27" s="347"/>
      <c r="D27" s="341"/>
      <c r="G27" s="346"/>
      <c r="H27" s="346"/>
      <c r="I27" s="345"/>
      <c r="J27" s="345"/>
      <c r="K27" s="345"/>
      <c r="L27" s="345"/>
      <c r="U27" s="345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341"/>
      <c r="AI27" s="341"/>
      <c r="AJ27" s="341"/>
      <c r="AK27" s="341"/>
      <c r="AL27" s="341"/>
      <c r="AM27" s="341"/>
      <c r="AN27" s="341"/>
      <c r="AO27" s="341"/>
      <c r="AP27" s="341"/>
      <c r="AQ27" s="341"/>
      <c r="AR27" s="341"/>
      <c r="AS27" s="341"/>
    </row>
    <row r="28" spans="1:45" s="342" customFormat="1" x14ac:dyDescent="0.15">
      <c r="A28" s="344"/>
      <c r="B28" s="346"/>
      <c r="C28" s="347"/>
      <c r="D28" s="345"/>
      <c r="G28" s="346"/>
      <c r="H28" s="346"/>
      <c r="I28" s="345"/>
      <c r="J28" s="345"/>
      <c r="K28" s="345"/>
      <c r="L28" s="345"/>
      <c r="M28" s="346"/>
      <c r="N28" s="347"/>
      <c r="O28" s="345"/>
      <c r="R28" s="346"/>
      <c r="S28" s="346"/>
      <c r="T28" s="345"/>
      <c r="U28" s="345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341"/>
      <c r="AI28" s="341"/>
      <c r="AJ28" s="341"/>
      <c r="AK28" s="341"/>
      <c r="AL28" s="341"/>
      <c r="AM28" s="341"/>
      <c r="AN28" s="341"/>
      <c r="AO28" s="341"/>
      <c r="AP28" s="341"/>
      <c r="AQ28" s="341"/>
      <c r="AR28" s="341"/>
      <c r="AS28" s="341"/>
    </row>
    <row r="29" spans="1:45" s="342" customFormat="1" x14ac:dyDescent="0.15">
      <c r="A29" s="344"/>
      <c r="B29" s="346"/>
      <c r="C29" s="347"/>
      <c r="D29" s="345"/>
      <c r="G29" s="346"/>
      <c r="H29" s="346"/>
      <c r="I29" s="345"/>
      <c r="J29" s="345"/>
      <c r="K29" s="345"/>
      <c r="L29" s="345"/>
      <c r="M29" s="346"/>
      <c r="N29" s="347"/>
      <c r="O29" s="345"/>
      <c r="R29" s="346"/>
      <c r="S29" s="346"/>
      <c r="T29" s="345"/>
      <c r="U29" s="345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341"/>
      <c r="AI29" s="341"/>
      <c r="AJ29" s="341"/>
      <c r="AK29" s="341"/>
      <c r="AL29" s="341"/>
      <c r="AM29" s="341"/>
      <c r="AN29" s="341"/>
      <c r="AO29" s="341"/>
      <c r="AP29" s="341"/>
      <c r="AQ29" s="341"/>
      <c r="AR29" s="341"/>
      <c r="AS29" s="341"/>
    </row>
    <row r="30" spans="1:45" s="342" customFormat="1" x14ac:dyDescent="0.15">
      <c r="A30" s="344"/>
      <c r="B30" s="346"/>
      <c r="C30" s="347"/>
      <c r="D30" s="345"/>
      <c r="G30" s="346"/>
      <c r="H30" s="346"/>
      <c r="I30" s="345"/>
      <c r="J30" s="345"/>
      <c r="K30" s="345"/>
      <c r="L30" s="345"/>
      <c r="M30" s="346"/>
      <c r="N30" s="347"/>
      <c r="O30" s="345"/>
      <c r="R30" s="346"/>
      <c r="S30" s="346"/>
      <c r="T30" s="345"/>
      <c r="U30" s="345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341"/>
      <c r="AI30" s="341"/>
      <c r="AJ30" s="341"/>
      <c r="AK30" s="341"/>
      <c r="AL30" s="341"/>
      <c r="AM30" s="341"/>
      <c r="AN30" s="341"/>
      <c r="AO30" s="341"/>
      <c r="AP30" s="341"/>
      <c r="AQ30" s="341"/>
      <c r="AR30" s="341"/>
      <c r="AS30" s="341"/>
    </row>
    <row r="31" spans="1:45" s="342" customFormat="1" x14ac:dyDescent="0.15">
      <c r="A31" s="344"/>
      <c r="B31" s="346"/>
      <c r="C31" s="347"/>
      <c r="D31" s="345"/>
      <c r="G31" s="346"/>
      <c r="H31" s="346"/>
      <c r="I31" s="345"/>
      <c r="J31" s="345"/>
      <c r="K31" s="345"/>
      <c r="L31" s="345"/>
      <c r="M31" s="346"/>
      <c r="N31" s="347"/>
      <c r="O31" s="345"/>
      <c r="R31" s="346"/>
      <c r="S31" s="346"/>
      <c r="T31" s="345"/>
      <c r="U31" s="345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341"/>
      <c r="AI31" s="341"/>
      <c r="AJ31" s="341"/>
      <c r="AK31" s="341"/>
      <c r="AL31" s="341"/>
      <c r="AM31" s="341"/>
      <c r="AN31" s="341"/>
      <c r="AO31" s="341"/>
      <c r="AP31" s="341"/>
      <c r="AQ31" s="341"/>
      <c r="AR31" s="341"/>
      <c r="AS31" s="341"/>
    </row>
    <row r="32" spans="1:45" s="342" customFormat="1" x14ac:dyDescent="0.15">
      <c r="A32" s="344"/>
      <c r="B32" s="346"/>
      <c r="C32" s="347"/>
      <c r="D32" s="345"/>
      <c r="G32" s="346"/>
      <c r="H32" s="346"/>
      <c r="I32" s="345"/>
      <c r="J32" s="345"/>
      <c r="K32" s="345"/>
      <c r="L32" s="345"/>
      <c r="M32" s="346"/>
      <c r="N32" s="347"/>
      <c r="O32" s="345"/>
      <c r="R32" s="346"/>
      <c r="S32" s="346"/>
      <c r="T32" s="345"/>
      <c r="U32" s="345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341"/>
      <c r="AI32" s="341"/>
      <c r="AJ32" s="341"/>
      <c r="AK32" s="341"/>
      <c r="AL32" s="341"/>
      <c r="AM32" s="341"/>
      <c r="AN32" s="341"/>
      <c r="AO32" s="341"/>
      <c r="AP32" s="341"/>
      <c r="AQ32" s="341"/>
      <c r="AR32" s="341"/>
      <c r="AS32" s="341"/>
    </row>
    <row r="33" spans="1:48" s="342" customFormat="1" x14ac:dyDescent="0.15">
      <c r="A33" s="344"/>
      <c r="B33" s="346"/>
      <c r="C33" s="347"/>
      <c r="D33" s="345"/>
      <c r="G33" s="346"/>
      <c r="H33" s="346"/>
      <c r="I33" s="345"/>
      <c r="J33" s="345"/>
      <c r="K33" s="345"/>
      <c r="L33" s="345"/>
      <c r="M33" s="346"/>
      <c r="N33" s="347"/>
      <c r="O33" s="345"/>
      <c r="R33" s="346"/>
      <c r="S33" s="346"/>
      <c r="T33" s="345"/>
      <c r="U33" s="345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341"/>
      <c r="AI33" s="341"/>
      <c r="AJ33" s="341"/>
      <c r="AK33" s="341"/>
      <c r="AL33" s="341"/>
      <c r="AM33" s="341"/>
      <c r="AN33" s="341"/>
      <c r="AO33" s="341"/>
      <c r="AP33" s="341"/>
      <c r="AQ33" s="341"/>
      <c r="AR33" s="341"/>
      <c r="AS33" s="341"/>
    </row>
    <row r="34" spans="1:48" s="342" customFormat="1" x14ac:dyDescent="0.15">
      <c r="A34" s="344"/>
      <c r="B34" s="485" t="s">
        <v>354</v>
      </c>
      <c r="C34" s="486"/>
      <c r="D34" s="487"/>
      <c r="E34" s="485" t="s">
        <v>226</v>
      </c>
      <c r="F34" s="486"/>
      <c r="G34" s="487"/>
      <c r="H34" s="485" t="s">
        <v>227</v>
      </c>
      <c r="I34" s="486"/>
      <c r="J34" s="487"/>
      <c r="K34" s="345"/>
      <c r="L34" s="345"/>
      <c r="M34" s="485" t="s">
        <v>354</v>
      </c>
      <c r="N34" s="486"/>
      <c r="O34" s="487"/>
      <c r="P34" s="485" t="s">
        <v>226</v>
      </c>
      <c r="Q34" s="486"/>
      <c r="R34" s="487"/>
      <c r="S34" s="485" t="s">
        <v>227</v>
      </c>
      <c r="T34" s="486"/>
      <c r="U34" s="487"/>
      <c r="V34" s="341"/>
      <c r="W34" s="341"/>
      <c r="X34" s="341"/>
      <c r="AH34" s="341"/>
      <c r="AI34" s="341"/>
      <c r="AJ34" s="341"/>
      <c r="AK34" s="341"/>
      <c r="AL34" s="341"/>
      <c r="AM34" s="341"/>
      <c r="AN34" s="341"/>
      <c r="AO34" s="341"/>
      <c r="AP34" s="341"/>
      <c r="AQ34" s="341"/>
      <c r="AR34" s="341"/>
      <c r="AS34" s="341"/>
    </row>
    <row r="35" spans="1:48" s="342" customFormat="1" x14ac:dyDescent="0.15">
      <c r="A35" s="344"/>
      <c r="B35" s="488"/>
      <c r="C35" s="489"/>
      <c r="D35" s="490"/>
      <c r="E35" s="488" t="s">
        <v>229</v>
      </c>
      <c r="F35" s="489"/>
      <c r="G35" s="490"/>
      <c r="H35" s="488" t="s">
        <v>228</v>
      </c>
      <c r="I35" s="489"/>
      <c r="J35" s="490"/>
      <c r="K35" s="345"/>
      <c r="L35" s="345"/>
      <c r="M35" s="488"/>
      <c r="N35" s="489"/>
      <c r="O35" s="490"/>
      <c r="P35" s="488" t="s">
        <v>229</v>
      </c>
      <c r="Q35" s="489"/>
      <c r="R35" s="490"/>
      <c r="S35" s="488" t="s">
        <v>228</v>
      </c>
      <c r="T35" s="489"/>
      <c r="U35" s="490"/>
      <c r="V35" s="341"/>
      <c r="W35" s="341"/>
      <c r="X35" s="341"/>
      <c r="AH35" s="341"/>
      <c r="AI35" s="341"/>
      <c r="AJ35" s="341"/>
      <c r="AK35" s="341"/>
      <c r="AL35" s="341"/>
      <c r="AM35" s="341"/>
      <c r="AN35" s="341"/>
      <c r="AO35" s="341"/>
      <c r="AP35" s="341"/>
      <c r="AQ35" s="341"/>
      <c r="AR35" s="341"/>
      <c r="AS35" s="341"/>
    </row>
    <row r="36" spans="1:48" s="342" customFormat="1" x14ac:dyDescent="0.15">
      <c r="A36" s="344"/>
      <c r="B36" s="528">
        <v>595</v>
      </c>
      <c r="C36" s="530" t="s">
        <v>230</v>
      </c>
      <c r="D36" s="532">
        <v>595</v>
      </c>
      <c r="E36" s="525" t="s">
        <v>207</v>
      </c>
      <c r="F36" s="526"/>
      <c r="G36" s="527"/>
      <c r="H36" s="525">
        <v>2500</v>
      </c>
      <c r="I36" s="526"/>
      <c r="J36" s="527"/>
      <c r="K36" s="345"/>
      <c r="L36" s="345"/>
      <c r="M36" s="528">
        <v>595</v>
      </c>
      <c r="N36" s="530" t="s">
        <v>230</v>
      </c>
      <c r="O36" s="532">
        <v>595</v>
      </c>
      <c r="P36" s="525" t="s">
        <v>207</v>
      </c>
      <c r="Q36" s="526"/>
      <c r="R36" s="527"/>
      <c r="S36" s="525">
        <v>2500</v>
      </c>
      <c r="T36" s="526"/>
      <c r="U36" s="527"/>
      <c r="V36" s="341"/>
      <c r="W36" s="341"/>
      <c r="X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</row>
    <row r="37" spans="1:48" s="342" customFormat="1" x14ac:dyDescent="0.15">
      <c r="A37" s="344"/>
      <c r="B37" s="529"/>
      <c r="C37" s="531"/>
      <c r="D37" s="533"/>
      <c r="E37" s="519" t="s">
        <v>353</v>
      </c>
      <c r="F37" s="520"/>
      <c r="G37" s="521"/>
      <c r="H37" s="519">
        <v>3487</v>
      </c>
      <c r="I37" s="520"/>
      <c r="J37" s="521"/>
      <c r="K37" s="345"/>
      <c r="L37" s="345"/>
      <c r="M37" s="529"/>
      <c r="N37" s="531"/>
      <c r="O37" s="533"/>
      <c r="P37" s="522" t="s">
        <v>353</v>
      </c>
      <c r="Q37" s="523"/>
      <c r="R37" s="524"/>
      <c r="S37" s="519">
        <v>3487</v>
      </c>
      <c r="T37" s="520"/>
      <c r="U37" s="521"/>
      <c r="V37" s="341"/>
      <c r="W37" s="341"/>
      <c r="X37" s="341"/>
      <c r="AH37" s="341"/>
      <c r="AI37" s="341"/>
      <c r="AJ37"/>
      <c r="AK37" s="341"/>
      <c r="AL37" s="341"/>
      <c r="AM37" s="341"/>
      <c r="AN37" s="341"/>
      <c r="AO37" s="341"/>
      <c r="AP37" s="341"/>
      <c r="AQ37" s="341"/>
      <c r="AR37" s="341"/>
      <c r="AS37" s="341"/>
    </row>
    <row r="38" spans="1:48" s="342" customFormat="1" x14ac:dyDescent="0.15">
      <c r="A38" s="344"/>
      <c r="B38" s="401"/>
      <c r="C38" s="401"/>
      <c r="D38" s="401"/>
      <c r="E38" s="339"/>
      <c r="F38" s="339"/>
      <c r="G38" s="339"/>
      <c r="H38" s="339"/>
      <c r="I38" s="339"/>
      <c r="J38" s="339"/>
      <c r="K38" s="345"/>
      <c r="L38" s="345"/>
      <c r="M38" s="345"/>
      <c r="P38" s="346"/>
      <c r="Q38" s="346"/>
      <c r="R38" s="345"/>
      <c r="S38" s="345"/>
      <c r="T38" s="341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341"/>
      <c r="AI38" s="341"/>
      <c r="AJ38" s="341"/>
      <c r="AK38" s="341"/>
      <c r="AL38" s="341"/>
      <c r="AM38" s="341"/>
      <c r="AN38" s="341"/>
      <c r="AO38" s="341"/>
      <c r="AP38" s="341"/>
      <c r="AQ38" s="341"/>
      <c r="AR38" s="341"/>
      <c r="AS38" s="341"/>
    </row>
    <row r="39" spans="1:48" s="342" customFormat="1" x14ac:dyDescent="0.15">
      <c r="A39" s="344"/>
      <c r="B39" s="401"/>
      <c r="C39" s="401"/>
      <c r="D39" s="401"/>
      <c r="E39" s="339"/>
      <c r="F39" s="339"/>
      <c r="G39" s="339"/>
      <c r="H39" s="339"/>
      <c r="I39" s="339"/>
      <c r="J39" s="339"/>
      <c r="K39" s="345"/>
      <c r="L39" s="345"/>
      <c r="M39" s="345"/>
      <c r="P39" s="346"/>
      <c r="Q39" s="346"/>
      <c r="R39" s="345"/>
      <c r="S39" s="345"/>
      <c r="T39" s="341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  <c r="AM39" s="341"/>
      <c r="AN39" s="341"/>
      <c r="AO39" s="341"/>
      <c r="AP39" s="341"/>
      <c r="AQ39" s="341"/>
      <c r="AR39" s="341"/>
      <c r="AS39" s="341"/>
    </row>
    <row r="40" spans="1:48" s="342" customFormat="1" x14ac:dyDescent="0.15">
      <c r="A40" s="344"/>
      <c r="B40" s="346" t="s">
        <v>361</v>
      </c>
      <c r="C40" s="339"/>
      <c r="D40" s="340"/>
      <c r="G40" s="346"/>
      <c r="H40" s="346" t="s">
        <v>366</v>
      </c>
      <c r="L40" s="345"/>
      <c r="M40" s="346" t="s">
        <v>362</v>
      </c>
      <c r="N40" s="339"/>
      <c r="O40" s="340"/>
      <c r="R40" s="346"/>
      <c r="S40" s="346" t="s">
        <v>367</v>
      </c>
      <c r="W40" s="345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  <c r="AM40" s="341"/>
      <c r="AN40" s="341"/>
      <c r="AO40" s="341"/>
      <c r="AP40" s="341"/>
      <c r="AQ40" s="341"/>
      <c r="AR40" s="341"/>
      <c r="AS40" s="341"/>
    </row>
    <row r="41" spans="1:48" s="342" customFormat="1" x14ac:dyDescent="0.15">
      <c r="A41" s="344"/>
      <c r="M41" s="345"/>
      <c r="P41" s="346"/>
      <c r="Q41" s="346"/>
      <c r="R41" s="345"/>
      <c r="S41" s="345"/>
      <c r="T41" s="341"/>
      <c r="V41" s="341"/>
      <c r="W41" s="341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341"/>
      <c r="AI41" s="341"/>
      <c r="AJ41" s="341"/>
      <c r="AK41" s="341"/>
      <c r="AL41" s="341"/>
      <c r="AM41" s="341"/>
      <c r="AN41" s="341"/>
      <c r="AO41" s="341"/>
      <c r="AP41" s="341"/>
      <c r="AQ41" s="341"/>
      <c r="AR41" s="341"/>
      <c r="AS41" s="341"/>
      <c r="AU41"/>
    </row>
    <row r="42" spans="1:48" s="342" customFormat="1" x14ac:dyDescent="0.15">
      <c r="A42" s="344"/>
      <c r="M42" s="345"/>
      <c r="P42" s="346"/>
      <c r="Q42" s="346"/>
      <c r="R42" s="345"/>
      <c r="S42" s="345"/>
      <c r="T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I42" s="341"/>
      <c r="AJ42" s="341"/>
      <c r="AK42" s="341"/>
      <c r="AL42" s="341"/>
      <c r="AM42" s="341"/>
      <c r="AN42" s="341"/>
      <c r="AO42" s="341"/>
      <c r="AP42" s="341"/>
      <c r="AQ42" s="341"/>
      <c r="AR42" s="341"/>
      <c r="AS42" s="341"/>
      <c r="AV42"/>
    </row>
    <row r="43" spans="1:48" s="342" customFormat="1" x14ac:dyDescent="0.15">
      <c r="A43" s="344"/>
      <c r="M43" s="345"/>
      <c r="P43" s="346"/>
      <c r="Q43" s="346"/>
      <c r="R43" s="345"/>
      <c r="S43" s="345"/>
      <c r="T43" s="341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341"/>
      <c r="AI43" s="341"/>
      <c r="AJ43" s="341"/>
      <c r="AK43" s="341"/>
      <c r="AL43" s="341"/>
      <c r="AM43" s="341"/>
      <c r="AN43" s="341"/>
      <c r="AO43" s="341"/>
      <c r="AP43" s="341"/>
      <c r="AQ43" s="341"/>
      <c r="AR43" s="341"/>
      <c r="AS43" s="341"/>
    </row>
    <row r="44" spans="1:48" s="342" customFormat="1" x14ac:dyDescent="0.15">
      <c r="A44" s="344"/>
      <c r="M44" s="345"/>
      <c r="P44" s="346"/>
      <c r="Q44" s="346"/>
      <c r="R44" s="345"/>
      <c r="S44" s="345"/>
      <c r="T44" s="341"/>
      <c r="V44" s="341"/>
      <c r="W44" s="341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  <c r="AH44" s="341"/>
      <c r="AI44" s="341"/>
      <c r="AJ44" s="341"/>
      <c r="AK44" s="341"/>
      <c r="AL44" s="341"/>
      <c r="AM44" s="341"/>
      <c r="AN44" s="341"/>
      <c r="AO44" s="341"/>
      <c r="AP44" s="341"/>
      <c r="AQ44" s="341"/>
      <c r="AR44" s="341"/>
      <c r="AS44" s="341"/>
    </row>
    <row r="45" spans="1:48" s="342" customFormat="1" x14ac:dyDescent="0.15">
      <c r="A45" s="344"/>
      <c r="M45" s="345"/>
      <c r="P45" s="346"/>
      <c r="Q45" s="346"/>
      <c r="R45" s="345"/>
      <c r="S45" s="345"/>
      <c r="T45" s="341"/>
      <c r="V45" s="341"/>
      <c r="W45" s="341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  <c r="AH45" s="341"/>
      <c r="AI45" s="341"/>
      <c r="AJ45" s="341"/>
      <c r="AK45" s="341"/>
      <c r="AL45" s="341"/>
      <c r="AM45" s="341"/>
      <c r="AN45" s="341"/>
      <c r="AO45"/>
      <c r="AP45" s="341"/>
      <c r="AQ45" s="341"/>
      <c r="AR45" s="341"/>
      <c r="AS45" s="341"/>
    </row>
    <row r="46" spans="1:48" s="342" customFormat="1" x14ac:dyDescent="0.15">
      <c r="A46" s="344"/>
      <c r="M46" s="345"/>
      <c r="P46" s="346"/>
      <c r="Q46" s="346"/>
      <c r="R46" s="345"/>
      <c r="S46" s="345"/>
      <c r="T46" s="341"/>
      <c r="V46" s="341"/>
      <c r="W46" s="341"/>
      <c r="X46" s="341"/>
      <c r="Y46" s="341"/>
      <c r="Z46" s="341"/>
      <c r="AA46" s="341"/>
      <c r="AB46" s="341"/>
      <c r="AC46" s="341"/>
      <c r="AD46" s="341"/>
      <c r="AE46" s="341"/>
      <c r="AF46" s="341"/>
      <c r="AG46" s="341"/>
      <c r="AH46" s="341"/>
      <c r="AI46" s="341"/>
      <c r="AJ46" s="341"/>
      <c r="AK46" s="341"/>
      <c r="AL46" s="341"/>
      <c r="AM46" s="341"/>
      <c r="AN46" s="341"/>
      <c r="AO46" s="341"/>
      <c r="AP46" s="341"/>
      <c r="AQ46" s="341"/>
      <c r="AR46" s="341"/>
      <c r="AS46" s="341"/>
    </row>
    <row r="47" spans="1:48" s="342" customFormat="1" x14ac:dyDescent="0.15">
      <c r="A47" s="344"/>
      <c r="B47" s="346"/>
      <c r="C47" s="347"/>
      <c r="D47" s="341"/>
      <c r="G47" s="346"/>
      <c r="H47" s="346"/>
      <c r="I47" s="345"/>
      <c r="J47" s="345"/>
      <c r="K47" s="345"/>
      <c r="L47" s="345"/>
      <c r="M47" s="345"/>
      <c r="P47" s="346"/>
      <c r="Q47" s="346"/>
      <c r="R47" s="345"/>
      <c r="S47" s="345"/>
      <c r="T47" s="341"/>
      <c r="V47" s="341"/>
      <c r="W47" s="341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  <c r="AH47" s="341"/>
      <c r="AI47" s="341"/>
      <c r="AJ47" s="341"/>
      <c r="AK47" s="341"/>
      <c r="AL47" s="341"/>
      <c r="AM47" s="341"/>
      <c r="AN47" s="341"/>
      <c r="AO47" s="341"/>
      <c r="AP47" s="341"/>
      <c r="AQ47" s="341"/>
      <c r="AR47" s="341"/>
      <c r="AS47" s="341"/>
    </row>
    <row r="48" spans="1:48" s="342" customFormat="1" x14ac:dyDescent="0.15">
      <c r="A48" s="344"/>
      <c r="B48" s="485" t="s">
        <v>354</v>
      </c>
      <c r="C48" s="486"/>
      <c r="D48" s="487"/>
      <c r="E48" s="485" t="s">
        <v>226</v>
      </c>
      <c r="F48" s="486"/>
      <c r="G48" s="487"/>
      <c r="H48" s="485" t="s">
        <v>227</v>
      </c>
      <c r="I48" s="486"/>
      <c r="J48" s="487"/>
      <c r="K48" s="345"/>
      <c r="L48" s="345"/>
      <c r="M48" s="485" t="s">
        <v>354</v>
      </c>
      <c r="N48" s="486"/>
      <c r="O48" s="487"/>
      <c r="P48" s="485" t="s">
        <v>226</v>
      </c>
      <c r="Q48" s="486"/>
      <c r="R48" s="487"/>
      <c r="S48" s="485" t="s">
        <v>227</v>
      </c>
      <c r="T48" s="486"/>
      <c r="U48" s="487"/>
      <c r="V48" s="341"/>
      <c r="W48" s="341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  <c r="AH48" s="341"/>
      <c r="AI48" s="341"/>
      <c r="AJ48" s="341"/>
      <c r="AK48" s="341"/>
      <c r="AL48" s="341"/>
      <c r="AM48" s="341"/>
      <c r="AN48" s="341"/>
      <c r="AO48" s="341"/>
      <c r="AP48" s="341"/>
      <c r="AQ48" s="341"/>
      <c r="AR48" s="341"/>
      <c r="AS48" s="341"/>
    </row>
    <row r="49" spans="1:45" s="342" customFormat="1" x14ac:dyDescent="0.15">
      <c r="A49" s="344"/>
      <c r="B49" s="488"/>
      <c r="C49" s="489"/>
      <c r="D49" s="490"/>
      <c r="E49" s="488" t="s">
        <v>229</v>
      </c>
      <c r="F49" s="489"/>
      <c r="G49" s="490"/>
      <c r="H49" s="488" t="s">
        <v>228</v>
      </c>
      <c r="I49" s="489"/>
      <c r="J49" s="490"/>
      <c r="K49" s="345"/>
      <c r="L49" s="345"/>
      <c r="M49" s="488"/>
      <c r="N49" s="489"/>
      <c r="O49" s="490"/>
      <c r="P49" s="488" t="s">
        <v>229</v>
      </c>
      <c r="Q49" s="489"/>
      <c r="R49" s="490"/>
      <c r="S49" s="488" t="s">
        <v>228</v>
      </c>
      <c r="T49" s="489"/>
      <c r="U49" s="490"/>
      <c r="V49" s="341"/>
      <c r="W49" s="341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  <c r="AH49" s="341"/>
      <c r="AI49" s="341"/>
      <c r="AJ49" s="341"/>
      <c r="AK49" s="341"/>
      <c r="AL49" s="341"/>
      <c r="AM49" s="341"/>
      <c r="AN49" s="341"/>
      <c r="AO49" s="341"/>
      <c r="AP49" s="341"/>
      <c r="AQ49" s="341"/>
      <c r="AR49" s="341"/>
      <c r="AS49" s="341"/>
    </row>
    <row r="50" spans="1:45" s="342" customFormat="1" x14ac:dyDescent="0.15">
      <c r="A50" s="344"/>
      <c r="B50" s="528">
        <v>595</v>
      </c>
      <c r="C50" s="530" t="s">
        <v>230</v>
      </c>
      <c r="D50" s="532">
        <v>595</v>
      </c>
      <c r="E50" s="525">
        <v>1016</v>
      </c>
      <c r="F50" s="526"/>
      <c r="G50" s="527"/>
      <c r="H50" s="525">
        <v>1179</v>
      </c>
      <c r="I50" s="526"/>
      <c r="J50" s="527"/>
      <c r="K50" s="345"/>
      <c r="L50" s="345"/>
      <c r="M50" s="528">
        <v>595</v>
      </c>
      <c r="N50" s="530" t="s">
        <v>230</v>
      </c>
      <c r="O50" s="532">
        <v>595</v>
      </c>
      <c r="P50" s="525">
        <v>1098</v>
      </c>
      <c r="Q50" s="526"/>
      <c r="R50" s="527"/>
      <c r="S50" s="525">
        <v>1260</v>
      </c>
      <c r="T50" s="526"/>
      <c r="U50" s="527"/>
      <c r="V50" s="341"/>
      <c r="W50" s="341"/>
      <c r="X50" s="341"/>
      <c r="Y50" s="341"/>
      <c r="Z50" s="341"/>
      <c r="AA50" s="341"/>
      <c r="AB50" s="341"/>
      <c r="AC50" s="341"/>
      <c r="AD50" s="341"/>
      <c r="AE50" s="341"/>
      <c r="AF50" s="341"/>
      <c r="AG50" s="341"/>
      <c r="AH50" s="341"/>
      <c r="AI50" s="341"/>
      <c r="AJ50" s="341"/>
      <c r="AK50" s="341"/>
      <c r="AL50" s="341"/>
      <c r="AM50" s="341"/>
      <c r="AN50" s="341"/>
      <c r="AO50" s="341"/>
      <c r="AP50" s="341"/>
      <c r="AQ50" s="341"/>
      <c r="AR50" s="341"/>
      <c r="AS50" s="341"/>
    </row>
    <row r="51" spans="1:45" s="342" customFormat="1" x14ac:dyDescent="0.15">
      <c r="A51" s="344"/>
      <c r="B51" s="529"/>
      <c r="C51" s="531"/>
      <c r="D51" s="533"/>
      <c r="E51" s="519">
        <v>1976</v>
      </c>
      <c r="F51" s="520"/>
      <c r="G51" s="521"/>
      <c r="H51" s="519">
        <v>2292</v>
      </c>
      <c r="I51" s="520"/>
      <c r="J51" s="521"/>
      <c r="K51" s="345"/>
      <c r="L51" s="345"/>
      <c r="M51" s="529"/>
      <c r="N51" s="531"/>
      <c r="O51" s="533"/>
      <c r="P51" s="519">
        <v>2134</v>
      </c>
      <c r="Q51" s="520"/>
      <c r="R51" s="521"/>
      <c r="S51" s="519">
        <v>2451</v>
      </c>
      <c r="T51" s="520"/>
      <c r="U51" s="521"/>
      <c r="V51" s="341"/>
      <c r="W51" s="341"/>
      <c r="X51" s="341"/>
      <c r="Y51" s="341"/>
      <c r="Z51" s="341"/>
      <c r="AA51" s="341"/>
      <c r="AB51" s="341"/>
      <c r="AC51" s="341"/>
      <c r="AD51" s="341"/>
      <c r="AE51" s="341"/>
      <c r="AF51" s="341"/>
      <c r="AG51" s="341"/>
      <c r="AH51" s="341"/>
      <c r="AI51" s="341"/>
      <c r="AJ51" s="341"/>
      <c r="AK51" s="341"/>
      <c r="AL51" s="341"/>
      <c r="AM51" s="341"/>
      <c r="AN51" s="341"/>
      <c r="AO51" s="341"/>
      <c r="AP51" s="341"/>
      <c r="AQ51" s="341"/>
      <c r="AR51" s="341"/>
      <c r="AS51" s="341"/>
    </row>
    <row r="52" spans="1:45" s="342" customFormat="1" x14ac:dyDescent="0.15">
      <c r="A52" s="344"/>
      <c r="B52" s="528">
        <v>1195</v>
      </c>
      <c r="C52" s="530" t="s">
        <v>230</v>
      </c>
      <c r="D52" s="532">
        <v>595</v>
      </c>
      <c r="E52" s="525">
        <v>1833</v>
      </c>
      <c r="F52" s="526"/>
      <c r="G52" s="527"/>
      <c r="H52" s="525">
        <v>2126</v>
      </c>
      <c r="I52" s="526"/>
      <c r="J52" s="527"/>
      <c r="K52" s="345"/>
      <c r="L52" s="345"/>
      <c r="M52" s="528">
        <v>1195</v>
      </c>
      <c r="N52" s="530" t="s">
        <v>230</v>
      </c>
      <c r="O52" s="532">
        <v>595</v>
      </c>
      <c r="P52" s="525">
        <v>1979</v>
      </c>
      <c r="Q52" s="526"/>
      <c r="R52" s="527"/>
      <c r="S52" s="525">
        <v>2272</v>
      </c>
      <c r="T52" s="526"/>
      <c r="U52" s="527"/>
      <c r="V52" s="341"/>
      <c r="W52" s="341"/>
      <c r="X52" s="341"/>
      <c r="Y52" s="341"/>
      <c r="Z52" s="341"/>
      <c r="AA52" s="341"/>
      <c r="AB52" s="341"/>
      <c r="AC52" s="341"/>
      <c r="AD52" s="341"/>
      <c r="AE52" s="341"/>
      <c r="AF52" s="341"/>
      <c r="AG52" s="341"/>
      <c r="AH52" s="341"/>
      <c r="AI52" s="341"/>
      <c r="AJ52" s="341"/>
      <c r="AK52" s="341"/>
      <c r="AL52" s="341"/>
      <c r="AM52" s="341"/>
      <c r="AN52" s="341"/>
      <c r="AO52" s="341"/>
      <c r="AP52" s="341"/>
      <c r="AQ52" s="341"/>
      <c r="AR52" s="341"/>
      <c r="AS52" s="341"/>
    </row>
    <row r="53" spans="1:45" s="342" customFormat="1" x14ac:dyDescent="0.15">
      <c r="A53" s="344"/>
      <c r="B53" s="529"/>
      <c r="C53" s="531"/>
      <c r="D53" s="533"/>
      <c r="E53" s="519">
        <v>3535</v>
      </c>
      <c r="F53" s="520"/>
      <c r="G53" s="521"/>
      <c r="H53" s="519">
        <v>4101</v>
      </c>
      <c r="I53" s="520"/>
      <c r="J53" s="521"/>
      <c r="K53" s="345"/>
      <c r="L53" s="345"/>
      <c r="M53" s="529"/>
      <c r="N53" s="531"/>
      <c r="O53" s="533"/>
      <c r="P53" s="519">
        <v>3818</v>
      </c>
      <c r="Q53" s="520"/>
      <c r="R53" s="521"/>
      <c r="S53" s="519">
        <v>4383</v>
      </c>
      <c r="T53" s="520"/>
      <c r="U53" s="521"/>
      <c r="V53" s="341"/>
      <c r="W53" s="341"/>
      <c r="X53" s="341"/>
      <c r="Y53" s="341"/>
      <c r="Z53" s="341"/>
      <c r="AA53" s="341"/>
      <c r="AB53" s="341"/>
      <c r="AC53" s="341"/>
      <c r="AD53" s="341"/>
      <c r="AE53" s="341"/>
      <c r="AF53" s="341"/>
      <c r="AG53" s="341"/>
      <c r="AH53" s="341"/>
      <c r="AI53" s="341"/>
      <c r="AJ53" s="341"/>
      <c r="AK53" s="341"/>
      <c r="AL53" s="341"/>
      <c r="AM53" s="341"/>
      <c r="AN53" s="341"/>
      <c r="AO53" s="341"/>
      <c r="AP53" s="341"/>
      <c r="AQ53" s="341"/>
      <c r="AR53" s="341"/>
      <c r="AS53" s="341"/>
    </row>
    <row r="54" spans="1:45" x14ac:dyDescent="0.15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</row>
    <row r="55" spans="1:45" x14ac:dyDescent="0.15">
      <c r="A55" s="353" t="s">
        <v>23</v>
      </c>
      <c r="B55" s="353"/>
      <c r="C55" s="351"/>
      <c r="D55" s="345" t="s">
        <v>24</v>
      </c>
      <c r="G55" s="345"/>
      <c r="H55" s="345"/>
      <c r="I55" s="345"/>
      <c r="J55" s="345"/>
      <c r="K55" s="345"/>
      <c r="L55" s="345"/>
      <c r="M55" s="345"/>
      <c r="N55" s="347"/>
      <c r="O55" s="345"/>
      <c r="P55" s="345"/>
      <c r="Q55" s="345"/>
      <c r="R55" s="345"/>
      <c r="S55" s="345"/>
      <c r="T55" s="345"/>
      <c r="U55" s="348" t="s">
        <v>223</v>
      </c>
    </row>
    <row r="56" spans="1:45" x14ac:dyDescent="0.15">
      <c r="A56" s="351"/>
      <c r="B56" s="351"/>
      <c r="C56" s="351"/>
      <c r="D56" s="353" t="s">
        <v>25</v>
      </c>
      <c r="G56" s="345"/>
      <c r="H56" s="345"/>
      <c r="I56" s="345"/>
      <c r="J56" s="345"/>
      <c r="K56" s="345"/>
      <c r="L56" s="345"/>
      <c r="M56" s="345"/>
      <c r="N56" s="347"/>
      <c r="O56" s="345"/>
      <c r="P56" s="345"/>
      <c r="Q56" s="345"/>
      <c r="R56" s="345"/>
      <c r="S56" s="345"/>
      <c r="T56" s="345"/>
      <c r="U56" s="345"/>
      <c r="V56" s="345"/>
    </row>
  </sheetData>
  <mergeCells count="86">
    <mergeCell ref="N20:N21"/>
    <mergeCell ref="O20:O21"/>
    <mergeCell ref="M20:M21"/>
    <mergeCell ref="M18:O19"/>
    <mergeCell ref="S35:U35"/>
    <mergeCell ref="P35:R35"/>
    <mergeCell ref="S34:U34"/>
    <mergeCell ref="P34:R34"/>
    <mergeCell ref="M34:O35"/>
    <mergeCell ref="P19:R19"/>
    <mergeCell ref="B20:B21"/>
    <mergeCell ref="C20:C21"/>
    <mergeCell ref="D20:D21"/>
    <mergeCell ref="B48:D49"/>
    <mergeCell ref="E48:G48"/>
    <mergeCell ref="H48:J48"/>
    <mergeCell ref="E49:G49"/>
    <mergeCell ref="H49:J49"/>
    <mergeCell ref="E37:G37"/>
    <mergeCell ref="H37:J37"/>
    <mergeCell ref="B36:B37"/>
    <mergeCell ref="C36:C37"/>
    <mergeCell ref="D36:D37"/>
    <mergeCell ref="B50:B51"/>
    <mergeCell ref="C50:C51"/>
    <mergeCell ref="D50:D51"/>
    <mergeCell ref="H53:J53"/>
    <mergeCell ref="E50:G50"/>
    <mergeCell ref="H50:J50"/>
    <mergeCell ref="B34:D35"/>
    <mergeCell ref="E34:G34"/>
    <mergeCell ref="H34:J34"/>
    <mergeCell ref="E35:G35"/>
    <mergeCell ref="H35:J35"/>
    <mergeCell ref="E36:G36"/>
    <mergeCell ref="H36:J36"/>
    <mergeCell ref="P48:R48"/>
    <mergeCell ref="P49:R49"/>
    <mergeCell ref="E51:G51"/>
    <mergeCell ref="H51:J51"/>
    <mergeCell ref="B52:B53"/>
    <mergeCell ref="C52:C53"/>
    <mergeCell ref="D52:D53"/>
    <mergeCell ref="E52:G52"/>
    <mergeCell ref="H52:J52"/>
    <mergeCell ref="E53:G53"/>
    <mergeCell ref="S48:U48"/>
    <mergeCell ref="M36:M37"/>
    <mergeCell ref="N36:N37"/>
    <mergeCell ref="O36:O37"/>
    <mergeCell ref="P36:R36"/>
    <mergeCell ref="E20:G20"/>
    <mergeCell ref="H20:J20"/>
    <mergeCell ref="E21:G21"/>
    <mergeCell ref="H21:J21"/>
    <mergeCell ref="M48:O49"/>
    <mergeCell ref="M50:M51"/>
    <mergeCell ref="N50:N51"/>
    <mergeCell ref="O50:O51"/>
    <mergeCell ref="P50:R50"/>
    <mergeCell ref="S50:U50"/>
    <mergeCell ref="B18:D19"/>
    <mergeCell ref="E18:G18"/>
    <mergeCell ref="H18:J18"/>
    <mergeCell ref="E19:G19"/>
    <mergeCell ref="H19:J19"/>
    <mergeCell ref="P37:R37"/>
    <mergeCell ref="S37:U37"/>
    <mergeCell ref="P51:R51"/>
    <mergeCell ref="S51:U51"/>
    <mergeCell ref="M52:M53"/>
    <mergeCell ref="N52:N53"/>
    <mergeCell ref="O52:O53"/>
    <mergeCell ref="P52:R52"/>
    <mergeCell ref="S52:U52"/>
    <mergeCell ref="S49:U49"/>
    <mergeCell ref="S19:U19"/>
    <mergeCell ref="P18:R18"/>
    <mergeCell ref="S18:U18"/>
    <mergeCell ref="P53:R53"/>
    <mergeCell ref="S53:U53"/>
    <mergeCell ref="P21:R21"/>
    <mergeCell ref="S21:U21"/>
    <mergeCell ref="P20:R20"/>
    <mergeCell ref="S20:U20"/>
    <mergeCell ref="S36:U36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EAE1-DD1B-F44A-BFC2-E0AF3FC2789A}">
  <sheetPr>
    <tabColor theme="5" tint="0.79998168889431442"/>
  </sheetPr>
  <dimension ref="A1:AU55"/>
  <sheetViews>
    <sheetView zoomScaleNormal="100" workbookViewId="0">
      <selection activeCell="Z22" sqref="Z22"/>
    </sheetView>
  </sheetViews>
  <sheetFormatPr baseColWidth="10" defaultColWidth="9" defaultRowHeight="16" x14ac:dyDescent="0.15"/>
  <cols>
    <col min="1" max="2" width="4.6640625" style="344" customWidth="1"/>
    <col min="3" max="3" width="2.33203125" style="344" customWidth="1"/>
    <col min="4" max="13" width="4.6640625" style="341" customWidth="1"/>
    <col min="14" max="14" width="2.33203125" style="344" customWidth="1"/>
    <col min="15" max="22" width="4.6640625" style="341" customWidth="1"/>
    <col min="23" max="23" width="4.6640625" style="342" customWidth="1"/>
    <col min="24" max="49" width="4.6640625" style="341" customWidth="1"/>
    <col min="50" max="16384" width="9" style="341"/>
  </cols>
  <sheetData>
    <row r="1" spans="1:47" s="342" customFormat="1" x14ac:dyDescent="0.15">
      <c r="A1" s="339"/>
      <c r="B1" s="339"/>
      <c r="C1" s="339"/>
      <c r="D1" s="340"/>
      <c r="E1" s="340"/>
      <c r="F1" s="340"/>
      <c r="G1" s="341"/>
      <c r="V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  <c r="AS1" s="341"/>
      <c r="AT1" s="341"/>
      <c r="AU1" s="341"/>
    </row>
    <row r="2" spans="1:47" s="342" customFormat="1" x14ac:dyDescent="0.15">
      <c r="A2" s="339"/>
      <c r="B2" s="339"/>
      <c r="C2" s="339"/>
      <c r="D2" s="340"/>
      <c r="E2" s="340"/>
      <c r="F2" s="340"/>
      <c r="G2" s="341"/>
      <c r="H2" s="343"/>
      <c r="I2" s="341"/>
      <c r="J2" s="341"/>
      <c r="K2" s="341"/>
      <c r="L2" s="341"/>
      <c r="M2" s="341"/>
      <c r="N2" s="344"/>
      <c r="O2" s="341"/>
      <c r="P2" s="341"/>
      <c r="Q2" s="341"/>
      <c r="R2" s="341"/>
      <c r="S2" s="341"/>
      <c r="T2" s="341"/>
      <c r="U2" s="341"/>
      <c r="V2" s="345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  <c r="AR2" s="341"/>
      <c r="AS2" s="341"/>
      <c r="AT2" s="341"/>
      <c r="AU2" s="341"/>
    </row>
    <row r="3" spans="1:47" s="342" customFormat="1" x14ac:dyDescent="0.15">
      <c r="A3" s="339"/>
      <c r="B3" s="339"/>
      <c r="C3" s="339"/>
      <c r="D3" s="340"/>
      <c r="E3" s="340"/>
      <c r="F3" s="340"/>
      <c r="G3" s="341"/>
      <c r="H3" s="343" t="s">
        <v>240</v>
      </c>
      <c r="I3" s="345"/>
      <c r="J3" s="345"/>
      <c r="K3" s="345"/>
      <c r="L3" s="345"/>
      <c r="M3" s="345"/>
      <c r="N3" s="347"/>
      <c r="O3" s="345"/>
      <c r="P3" s="348"/>
      <c r="R3" s="346"/>
      <c r="S3" s="346"/>
      <c r="T3" s="345"/>
      <c r="U3" s="345"/>
      <c r="V3" s="345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</row>
    <row r="4" spans="1:47" s="342" customFormat="1" x14ac:dyDescent="0.15">
      <c r="A4" s="339"/>
      <c r="B4" s="339"/>
      <c r="C4" s="339"/>
      <c r="D4" s="340"/>
      <c r="E4" s="340"/>
      <c r="F4" s="340"/>
      <c r="G4" s="349"/>
      <c r="H4" s="346"/>
      <c r="I4" s="345"/>
      <c r="J4" s="345"/>
      <c r="K4" s="345"/>
      <c r="L4" s="345"/>
      <c r="M4" s="345"/>
      <c r="N4" s="347"/>
      <c r="O4" s="345"/>
      <c r="P4" s="348"/>
      <c r="R4" s="346"/>
      <c r="S4" s="346"/>
      <c r="T4" s="345"/>
      <c r="U4" s="345"/>
      <c r="V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  <c r="AS4" s="341"/>
      <c r="AT4" s="341"/>
      <c r="AU4" s="341"/>
    </row>
    <row r="5" spans="1:47" x14ac:dyDescent="0.15">
      <c r="H5" s="346"/>
      <c r="I5" s="345"/>
      <c r="J5" s="345"/>
      <c r="K5" s="345"/>
      <c r="L5" s="345"/>
      <c r="M5" s="345"/>
      <c r="N5" s="347"/>
      <c r="O5" s="345"/>
      <c r="Q5" s="342"/>
      <c r="R5" s="346"/>
      <c r="S5" s="346"/>
      <c r="T5" s="345"/>
      <c r="U5" s="345"/>
      <c r="V5" s="345"/>
    </row>
    <row r="6" spans="1:47" s="342" customFormat="1" x14ac:dyDescent="0.15">
      <c r="A6" s="344"/>
      <c r="B6" s="344"/>
      <c r="C6" s="344"/>
      <c r="D6" s="341"/>
      <c r="E6" s="341"/>
      <c r="F6" s="341"/>
      <c r="G6" s="341"/>
      <c r="H6" s="346"/>
      <c r="I6" s="345"/>
      <c r="J6" s="345"/>
      <c r="K6" s="345"/>
      <c r="L6" s="345"/>
      <c r="M6" s="345"/>
      <c r="N6" s="347"/>
      <c r="O6" s="345"/>
      <c r="R6" s="346"/>
      <c r="S6" s="346"/>
      <c r="T6" s="345"/>
      <c r="U6" s="345"/>
      <c r="V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  <c r="AS6" s="341"/>
      <c r="AT6" s="341"/>
      <c r="AU6" s="341"/>
    </row>
    <row r="7" spans="1:47" s="342" customFormat="1" x14ac:dyDescent="0.15">
      <c r="A7" s="344"/>
      <c r="B7" s="346" t="s">
        <v>236</v>
      </c>
      <c r="C7" s="339"/>
      <c r="D7" s="340"/>
      <c r="E7" s="341"/>
      <c r="F7" s="341"/>
      <c r="G7" s="345"/>
      <c r="H7" s="346"/>
      <c r="I7" s="345"/>
      <c r="J7" s="345"/>
      <c r="K7" s="345"/>
      <c r="L7" s="345"/>
      <c r="M7" s="346" t="s">
        <v>237</v>
      </c>
      <c r="N7" s="339"/>
      <c r="O7" s="340"/>
      <c r="R7" s="346"/>
      <c r="S7" s="346"/>
      <c r="T7" s="345"/>
      <c r="U7" s="345"/>
      <c r="V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  <c r="AS7" s="341"/>
      <c r="AT7" s="341"/>
      <c r="AU7" s="341"/>
    </row>
    <row r="8" spans="1:47" s="342" customFormat="1" x14ac:dyDescent="0.15">
      <c r="A8" s="344"/>
      <c r="B8" s="346" t="s">
        <v>233</v>
      </c>
      <c r="C8" s="344"/>
      <c r="D8" s="341" t="s">
        <v>234</v>
      </c>
      <c r="E8" s="341"/>
      <c r="F8" s="341"/>
      <c r="G8" s="341"/>
      <c r="H8" s="346"/>
      <c r="I8" s="345"/>
      <c r="J8" s="345"/>
      <c r="K8" s="345"/>
      <c r="L8" s="345"/>
      <c r="M8" s="346" t="s">
        <v>233</v>
      </c>
      <c r="N8" s="347"/>
      <c r="O8" s="341" t="s">
        <v>238</v>
      </c>
      <c r="R8" s="346"/>
      <c r="S8" s="346"/>
      <c r="T8" s="345"/>
      <c r="U8" s="345"/>
      <c r="V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  <c r="AI8" s="341"/>
      <c r="AJ8" s="341"/>
      <c r="AK8" s="341"/>
      <c r="AL8" s="341"/>
      <c r="AM8" s="341"/>
      <c r="AN8" s="341"/>
      <c r="AO8" s="341"/>
      <c r="AP8" s="341"/>
      <c r="AQ8" s="341"/>
      <c r="AR8" s="341"/>
      <c r="AS8" s="341"/>
      <c r="AT8" s="341"/>
      <c r="AU8" s="341"/>
    </row>
    <row r="9" spans="1:47" s="342" customFormat="1" x14ac:dyDescent="0.15">
      <c r="A9" s="344"/>
      <c r="B9" s="346"/>
      <c r="C9" s="344"/>
      <c r="D9" s="341"/>
      <c r="E9" s="341"/>
      <c r="F9" s="341"/>
      <c r="G9" s="341"/>
      <c r="H9" s="346"/>
      <c r="I9" s="345"/>
      <c r="J9" s="345"/>
      <c r="K9" s="345"/>
      <c r="L9" s="345"/>
      <c r="M9" s="346"/>
      <c r="N9" s="347"/>
      <c r="O9" s="341"/>
      <c r="R9" s="346"/>
      <c r="S9" s="346"/>
      <c r="T9" s="345"/>
      <c r="U9" s="345"/>
      <c r="V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341"/>
      <c r="AI9" s="341"/>
      <c r="AJ9" s="341"/>
      <c r="AK9" s="341"/>
      <c r="AL9" s="341"/>
      <c r="AM9" s="341"/>
      <c r="AN9" s="341"/>
      <c r="AO9" s="341"/>
      <c r="AP9" s="341"/>
      <c r="AQ9" s="341"/>
      <c r="AR9" s="341"/>
      <c r="AS9" s="341"/>
      <c r="AT9" s="341"/>
      <c r="AU9" s="341"/>
    </row>
    <row r="10" spans="1:47" s="342" customFormat="1" x14ac:dyDescent="0.15">
      <c r="A10" s="344"/>
      <c r="B10" s="346"/>
      <c r="C10" s="344"/>
      <c r="D10" s="341"/>
      <c r="E10" s="341"/>
      <c r="F10" s="341"/>
      <c r="G10" s="341"/>
      <c r="H10" s="346"/>
      <c r="I10" s="345"/>
      <c r="J10" s="345"/>
      <c r="K10" s="345"/>
      <c r="L10" s="345"/>
      <c r="M10" s="346"/>
      <c r="N10" s="347"/>
      <c r="O10" s="341"/>
      <c r="R10" s="346"/>
      <c r="S10" s="346"/>
      <c r="T10" s="345"/>
      <c r="U10" s="345"/>
      <c r="V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</row>
    <row r="11" spans="1:47" s="342" customFormat="1" x14ac:dyDescent="0.15">
      <c r="A11" s="344"/>
      <c r="B11" s="346"/>
      <c r="C11" s="344"/>
      <c r="D11" s="341"/>
      <c r="E11" s="341"/>
      <c r="F11" s="341"/>
      <c r="G11" s="341"/>
      <c r="H11" s="346"/>
      <c r="I11" s="345"/>
      <c r="J11" s="345"/>
      <c r="K11" s="345"/>
      <c r="L11" s="345"/>
      <c r="M11" s="346"/>
      <c r="N11" s="347"/>
      <c r="O11" s="345"/>
      <c r="R11" s="346"/>
      <c r="S11" s="346"/>
      <c r="T11" s="345"/>
      <c r="U11" s="345"/>
      <c r="V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</row>
    <row r="12" spans="1:47" s="342" customFormat="1" x14ac:dyDescent="0.15">
      <c r="A12" s="344"/>
      <c r="B12" s="346"/>
      <c r="C12" s="344"/>
      <c r="D12" s="341"/>
      <c r="E12" s="341"/>
      <c r="F12" s="341"/>
      <c r="G12" s="341"/>
      <c r="H12" s="346"/>
      <c r="I12" s="345"/>
      <c r="J12" s="345"/>
      <c r="K12" s="345"/>
      <c r="L12" s="345"/>
      <c r="M12" s="346"/>
      <c r="N12" s="347"/>
      <c r="O12" s="345"/>
      <c r="R12" s="346"/>
      <c r="S12" s="346"/>
      <c r="T12" s="345"/>
      <c r="U12" s="345"/>
      <c r="V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</row>
    <row r="13" spans="1:47" s="342" customFormat="1" x14ac:dyDescent="0.15">
      <c r="A13" s="344"/>
      <c r="B13" s="346"/>
      <c r="C13" s="344"/>
      <c r="D13" s="341"/>
      <c r="E13" s="341"/>
      <c r="F13" s="341"/>
      <c r="G13" s="341"/>
      <c r="H13" s="346"/>
      <c r="I13" s="345"/>
      <c r="J13" s="345"/>
      <c r="K13" s="345"/>
      <c r="L13" s="345"/>
      <c r="M13" s="346"/>
      <c r="N13" s="347"/>
      <c r="O13" s="345"/>
      <c r="R13" s="346"/>
      <c r="S13" s="346"/>
      <c r="T13" s="345"/>
      <c r="U13" s="345"/>
      <c r="V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</row>
    <row r="14" spans="1:47" x14ac:dyDescent="0.15">
      <c r="A14" s="350"/>
      <c r="B14" s="351"/>
      <c r="C14" s="351"/>
      <c r="D14" s="350"/>
      <c r="E14" s="350"/>
      <c r="F14" s="350"/>
      <c r="G14" s="350"/>
      <c r="H14" s="350"/>
      <c r="I14" s="350"/>
      <c r="J14" s="350"/>
      <c r="K14" s="350"/>
      <c r="L14" s="350"/>
      <c r="M14" s="350"/>
      <c r="N14" s="350"/>
      <c r="O14" s="350"/>
      <c r="P14" s="350"/>
      <c r="Q14" s="350"/>
      <c r="R14" s="350"/>
      <c r="S14" s="350"/>
      <c r="T14" s="350"/>
      <c r="U14" s="350"/>
      <c r="V14" s="350"/>
    </row>
    <row r="15" spans="1:47" s="342" customFormat="1" x14ac:dyDescent="0.15">
      <c r="A15" s="344"/>
      <c r="B15" s="346" t="s">
        <v>241</v>
      </c>
      <c r="E15" s="341"/>
      <c r="F15" s="341"/>
      <c r="G15" s="341"/>
      <c r="H15" s="346"/>
      <c r="I15" s="345"/>
      <c r="J15" s="345"/>
      <c r="K15" s="345"/>
      <c r="L15" s="345"/>
      <c r="M15" s="346" t="s">
        <v>242</v>
      </c>
      <c r="N15" s="347"/>
      <c r="O15" s="345"/>
      <c r="R15" s="346"/>
      <c r="S15" s="346"/>
      <c r="T15" s="345"/>
      <c r="U15" s="345"/>
      <c r="V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</row>
    <row r="16" spans="1:47" s="342" customFormat="1" x14ac:dyDescent="0.15">
      <c r="A16" s="344"/>
      <c r="B16" s="346" t="s">
        <v>233</v>
      </c>
      <c r="C16" s="344"/>
      <c r="D16" s="341" t="s">
        <v>235</v>
      </c>
      <c r="E16" s="341"/>
      <c r="F16" s="341"/>
      <c r="G16" s="341"/>
      <c r="H16" s="346"/>
      <c r="I16" s="345"/>
      <c r="J16" s="345"/>
      <c r="K16" s="345"/>
      <c r="L16" s="345"/>
      <c r="M16" s="346" t="s">
        <v>233</v>
      </c>
      <c r="N16" s="347"/>
      <c r="O16" s="341" t="s">
        <v>239</v>
      </c>
      <c r="R16" s="346"/>
      <c r="S16" s="346"/>
      <c r="T16" s="345"/>
      <c r="U16" s="345"/>
      <c r="V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</row>
    <row r="17" spans="1:47" s="342" customFormat="1" x14ac:dyDescent="0.15">
      <c r="A17" s="344"/>
      <c r="B17" s="346"/>
      <c r="C17" s="344"/>
      <c r="D17" s="341"/>
      <c r="E17" s="341"/>
      <c r="F17" s="341"/>
      <c r="G17" s="341"/>
      <c r="H17" s="346"/>
      <c r="I17" s="345"/>
      <c r="J17" s="345"/>
      <c r="K17" s="345"/>
      <c r="L17" s="345"/>
      <c r="M17" s="345"/>
      <c r="N17" s="347"/>
      <c r="O17" s="341"/>
      <c r="R17" s="346"/>
      <c r="S17" s="346"/>
      <c r="T17" s="345"/>
      <c r="U17" s="345"/>
      <c r="V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</row>
    <row r="18" spans="1:47" s="342" customFormat="1" x14ac:dyDescent="0.15">
      <c r="A18" s="344"/>
      <c r="B18" s="346"/>
      <c r="C18" s="344"/>
      <c r="D18" s="341"/>
      <c r="E18" s="341"/>
      <c r="F18" s="341"/>
      <c r="G18" s="341"/>
      <c r="H18" s="346"/>
      <c r="I18" s="345"/>
      <c r="J18" s="345"/>
      <c r="K18" s="345"/>
      <c r="L18" s="345"/>
      <c r="M18" s="345"/>
      <c r="N18" s="347"/>
      <c r="O18" s="341"/>
      <c r="R18" s="346"/>
      <c r="S18" s="346"/>
      <c r="T18" s="345"/>
      <c r="U18" s="345"/>
      <c r="V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</row>
    <row r="19" spans="1:47" s="342" customFormat="1" x14ac:dyDescent="0.15">
      <c r="A19" s="344"/>
      <c r="B19" s="344"/>
      <c r="C19" s="344"/>
      <c r="D19" s="341"/>
      <c r="E19" s="341"/>
      <c r="F19" s="341"/>
      <c r="G19" s="341"/>
      <c r="H19" s="346"/>
      <c r="I19" s="345"/>
      <c r="J19" s="345"/>
      <c r="K19" s="345"/>
      <c r="L19" s="345"/>
      <c r="M19" s="345"/>
      <c r="N19" s="347"/>
      <c r="O19" s="345"/>
      <c r="R19" s="346"/>
      <c r="S19" s="346"/>
      <c r="T19" s="345"/>
      <c r="U19" s="345"/>
      <c r="V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</row>
    <row r="20" spans="1:47" s="342" customFormat="1" x14ac:dyDescent="0.15">
      <c r="A20" s="344"/>
      <c r="B20" s="344"/>
      <c r="C20" s="344"/>
      <c r="D20" s="341"/>
      <c r="E20" s="341"/>
      <c r="F20" s="341"/>
      <c r="G20" s="341"/>
      <c r="H20" s="346"/>
      <c r="I20" s="345"/>
      <c r="J20" s="345"/>
      <c r="K20" s="345"/>
      <c r="L20" s="345"/>
      <c r="M20" s="345"/>
      <c r="N20" s="347"/>
      <c r="O20" s="345"/>
      <c r="R20" s="346"/>
      <c r="S20" s="346"/>
      <c r="T20" s="345"/>
      <c r="U20" s="345"/>
      <c r="V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</row>
    <row r="21" spans="1:47" s="342" customFormat="1" x14ac:dyDescent="0.15">
      <c r="A21" s="344"/>
      <c r="B21" s="344"/>
      <c r="C21" s="344"/>
      <c r="D21" s="341"/>
      <c r="E21" s="341"/>
      <c r="F21" s="341"/>
      <c r="G21" s="341"/>
      <c r="H21" s="346"/>
      <c r="I21" s="345"/>
      <c r="J21" s="345"/>
      <c r="K21" s="345"/>
      <c r="L21" s="345"/>
      <c r="M21" s="345"/>
      <c r="N21" s="347"/>
      <c r="O21" s="345"/>
      <c r="R21" s="346"/>
      <c r="S21" s="346"/>
      <c r="T21" s="345"/>
      <c r="U21" s="345"/>
      <c r="V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</row>
    <row r="22" spans="1:47" s="342" customFormat="1" x14ac:dyDescent="0.15">
      <c r="A22" s="344"/>
      <c r="B22" s="344"/>
      <c r="C22" s="344"/>
      <c r="D22" s="341"/>
      <c r="E22" s="341"/>
      <c r="F22" s="341"/>
      <c r="G22" s="341"/>
      <c r="H22" s="346"/>
      <c r="I22" s="345"/>
      <c r="J22" s="345"/>
      <c r="K22" s="345"/>
      <c r="L22" s="345"/>
      <c r="M22" s="345"/>
      <c r="N22" s="347"/>
      <c r="O22" s="345"/>
      <c r="R22" s="346"/>
      <c r="S22" s="346"/>
      <c r="T22" s="345"/>
      <c r="U22" s="345"/>
      <c r="V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  <c r="AS22" s="341"/>
      <c r="AT22" s="341"/>
      <c r="AU22" s="341"/>
    </row>
    <row r="23" spans="1:47" s="342" customFormat="1" x14ac:dyDescent="0.15">
      <c r="A23" s="344"/>
      <c r="B23" s="485" t="s">
        <v>0</v>
      </c>
      <c r="C23" s="486"/>
      <c r="D23" s="487"/>
      <c r="E23" s="485" t="s">
        <v>225</v>
      </c>
      <c r="F23" s="487"/>
      <c r="G23" s="485" t="s">
        <v>226</v>
      </c>
      <c r="H23" s="487"/>
      <c r="I23" s="485" t="s">
        <v>227</v>
      </c>
      <c r="J23" s="486"/>
      <c r="K23" s="487"/>
      <c r="L23" s="341"/>
      <c r="M23" s="485" t="s">
        <v>0</v>
      </c>
      <c r="N23" s="486"/>
      <c r="O23" s="487"/>
      <c r="P23" s="485" t="s">
        <v>225</v>
      </c>
      <c r="Q23" s="487"/>
      <c r="R23" s="485" t="s">
        <v>226</v>
      </c>
      <c r="S23" s="487"/>
      <c r="T23" s="485" t="s">
        <v>227</v>
      </c>
      <c r="U23" s="486"/>
      <c r="V23" s="487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341"/>
      <c r="AI23" s="341"/>
      <c r="AJ23" s="341"/>
      <c r="AK23" s="341"/>
      <c r="AL23" s="341"/>
      <c r="AM23" s="341"/>
      <c r="AN23" s="341"/>
      <c r="AO23" s="341"/>
      <c r="AP23" s="341"/>
      <c r="AQ23" s="341"/>
      <c r="AR23" s="341"/>
      <c r="AS23" s="341"/>
      <c r="AT23" s="341"/>
      <c r="AU23" s="341"/>
    </row>
    <row r="24" spans="1:47" s="342" customFormat="1" x14ac:dyDescent="0.15">
      <c r="A24" s="344"/>
      <c r="B24" s="488"/>
      <c r="C24" s="489"/>
      <c r="D24" s="490"/>
      <c r="E24" s="488"/>
      <c r="F24" s="490"/>
      <c r="G24" s="488" t="s">
        <v>229</v>
      </c>
      <c r="H24" s="490"/>
      <c r="I24" s="488" t="s">
        <v>228</v>
      </c>
      <c r="J24" s="489"/>
      <c r="K24" s="490"/>
      <c r="L24" s="341"/>
      <c r="M24" s="491"/>
      <c r="N24" s="492"/>
      <c r="O24" s="493"/>
      <c r="P24" s="491"/>
      <c r="Q24" s="493"/>
      <c r="R24" s="491" t="s">
        <v>229</v>
      </c>
      <c r="S24" s="493"/>
      <c r="T24" s="491" t="s">
        <v>228</v>
      </c>
      <c r="U24" s="492"/>
      <c r="V24" s="493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</row>
    <row r="25" spans="1:47" s="342" customFormat="1" x14ac:dyDescent="0.15">
      <c r="A25" s="344"/>
      <c r="B25" s="354" t="s">
        <v>1</v>
      </c>
      <c r="C25" s="355" t="s">
        <v>230</v>
      </c>
      <c r="D25" s="356" t="s">
        <v>1</v>
      </c>
      <c r="E25" s="536">
        <v>182</v>
      </c>
      <c r="F25" s="537"/>
      <c r="G25" s="536">
        <f>ROUND(E25*1.25,0)</f>
        <v>228</v>
      </c>
      <c r="H25" s="537"/>
      <c r="I25" s="536">
        <f>ROUND(E25*1.45,0)</f>
        <v>264</v>
      </c>
      <c r="J25" s="539"/>
      <c r="K25" s="537"/>
      <c r="L25" s="352"/>
      <c r="M25" s="354" t="s">
        <v>1</v>
      </c>
      <c r="N25" s="355" t="s">
        <v>230</v>
      </c>
      <c r="O25" s="356" t="s">
        <v>1</v>
      </c>
      <c r="P25" s="536">
        <v>215</v>
      </c>
      <c r="Q25" s="537"/>
      <c r="R25" s="536">
        <f>ROUND(P25*1.25,0)</f>
        <v>269</v>
      </c>
      <c r="S25" s="537"/>
      <c r="T25" s="536">
        <f>ROUND(P25*1.45,0)</f>
        <v>312</v>
      </c>
      <c r="U25" s="539"/>
      <c r="V25" s="537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341"/>
      <c r="AI25" s="341"/>
      <c r="AJ25" s="341"/>
      <c r="AK25" s="341"/>
      <c r="AL25" s="341"/>
      <c r="AM25" s="341"/>
      <c r="AN25" s="341"/>
      <c r="AO25" s="341"/>
      <c r="AP25" s="341"/>
      <c r="AQ25" s="341"/>
      <c r="AR25" s="341"/>
      <c r="AS25" s="341"/>
      <c r="AT25" s="341"/>
      <c r="AU25" s="341"/>
    </row>
    <row r="26" spans="1:47" s="342" customFormat="1" x14ac:dyDescent="0.15">
      <c r="A26" s="344"/>
      <c r="B26" s="357">
        <v>150</v>
      </c>
      <c r="C26" s="358" t="s">
        <v>230</v>
      </c>
      <c r="D26" s="359">
        <v>150</v>
      </c>
      <c r="E26" s="534">
        <v>320</v>
      </c>
      <c r="F26" s="535"/>
      <c r="G26" s="534">
        <f>ROUND(E26*1.25,0)</f>
        <v>400</v>
      </c>
      <c r="H26" s="535"/>
      <c r="I26" s="534">
        <f>ROUND(E26*1.45,0)</f>
        <v>464</v>
      </c>
      <c r="J26" s="538"/>
      <c r="K26" s="535"/>
      <c r="L26" s="352"/>
      <c r="M26" s="357">
        <v>150</v>
      </c>
      <c r="N26" s="358" t="s">
        <v>230</v>
      </c>
      <c r="O26" s="359">
        <v>150</v>
      </c>
      <c r="P26" s="534">
        <v>353</v>
      </c>
      <c r="Q26" s="535"/>
      <c r="R26" s="534">
        <f>ROUND(P26*1.25,0)</f>
        <v>441</v>
      </c>
      <c r="S26" s="535"/>
      <c r="T26" s="534">
        <f>ROUND(P26*1.45,0)</f>
        <v>512</v>
      </c>
      <c r="U26" s="538"/>
      <c r="V26" s="535"/>
      <c r="X26" s="341"/>
      <c r="Y26" s="341"/>
      <c r="Z26" s="341"/>
      <c r="AA26" s="341"/>
      <c r="AB26" s="341"/>
      <c r="AC26" s="341"/>
      <c r="AD26" s="341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1"/>
    </row>
    <row r="27" spans="1:47" s="342" customFormat="1" x14ac:dyDescent="0.15">
      <c r="A27" s="344"/>
      <c r="B27" s="354" t="s">
        <v>2</v>
      </c>
      <c r="C27" s="355" t="s">
        <v>230</v>
      </c>
      <c r="D27" s="356" t="s">
        <v>2</v>
      </c>
      <c r="E27" s="536">
        <v>228</v>
      </c>
      <c r="F27" s="537"/>
      <c r="G27" s="536">
        <f t="shared" ref="G27:G52" si="0">ROUND(E27*1.25,0)</f>
        <v>285</v>
      </c>
      <c r="H27" s="537"/>
      <c r="I27" s="536">
        <f t="shared" ref="I27:I52" si="1">ROUND(E27*1.45,0)</f>
        <v>331</v>
      </c>
      <c r="J27" s="539"/>
      <c r="K27" s="537"/>
      <c r="L27" s="352"/>
      <c r="M27" s="354" t="s">
        <v>2</v>
      </c>
      <c r="N27" s="355" t="s">
        <v>230</v>
      </c>
      <c r="O27" s="356" t="s">
        <v>2</v>
      </c>
      <c r="P27" s="536">
        <v>289</v>
      </c>
      <c r="Q27" s="537"/>
      <c r="R27" s="536">
        <f t="shared" ref="R27:R52" si="2">ROUND(P27*1.25,0)</f>
        <v>361</v>
      </c>
      <c r="S27" s="537"/>
      <c r="T27" s="536">
        <f t="shared" ref="T27:T52" si="3">ROUND(P27*1.45,0)</f>
        <v>419</v>
      </c>
      <c r="U27" s="539"/>
      <c r="V27" s="537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341"/>
      <c r="AI27" s="341"/>
      <c r="AJ27" s="341"/>
      <c r="AK27" s="341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</row>
    <row r="28" spans="1:47" s="342" customFormat="1" x14ac:dyDescent="0.15">
      <c r="A28" s="344"/>
      <c r="B28" s="357">
        <v>200</v>
      </c>
      <c r="C28" s="358" t="s">
        <v>230</v>
      </c>
      <c r="D28" s="359">
        <v>200</v>
      </c>
      <c r="E28" s="534">
        <v>396</v>
      </c>
      <c r="F28" s="535"/>
      <c r="G28" s="534">
        <f t="shared" si="0"/>
        <v>495</v>
      </c>
      <c r="H28" s="535"/>
      <c r="I28" s="534">
        <f t="shared" si="1"/>
        <v>574</v>
      </c>
      <c r="J28" s="538"/>
      <c r="K28" s="535"/>
      <c r="L28" s="352"/>
      <c r="M28" s="357">
        <v>200</v>
      </c>
      <c r="N28" s="358" t="s">
        <v>230</v>
      </c>
      <c r="O28" s="359">
        <v>200</v>
      </c>
      <c r="P28" s="534">
        <v>457</v>
      </c>
      <c r="Q28" s="535"/>
      <c r="R28" s="534">
        <f t="shared" si="2"/>
        <v>571</v>
      </c>
      <c r="S28" s="535"/>
      <c r="T28" s="534">
        <f t="shared" si="3"/>
        <v>663</v>
      </c>
      <c r="U28" s="538"/>
      <c r="V28" s="535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341"/>
      <c r="AI28" s="341"/>
      <c r="AJ28" s="341"/>
      <c r="AK28" s="341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</row>
    <row r="29" spans="1:47" s="342" customFormat="1" x14ac:dyDescent="0.15">
      <c r="A29" s="344"/>
      <c r="B29" s="354" t="s">
        <v>231</v>
      </c>
      <c r="C29" s="355" t="s">
        <v>230</v>
      </c>
      <c r="D29" s="356" t="s">
        <v>231</v>
      </c>
      <c r="E29" s="536">
        <v>261</v>
      </c>
      <c r="F29" s="537"/>
      <c r="G29" s="536">
        <f t="shared" si="0"/>
        <v>326</v>
      </c>
      <c r="H29" s="537"/>
      <c r="I29" s="536">
        <f t="shared" si="1"/>
        <v>378</v>
      </c>
      <c r="J29" s="539"/>
      <c r="K29" s="537"/>
      <c r="L29" s="352"/>
      <c r="M29" s="354" t="s">
        <v>231</v>
      </c>
      <c r="N29" s="355" t="s">
        <v>230</v>
      </c>
      <c r="O29" s="356" t="s">
        <v>231</v>
      </c>
      <c r="P29" s="536">
        <v>310</v>
      </c>
      <c r="Q29" s="537"/>
      <c r="R29" s="536">
        <f t="shared" si="2"/>
        <v>388</v>
      </c>
      <c r="S29" s="537"/>
      <c r="T29" s="536">
        <f t="shared" si="3"/>
        <v>450</v>
      </c>
      <c r="U29" s="539"/>
      <c r="V29" s="537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341"/>
      <c r="AI29" s="341"/>
      <c r="AJ29" s="341"/>
      <c r="AK29" s="341"/>
      <c r="AL29" s="341"/>
      <c r="AM29" s="341"/>
      <c r="AN29" s="341"/>
      <c r="AO29" s="341"/>
      <c r="AP29" s="341"/>
      <c r="AQ29" s="341"/>
      <c r="AR29" s="341"/>
      <c r="AS29" s="341"/>
      <c r="AT29" s="341"/>
      <c r="AU29" s="341"/>
    </row>
    <row r="30" spans="1:47" s="342" customFormat="1" x14ac:dyDescent="0.15">
      <c r="A30" s="344"/>
      <c r="B30" s="357">
        <v>225</v>
      </c>
      <c r="C30" s="358" t="s">
        <v>230</v>
      </c>
      <c r="D30" s="359">
        <v>225</v>
      </c>
      <c r="E30" s="534">
        <v>458</v>
      </c>
      <c r="F30" s="535"/>
      <c r="G30" s="534">
        <f t="shared" si="0"/>
        <v>573</v>
      </c>
      <c r="H30" s="535"/>
      <c r="I30" s="534">
        <f t="shared" si="1"/>
        <v>664</v>
      </c>
      <c r="J30" s="538"/>
      <c r="K30" s="535"/>
      <c r="L30" s="352"/>
      <c r="M30" s="357">
        <v>225</v>
      </c>
      <c r="N30" s="358" t="s">
        <v>230</v>
      </c>
      <c r="O30" s="359">
        <v>225</v>
      </c>
      <c r="P30" s="534">
        <v>507</v>
      </c>
      <c r="Q30" s="535"/>
      <c r="R30" s="534">
        <f t="shared" si="2"/>
        <v>634</v>
      </c>
      <c r="S30" s="535"/>
      <c r="T30" s="534">
        <f t="shared" si="3"/>
        <v>735</v>
      </c>
      <c r="U30" s="538"/>
      <c r="V30" s="535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341"/>
      <c r="AI30" s="341"/>
      <c r="AJ30" s="341"/>
      <c r="AK30" s="341"/>
      <c r="AL30" s="341"/>
      <c r="AM30" s="341"/>
      <c r="AN30" s="341"/>
      <c r="AO30" s="341"/>
      <c r="AP30" s="341"/>
      <c r="AQ30" s="341"/>
      <c r="AR30" s="341"/>
      <c r="AS30" s="341"/>
      <c r="AT30" s="341"/>
      <c r="AU30" s="341"/>
    </row>
    <row r="31" spans="1:47" s="342" customFormat="1" x14ac:dyDescent="0.15">
      <c r="A31" s="344"/>
      <c r="B31" s="354" t="s">
        <v>3</v>
      </c>
      <c r="C31" s="355" t="s">
        <v>230</v>
      </c>
      <c r="D31" s="356" t="s">
        <v>3</v>
      </c>
      <c r="E31" s="536">
        <v>285</v>
      </c>
      <c r="F31" s="537"/>
      <c r="G31" s="536">
        <f t="shared" si="0"/>
        <v>356</v>
      </c>
      <c r="H31" s="537"/>
      <c r="I31" s="536">
        <f t="shared" si="1"/>
        <v>413</v>
      </c>
      <c r="J31" s="539"/>
      <c r="K31" s="537"/>
      <c r="L31" s="352"/>
      <c r="M31" s="354" t="s">
        <v>3</v>
      </c>
      <c r="N31" s="355" t="s">
        <v>230</v>
      </c>
      <c r="O31" s="356" t="s">
        <v>3</v>
      </c>
      <c r="P31" s="536">
        <v>335</v>
      </c>
      <c r="Q31" s="537"/>
      <c r="R31" s="536">
        <f t="shared" si="2"/>
        <v>419</v>
      </c>
      <c r="S31" s="537"/>
      <c r="T31" s="536">
        <f t="shared" si="3"/>
        <v>486</v>
      </c>
      <c r="U31" s="539"/>
      <c r="V31" s="537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341"/>
      <c r="AI31" s="341"/>
      <c r="AJ31" s="341"/>
      <c r="AK31" s="341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</row>
    <row r="32" spans="1:47" s="342" customFormat="1" x14ac:dyDescent="0.15">
      <c r="A32" s="344"/>
      <c r="B32" s="357">
        <v>250</v>
      </c>
      <c r="C32" s="358" t="s">
        <v>230</v>
      </c>
      <c r="D32" s="359">
        <v>250</v>
      </c>
      <c r="E32" s="534">
        <v>482</v>
      </c>
      <c r="F32" s="535"/>
      <c r="G32" s="534">
        <f t="shared" si="0"/>
        <v>603</v>
      </c>
      <c r="H32" s="535"/>
      <c r="I32" s="534">
        <f t="shared" si="1"/>
        <v>699</v>
      </c>
      <c r="J32" s="538"/>
      <c r="K32" s="535"/>
      <c r="L32" s="352"/>
      <c r="M32" s="357">
        <v>250</v>
      </c>
      <c r="N32" s="358" t="s">
        <v>230</v>
      </c>
      <c r="O32" s="359">
        <v>250</v>
      </c>
      <c r="P32" s="534">
        <v>532</v>
      </c>
      <c r="Q32" s="535"/>
      <c r="R32" s="534">
        <f t="shared" si="2"/>
        <v>665</v>
      </c>
      <c r="S32" s="535"/>
      <c r="T32" s="534">
        <f t="shared" si="3"/>
        <v>771</v>
      </c>
      <c r="U32" s="538"/>
      <c r="V32" s="535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341"/>
      <c r="AI32" s="341"/>
      <c r="AJ32" s="341"/>
      <c r="AK32" s="341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</row>
    <row r="33" spans="1:47" s="342" customFormat="1" x14ac:dyDescent="0.15">
      <c r="A33" s="344"/>
      <c r="B33" s="354" t="s">
        <v>4</v>
      </c>
      <c r="C33" s="355" t="s">
        <v>230</v>
      </c>
      <c r="D33" s="356" t="s">
        <v>4</v>
      </c>
      <c r="E33" s="536">
        <v>366</v>
      </c>
      <c r="F33" s="537"/>
      <c r="G33" s="536">
        <f t="shared" si="0"/>
        <v>458</v>
      </c>
      <c r="H33" s="537"/>
      <c r="I33" s="536">
        <f t="shared" si="1"/>
        <v>531</v>
      </c>
      <c r="J33" s="539"/>
      <c r="K33" s="537"/>
      <c r="L33" s="352"/>
      <c r="M33" s="354" t="s">
        <v>4</v>
      </c>
      <c r="N33" s="355" t="s">
        <v>230</v>
      </c>
      <c r="O33" s="356" t="s">
        <v>4</v>
      </c>
      <c r="P33" s="536">
        <v>434</v>
      </c>
      <c r="Q33" s="537"/>
      <c r="R33" s="536">
        <f t="shared" si="2"/>
        <v>543</v>
      </c>
      <c r="S33" s="537"/>
      <c r="T33" s="536">
        <f t="shared" si="3"/>
        <v>629</v>
      </c>
      <c r="U33" s="539"/>
      <c r="V33" s="537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341"/>
      <c r="AI33" s="341"/>
      <c r="AJ33" s="341"/>
      <c r="AK33" s="341"/>
      <c r="AL33" s="341"/>
      <c r="AM33" s="341"/>
      <c r="AN33" s="341"/>
      <c r="AO33" s="341"/>
      <c r="AP33" s="341"/>
      <c r="AQ33" s="341"/>
      <c r="AR33" s="341"/>
      <c r="AS33" s="341"/>
      <c r="AT33" s="341"/>
      <c r="AU33" s="341"/>
    </row>
    <row r="34" spans="1:47" s="342" customFormat="1" x14ac:dyDescent="0.15">
      <c r="A34" s="344"/>
      <c r="B34" s="357">
        <v>300</v>
      </c>
      <c r="C34" s="358" t="s">
        <v>230</v>
      </c>
      <c r="D34" s="359">
        <v>300</v>
      </c>
      <c r="E34" s="534">
        <v>605</v>
      </c>
      <c r="F34" s="535"/>
      <c r="G34" s="534">
        <f t="shared" si="0"/>
        <v>756</v>
      </c>
      <c r="H34" s="535"/>
      <c r="I34" s="534">
        <f t="shared" si="1"/>
        <v>877</v>
      </c>
      <c r="J34" s="538"/>
      <c r="K34" s="535"/>
      <c r="L34" s="352"/>
      <c r="M34" s="357">
        <v>300</v>
      </c>
      <c r="N34" s="358" t="s">
        <v>230</v>
      </c>
      <c r="O34" s="359">
        <v>300</v>
      </c>
      <c r="P34" s="534">
        <v>673</v>
      </c>
      <c r="Q34" s="535"/>
      <c r="R34" s="534">
        <f t="shared" si="2"/>
        <v>841</v>
      </c>
      <c r="S34" s="535"/>
      <c r="T34" s="534">
        <f t="shared" si="3"/>
        <v>976</v>
      </c>
      <c r="U34" s="538"/>
      <c r="V34" s="535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341"/>
      <c r="AI34" s="341"/>
      <c r="AJ34" s="341"/>
      <c r="AK34" s="341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</row>
    <row r="35" spans="1:47" s="342" customFormat="1" x14ac:dyDescent="0.15">
      <c r="A35" s="344"/>
      <c r="B35" s="354" t="s">
        <v>5</v>
      </c>
      <c r="C35" s="355" t="s">
        <v>230</v>
      </c>
      <c r="D35" s="356" t="s">
        <v>5</v>
      </c>
      <c r="E35" s="536">
        <v>480</v>
      </c>
      <c r="F35" s="537"/>
      <c r="G35" s="536">
        <f t="shared" si="0"/>
        <v>600</v>
      </c>
      <c r="H35" s="537"/>
      <c r="I35" s="536">
        <f t="shared" si="1"/>
        <v>696</v>
      </c>
      <c r="J35" s="539"/>
      <c r="K35" s="537"/>
      <c r="L35" s="352"/>
      <c r="M35" s="354" t="s">
        <v>5</v>
      </c>
      <c r="N35" s="355" t="s">
        <v>230</v>
      </c>
      <c r="O35" s="356" t="s">
        <v>5</v>
      </c>
      <c r="P35" s="536">
        <v>560</v>
      </c>
      <c r="Q35" s="537"/>
      <c r="R35" s="536">
        <f t="shared" si="2"/>
        <v>700</v>
      </c>
      <c r="S35" s="537"/>
      <c r="T35" s="536">
        <f t="shared" si="3"/>
        <v>812</v>
      </c>
      <c r="U35" s="539"/>
      <c r="V35" s="537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341"/>
      <c r="AI35" s="341"/>
      <c r="AJ35" s="341"/>
      <c r="AK35" s="341"/>
      <c r="AL35" s="341"/>
      <c r="AM35" s="341"/>
      <c r="AN35" s="341"/>
      <c r="AO35" s="341"/>
      <c r="AP35" s="341"/>
      <c r="AQ35" s="341"/>
      <c r="AR35" s="341"/>
      <c r="AS35" s="341"/>
      <c r="AT35" s="341"/>
      <c r="AU35" s="341"/>
    </row>
    <row r="36" spans="1:47" s="342" customFormat="1" x14ac:dyDescent="0.15">
      <c r="A36" s="344"/>
      <c r="B36" s="357">
        <v>350</v>
      </c>
      <c r="C36" s="358" t="s">
        <v>230</v>
      </c>
      <c r="D36" s="359">
        <v>350</v>
      </c>
      <c r="E36" s="534">
        <v>769</v>
      </c>
      <c r="F36" s="535"/>
      <c r="G36" s="534">
        <f t="shared" si="0"/>
        <v>961</v>
      </c>
      <c r="H36" s="535"/>
      <c r="I36" s="534">
        <f t="shared" si="1"/>
        <v>1115</v>
      </c>
      <c r="J36" s="538"/>
      <c r="K36" s="535"/>
      <c r="L36" s="352"/>
      <c r="M36" s="357">
        <v>350</v>
      </c>
      <c r="N36" s="358" t="s">
        <v>230</v>
      </c>
      <c r="O36" s="359">
        <v>350</v>
      </c>
      <c r="P36" s="534">
        <v>849</v>
      </c>
      <c r="Q36" s="535"/>
      <c r="R36" s="534">
        <f t="shared" si="2"/>
        <v>1061</v>
      </c>
      <c r="S36" s="535"/>
      <c r="T36" s="534">
        <f t="shared" si="3"/>
        <v>1231</v>
      </c>
      <c r="U36" s="538"/>
      <c r="V36" s="535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</row>
    <row r="37" spans="1:47" s="342" customFormat="1" x14ac:dyDescent="0.15">
      <c r="A37" s="344"/>
      <c r="B37" s="354" t="s">
        <v>232</v>
      </c>
      <c r="C37" s="355" t="s">
        <v>230</v>
      </c>
      <c r="D37" s="356" t="s">
        <v>232</v>
      </c>
      <c r="E37" s="536">
        <v>567</v>
      </c>
      <c r="F37" s="537"/>
      <c r="G37" s="536">
        <f t="shared" si="0"/>
        <v>709</v>
      </c>
      <c r="H37" s="537"/>
      <c r="I37" s="536">
        <f t="shared" si="1"/>
        <v>822</v>
      </c>
      <c r="J37" s="539"/>
      <c r="K37" s="537"/>
      <c r="L37" s="352"/>
      <c r="M37" s="354" t="s">
        <v>232</v>
      </c>
      <c r="N37" s="355" t="s">
        <v>230</v>
      </c>
      <c r="O37" s="356" t="s">
        <v>232</v>
      </c>
      <c r="P37" s="536">
        <v>665</v>
      </c>
      <c r="Q37" s="537"/>
      <c r="R37" s="536">
        <f t="shared" si="2"/>
        <v>831</v>
      </c>
      <c r="S37" s="537"/>
      <c r="T37" s="536">
        <f t="shared" si="3"/>
        <v>964</v>
      </c>
      <c r="U37" s="539"/>
      <c r="V37" s="537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341"/>
      <c r="AI37" s="341"/>
      <c r="AJ37" s="341"/>
      <c r="AK37" s="341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</row>
    <row r="38" spans="1:47" s="342" customFormat="1" x14ac:dyDescent="0.15">
      <c r="A38" s="344"/>
      <c r="B38" s="357">
        <v>375</v>
      </c>
      <c r="C38" s="358" t="s">
        <v>230</v>
      </c>
      <c r="D38" s="359">
        <v>375</v>
      </c>
      <c r="E38" s="534">
        <v>931</v>
      </c>
      <c r="F38" s="535"/>
      <c r="G38" s="534">
        <f t="shared" si="0"/>
        <v>1164</v>
      </c>
      <c r="H38" s="535"/>
      <c r="I38" s="534">
        <f t="shared" si="1"/>
        <v>1350</v>
      </c>
      <c r="J38" s="538"/>
      <c r="K38" s="535"/>
      <c r="L38" s="352"/>
      <c r="M38" s="357">
        <v>375</v>
      </c>
      <c r="N38" s="358" t="s">
        <v>230</v>
      </c>
      <c r="O38" s="359">
        <v>375</v>
      </c>
      <c r="P38" s="534">
        <v>1029</v>
      </c>
      <c r="Q38" s="535"/>
      <c r="R38" s="534">
        <f t="shared" si="2"/>
        <v>1286</v>
      </c>
      <c r="S38" s="535"/>
      <c r="T38" s="534">
        <f t="shared" si="3"/>
        <v>1492</v>
      </c>
      <c r="U38" s="538"/>
      <c r="V38" s="535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341"/>
      <c r="AI38" s="341"/>
      <c r="AJ38" s="341"/>
      <c r="AK38" s="341"/>
      <c r="AL38" s="341"/>
      <c r="AM38" s="341"/>
      <c r="AN38" s="341"/>
      <c r="AO38" s="341"/>
      <c r="AP38" s="341"/>
      <c r="AQ38" s="341"/>
      <c r="AR38" s="341"/>
      <c r="AS38" s="341"/>
      <c r="AT38" s="341"/>
      <c r="AU38" s="341"/>
    </row>
    <row r="39" spans="1:47" s="342" customFormat="1" x14ac:dyDescent="0.15">
      <c r="A39" s="344"/>
      <c r="B39" s="354" t="s">
        <v>6</v>
      </c>
      <c r="C39" s="355" t="s">
        <v>230</v>
      </c>
      <c r="D39" s="356" t="s">
        <v>6</v>
      </c>
      <c r="E39" s="536">
        <v>640</v>
      </c>
      <c r="F39" s="537"/>
      <c r="G39" s="536">
        <f t="shared" si="0"/>
        <v>800</v>
      </c>
      <c r="H39" s="537"/>
      <c r="I39" s="536">
        <f t="shared" si="1"/>
        <v>928</v>
      </c>
      <c r="J39" s="539"/>
      <c r="K39" s="537"/>
      <c r="L39" s="352"/>
      <c r="M39" s="354" t="s">
        <v>6</v>
      </c>
      <c r="N39" s="355" t="s">
        <v>230</v>
      </c>
      <c r="O39" s="356" t="s">
        <v>6</v>
      </c>
      <c r="P39" s="536">
        <v>747</v>
      </c>
      <c r="Q39" s="537"/>
      <c r="R39" s="536">
        <f t="shared" si="2"/>
        <v>934</v>
      </c>
      <c r="S39" s="537"/>
      <c r="T39" s="536">
        <f t="shared" si="3"/>
        <v>1083</v>
      </c>
      <c r="U39" s="539"/>
      <c r="V39" s="537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</row>
    <row r="40" spans="1:47" s="342" customFormat="1" x14ac:dyDescent="0.15">
      <c r="A40" s="344"/>
      <c r="B40" s="357">
        <v>400</v>
      </c>
      <c r="C40" s="358" t="s">
        <v>230</v>
      </c>
      <c r="D40" s="359">
        <v>400</v>
      </c>
      <c r="E40" s="534">
        <v>1004</v>
      </c>
      <c r="F40" s="535"/>
      <c r="G40" s="534">
        <f t="shared" si="0"/>
        <v>1255</v>
      </c>
      <c r="H40" s="535"/>
      <c r="I40" s="534">
        <f t="shared" si="1"/>
        <v>1456</v>
      </c>
      <c r="J40" s="538"/>
      <c r="K40" s="535"/>
      <c r="L40" s="352"/>
      <c r="M40" s="357">
        <v>400</v>
      </c>
      <c r="N40" s="358" t="s">
        <v>230</v>
      </c>
      <c r="O40" s="359">
        <v>400</v>
      </c>
      <c r="P40" s="534">
        <v>1111</v>
      </c>
      <c r="Q40" s="535"/>
      <c r="R40" s="534">
        <f t="shared" si="2"/>
        <v>1389</v>
      </c>
      <c r="S40" s="535"/>
      <c r="T40" s="534">
        <f t="shared" si="3"/>
        <v>1611</v>
      </c>
      <c r="U40" s="538"/>
      <c r="V40" s="535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</row>
    <row r="41" spans="1:47" s="342" customFormat="1" x14ac:dyDescent="0.15">
      <c r="A41" s="344"/>
      <c r="B41" s="354" t="s">
        <v>7</v>
      </c>
      <c r="C41" s="355" t="s">
        <v>230</v>
      </c>
      <c r="D41" s="356" t="s">
        <v>7</v>
      </c>
      <c r="E41" s="536">
        <v>755</v>
      </c>
      <c r="F41" s="537"/>
      <c r="G41" s="536">
        <f t="shared" si="0"/>
        <v>944</v>
      </c>
      <c r="H41" s="537"/>
      <c r="I41" s="536">
        <f t="shared" si="1"/>
        <v>1095</v>
      </c>
      <c r="J41" s="539"/>
      <c r="K41" s="537"/>
      <c r="L41" s="352"/>
      <c r="M41" s="354" t="s">
        <v>7</v>
      </c>
      <c r="N41" s="355" t="s">
        <v>230</v>
      </c>
      <c r="O41" s="356" t="s">
        <v>7</v>
      </c>
      <c r="P41" s="536">
        <v>889</v>
      </c>
      <c r="Q41" s="537"/>
      <c r="R41" s="536">
        <f t="shared" si="2"/>
        <v>1111</v>
      </c>
      <c r="S41" s="537"/>
      <c r="T41" s="536">
        <f t="shared" si="3"/>
        <v>1289</v>
      </c>
      <c r="U41" s="539"/>
      <c r="V41" s="537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341"/>
      <c r="AI41" s="341"/>
      <c r="AJ41" s="341"/>
      <c r="AK41" s="341"/>
      <c r="AL41" s="341"/>
      <c r="AM41" s="341"/>
      <c r="AN41" s="341"/>
      <c r="AO41" s="341"/>
      <c r="AP41" s="341"/>
      <c r="AQ41" s="341"/>
      <c r="AR41" s="341"/>
      <c r="AS41" s="341"/>
      <c r="AT41" s="341"/>
      <c r="AU41" s="341"/>
    </row>
    <row r="42" spans="1:47" s="342" customFormat="1" x14ac:dyDescent="0.15">
      <c r="A42" s="344"/>
      <c r="B42" s="357">
        <v>450</v>
      </c>
      <c r="C42" s="358" t="s">
        <v>230</v>
      </c>
      <c r="D42" s="359">
        <v>450</v>
      </c>
      <c r="E42" s="534">
        <v>1205</v>
      </c>
      <c r="F42" s="535"/>
      <c r="G42" s="534">
        <f t="shared" si="0"/>
        <v>1506</v>
      </c>
      <c r="H42" s="535"/>
      <c r="I42" s="534">
        <f t="shared" si="1"/>
        <v>1747</v>
      </c>
      <c r="J42" s="538"/>
      <c r="K42" s="535"/>
      <c r="L42" s="352"/>
      <c r="M42" s="357">
        <v>450</v>
      </c>
      <c r="N42" s="358" t="s">
        <v>230</v>
      </c>
      <c r="O42" s="359">
        <v>450</v>
      </c>
      <c r="P42" s="534">
        <v>1339</v>
      </c>
      <c r="Q42" s="535"/>
      <c r="R42" s="534">
        <f t="shared" si="2"/>
        <v>1674</v>
      </c>
      <c r="S42" s="535"/>
      <c r="T42" s="534">
        <f t="shared" si="3"/>
        <v>1942</v>
      </c>
      <c r="U42" s="538"/>
      <c r="V42" s="535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I42" s="341"/>
      <c r="AJ42" s="341"/>
      <c r="AK42" s="341"/>
      <c r="AL42" s="341"/>
      <c r="AM42" s="341"/>
      <c r="AN42" s="341"/>
      <c r="AO42" s="341"/>
      <c r="AP42" s="341"/>
      <c r="AQ42" s="341"/>
      <c r="AR42" s="341"/>
      <c r="AS42" s="341"/>
      <c r="AT42" s="341"/>
      <c r="AU42" s="341"/>
    </row>
    <row r="43" spans="1:47" s="342" customFormat="1" x14ac:dyDescent="0.15">
      <c r="A43" s="344"/>
      <c r="B43" s="354" t="s">
        <v>8</v>
      </c>
      <c r="C43" s="355" t="s">
        <v>230</v>
      </c>
      <c r="D43" s="356" t="s">
        <v>8</v>
      </c>
      <c r="E43" s="536">
        <v>885</v>
      </c>
      <c r="F43" s="537"/>
      <c r="G43" s="536">
        <f t="shared" si="0"/>
        <v>1106</v>
      </c>
      <c r="H43" s="537"/>
      <c r="I43" s="536">
        <f t="shared" si="1"/>
        <v>1283</v>
      </c>
      <c r="J43" s="539"/>
      <c r="K43" s="537"/>
      <c r="L43" s="352"/>
      <c r="M43" s="354" t="s">
        <v>8</v>
      </c>
      <c r="N43" s="355" t="s">
        <v>230</v>
      </c>
      <c r="O43" s="356" t="s">
        <v>8</v>
      </c>
      <c r="P43" s="536">
        <v>1008</v>
      </c>
      <c r="Q43" s="537"/>
      <c r="R43" s="536">
        <f t="shared" si="2"/>
        <v>1260</v>
      </c>
      <c r="S43" s="537"/>
      <c r="T43" s="536">
        <f t="shared" si="3"/>
        <v>1462</v>
      </c>
      <c r="U43" s="539"/>
      <c r="V43" s="537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341"/>
      <c r="AI43" s="341"/>
      <c r="AJ43" s="341"/>
      <c r="AK43" s="341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</row>
    <row r="44" spans="1:47" s="342" customFormat="1" x14ac:dyDescent="0.15">
      <c r="A44" s="344"/>
      <c r="B44" s="357">
        <v>500</v>
      </c>
      <c r="C44" s="358" t="s">
        <v>230</v>
      </c>
      <c r="D44" s="359">
        <v>500</v>
      </c>
      <c r="E44" s="534">
        <v>1432</v>
      </c>
      <c r="F44" s="535"/>
      <c r="G44" s="534">
        <f t="shared" si="0"/>
        <v>1790</v>
      </c>
      <c r="H44" s="535"/>
      <c r="I44" s="534">
        <f t="shared" si="1"/>
        <v>2076</v>
      </c>
      <c r="J44" s="538"/>
      <c r="K44" s="535"/>
      <c r="L44" s="352"/>
      <c r="M44" s="357">
        <v>500</v>
      </c>
      <c r="N44" s="358" t="s">
        <v>230</v>
      </c>
      <c r="O44" s="359">
        <v>500</v>
      </c>
      <c r="P44" s="534">
        <v>1555</v>
      </c>
      <c r="Q44" s="535"/>
      <c r="R44" s="534">
        <f t="shared" si="2"/>
        <v>1944</v>
      </c>
      <c r="S44" s="535"/>
      <c r="T44" s="534">
        <f t="shared" si="3"/>
        <v>2255</v>
      </c>
      <c r="U44" s="538"/>
      <c r="V44" s="535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  <c r="AH44" s="341"/>
      <c r="AI44" s="341"/>
      <c r="AJ44" s="341"/>
      <c r="AK44" s="341"/>
      <c r="AL44" s="341"/>
      <c r="AM44" s="341"/>
      <c r="AN44" s="341"/>
      <c r="AO44" s="341"/>
      <c r="AP44" s="341"/>
      <c r="AQ44" s="341"/>
      <c r="AR44" s="341"/>
      <c r="AS44" s="341"/>
      <c r="AT44" s="341"/>
      <c r="AU44" s="341"/>
    </row>
    <row r="45" spans="1:47" s="342" customFormat="1" x14ac:dyDescent="0.15">
      <c r="A45" s="344"/>
      <c r="B45" s="354" t="s">
        <v>9</v>
      </c>
      <c r="C45" s="355" t="s">
        <v>230</v>
      </c>
      <c r="D45" s="356" t="s">
        <v>9</v>
      </c>
      <c r="E45" s="536">
        <v>1006</v>
      </c>
      <c r="F45" s="537"/>
      <c r="G45" s="536">
        <f t="shared" si="0"/>
        <v>1258</v>
      </c>
      <c r="H45" s="537"/>
      <c r="I45" s="536">
        <f t="shared" si="1"/>
        <v>1459</v>
      </c>
      <c r="J45" s="539"/>
      <c r="K45" s="537"/>
      <c r="L45" s="352"/>
      <c r="M45" s="354" t="s">
        <v>9</v>
      </c>
      <c r="N45" s="355" t="s">
        <v>230</v>
      </c>
      <c r="O45" s="356" t="s">
        <v>9</v>
      </c>
      <c r="P45" s="536">
        <v>1178</v>
      </c>
      <c r="Q45" s="537"/>
      <c r="R45" s="536">
        <f t="shared" si="2"/>
        <v>1473</v>
      </c>
      <c r="S45" s="537"/>
      <c r="T45" s="536">
        <f t="shared" si="3"/>
        <v>1708</v>
      </c>
      <c r="U45" s="539"/>
      <c r="V45" s="537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  <c r="AH45" s="341"/>
      <c r="AI45" s="341"/>
      <c r="AJ45" s="341"/>
      <c r="AK45" s="341"/>
      <c r="AL45" s="341"/>
      <c r="AM45" s="341"/>
      <c r="AN45" s="341"/>
      <c r="AO45" s="341"/>
      <c r="AP45" s="341"/>
      <c r="AQ45" s="341"/>
      <c r="AR45" s="341"/>
      <c r="AS45" s="341"/>
      <c r="AT45" s="341"/>
      <c r="AU45" s="341"/>
    </row>
    <row r="46" spans="1:47" s="342" customFormat="1" x14ac:dyDescent="0.15">
      <c r="A46" s="344"/>
      <c r="B46" s="357">
        <v>550</v>
      </c>
      <c r="C46" s="358" t="s">
        <v>230</v>
      </c>
      <c r="D46" s="359">
        <v>550</v>
      </c>
      <c r="E46" s="534">
        <v>1671</v>
      </c>
      <c r="F46" s="535"/>
      <c r="G46" s="534">
        <f t="shared" si="0"/>
        <v>2089</v>
      </c>
      <c r="H46" s="535"/>
      <c r="I46" s="534">
        <f t="shared" si="1"/>
        <v>2423</v>
      </c>
      <c r="J46" s="538"/>
      <c r="K46" s="535"/>
      <c r="L46" s="352"/>
      <c r="M46" s="357">
        <v>550</v>
      </c>
      <c r="N46" s="358" t="s">
        <v>230</v>
      </c>
      <c r="O46" s="359">
        <v>550</v>
      </c>
      <c r="P46" s="534">
        <v>1843</v>
      </c>
      <c r="Q46" s="535"/>
      <c r="R46" s="534">
        <f t="shared" si="2"/>
        <v>2304</v>
      </c>
      <c r="S46" s="535"/>
      <c r="T46" s="534">
        <f t="shared" si="3"/>
        <v>2672</v>
      </c>
      <c r="U46" s="538"/>
      <c r="V46" s="535"/>
      <c r="X46" s="341"/>
      <c r="Y46" s="341"/>
      <c r="Z46" s="341"/>
      <c r="AA46" s="341"/>
      <c r="AB46" s="341"/>
      <c r="AC46" s="341"/>
      <c r="AD46" s="341"/>
      <c r="AE46" s="341"/>
      <c r="AF46" s="341"/>
      <c r="AG46" s="341"/>
      <c r="AH46" s="341"/>
      <c r="AI46" s="341"/>
      <c r="AJ46" s="341"/>
      <c r="AK46" s="341"/>
      <c r="AL46" s="341"/>
      <c r="AM46" s="341"/>
      <c r="AN46" s="341"/>
      <c r="AO46" s="341"/>
      <c r="AP46" s="341"/>
      <c r="AQ46" s="341"/>
      <c r="AR46" s="341"/>
      <c r="AS46" s="341"/>
      <c r="AT46" s="341"/>
      <c r="AU46" s="341"/>
    </row>
    <row r="47" spans="1:47" s="342" customFormat="1" x14ac:dyDescent="0.15">
      <c r="A47" s="344"/>
      <c r="B47" s="354" t="s">
        <v>10</v>
      </c>
      <c r="C47" s="355" t="s">
        <v>230</v>
      </c>
      <c r="D47" s="356" t="s">
        <v>10</v>
      </c>
      <c r="E47" s="536">
        <v>1155</v>
      </c>
      <c r="F47" s="537"/>
      <c r="G47" s="536">
        <f t="shared" si="0"/>
        <v>1444</v>
      </c>
      <c r="H47" s="537"/>
      <c r="I47" s="536">
        <f t="shared" si="1"/>
        <v>1675</v>
      </c>
      <c r="J47" s="539"/>
      <c r="K47" s="537"/>
      <c r="L47" s="352"/>
      <c r="M47" s="354" t="s">
        <v>10</v>
      </c>
      <c r="N47" s="355" t="s">
        <v>230</v>
      </c>
      <c r="O47" s="356" t="s">
        <v>10</v>
      </c>
      <c r="P47" s="536">
        <v>1360</v>
      </c>
      <c r="Q47" s="537"/>
      <c r="R47" s="536">
        <f t="shared" si="2"/>
        <v>1700</v>
      </c>
      <c r="S47" s="537"/>
      <c r="T47" s="536">
        <f t="shared" si="3"/>
        <v>1972</v>
      </c>
      <c r="U47" s="539"/>
      <c r="V47" s="537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  <c r="AH47" s="341"/>
      <c r="AI47" s="341"/>
      <c r="AJ47" s="341"/>
      <c r="AK47" s="341"/>
      <c r="AL47" s="341"/>
      <c r="AM47" s="341"/>
      <c r="AN47" s="341"/>
      <c r="AO47" s="341"/>
      <c r="AP47" s="341"/>
      <c r="AQ47" s="341"/>
      <c r="AR47" s="341"/>
      <c r="AS47" s="341"/>
      <c r="AT47" s="341"/>
      <c r="AU47" s="341"/>
    </row>
    <row r="48" spans="1:47" s="342" customFormat="1" x14ac:dyDescent="0.15">
      <c r="A48" s="344"/>
      <c r="B48" s="357">
        <v>600</v>
      </c>
      <c r="C48" s="358" t="s">
        <v>230</v>
      </c>
      <c r="D48" s="359">
        <v>600</v>
      </c>
      <c r="E48" s="534">
        <v>1923</v>
      </c>
      <c r="F48" s="535"/>
      <c r="G48" s="534">
        <f t="shared" si="0"/>
        <v>2404</v>
      </c>
      <c r="H48" s="535"/>
      <c r="I48" s="534">
        <f t="shared" si="1"/>
        <v>2788</v>
      </c>
      <c r="J48" s="538"/>
      <c r="K48" s="535"/>
      <c r="L48" s="352"/>
      <c r="M48" s="357">
        <v>600</v>
      </c>
      <c r="N48" s="358" t="s">
        <v>230</v>
      </c>
      <c r="O48" s="359">
        <v>600</v>
      </c>
      <c r="P48" s="534">
        <v>2128</v>
      </c>
      <c r="Q48" s="535"/>
      <c r="R48" s="534">
        <f t="shared" si="2"/>
        <v>2660</v>
      </c>
      <c r="S48" s="535"/>
      <c r="T48" s="534">
        <f t="shared" si="3"/>
        <v>3086</v>
      </c>
      <c r="U48" s="538"/>
      <c r="V48" s="535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  <c r="AH48" s="341"/>
      <c r="AI48" s="341"/>
      <c r="AJ48" s="341"/>
      <c r="AK48" s="341"/>
      <c r="AL48" s="341"/>
      <c r="AM48" s="341"/>
      <c r="AN48" s="341"/>
      <c r="AO48" s="341"/>
      <c r="AP48" s="341"/>
      <c r="AQ48" s="341"/>
      <c r="AR48" s="341"/>
      <c r="AS48" s="341"/>
      <c r="AT48" s="341"/>
      <c r="AU48" s="341"/>
    </row>
    <row r="49" spans="1:47" s="342" customFormat="1" x14ac:dyDescent="0.15">
      <c r="A49" s="344"/>
      <c r="B49" s="354" t="s">
        <v>11</v>
      </c>
      <c r="C49" s="355" t="s">
        <v>230</v>
      </c>
      <c r="D49" s="356" t="s">
        <v>11</v>
      </c>
      <c r="E49" s="536">
        <v>1466</v>
      </c>
      <c r="F49" s="537"/>
      <c r="G49" s="536">
        <f t="shared" si="0"/>
        <v>1833</v>
      </c>
      <c r="H49" s="537"/>
      <c r="I49" s="536">
        <f t="shared" si="1"/>
        <v>2126</v>
      </c>
      <c r="J49" s="539"/>
      <c r="K49" s="537"/>
      <c r="L49" s="352"/>
      <c r="M49" s="354" t="s">
        <v>11</v>
      </c>
      <c r="N49" s="355" t="s">
        <v>230</v>
      </c>
      <c r="O49" s="356" t="s">
        <v>11</v>
      </c>
      <c r="P49" s="536">
        <v>1520</v>
      </c>
      <c r="Q49" s="537"/>
      <c r="R49" s="536">
        <f t="shared" si="2"/>
        <v>1900</v>
      </c>
      <c r="S49" s="537"/>
      <c r="T49" s="536">
        <f t="shared" si="3"/>
        <v>2204</v>
      </c>
      <c r="U49" s="539"/>
      <c r="V49" s="537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  <c r="AH49" s="341"/>
      <c r="AI49" s="341"/>
      <c r="AJ49" s="341"/>
      <c r="AK49" s="341"/>
      <c r="AL49" s="341"/>
      <c r="AM49" s="341"/>
      <c r="AN49" s="341"/>
      <c r="AO49" s="341"/>
      <c r="AP49" s="341"/>
      <c r="AQ49" s="341"/>
      <c r="AR49" s="341"/>
      <c r="AS49" s="341"/>
      <c r="AT49" s="341"/>
      <c r="AU49" s="341"/>
    </row>
    <row r="50" spans="1:47" s="342" customFormat="1" x14ac:dyDescent="0.15">
      <c r="A50" s="344"/>
      <c r="B50" s="357">
        <v>650</v>
      </c>
      <c r="C50" s="358" t="s">
        <v>230</v>
      </c>
      <c r="D50" s="359">
        <v>650</v>
      </c>
      <c r="E50" s="534">
        <v>2358</v>
      </c>
      <c r="F50" s="535"/>
      <c r="G50" s="534">
        <f t="shared" si="0"/>
        <v>2948</v>
      </c>
      <c r="H50" s="535"/>
      <c r="I50" s="534">
        <f t="shared" si="1"/>
        <v>3419</v>
      </c>
      <c r="J50" s="538"/>
      <c r="K50" s="535"/>
      <c r="L50" s="352"/>
      <c r="M50" s="357">
        <v>650</v>
      </c>
      <c r="N50" s="358" t="s">
        <v>230</v>
      </c>
      <c r="O50" s="359">
        <v>650</v>
      </c>
      <c r="P50" s="534">
        <v>2412</v>
      </c>
      <c r="Q50" s="535"/>
      <c r="R50" s="534">
        <f t="shared" si="2"/>
        <v>3015</v>
      </c>
      <c r="S50" s="535"/>
      <c r="T50" s="534">
        <f t="shared" si="3"/>
        <v>3497</v>
      </c>
      <c r="U50" s="538"/>
      <c r="V50" s="535"/>
      <c r="X50" s="341"/>
      <c r="Y50" s="341"/>
      <c r="Z50" s="341"/>
      <c r="AA50" s="341"/>
      <c r="AB50" s="341"/>
      <c r="AC50" s="341"/>
      <c r="AD50" s="341"/>
      <c r="AE50" s="341"/>
      <c r="AF50" s="341"/>
      <c r="AG50" s="341"/>
      <c r="AH50" s="341"/>
      <c r="AI50" s="341"/>
      <c r="AJ50" s="341"/>
      <c r="AK50" s="341"/>
      <c r="AL50" s="341"/>
      <c r="AM50" s="341"/>
      <c r="AN50" s="341"/>
      <c r="AO50" s="341"/>
      <c r="AP50" s="341"/>
      <c r="AQ50" s="341"/>
      <c r="AR50" s="341"/>
      <c r="AS50" s="341"/>
      <c r="AT50" s="341"/>
      <c r="AU50" s="341"/>
    </row>
    <row r="51" spans="1:47" s="342" customFormat="1" x14ac:dyDescent="0.15">
      <c r="A51" s="344"/>
      <c r="B51" s="354" t="s">
        <v>12</v>
      </c>
      <c r="C51" s="355" t="s">
        <v>230</v>
      </c>
      <c r="D51" s="356" t="s">
        <v>12</v>
      </c>
      <c r="E51" s="536">
        <v>1678</v>
      </c>
      <c r="F51" s="537"/>
      <c r="G51" s="536">
        <f t="shared" si="0"/>
        <v>2098</v>
      </c>
      <c r="H51" s="537"/>
      <c r="I51" s="536">
        <f t="shared" si="1"/>
        <v>2433</v>
      </c>
      <c r="J51" s="539"/>
      <c r="K51" s="537"/>
      <c r="L51" s="352"/>
      <c r="M51" s="354" t="s">
        <v>12</v>
      </c>
      <c r="N51" s="355" t="s">
        <v>230</v>
      </c>
      <c r="O51" s="356" t="s">
        <v>12</v>
      </c>
      <c r="P51" s="536">
        <v>1680</v>
      </c>
      <c r="Q51" s="537"/>
      <c r="R51" s="536">
        <f t="shared" si="2"/>
        <v>2100</v>
      </c>
      <c r="S51" s="537"/>
      <c r="T51" s="536">
        <f t="shared" si="3"/>
        <v>2436</v>
      </c>
      <c r="U51" s="539"/>
      <c r="V51" s="537"/>
      <c r="X51" s="341"/>
      <c r="Y51" s="341"/>
      <c r="Z51" s="341"/>
      <c r="AA51" s="341"/>
      <c r="AB51" s="341"/>
      <c r="AC51" s="341"/>
      <c r="AD51" s="341"/>
      <c r="AE51" s="341"/>
      <c r="AF51" s="341"/>
      <c r="AG51" s="341"/>
      <c r="AH51" s="341"/>
      <c r="AI51" s="341"/>
      <c r="AJ51" s="341"/>
      <c r="AK51" s="341"/>
      <c r="AL51" s="341"/>
      <c r="AM51" s="341"/>
      <c r="AN51" s="341"/>
      <c r="AO51" s="341"/>
      <c r="AP51" s="341"/>
      <c r="AQ51" s="341"/>
      <c r="AR51" s="341"/>
      <c r="AS51" s="341"/>
      <c r="AT51" s="341"/>
      <c r="AU51" s="341"/>
    </row>
    <row r="52" spans="1:47" s="342" customFormat="1" x14ac:dyDescent="0.15">
      <c r="A52" s="344"/>
      <c r="B52" s="357">
        <v>700</v>
      </c>
      <c r="C52" s="358" t="s">
        <v>230</v>
      </c>
      <c r="D52" s="359">
        <v>700</v>
      </c>
      <c r="E52" s="534">
        <v>2705</v>
      </c>
      <c r="F52" s="535"/>
      <c r="G52" s="534">
        <f t="shared" si="0"/>
        <v>3381</v>
      </c>
      <c r="H52" s="535"/>
      <c r="I52" s="534">
        <f t="shared" si="1"/>
        <v>3922</v>
      </c>
      <c r="J52" s="538"/>
      <c r="K52" s="535"/>
      <c r="L52" s="352"/>
      <c r="M52" s="357">
        <v>700</v>
      </c>
      <c r="N52" s="358" t="s">
        <v>230</v>
      </c>
      <c r="O52" s="359">
        <v>700</v>
      </c>
      <c r="P52" s="534">
        <v>2707</v>
      </c>
      <c r="Q52" s="535"/>
      <c r="R52" s="534">
        <f t="shared" si="2"/>
        <v>3384</v>
      </c>
      <c r="S52" s="535"/>
      <c r="T52" s="534">
        <f t="shared" si="3"/>
        <v>3925</v>
      </c>
      <c r="U52" s="538"/>
      <c r="V52" s="535"/>
      <c r="X52" s="341"/>
      <c r="Y52" s="341"/>
      <c r="Z52" s="341"/>
      <c r="AA52" s="341"/>
      <c r="AB52" s="341"/>
      <c r="AC52" s="341"/>
      <c r="AD52" s="341"/>
      <c r="AE52" s="341"/>
      <c r="AF52" s="341"/>
      <c r="AG52" s="341"/>
      <c r="AH52" s="341"/>
      <c r="AI52" s="341"/>
      <c r="AJ52" s="341"/>
      <c r="AK52" s="341"/>
      <c r="AL52" s="341"/>
      <c r="AM52" s="341"/>
      <c r="AN52" s="341"/>
      <c r="AO52" s="341"/>
      <c r="AP52" s="341"/>
      <c r="AQ52" s="341"/>
      <c r="AR52" s="341"/>
      <c r="AS52" s="341"/>
      <c r="AT52" s="341"/>
      <c r="AU52" s="341"/>
    </row>
    <row r="53" spans="1:47" x14ac:dyDescent="0.15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</row>
    <row r="54" spans="1:47" x14ac:dyDescent="0.15">
      <c r="A54" s="353" t="s">
        <v>23</v>
      </c>
      <c r="B54" s="353"/>
      <c r="C54" s="351"/>
      <c r="D54" s="345" t="s">
        <v>24</v>
      </c>
      <c r="F54" s="345"/>
      <c r="G54" s="345"/>
      <c r="H54" s="345"/>
      <c r="I54" s="345"/>
      <c r="J54" s="345"/>
      <c r="K54" s="345"/>
      <c r="L54" s="345"/>
      <c r="M54" s="345"/>
      <c r="N54" s="347"/>
      <c r="O54" s="345"/>
      <c r="P54" s="345"/>
      <c r="Q54" s="345"/>
      <c r="R54" s="345"/>
      <c r="S54" s="345"/>
      <c r="T54" s="345"/>
      <c r="U54" s="348" t="s">
        <v>223</v>
      </c>
    </row>
    <row r="55" spans="1:47" x14ac:dyDescent="0.15">
      <c r="A55" s="351"/>
      <c r="B55" s="351"/>
      <c r="C55" s="351"/>
      <c r="D55" s="353" t="s">
        <v>25</v>
      </c>
      <c r="F55" s="345"/>
      <c r="G55" s="345"/>
      <c r="H55" s="345"/>
      <c r="I55" s="345"/>
      <c r="J55" s="345"/>
      <c r="K55" s="345"/>
      <c r="L55" s="345"/>
      <c r="M55" s="345"/>
      <c r="N55" s="347"/>
      <c r="O55" s="345"/>
      <c r="P55" s="345"/>
      <c r="Q55" s="345"/>
      <c r="R55" s="345"/>
      <c r="S55" s="345"/>
      <c r="T55" s="345"/>
      <c r="U55" s="345"/>
      <c r="V55" s="345"/>
    </row>
  </sheetData>
  <mergeCells count="182">
    <mergeCell ref="E52:F52"/>
    <mergeCell ref="G52:H52"/>
    <mergeCell ref="I52:K52"/>
    <mergeCell ref="P52:Q52"/>
    <mergeCell ref="R52:S52"/>
    <mergeCell ref="T52:V52"/>
    <mergeCell ref="P50:Q50"/>
    <mergeCell ref="R50:S50"/>
    <mergeCell ref="T50:V50"/>
    <mergeCell ref="P51:Q51"/>
    <mergeCell ref="R51:S51"/>
    <mergeCell ref="T51:V51"/>
    <mergeCell ref="P48:Q48"/>
    <mergeCell ref="R48:S48"/>
    <mergeCell ref="T48:V48"/>
    <mergeCell ref="P49:Q49"/>
    <mergeCell ref="R49:S49"/>
    <mergeCell ref="T49:V49"/>
    <mergeCell ref="P46:Q46"/>
    <mergeCell ref="R46:S46"/>
    <mergeCell ref="T46:V46"/>
    <mergeCell ref="P47:Q47"/>
    <mergeCell ref="R47:S47"/>
    <mergeCell ref="T47:V47"/>
    <mergeCell ref="P44:Q44"/>
    <mergeCell ref="R44:S44"/>
    <mergeCell ref="T44:V44"/>
    <mergeCell ref="P45:Q45"/>
    <mergeCell ref="R45:S45"/>
    <mergeCell ref="T45:V45"/>
    <mergeCell ref="P42:Q42"/>
    <mergeCell ref="R42:S42"/>
    <mergeCell ref="T42:V42"/>
    <mergeCell ref="P43:Q43"/>
    <mergeCell ref="R43:S43"/>
    <mergeCell ref="T43:V43"/>
    <mergeCell ref="P40:Q40"/>
    <mergeCell ref="R40:S40"/>
    <mergeCell ref="T40:V40"/>
    <mergeCell ref="P41:Q41"/>
    <mergeCell ref="R41:S41"/>
    <mergeCell ref="T41:V41"/>
    <mergeCell ref="P38:Q38"/>
    <mergeCell ref="R38:S38"/>
    <mergeCell ref="T38:V38"/>
    <mergeCell ref="P39:Q39"/>
    <mergeCell ref="R39:S39"/>
    <mergeCell ref="T39:V39"/>
    <mergeCell ref="P36:Q36"/>
    <mergeCell ref="R36:S36"/>
    <mergeCell ref="T36:V36"/>
    <mergeCell ref="P37:Q37"/>
    <mergeCell ref="R37:S37"/>
    <mergeCell ref="T37:V37"/>
    <mergeCell ref="P34:Q34"/>
    <mergeCell ref="R34:S34"/>
    <mergeCell ref="T34:V34"/>
    <mergeCell ref="P35:Q35"/>
    <mergeCell ref="R35:S35"/>
    <mergeCell ref="T35:V35"/>
    <mergeCell ref="T31:V31"/>
    <mergeCell ref="P32:Q32"/>
    <mergeCell ref="R32:S32"/>
    <mergeCell ref="T32:V32"/>
    <mergeCell ref="P33:Q33"/>
    <mergeCell ref="R33:S33"/>
    <mergeCell ref="T33:V33"/>
    <mergeCell ref="T28:V28"/>
    <mergeCell ref="P29:Q29"/>
    <mergeCell ref="R29:S29"/>
    <mergeCell ref="T29:V29"/>
    <mergeCell ref="P30:Q30"/>
    <mergeCell ref="R30:S30"/>
    <mergeCell ref="T30:V30"/>
    <mergeCell ref="T25:V25"/>
    <mergeCell ref="P26:Q26"/>
    <mergeCell ref="R26:S26"/>
    <mergeCell ref="T26:V26"/>
    <mergeCell ref="P27:Q27"/>
    <mergeCell ref="R27:S27"/>
    <mergeCell ref="T27:V27"/>
    <mergeCell ref="I38:K38"/>
    <mergeCell ref="I39:K39"/>
    <mergeCell ref="I40:K40"/>
    <mergeCell ref="I41:K41"/>
    <mergeCell ref="P25:Q25"/>
    <mergeCell ref="R25:S25"/>
    <mergeCell ref="P28:Q28"/>
    <mergeCell ref="R28:S28"/>
    <mergeCell ref="P31:Q31"/>
    <mergeCell ref="R31:S31"/>
    <mergeCell ref="G48:H48"/>
    <mergeCell ref="E49:F49"/>
    <mergeCell ref="I25:K25"/>
    <mergeCell ref="I26:K26"/>
    <mergeCell ref="I27:K27"/>
    <mergeCell ref="I28:K28"/>
    <mergeCell ref="I29:K29"/>
    <mergeCell ref="I30:K30"/>
    <mergeCell ref="I36:K36"/>
    <mergeCell ref="I37:K37"/>
    <mergeCell ref="E50:F50"/>
    <mergeCell ref="G50:H50"/>
    <mergeCell ref="E51:F51"/>
    <mergeCell ref="G51:H51"/>
    <mergeCell ref="I50:K50"/>
    <mergeCell ref="I51:K51"/>
    <mergeCell ref="G49:H49"/>
    <mergeCell ref="I48:K48"/>
    <mergeCell ref="I49:K49"/>
    <mergeCell ref="E46:F46"/>
    <mergeCell ref="G46:H46"/>
    <mergeCell ref="E47:F47"/>
    <mergeCell ref="G47:H47"/>
    <mergeCell ref="I46:K46"/>
    <mergeCell ref="I47:K47"/>
    <mergeCell ref="E48:F48"/>
    <mergeCell ref="E44:F44"/>
    <mergeCell ref="G44:H44"/>
    <mergeCell ref="E45:F45"/>
    <mergeCell ref="G45:H45"/>
    <mergeCell ref="I44:K44"/>
    <mergeCell ref="I45:K45"/>
    <mergeCell ref="E42:F42"/>
    <mergeCell ref="G42:H42"/>
    <mergeCell ref="E43:F43"/>
    <mergeCell ref="G43:H43"/>
    <mergeCell ref="I42:K42"/>
    <mergeCell ref="I43:K43"/>
    <mergeCell ref="E40:F40"/>
    <mergeCell ref="G40:H40"/>
    <mergeCell ref="E41:F41"/>
    <mergeCell ref="G41:H41"/>
    <mergeCell ref="G37:H37"/>
    <mergeCell ref="E38:F38"/>
    <mergeCell ref="G38:H38"/>
    <mergeCell ref="E39:F39"/>
    <mergeCell ref="G39:H39"/>
    <mergeCell ref="E37:F37"/>
    <mergeCell ref="G34:H34"/>
    <mergeCell ref="E35:F35"/>
    <mergeCell ref="G35:H35"/>
    <mergeCell ref="E36:F36"/>
    <mergeCell ref="G36:H36"/>
    <mergeCell ref="I34:K34"/>
    <mergeCell ref="I35:K35"/>
    <mergeCell ref="E34:F34"/>
    <mergeCell ref="G31:H31"/>
    <mergeCell ref="E32:F32"/>
    <mergeCell ref="G32:H32"/>
    <mergeCell ref="E33:F33"/>
    <mergeCell ref="G33:H33"/>
    <mergeCell ref="I32:K32"/>
    <mergeCell ref="I33:K33"/>
    <mergeCell ref="I31:K31"/>
    <mergeCell ref="E31:F31"/>
    <mergeCell ref="E26:F26"/>
    <mergeCell ref="G26:H26"/>
    <mergeCell ref="E27:F27"/>
    <mergeCell ref="G27:H27"/>
    <mergeCell ref="E25:F25"/>
    <mergeCell ref="E28:F28"/>
    <mergeCell ref="M23:O24"/>
    <mergeCell ref="G28:H28"/>
    <mergeCell ref="E29:F29"/>
    <mergeCell ref="G29:H29"/>
    <mergeCell ref="E30:F30"/>
    <mergeCell ref="P23:Q23"/>
    <mergeCell ref="I23:K23"/>
    <mergeCell ref="I24:K24"/>
    <mergeCell ref="G30:H30"/>
    <mergeCell ref="G25:H25"/>
    <mergeCell ref="R23:S23"/>
    <mergeCell ref="T23:V23"/>
    <mergeCell ref="P24:Q24"/>
    <mergeCell ref="R24:S24"/>
    <mergeCell ref="T24:V24"/>
    <mergeCell ref="B23:D24"/>
    <mergeCell ref="E23:F23"/>
    <mergeCell ref="E24:F24"/>
    <mergeCell ref="G23:H23"/>
    <mergeCell ref="G24:H24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BEC5F-5135-8A41-8CE6-A2CC8040AB07}">
  <sheetPr>
    <tabColor theme="5" tint="0.79998168889431442"/>
  </sheetPr>
  <dimension ref="A1:AS205"/>
  <sheetViews>
    <sheetView showGridLines="0" zoomScaleNormal="100" workbookViewId="0">
      <selection activeCell="Z29" sqref="Z2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261</v>
      </c>
      <c r="H3" s="225"/>
      <c r="I3" s="225"/>
      <c r="J3" s="225"/>
      <c r="L3" s="225"/>
      <c r="M3" s="227" t="s">
        <v>262</v>
      </c>
      <c r="N3" s="226"/>
      <c r="O3" s="467" t="s">
        <v>233</v>
      </c>
      <c r="P3" s="224" t="s">
        <v>264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263</v>
      </c>
      <c r="H4" s="225"/>
      <c r="I4" s="225"/>
      <c r="J4" s="225"/>
      <c r="K4" s="225"/>
      <c r="L4" s="225"/>
      <c r="M4" s="227" t="s">
        <v>262</v>
      </c>
      <c r="N4" s="226"/>
      <c r="O4" s="467" t="s">
        <v>233</v>
      </c>
      <c r="P4" s="224" t="s">
        <v>265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60" t="s">
        <v>0</v>
      </c>
      <c r="B8" s="269" t="s">
        <v>28</v>
      </c>
      <c r="C8" s="360" t="s">
        <v>1</v>
      </c>
      <c r="D8" s="360" t="s">
        <v>2</v>
      </c>
      <c r="E8" s="360" t="s">
        <v>3</v>
      </c>
      <c r="F8" s="269" t="s">
        <v>4</v>
      </c>
      <c r="G8" s="360" t="s">
        <v>5</v>
      </c>
      <c r="H8" s="360" t="s">
        <v>6</v>
      </c>
      <c r="I8" s="360" t="s">
        <v>7</v>
      </c>
      <c r="J8" s="360" t="s">
        <v>8</v>
      </c>
      <c r="K8" s="269" t="s">
        <v>9</v>
      </c>
      <c r="L8" s="360" t="s">
        <v>10</v>
      </c>
      <c r="M8" s="360" t="s">
        <v>11</v>
      </c>
      <c r="N8" s="360" t="s">
        <v>12</v>
      </c>
      <c r="O8" s="360" t="s">
        <v>13</v>
      </c>
      <c r="P8" s="360" t="s">
        <v>14</v>
      </c>
      <c r="Q8" s="360" t="s">
        <v>15</v>
      </c>
      <c r="R8" s="360" t="s">
        <v>16</v>
      </c>
      <c r="S8" s="269" t="s">
        <v>17</v>
      </c>
      <c r="T8" s="360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60" t="s">
        <v>1</v>
      </c>
      <c r="B12" s="312">
        <v>296</v>
      </c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434</v>
      </c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60" t="s">
        <v>2</v>
      </c>
      <c r="B14" s="320">
        <v>296</v>
      </c>
      <c r="C14" s="321">
        <v>296</v>
      </c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453</v>
      </c>
      <c r="C15" s="309">
        <v>453</v>
      </c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60" t="s">
        <v>3</v>
      </c>
      <c r="B16" s="312">
        <v>296</v>
      </c>
      <c r="C16" s="313">
        <v>296</v>
      </c>
      <c r="D16" s="314">
        <v>296</v>
      </c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471</v>
      </c>
      <c r="C17" s="309">
        <v>471</v>
      </c>
      <c r="D17" s="310">
        <v>480</v>
      </c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330</v>
      </c>
      <c r="C18" s="313">
        <v>330</v>
      </c>
      <c r="D18" s="314">
        <v>330</v>
      </c>
      <c r="E18" s="315">
        <v>374</v>
      </c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520</v>
      </c>
      <c r="C19" s="317">
        <v>520</v>
      </c>
      <c r="D19" s="318">
        <v>542</v>
      </c>
      <c r="E19" s="319">
        <v>595</v>
      </c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60" t="s">
        <v>5</v>
      </c>
      <c r="B20" s="320">
        <v>366</v>
      </c>
      <c r="C20" s="321">
        <v>366</v>
      </c>
      <c r="D20" s="322">
        <v>366</v>
      </c>
      <c r="E20" s="323">
        <v>409</v>
      </c>
      <c r="F20" s="321">
        <v>462</v>
      </c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574</v>
      </c>
      <c r="C21" s="309">
        <v>574</v>
      </c>
      <c r="D21" s="310">
        <v>602</v>
      </c>
      <c r="E21" s="311">
        <v>659</v>
      </c>
      <c r="F21" s="309">
        <v>733</v>
      </c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60" t="s">
        <v>6</v>
      </c>
      <c r="B22" s="312">
        <v>392</v>
      </c>
      <c r="C22" s="313">
        <v>392</v>
      </c>
      <c r="D22" s="314">
        <v>392</v>
      </c>
      <c r="E22" s="315">
        <v>445</v>
      </c>
      <c r="F22" s="313">
        <v>505</v>
      </c>
      <c r="G22" s="314">
        <v>558</v>
      </c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621</v>
      </c>
      <c r="C23" s="309">
        <v>621</v>
      </c>
      <c r="D23" s="310">
        <v>645</v>
      </c>
      <c r="E23" s="311">
        <v>725</v>
      </c>
      <c r="F23" s="309">
        <v>808</v>
      </c>
      <c r="G23" s="310">
        <v>875</v>
      </c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60" t="s">
        <v>7</v>
      </c>
      <c r="B24" s="312">
        <v>427</v>
      </c>
      <c r="C24" s="313">
        <v>427</v>
      </c>
      <c r="D24" s="314">
        <v>427</v>
      </c>
      <c r="E24" s="315">
        <v>480</v>
      </c>
      <c r="F24" s="313">
        <v>549</v>
      </c>
      <c r="G24" s="314">
        <v>611</v>
      </c>
      <c r="H24" s="315">
        <v>750</v>
      </c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676</v>
      </c>
      <c r="C25" s="317">
        <v>676</v>
      </c>
      <c r="D25" s="318">
        <v>701</v>
      </c>
      <c r="E25" s="319">
        <v>776</v>
      </c>
      <c r="F25" s="317">
        <v>884</v>
      </c>
      <c r="G25" s="318">
        <v>957</v>
      </c>
      <c r="H25" s="319">
        <v>1155</v>
      </c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60" t="s">
        <v>8</v>
      </c>
      <c r="B26" s="320">
        <v>445</v>
      </c>
      <c r="C26" s="321">
        <v>445</v>
      </c>
      <c r="D26" s="322">
        <v>445</v>
      </c>
      <c r="E26" s="323">
        <v>505</v>
      </c>
      <c r="F26" s="321">
        <v>575</v>
      </c>
      <c r="G26" s="322">
        <v>653</v>
      </c>
      <c r="H26" s="323">
        <v>793</v>
      </c>
      <c r="I26" s="321">
        <v>863</v>
      </c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>
        <v>2.39</v>
      </c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707</v>
      </c>
      <c r="C27" s="309">
        <v>707</v>
      </c>
      <c r="D27" s="310">
        <v>746</v>
      </c>
      <c r="E27" s="311">
        <v>822</v>
      </c>
      <c r="F27" s="309">
        <v>941</v>
      </c>
      <c r="G27" s="310">
        <v>1034</v>
      </c>
      <c r="H27" s="311">
        <v>1238</v>
      </c>
      <c r="I27" s="309">
        <v>1355</v>
      </c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471</v>
      </c>
      <c r="C28" s="313">
        <v>471</v>
      </c>
      <c r="D28" s="314">
        <v>471</v>
      </c>
      <c r="E28" s="315">
        <v>523</v>
      </c>
      <c r="F28" s="313">
        <v>611</v>
      </c>
      <c r="G28" s="314">
        <v>689</v>
      </c>
      <c r="H28" s="315">
        <v>837</v>
      </c>
      <c r="I28" s="313">
        <v>906</v>
      </c>
      <c r="J28" s="314">
        <v>1003</v>
      </c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U28" s="294">
        <v>2.2799999999999998</v>
      </c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757</v>
      </c>
      <c r="C29" s="309">
        <v>757</v>
      </c>
      <c r="D29" s="310">
        <v>788</v>
      </c>
      <c r="E29" s="311">
        <v>869</v>
      </c>
      <c r="F29" s="309">
        <v>1011</v>
      </c>
      <c r="G29" s="310">
        <v>1113</v>
      </c>
      <c r="H29" s="311">
        <v>1323</v>
      </c>
      <c r="I29" s="309">
        <v>1445</v>
      </c>
      <c r="J29" s="310">
        <v>1600</v>
      </c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60" t="s">
        <v>10</v>
      </c>
      <c r="B30" s="312">
        <v>496</v>
      </c>
      <c r="C30" s="313">
        <v>496</v>
      </c>
      <c r="D30" s="314">
        <v>496</v>
      </c>
      <c r="E30" s="315">
        <v>567</v>
      </c>
      <c r="F30" s="313">
        <v>653</v>
      </c>
      <c r="G30" s="314">
        <v>741</v>
      </c>
      <c r="H30" s="315">
        <v>890</v>
      </c>
      <c r="I30" s="313">
        <v>968</v>
      </c>
      <c r="J30" s="314">
        <v>1075</v>
      </c>
      <c r="K30" s="315">
        <v>1183</v>
      </c>
      <c r="L30" s="313"/>
      <c r="M30" s="314"/>
      <c r="N30" s="315"/>
      <c r="O30" s="313"/>
      <c r="P30" s="314"/>
      <c r="Q30" s="315"/>
      <c r="R30" s="313"/>
      <c r="S30" s="312"/>
      <c r="T30" s="313"/>
      <c r="U30" s="294">
        <v>2.2400000000000002</v>
      </c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799</v>
      </c>
      <c r="C31" s="317">
        <v>799</v>
      </c>
      <c r="D31" s="318">
        <v>834</v>
      </c>
      <c r="E31" s="319">
        <v>940</v>
      </c>
      <c r="F31" s="317">
        <v>1075</v>
      </c>
      <c r="G31" s="318">
        <v>1200</v>
      </c>
      <c r="H31" s="319">
        <v>1402</v>
      </c>
      <c r="I31" s="317">
        <v>1536</v>
      </c>
      <c r="J31" s="318">
        <v>1701</v>
      </c>
      <c r="K31" s="319">
        <v>1881</v>
      </c>
      <c r="L31" s="317"/>
      <c r="M31" s="318"/>
      <c r="N31" s="319"/>
      <c r="O31" s="317"/>
      <c r="P31" s="318"/>
      <c r="Q31" s="319"/>
      <c r="R31" s="317"/>
      <c r="S31" s="316"/>
      <c r="T31" s="317"/>
      <c r="U31" s="222">
        <v>3.5700000000000003</v>
      </c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60" t="s">
        <v>11</v>
      </c>
      <c r="B32" s="320">
        <v>523</v>
      </c>
      <c r="C32" s="321">
        <v>523</v>
      </c>
      <c r="D32" s="322">
        <v>523</v>
      </c>
      <c r="E32" s="323">
        <v>611</v>
      </c>
      <c r="F32" s="321">
        <v>697</v>
      </c>
      <c r="G32" s="322">
        <v>784</v>
      </c>
      <c r="H32" s="323">
        <v>941</v>
      </c>
      <c r="I32" s="321">
        <v>1019</v>
      </c>
      <c r="J32" s="322">
        <v>1128</v>
      </c>
      <c r="K32" s="323">
        <v>1241</v>
      </c>
      <c r="L32" s="321">
        <v>1354</v>
      </c>
      <c r="M32" s="322"/>
      <c r="N32" s="323"/>
      <c r="O32" s="321"/>
      <c r="P32" s="322"/>
      <c r="Q32" s="323"/>
      <c r="R32" s="321"/>
      <c r="S32" s="320"/>
      <c r="T32" s="321"/>
      <c r="U32" s="294">
        <v>2.17</v>
      </c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843</v>
      </c>
      <c r="C33" s="309">
        <v>843</v>
      </c>
      <c r="D33" s="310">
        <v>887</v>
      </c>
      <c r="E33" s="311">
        <v>1014</v>
      </c>
      <c r="F33" s="309">
        <v>1144</v>
      </c>
      <c r="G33" s="310">
        <v>1279</v>
      </c>
      <c r="H33" s="311">
        <v>1480</v>
      </c>
      <c r="I33" s="309">
        <v>1615</v>
      </c>
      <c r="J33" s="310">
        <v>1786</v>
      </c>
      <c r="K33" s="311">
        <v>1971</v>
      </c>
      <c r="L33" s="309">
        <v>2178</v>
      </c>
      <c r="M33" s="310"/>
      <c r="N33" s="311"/>
      <c r="O33" s="309"/>
      <c r="P33" s="310"/>
      <c r="Q33" s="311"/>
      <c r="R33" s="309"/>
      <c r="S33" s="308"/>
      <c r="T33" s="309"/>
      <c r="U33" s="222">
        <v>3.49</v>
      </c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60" t="s">
        <v>12</v>
      </c>
      <c r="B34" s="312">
        <v>558</v>
      </c>
      <c r="C34" s="313">
        <v>558</v>
      </c>
      <c r="D34" s="314">
        <v>558</v>
      </c>
      <c r="E34" s="315">
        <v>645</v>
      </c>
      <c r="F34" s="313">
        <v>733</v>
      </c>
      <c r="G34" s="314">
        <v>819</v>
      </c>
      <c r="H34" s="315">
        <v>994</v>
      </c>
      <c r="I34" s="313">
        <v>1081</v>
      </c>
      <c r="J34" s="314">
        <v>1198</v>
      </c>
      <c r="K34" s="315">
        <v>1318</v>
      </c>
      <c r="L34" s="313">
        <v>1438</v>
      </c>
      <c r="M34" s="314">
        <v>1558</v>
      </c>
      <c r="N34" s="315"/>
      <c r="O34" s="313"/>
      <c r="P34" s="314"/>
      <c r="Q34" s="315"/>
      <c r="R34" s="313"/>
      <c r="S34" s="312"/>
      <c r="T34" s="313"/>
      <c r="U34" s="294">
        <v>2.14</v>
      </c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894</v>
      </c>
      <c r="C35" s="309">
        <v>894</v>
      </c>
      <c r="D35" s="310">
        <v>939</v>
      </c>
      <c r="E35" s="311">
        <v>1078</v>
      </c>
      <c r="F35" s="309">
        <v>1213</v>
      </c>
      <c r="G35" s="310">
        <v>1350</v>
      </c>
      <c r="H35" s="311">
        <v>1588</v>
      </c>
      <c r="I35" s="309">
        <v>1738</v>
      </c>
      <c r="J35" s="310">
        <v>1922</v>
      </c>
      <c r="K35" s="311">
        <v>2083</v>
      </c>
      <c r="L35" s="309">
        <v>2320</v>
      </c>
      <c r="M35" s="310">
        <v>2512</v>
      </c>
      <c r="N35" s="311"/>
      <c r="O35" s="309"/>
      <c r="P35" s="310"/>
      <c r="Q35" s="311"/>
      <c r="R35" s="309"/>
      <c r="S35" s="308"/>
      <c r="T35" s="309"/>
      <c r="U35" s="222">
        <v>3.45</v>
      </c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60" t="s">
        <v>13</v>
      </c>
      <c r="B36" s="312">
        <v>593</v>
      </c>
      <c r="C36" s="313">
        <v>593</v>
      </c>
      <c r="D36" s="314">
        <v>593</v>
      </c>
      <c r="E36" s="315">
        <v>680</v>
      </c>
      <c r="F36" s="313">
        <v>768</v>
      </c>
      <c r="G36" s="314">
        <v>863</v>
      </c>
      <c r="H36" s="315">
        <v>1037</v>
      </c>
      <c r="I36" s="313">
        <v>1134</v>
      </c>
      <c r="J36" s="314">
        <v>1260</v>
      </c>
      <c r="K36" s="315">
        <v>1386</v>
      </c>
      <c r="L36" s="313">
        <v>1512</v>
      </c>
      <c r="M36" s="314">
        <v>1638</v>
      </c>
      <c r="N36" s="315">
        <v>1764</v>
      </c>
      <c r="O36" s="313">
        <v>1890</v>
      </c>
      <c r="P36" s="314"/>
      <c r="Q36" s="315"/>
      <c r="R36" s="313"/>
      <c r="S36" s="312"/>
      <c r="T36" s="313"/>
      <c r="U36" s="294">
        <v>2.1</v>
      </c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953</v>
      </c>
      <c r="C37" s="317">
        <v>953</v>
      </c>
      <c r="D37" s="318">
        <v>1001</v>
      </c>
      <c r="E37" s="319">
        <v>1143</v>
      </c>
      <c r="F37" s="317">
        <v>1281</v>
      </c>
      <c r="G37" s="318">
        <v>1431</v>
      </c>
      <c r="H37" s="319">
        <v>1671</v>
      </c>
      <c r="I37" s="317">
        <v>1837</v>
      </c>
      <c r="J37" s="318">
        <v>2033</v>
      </c>
      <c r="K37" s="319">
        <v>2201</v>
      </c>
      <c r="L37" s="317">
        <v>2452</v>
      </c>
      <c r="M37" s="318">
        <v>2660</v>
      </c>
      <c r="N37" s="319">
        <v>2864</v>
      </c>
      <c r="O37" s="317">
        <v>3069</v>
      </c>
      <c r="P37" s="318"/>
      <c r="Q37" s="319"/>
      <c r="R37" s="317"/>
      <c r="S37" s="316"/>
      <c r="T37" s="317"/>
      <c r="U37" s="222">
        <v>3.41</v>
      </c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60" t="s">
        <v>14</v>
      </c>
      <c r="B38" s="320">
        <v>612</v>
      </c>
      <c r="C38" s="321">
        <v>618</v>
      </c>
      <c r="D38" s="322">
        <v>618</v>
      </c>
      <c r="E38" s="323">
        <v>715</v>
      </c>
      <c r="F38" s="321">
        <v>811</v>
      </c>
      <c r="G38" s="322">
        <v>906</v>
      </c>
      <c r="H38" s="323">
        <v>1081</v>
      </c>
      <c r="I38" s="321">
        <v>1194</v>
      </c>
      <c r="J38" s="322">
        <v>1325</v>
      </c>
      <c r="K38" s="323">
        <v>1457</v>
      </c>
      <c r="L38" s="321">
        <v>1590</v>
      </c>
      <c r="M38" s="322">
        <v>1722</v>
      </c>
      <c r="N38" s="323">
        <v>1855</v>
      </c>
      <c r="O38" s="321">
        <v>1987</v>
      </c>
      <c r="P38" s="322">
        <v>2120</v>
      </c>
      <c r="Q38" s="323"/>
      <c r="R38" s="321"/>
      <c r="S38" s="320"/>
      <c r="T38" s="321"/>
      <c r="U38" s="294">
        <v>2.0699999999999998</v>
      </c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988</v>
      </c>
      <c r="C39" s="309">
        <v>994</v>
      </c>
      <c r="D39" s="310">
        <v>1044</v>
      </c>
      <c r="E39" s="311">
        <v>1199</v>
      </c>
      <c r="F39" s="309">
        <v>1344</v>
      </c>
      <c r="G39" s="310">
        <v>1512</v>
      </c>
      <c r="H39" s="311">
        <v>1742</v>
      </c>
      <c r="I39" s="309">
        <v>1925</v>
      </c>
      <c r="J39" s="310">
        <v>2130</v>
      </c>
      <c r="K39" s="311">
        <v>2325</v>
      </c>
      <c r="L39" s="309">
        <v>2565</v>
      </c>
      <c r="M39" s="310">
        <v>2779</v>
      </c>
      <c r="N39" s="311">
        <v>2993</v>
      </c>
      <c r="O39" s="309">
        <v>3206</v>
      </c>
      <c r="P39" s="310">
        <v>3420</v>
      </c>
      <c r="Q39" s="311"/>
      <c r="R39" s="309"/>
      <c r="S39" s="308"/>
      <c r="T39" s="309"/>
      <c r="U39" s="222">
        <v>3.34</v>
      </c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60" t="s">
        <v>15</v>
      </c>
      <c r="B40" s="312">
        <v>645</v>
      </c>
      <c r="C40" s="313">
        <v>645</v>
      </c>
      <c r="D40" s="314">
        <v>645</v>
      </c>
      <c r="E40" s="315">
        <v>750</v>
      </c>
      <c r="F40" s="313">
        <v>846</v>
      </c>
      <c r="G40" s="314">
        <v>960</v>
      </c>
      <c r="H40" s="315">
        <v>1116</v>
      </c>
      <c r="I40" s="313">
        <v>1256</v>
      </c>
      <c r="J40" s="314">
        <v>1394</v>
      </c>
      <c r="K40" s="315">
        <v>1533</v>
      </c>
      <c r="L40" s="313">
        <v>1673</v>
      </c>
      <c r="M40" s="314">
        <v>1812</v>
      </c>
      <c r="N40" s="315">
        <v>1952</v>
      </c>
      <c r="O40" s="313">
        <v>2091</v>
      </c>
      <c r="P40" s="314">
        <v>2230</v>
      </c>
      <c r="Q40" s="315">
        <v>2370</v>
      </c>
      <c r="R40" s="313"/>
      <c r="S40" s="312"/>
      <c r="T40" s="313"/>
      <c r="U40" s="294">
        <v>2.0499999999999998</v>
      </c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1034</v>
      </c>
      <c r="C41" s="309">
        <v>1034</v>
      </c>
      <c r="D41" s="310">
        <v>1094</v>
      </c>
      <c r="E41" s="311">
        <v>1261</v>
      </c>
      <c r="F41" s="309">
        <v>1412</v>
      </c>
      <c r="G41" s="310">
        <v>1601</v>
      </c>
      <c r="H41" s="311">
        <v>1817</v>
      </c>
      <c r="I41" s="309">
        <v>2049</v>
      </c>
      <c r="J41" s="310">
        <v>2265</v>
      </c>
      <c r="K41" s="311">
        <v>2450</v>
      </c>
      <c r="L41" s="309">
        <v>2680</v>
      </c>
      <c r="M41" s="310">
        <v>2900</v>
      </c>
      <c r="N41" s="311">
        <v>3123</v>
      </c>
      <c r="O41" s="309">
        <v>3346</v>
      </c>
      <c r="P41" s="310">
        <v>3569</v>
      </c>
      <c r="Q41" s="311">
        <v>3792</v>
      </c>
      <c r="R41" s="309"/>
      <c r="S41" s="308"/>
      <c r="T41" s="309"/>
      <c r="U41" s="222">
        <v>3.28</v>
      </c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60" t="s">
        <v>16</v>
      </c>
      <c r="B42" s="312">
        <v>680</v>
      </c>
      <c r="C42" s="313">
        <v>680</v>
      </c>
      <c r="D42" s="314">
        <v>680</v>
      </c>
      <c r="E42" s="315">
        <v>784</v>
      </c>
      <c r="F42" s="313">
        <v>872</v>
      </c>
      <c r="G42" s="314">
        <v>1014</v>
      </c>
      <c r="H42" s="315">
        <v>1160</v>
      </c>
      <c r="I42" s="313">
        <v>1307</v>
      </c>
      <c r="J42" s="314">
        <v>1447</v>
      </c>
      <c r="K42" s="315">
        <v>1592</v>
      </c>
      <c r="L42" s="313">
        <v>1737</v>
      </c>
      <c r="M42" s="314">
        <v>1881</v>
      </c>
      <c r="N42" s="315">
        <v>2026</v>
      </c>
      <c r="O42" s="313">
        <v>2171</v>
      </c>
      <c r="P42" s="314">
        <v>2316</v>
      </c>
      <c r="Q42" s="315">
        <v>2460</v>
      </c>
      <c r="R42" s="313">
        <v>2605</v>
      </c>
      <c r="S42" s="312"/>
      <c r="T42" s="313"/>
      <c r="U42" s="294">
        <v>2.0099999999999998</v>
      </c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1091</v>
      </c>
      <c r="C43" s="317">
        <v>1091</v>
      </c>
      <c r="D43" s="318">
        <v>1155</v>
      </c>
      <c r="E43" s="319">
        <v>1324</v>
      </c>
      <c r="F43" s="317">
        <v>1471</v>
      </c>
      <c r="G43" s="318">
        <v>1692</v>
      </c>
      <c r="H43" s="319">
        <v>1917</v>
      </c>
      <c r="I43" s="317">
        <v>2143</v>
      </c>
      <c r="J43" s="318">
        <v>2327</v>
      </c>
      <c r="K43" s="319">
        <v>2559</v>
      </c>
      <c r="L43" s="317">
        <v>2798</v>
      </c>
      <c r="M43" s="318">
        <v>3033</v>
      </c>
      <c r="N43" s="319">
        <v>3266</v>
      </c>
      <c r="O43" s="317">
        <v>3499</v>
      </c>
      <c r="P43" s="318">
        <v>3732</v>
      </c>
      <c r="Q43" s="319">
        <v>3966</v>
      </c>
      <c r="R43" s="317">
        <v>4199</v>
      </c>
      <c r="S43" s="316"/>
      <c r="T43" s="317"/>
      <c r="U43" s="222">
        <v>3.2399999999999998</v>
      </c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60" t="s">
        <v>17</v>
      </c>
      <c r="B44" s="320">
        <v>684</v>
      </c>
      <c r="C44" s="321">
        <v>707</v>
      </c>
      <c r="D44" s="322">
        <v>717</v>
      </c>
      <c r="E44" s="323">
        <v>825</v>
      </c>
      <c r="F44" s="321">
        <v>917</v>
      </c>
      <c r="G44" s="322">
        <v>1069</v>
      </c>
      <c r="H44" s="323">
        <v>1222</v>
      </c>
      <c r="I44" s="321">
        <v>1375</v>
      </c>
      <c r="J44" s="322">
        <v>1528</v>
      </c>
      <c r="K44" s="323">
        <v>1680</v>
      </c>
      <c r="L44" s="321">
        <v>1833</v>
      </c>
      <c r="M44" s="322">
        <v>1986</v>
      </c>
      <c r="N44" s="323">
        <v>2139</v>
      </c>
      <c r="O44" s="321">
        <v>2291</v>
      </c>
      <c r="P44" s="322">
        <v>2444</v>
      </c>
      <c r="Q44" s="323">
        <v>2597</v>
      </c>
      <c r="R44" s="321">
        <v>2750</v>
      </c>
      <c r="S44" s="320">
        <v>2902</v>
      </c>
      <c r="T44" s="321"/>
      <c r="U44" s="294">
        <v>2.0099999999999998</v>
      </c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1116</v>
      </c>
      <c r="C45" s="309">
        <v>1139</v>
      </c>
      <c r="D45" s="310">
        <v>1217</v>
      </c>
      <c r="E45" s="311">
        <v>1392</v>
      </c>
      <c r="F45" s="309">
        <v>1548</v>
      </c>
      <c r="G45" s="310">
        <v>1782</v>
      </c>
      <c r="H45" s="311">
        <v>2020</v>
      </c>
      <c r="I45" s="309">
        <v>2254</v>
      </c>
      <c r="J45" s="310">
        <v>2455</v>
      </c>
      <c r="K45" s="311">
        <v>2696</v>
      </c>
      <c r="L45" s="309">
        <v>2952</v>
      </c>
      <c r="M45" s="310">
        <v>3201</v>
      </c>
      <c r="N45" s="311">
        <v>3447</v>
      </c>
      <c r="O45" s="309">
        <v>3694</v>
      </c>
      <c r="P45" s="310">
        <v>3940</v>
      </c>
      <c r="Q45" s="311">
        <v>4186</v>
      </c>
      <c r="R45" s="309">
        <v>4432</v>
      </c>
      <c r="S45" s="308">
        <v>4679</v>
      </c>
      <c r="T45" s="309"/>
      <c r="U45" s="222">
        <v>3.2399999999999998</v>
      </c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60" t="s">
        <v>18</v>
      </c>
      <c r="B46" s="312">
        <v>720</v>
      </c>
      <c r="C46" s="313">
        <v>744</v>
      </c>
      <c r="D46" s="314">
        <v>755</v>
      </c>
      <c r="E46" s="315">
        <v>868</v>
      </c>
      <c r="F46" s="313">
        <v>965</v>
      </c>
      <c r="G46" s="314">
        <v>1126</v>
      </c>
      <c r="H46" s="315">
        <v>1286</v>
      </c>
      <c r="I46" s="313">
        <v>1447</v>
      </c>
      <c r="J46" s="314">
        <v>1608</v>
      </c>
      <c r="K46" s="315">
        <v>1769</v>
      </c>
      <c r="L46" s="313">
        <v>1930</v>
      </c>
      <c r="M46" s="314">
        <v>2090</v>
      </c>
      <c r="N46" s="315">
        <v>2251</v>
      </c>
      <c r="O46" s="313">
        <v>2412</v>
      </c>
      <c r="P46" s="314">
        <v>2573</v>
      </c>
      <c r="Q46" s="315">
        <v>2734</v>
      </c>
      <c r="R46" s="313">
        <v>2894</v>
      </c>
      <c r="S46" s="312">
        <v>3055</v>
      </c>
      <c r="T46" s="313">
        <v>3216</v>
      </c>
      <c r="U46" s="294">
        <v>2.0099999999999998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1164</v>
      </c>
      <c r="C47" s="309">
        <v>1188</v>
      </c>
      <c r="D47" s="310">
        <v>1279</v>
      </c>
      <c r="E47" s="311">
        <v>1464</v>
      </c>
      <c r="F47" s="309">
        <v>1628</v>
      </c>
      <c r="G47" s="310">
        <v>1877</v>
      </c>
      <c r="H47" s="311">
        <v>2124</v>
      </c>
      <c r="I47" s="309">
        <v>2373</v>
      </c>
      <c r="J47" s="310">
        <v>2582</v>
      </c>
      <c r="K47" s="311">
        <v>2838</v>
      </c>
      <c r="L47" s="309">
        <v>3079</v>
      </c>
      <c r="M47" s="310">
        <v>3338</v>
      </c>
      <c r="N47" s="311">
        <v>3595</v>
      </c>
      <c r="O47" s="309">
        <v>3852</v>
      </c>
      <c r="P47" s="310">
        <v>4109</v>
      </c>
      <c r="Q47" s="311">
        <v>4366</v>
      </c>
      <c r="R47" s="309">
        <v>4622</v>
      </c>
      <c r="S47" s="308">
        <v>4879</v>
      </c>
      <c r="T47" s="309">
        <v>5136</v>
      </c>
      <c r="U47" s="222">
        <v>3.21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756</v>
      </c>
      <c r="C48" s="313">
        <v>781</v>
      </c>
      <c r="D48" s="314">
        <v>793</v>
      </c>
      <c r="E48" s="315">
        <v>911</v>
      </c>
      <c r="F48" s="313">
        <v>1013</v>
      </c>
      <c r="G48" s="314">
        <v>1182</v>
      </c>
      <c r="H48" s="315">
        <v>1351</v>
      </c>
      <c r="I48" s="313">
        <v>1520</v>
      </c>
      <c r="J48" s="314">
        <v>1688</v>
      </c>
      <c r="K48" s="315">
        <v>1857</v>
      </c>
      <c r="L48" s="313">
        <v>2026</v>
      </c>
      <c r="M48" s="314">
        <v>2195</v>
      </c>
      <c r="N48" s="315">
        <v>2364</v>
      </c>
      <c r="O48" s="313">
        <v>2533</v>
      </c>
      <c r="P48" s="314">
        <v>2701</v>
      </c>
      <c r="Q48" s="315">
        <v>2870</v>
      </c>
      <c r="R48" s="313">
        <v>3039</v>
      </c>
      <c r="S48" s="312">
        <v>3208</v>
      </c>
      <c r="T48" s="313">
        <v>3377</v>
      </c>
      <c r="U48" s="294">
        <v>2.0099999999999998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1221</v>
      </c>
      <c r="C49" s="317">
        <v>1246</v>
      </c>
      <c r="D49" s="318">
        <v>1330</v>
      </c>
      <c r="E49" s="319">
        <v>1536</v>
      </c>
      <c r="F49" s="317">
        <v>1698</v>
      </c>
      <c r="G49" s="318">
        <v>1968</v>
      </c>
      <c r="H49" s="319">
        <v>2230</v>
      </c>
      <c r="I49" s="317">
        <v>2490</v>
      </c>
      <c r="J49" s="318">
        <v>2706</v>
      </c>
      <c r="K49" s="319">
        <v>2979</v>
      </c>
      <c r="L49" s="317">
        <v>3231</v>
      </c>
      <c r="M49" s="318">
        <v>3505</v>
      </c>
      <c r="N49" s="319">
        <v>3775</v>
      </c>
      <c r="O49" s="317">
        <v>4045</v>
      </c>
      <c r="P49" s="318">
        <v>4314</v>
      </c>
      <c r="Q49" s="319">
        <v>4584</v>
      </c>
      <c r="R49" s="317">
        <v>4854</v>
      </c>
      <c r="S49" s="316">
        <v>5123</v>
      </c>
      <c r="T49" s="317">
        <v>5393</v>
      </c>
      <c r="U49" s="222">
        <v>3.21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60" t="s">
        <v>20</v>
      </c>
      <c r="B50" s="320">
        <v>792</v>
      </c>
      <c r="C50" s="321">
        <v>818</v>
      </c>
      <c r="D50" s="322">
        <v>831</v>
      </c>
      <c r="E50" s="323">
        <v>955</v>
      </c>
      <c r="F50" s="321">
        <v>1061</v>
      </c>
      <c r="G50" s="322">
        <v>1238</v>
      </c>
      <c r="H50" s="323">
        <v>1415</v>
      </c>
      <c r="I50" s="321">
        <v>1592</v>
      </c>
      <c r="J50" s="322">
        <v>1769</v>
      </c>
      <c r="K50" s="323">
        <v>1946</v>
      </c>
      <c r="L50" s="321">
        <v>2123</v>
      </c>
      <c r="M50" s="322">
        <v>2299</v>
      </c>
      <c r="N50" s="323">
        <v>2476</v>
      </c>
      <c r="O50" s="321">
        <v>2653</v>
      </c>
      <c r="P50" s="322">
        <v>2830</v>
      </c>
      <c r="Q50" s="323">
        <v>3007</v>
      </c>
      <c r="R50" s="321">
        <v>3184</v>
      </c>
      <c r="S50" s="320">
        <v>3361</v>
      </c>
      <c r="T50" s="321">
        <v>3538</v>
      </c>
      <c r="U50" s="294">
        <v>2.0099999999999998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1279</v>
      </c>
      <c r="C51" s="309">
        <v>1305</v>
      </c>
      <c r="D51" s="310">
        <v>1381</v>
      </c>
      <c r="E51" s="311">
        <v>1609</v>
      </c>
      <c r="F51" s="309">
        <v>1787</v>
      </c>
      <c r="G51" s="310">
        <v>2061</v>
      </c>
      <c r="H51" s="311">
        <v>2334</v>
      </c>
      <c r="I51" s="309">
        <v>2607</v>
      </c>
      <c r="J51" s="310">
        <v>2835</v>
      </c>
      <c r="K51" s="311">
        <v>3118</v>
      </c>
      <c r="L51" s="309">
        <v>3379</v>
      </c>
      <c r="M51" s="310">
        <v>3661</v>
      </c>
      <c r="N51" s="311">
        <v>3942</v>
      </c>
      <c r="O51" s="309">
        <v>4224</v>
      </c>
      <c r="P51" s="310">
        <v>4506</v>
      </c>
      <c r="Q51" s="311">
        <v>4787</v>
      </c>
      <c r="R51" s="309">
        <v>5069</v>
      </c>
      <c r="S51" s="308">
        <v>5350</v>
      </c>
      <c r="T51" s="309">
        <v>5632</v>
      </c>
      <c r="U51" s="222">
        <v>3.1999999999999997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60" t="s">
        <v>21</v>
      </c>
      <c r="B52" s="312">
        <v>828</v>
      </c>
      <c r="C52" s="313">
        <v>856</v>
      </c>
      <c r="D52" s="314">
        <v>868</v>
      </c>
      <c r="E52" s="315">
        <v>998</v>
      </c>
      <c r="F52" s="313">
        <v>1110</v>
      </c>
      <c r="G52" s="314">
        <v>1294</v>
      </c>
      <c r="H52" s="315">
        <v>1479</v>
      </c>
      <c r="I52" s="313">
        <v>1664</v>
      </c>
      <c r="J52" s="314">
        <v>1849</v>
      </c>
      <c r="K52" s="315">
        <v>2034</v>
      </c>
      <c r="L52" s="313">
        <v>2219</v>
      </c>
      <c r="M52" s="314">
        <v>2404</v>
      </c>
      <c r="N52" s="315">
        <v>2589</v>
      </c>
      <c r="O52" s="313">
        <v>2774</v>
      </c>
      <c r="P52" s="314">
        <v>2959</v>
      </c>
      <c r="Q52" s="315">
        <v>3144</v>
      </c>
      <c r="R52" s="313">
        <v>3329</v>
      </c>
      <c r="S52" s="312">
        <v>3513</v>
      </c>
      <c r="T52" s="313">
        <v>3698</v>
      </c>
      <c r="U52" s="294">
        <v>2.0099999999999998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1335</v>
      </c>
      <c r="C53" s="309">
        <v>1363</v>
      </c>
      <c r="D53" s="310">
        <v>1443</v>
      </c>
      <c r="E53" s="311">
        <v>1671</v>
      </c>
      <c r="F53" s="309">
        <v>1869</v>
      </c>
      <c r="G53" s="310">
        <v>2152</v>
      </c>
      <c r="H53" s="311">
        <v>2439</v>
      </c>
      <c r="I53" s="309">
        <v>2723</v>
      </c>
      <c r="J53" s="310">
        <v>2962</v>
      </c>
      <c r="K53" s="311">
        <v>3255</v>
      </c>
      <c r="L53" s="309">
        <v>3527</v>
      </c>
      <c r="M53" s="310">
        <v>3815</v>
      </c>
      <c r="N53" s="311">
        <v>4109</v>
      </c>
      <c r="O53" s="309">
        <v>4402</v>
      </c>
      <c r="P53" s="310">
        <v>4696</v>
      </c>
      <c r="Q53" s="311">
        <v>4989</v>
      </c>
      <c r="R53" s="309">
        <v>5283</v>
      </c>
      <c r="S53" s="308">
        <v>5576</v>
      </c>
      <c r="T53" s="309">
        <v>5870</v>
      </c>
      <c r="U53" s="222">
        <v>3.1899999999999995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60" t="s">
        <v>22</v>
      </c>
      <c r="B54" s="312">
        <v>864</v>
      </c>
      <c r="C54" s="313">
        <v>893</v>
      </c>
      <c r="D54" s="314">
        <v>906</v>
      </c>
      <c r="E54" s="315">
        <v>1042</v>
      </c>
      <c r="F54" s="313">
        <v>1158</v>
      </c>
      <c r="G54" s="314">
        <v>1351</v>
      </c>
      <c r="H54" s="315">
        <v>1544</v>
      </c>
      <c r="I54" s="313">
        <v>1737</v>
      </c>
      <c r="J54" s="314">
        <v>1930</v>
      </c>
      <c r="K54" s="315">
        <v>2123</v>
      </c>
      <c r="L54" s="313">
        <v>2316</v>
      </c>
      <c r="M54" s="314">
        <v>2508</v>
      </c>
      <c r="N54" s="315">
        <v>2701</v>
      </c>
      <c r="O54" s="313">
        <v>2894</v>
      </c>
      <c r="P54" s="314">
        <v>3087</v>
      </c>
      <c r="Q54" s="315">
        <v>3280</v>
      </c>
      <c r="R54" s="313">
        <v>3473</v>
      </c>
      <c r="S54" s="312">
        <v>3666</v>
      </c>
      <c r="T54" s="313">
        <v>3859</v>
      </c>
      <c r="U54" s="294">
        <v>2.0099999999999998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1393</v>
      </c>
      <c r="C55" s="317">
        <v>1422</v>
      </c>
      <c r="D55" s="318">
        <v>1506</v>
      </c>
      <c r="E55" s="319">
        <v>1726</v>
      </c>
      <c r="F55" s="317">
        <v>1928</v>
      </c>
      <c r="G55" s="318">
        <v>2223</v>
      </c>
      <c r="H55" s="319">
        <v>2520</v>
      </c>
      <c r="I55" s="317">
        <v>2834</v>
      </c>
      <c r="J55" s="318">
        <v>3090</v>
      </c>
      <c r="K55" s="319">
        <v>3394</v>
      </c>
      <c r="L55" s="317">
        <v>3678</v>
      </c>
      <c r="M55" s="318">
        <v>3981</v>
      </c>
      <c r="N55" s="319">
        <v>4287</v>
      </c>
      <c r="O55" s="317">
        <v>4594</v>
      </c>
      <c r="P55" s="318">
        <v>4900</v>
      </c>
      <c r="Q55" s="319">
        <v>5206</v>
      </c>
      <c r="R55" s="317">
        <v>5512</v>
      </c>
      <c r="S55" s="316">
        <v>5819</v>
      </c>
      <c r="T55" s="317">
        <v>6125</v>
      </c>
      <c r="U55" s="222">
        <v>3.1899999999999995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60" t="s">
        <v>130</v>
      </c>
      <c r="B56" s="320">
        <v>900</v>
      </c>
      <c r="C56" s="321">
        <v>930</v>
      </c>
      <c r="D56" s="322">
        <v>944</v>
      </c>
      <c r="E56" s="323">
        <v>1085</v>
      </c>
      <c r="F56" s="321">
        <v>1206</v>
      </c>
      <c r="G56" s="322">
        <v>1407</v>
      </c>
      <c r="H56" s="323">
        <v>1608</v>
      </c>
      <c r="I56" s="321">
        <v>1809</v>
      </c>
      <c r="J56" s="322">
        <v>2010</v>
      </c>
      <c r="K56" s="323">
        <v>2211</v>
      </c>
      <c r="L56" s="321">
        <v>2412</v>
      </c>
      <c r="M56" s="322">
        <v>2613</v>
      </c>
      <c r="N56" s="323">
        <v>2814</v>
      </c>
      <c r="O56" s="321">
        <v>3015</v>
      </c>
      <c r="P56" s="322">
        <v>3216</v>
      </c>
      <c r="Q56" s="323">
        <v>3417</v>
      </c>
      <c r="R56" s="321">
        <v>3618</v>
      </c>
      <c r="S56" s="320">
        <v>3819</v>
      </c>
      <c r="T56" s="321">
        <v>4020</v>
      </c>
      <c r="U56" s="294">
        <v>2.0099999999999998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1430</v>
      </c>
      <c r="C57" s="309">
        <v>1482</v>
      </c>
      <c r="D57" s="310">
        <v>1568</v>
      </c>
      <c r="E57" s="311">
        <v>1800</v>
      </c>
      <c r="F57" s="309">
        <v>2010</v>
      </c>
      <c r="G57" s="310">
        <v>2317</v>
      </c>
      <c r="H57" s="311">
        <v>2624</v>
      </c>
      <c r="I57" s="309">
        <v>2952</v>
      </c>
      <c r="J57" s="310">
        <v>3220</v>
      </c>
      <c r="K57" s="311">
        <v>3531</v>
      </c>
      <c r="L57" s="309">
        <v>3828</v>
      </c>
      <c r="M57" s="310">
        <v>4147</v>
      </c>
      <c r="N57" s="311">
        <v>4466</v>
      </c>
      <c r="O57" s="309">
        <v>4785</v>
      </c>
      <c r="P57" s="310">
        <v>5104</v>
      </c>
      <c r="Q57" s="311">
        <v>5423</v>
      </c>
      <c r="R57" s="309">
        <v>5742</v>
      </c>
      <c r="S57" s="308">
        <v>6061</v>
      </c>
      <c r="T57" s="309">
        <v>6380</v>
      </c>
      <c r="U57" s="222">
        <v>3.1899999999999995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936</v>
      </c>
      <c r="C58" s="313">
        <v>967</v>
      </c>
      <c r="D58" s="314">
        <v>982</v>
      </c>
      <c r="E58" s="315">
        <v>1128</v>
      </c>
      <c r="F58" s="313">
        <v>1254</v>
      </c>
      <c r="G58" s="314">
        <v>1463</v>
      </c>
      <c r="H58" s="315">
        <v>1672</v>
      </c>
      <c r="I58" s="313">
        <v>1881</v>
      </c>
      <c r="J58" s="314">
        <v>2090</v>
      </c>
      <c r="K58" s="315">
        <v>2299</v>
      </c>
      <c r="L58" s="313">
        <v>2508</v>
      </c>
      <c r="M58" s="314">
        <v>2718</v>
      </c>
      <c r="N58" s="315">
        <v>2927</v>
      </c>
      <c r="O58" s="313">
        <v>3136</v>
      </c>
      <c r="P58" s="314">
        <v>3345</v>
      </c>
      <c r="Q58" s="315">
        <v>3554</v>
      </c>
      <c r="R58" s="313">
        <v>3763</v>
      </c>
      <c r="S58" s="312">
        <v>3972</v>
      </c>
      <c r="T58" s="313">
        <v>4181</v>
      </c>
      <c r="U58" s="294">
        <v>2.0099999999999998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1487</v>
      </c>
      <c r="C59" s="309">
        <v>1541</v>
      </c>
      <c r="D59" s="310">
        <v>1631</v>
      </c>
      <c r="E59" s="311">
        <v>1872</v>
      </c>
      <c r="F59" s="309">
        <v>2090</v>
      </c>
      <c r="G59" s="310">
        <v>2410</v>
      </c>
      <c r="H59" s="311">
        <v>2729</v>
      </c>
      <c r="I59" s="309">
        <v>3070</v>
      </c>
      <c r="J59" s="310">
        <v>3349</v>
      </c>
      <c r="K59" s="311">
        <v>3672</v>
      </c>
      <c r="L59" s="309">
        <v>3981</v>
      </c>
      <c r="M59" s="310">
        <v>4313</v>
      </c>
      <c r="N59" s="311">
        <v>4645</v>
      </c>
      <c r="O59" s="309">
        <v>4976</v>
      </c>
      <c r="P59" s="310">
        <v>5308</v>
      </c>
      <c r="Q59" s="311">
        <v>5640</v>
      </c>
      <c r="R59" s="309">
        <v>5972</v>
      </c>
      <c r="S59" s="308">
        <v>6303</v>
      </c>
      <c r="T59" s="309">
        <v>6635</v>
      </c>
      <c r="U59" s="222">
        <v>3.1899999999999995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60" t="s">
        <v>132</v>
      </c>
      <c r="B60" s="312">
        <v>972</v>
      </c>
      <c r="C60" s="313">
        <v>1004</v>
      </c>
      <c r="D60" s="314">
        <v>1020</v>
      </c>
      <c r="E60" s="315">
        <v>1172</v>
      </c>
      <c r="F60" s="313">
        <v>1302</v>
      </c>
      <c r="G60" s="314">
        <v>1520</v>
      </c>
      <c r="H60" s="315">
        <v>1737</v>
      </c>
      <c r="I60" s="313">
        <v>1954</v>
      </c>
      <c r="J60" s="314">
        <v>2171</v>
      </c>
      <c r="K60" s="315">
        <v>2388</v>
      </c>
      <c r="L60" s="313">
        <v>2605</v>
      </c>
      <c r="M60" s="314">
        <v>2822</v>
      </c>
      <c r="N60" s="315">
        <v>3039</v>
      </c>
      <c r="O60" s="313">
        <v>3256</v>
      </c>
      <c r="P60" s="314">
        <v>3473</v>
      </c>
      <c r="Q60" s="315">
        <v>3690</v>
      </c>
      <c r="R60" s="313">
        <v>3907</v>
      </c>
      <c r="S60" s="312">
        <v>4125</v>
      </c>
      <c r="T60" s="313">
        <v>4342</v>
      </c>
      <c r="U60" s="294">
        <v>2.0099999999999998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1544</v>
      </c>
      <c r="C61" s="317">
        <v>1601</v>
      </c>
      <c r="D61" s="318">
        <v>1693</v>
      </c>
      <c r="E61" s="319">
        <v>1944</v>
      </c>
      <c r="F61" s="317">
        <v>2171</v>
      </c>
      <c r="G61" s="318">
        <v>2502</v>
      </c>
      <c r="H61" s="319">
        <v>2834</v>
      </c>
      <c r="I61" s="317">
        <v>3188</v>
      </c>
      <c r="J61" s="318">
        <v>3478</v>
      </c>
      <c r="K61" s="319">
        <v>3813</v>
      </c>
      <c r="L61" s="317">
        <v>4134</v>
      </c>
      <c r="M61" s="318">
        <v>4479</v>
      </c>
      <c r="N61" s="319">
        <v>4823</v>
      </c>
      <c r="O61" s="317">
        <v>5168</v>
      </c>
      <c r="P61" s="318">
        <v>5512</v>
      </c>
      <c r="Q61" s="319">
        <v>5857</v>
      </c>
      <c r="R61" s="317">
        <v>6201</v>
      </c>
      <c r="S61" s="316">
        <v>6546</v>
      </c>
      <c r="T61" s="317">
        <v>6890</v>
      </c>
      <c r="U61" s="222">
        <v>3.1899999999999995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60" t="s">
        <v>133</v>
      </c>
      <c r="B62" s="320">
        <v>1008</v>
      </c>
      <c r="C62" s="321">
        <v>1042</v>
      </c>
      <c r="D62" s="322">
        <v>1057</v>
      </c>
      <c r="E62" s="323">
        <v>1215</v>
      </c>
      <c r="F62" s="321">
        <v>1351</v>
      </c>
      <c r="G62" s="322">
        <v>1576</v>
      </c>
      <c r="H62" s="323">
        <v>1801</v>
      </c>
      <c r="I62" s="321">
        <v>2026</v>
      </c>
      <c r="J62" s="322">
        <v>2251</v>
      </c>
      <c r="K62" s="323">
        <v>2476</v>
      </c>
      <c r="L62" s="321">
        <v>2701</v>
      </c>
      <c r="M62" s="322">
        <v>2927</v>
      </c>
      <c r="N62" s="323">
        <v>3152</v>
      </c>
      <c r="O62" s="321">
        <v>3377</v>
      </c>
      <c r="P62" s="322">
        <v>3602</v>
      </c>
      <c r="Q62" s="323">
        <v>3827</v>
      </c>
      <c r="R62" s="321">
        <v>4052</v>
      </c>
      <c r="S62" s="320">
        <v>4277</v>
      </c>
      <c r="T62" s="321">
        <v>4502</v>
      </c>
      <c r="U62" s="294">
        <v>2.0099999999999998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1602</v>
      </c>
      <c r="C63" s="309">
        <v>1660</v>
      </c>
      <c r="D63" s="310">
        <v>1756</v>
      </c>
      <c r="E63" s="311">
        <v>2016</v>
      </c>
      <c r="F63" s="309">
        <v>2251</v>
      </c>
      <c r="G63" s="310">
        <v>2595</v>
      </c>
      <c r="H63" s="311">
        <v>2939</v>
      </c>
      <c r="I63" s="309">
        <v>3306</v>
      </c>
      <c r="J63" s="310">
        <v>3606</v>
      </c>
      <c r="K63" s="311">
        <v>3955</v>
      </c>
      <c r="L63" s="309">
        <v>4287</v>
      </c>
      <c r="M63" s="310">
        <v>4645</v>
      </c>
      <c r="N63" s="311">
        <v>5002</v>
      </c>
      <c r="O63" s="309">
        <v>5359</v>
      </c>
      <c r="P63" s="310">
        <v>5716</v>
      </c>
      <c r="Q63" s="311">
        <v>6074</v>
      </c>
      <c r="R63" s="309">
        <v>6431</v>
      </c>
      <c r="S63" s="308">
        <v>6788</v>
      </c>
      <c r="T63" s="309">
        <v>7146</v>
      </c>
      <c r="U63" s="222">
        <v>3.1899999999999995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60" t="s">
        <v>134</v>
      </c>
      <c r="B64" s="312">
        <v>1044</v>
      </c>
      <c r="C64" s="313">
        <v>1079</v>
      </c>
      <c r="D64" s="314">
        <v>1095</v>
      </c>
      <c r="E64" s="315">
        <v>1259</v>
      </c>
      <c r="F64" s="313">
        <v>1399</v>
      </c>
      <c r="G64" s="314">
        <v>1632</v>
      </c>
      <c r="H64" s="315">
        <v>1865</v>
      </c>
      <c r="I64" s="313">
        <v>2098</v>
      </c>
      <c r="J64" s="314">
        <v>2332</v>
      </c>
      <c r="K64" s="315">
        <v>2565</v>
      </c>
      <c r="L64" s="313">
        <v>2798</v>
      </c>
      <c r="M64" s="314">
        <v>3031</v>
      </c>
      <c r="N64" s="315">
        <v>3264</v>
      </c>
      <c r="O64" s="313">
        <v>3497</v>
      </c>
      <c r="P64" s="314">
        <v>3731</v>
      </c>
      <c r="Q64" s="315">
        <v>3964</v>
      </c>
      <c r="R64" s="313">
        <v>4197</v>
      </c>
      <c r="S64" s="312">
        <v>4430</v>
      </c>
      <c r="T64" s="313">
        <v>4663</v>
      </c>
      <c r="U64" s="294">
        <v>2.0099999999999998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1659</v>
      </c>
      <c r="C65" s="309">
        <v>1719</v>
      </c>
      <c r="D65" s="310">
        <v>1819</v>
      </c>
      <c r="E65" s="311">
        <v>2088</v>
      </c>
      <c r="F65" s="309">
        <v>2332</v>
      </c>
      <c r="G65" s="310">
        <v>2688</v>
      </c>
      <c r="H65" s="311">
        <v>3044</v>
      </c>
      <c r="I65" s="309">
        <v>3424</v>
      </c>
      <c r="J65" s="310">
        <v>3735</v>
      </c>
      <c r="K65" s="311">
        <v>4096</v>
      </c>
      <c r="L65" s="309">
        <v>4440</v>
      </c>
      <c r="M65" s="310">
        <v>4811</v>
      </c>
      <c r="N65" s="311">
        <v>5181</v>
      </c>
      <c r="O65" s="309">
        <v>5551</v>
      </c>
      <c r="P65" s="310">
        <v>5921</v>
      </c>
      <c r="Q65" s="311">
        <v>6291</v>
      </c>
      <c r="R65" s="309">
        <v>6661</v>
      </c>
      <c r="S65" s="308">
        <v>7031</v>
      </c>
      <c r="T65" s="309">
        <v>7401</v>
      </c>
      <c r="U65" s="222">
        <v>3.1899999999999995</v>
      </c>
    </row>
    <row r="66" spans="1:42" x14ac:dyDescent="0.15">
      <c r="A66" s="360" t="s">
        <v>135</v>
      </c>
      <c r="B66" s="312">
        <v>1080</v>
      </c>
      <c r="C66" s="313">
        <v>1116</v>
      </c>
      <c r="D66" s="314">
        <v>1133</v>
      </c>
      <c r="E66" s="315">
        <v>1302</v>
      </c>
      <c r="F66" s="313">
        <v>1447</v>
      </c>
      <c r="G66" s="314">
        <v>1688</v>
      </c>
      <c r="H66" s="315">
        <v>1930</v>
      </c>
      <c r="I66" s="313">
        <v>2171</v>
      </c>
      <c r="J66" s="314">
        <v>2412</v>
      </c>
      <c r="K66" s="315">
        <v>2653</v>
      </c>
      <c r="L66" s="313">
        <v>2894</v>
      </c>
      <c r="M66" s="314">
        <v>3136</v>
      </c>
      <c r="N66" s="315">
        <v>3377</v>
      </c>
      <c r="O66" s="313">
        <v>3618</v>
      </c>
      <c r="P66" s="314">
        <v>3859</v>
      </c>
      <c r="Q66" s="315">
        <v>4100</v>
      </c>
      <c r="R66" s="313">
        <v>4342</v>
      </c>
      <c r="S66" s="312">
        <v>4583</v>
      </c>
      <c r="T66" s="313">
        <v>4824</v>
      </c>
      <c r="U66" s="294">
        <v>2.0099999999999998</v>
      </c>
    </row>
    <row r="67" spans="1:42" x14ac:dyDescent="0.15">
      <c r="A67" s="270">
        <v>1500</v>
      </c>
      <c r="B67" s="316">
        <v>1716</v>
      </c>
      <c r="C67" s="317">
        <v>1778</v>
      </c>
      <c r="D67" s="318">
        <v>1882</v>
      </c>
      <c r="E67" s="319">
        <v>2160</v>
      </c>
      <c r="F67" s="317">
        <v>2412</v>
      </c>
      <c r="G67" s="318">
        <v>2780</v>
      </c>
      <c r="H67" s="319">
        <v>3149</v>
      </c>
      <c r="I67" s="317">
        <v>3542</v>
      </c>
      <c r="J67" s="318">
        <v>3864</v>
      </c>
      <c r="K67" s="319">
        <v>4237</v>
      </c>
      <c r="L67" s="317">
        <v>4594</v>
      </c>
      <c r="M67" s="318">
        <v>4976</v>
      </c>
      <c r="N67" s="319">
        <v>5359</v>
      </c>
      <c r="O67" s="317">
        <v>5742</v>
      </c>
      <c r="P67" s="318">
        <v>6125</v>
      </c>
      <c r="Q67" s="319">
        <v>6508</v>
      </c>
      <c r="R67" s="317">
        <v>6890</v>
      </c>
      <c r="S67" s="316">
        <v>7273</v>
      </c>
      <c r="T67" s="317">
        <v>7656</v>
      </c>
      <c r="U67" s="222">
        <v>3.1899999999999995</v>
      </c>
    </row>
    <row r="68" spans="1:42" x14ac:dyDescent="0.15">
      <c r="A68" s="264"/>
      <c r="B68" s="293">
        <v>4.5</v>
      </c>
      <c r="C68" s="293">
        <v>3.1</v>
      </c>
      <c r="D68" s="264">
        <v>2.36</v>
      </c>
      <c r="E68" s="264">
        <v>2.17</v>
      </c>
      <c r="F68" s="264">
        <v>2.0099999999999998</v>
      </c>
      <c r="G68" s="264">
        <v>2.0099999999999998</v>
      </c>
      <c r="H68" s="264">
        <v>2.0099999999999998</v>
      </c>
      <c r="I68" s="264">
        <v>2.0099999999999998</v>
      </c>
      <c r="J68" s="264">
        <v>2.0099999999999998</v>
      </c>
      <c r="K68" s="264">
        <v>2.0099999999999998</v>
      </c>
      <c r="L68" s="264">
        <v>2.0099999999999998</v>
      </c>
      <c r="M68" s="264">
        <v>2.0099999999999998</v>
      </c>
      <c r="N68" s="264">
        <v>2.0099999999999998</v>
      </c>
      <c r="O68" s="264">
        <v>2.0099999999999998</v>
      </c>
      <c r="P68" s="264">
        <v>2.0099999999999998</v>
      </c>
      <c r="Q68" s="264">
        <v>2.0099999999999998</v>
      </c>
      <c r="R68" s="264">
        <v>2.0099999999999998</v>
      </c>
      <c r="S68" s="264">
        <v>2.0099999999999998</v>
      </c>
      <c r="T68" s="264">
        <v>2.0099999999999998</v>
      </c>
    </row>
    <row r="69" spans="1:42" x14ac:dyDescent="0.15">
      <c r="A69" s="264"/>
      <c r="B69" s="265">
        <v>7.15</v>
      </c>
      <c r="C69" s="219">
        <v>4.9400000000000004</v>
      </c>
      <c r="D69" s="219">
        <v>3.92</v>
      </c>
      <c r="E69" s="219">
        <v>3.5999999999999996</v>
      </c>
      <c r="F69" s="219">
        <v>3.3499999999999996</v>
      </c>
      <c r="G69" s="219">
        <v>3.3099999999999996</v>
      </c>
      <c r="H69" s="219">
        <v>3.28</v>
      </c>
      <c r="I69" s="219">
        <v>3.28</v>
      </c>
      <c r="J69" s="219">
        <v>3.2199999999999998</v>
      </c>
      <c r="K69" s="219">
        <v>3.21</v>
      </c>
      <c r="L69" s="219">
        <v>3.1899999999999995</v>
      </c>
      <c r="M69" s="219">
        <v>3.1899999999999995</v>
      </c>
      <c r="N69" s="219">
        <v>3.1899999999999995</v>
      </c>
      <c r="O69" s="219">
        <v>3.1899999999999995</v>
      </c>
      <c r="P69" s="219">
        <v>3.1899999999999995</v>
      </c>
      <c r="Q69" s="219">
        <v>3.1899999999999995</v>
      </c>
      <c r="R69" s="219">
        <v>3.1899999999999995</v>
      </c>
      <c r="S69" s="219">
        <v>3.1899999999999995</v>
      </c>
      <c r="T69" s="219">
        <v>3.1899999999999995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71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71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P106" si="0">ROUND(W76*$T$76,0)</f>
        <v>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372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372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296</v>
      </c>
      <c r="C78" s="248">
        <f t="shared" si="0"/>
        <v>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296</v>
      </c>
      <c r="X78" s="295"/>
      <c r="Y78" s="295"/>
      <c r="Z78" s="295"/>
      <c r="AA78" s="295"/>
      <c r="AB78" s="295"/>
      <c r="AC78" s="295"/>
      <c r="AD78" s="295"/>
      <c r="AE78" s="295"/>
      <c r="AF78" s="295"/>
      <c r="AG78" s="372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434</v>
      </c>
      <c r="C79" s="245">
        <f t="shared" si="0"/>
        <v>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434</v>
      </c>
      <c r="X79" s="295"/>
      <c r="Y79" s="295"/>
      <c r="Z79" s="295"/>
      <c r="AA79" s="295"/>
      <c r="AB79" s="295"/>
      <c r="AC79" s="295"/>
      <c r="AD79" s="295"/>
      <c r="AE79" s="295"/>
      <c r="AF79" s="295"/>
      <c r="AG79" s="372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296</v>
      </c>
      <c r="C80" s="248">
        <f t="shared" si="0"/>
        <v>296</v>
      </c>
      <c r="D80" s="248">
        <f t="shared" si="0"/>
        <v>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296</v>
      </c>
      <c r="X80" s="295">
        <v>296</v>
      </c>
      <c r="Y80" s="295"/>
      <c r="Z80" s="295"/>
      <c r="AA80" s="295"/>
      <c r="AB80" s="295"/>
      <c r="AC80" s="295"/>
      <c r="AD80" s="295"/>
      <c r="AE80" s="295"/>
      <c r="AF80" s="295"/>
      <c r="AG80" s="372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453</v>
      </c>
      <c r="C81" s="245">
        <f t="shared" si="0"/>
        <v>453</v>
      </c>
      <c r="D81" s="245">
        <f t="shared" si="0"/>
        <v>0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453</v>
      </c>
      <c r="X81" s="295">
        <f>X80+C151</f>
        <v>453</v>
      </c>
      <c r="Y81" s="295"/>
      <c r="Z81" s="295"/>
      <c r="AA81" s="295"/>
      <c r="AB81" s="295"/>
      <c r="AC81" s="295"/>
      <c r="AD81" s="295"/>
      <c r="AE81" s="295"/>
      <c r="AF81" s="295"/>
      <c r="AG81" s="372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296</v>
      </c>
      <c r="C82" s="248">
        <f t="shared" si="0"/>
        <v>296</v>
      </c>
      <c r="D82" s="248">
        <f t="shared" si="0"/>
        <v>296</v>
      </c>
      <c r="E82" s="248">
        <f t="shared" si="0"/>
        <v>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296</v>
      </c>
      <c r="X82" s="295">
        <v>296</v>
      </c>
      <c r="Y82" s="250">
        <v>296</v>
      </c>
      <c r="Z82" s="250"/>
      <c r="AA82" s="250"/>
      <c r="AB82" s="250"/>
      <c r="AC82" s="250"/>
      <c r="AD82" s="250"/>
      <c r="AE82" s="295"/>
      <c r="AF82" s="295"/>
      <c r="AG82" s="372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471</v>
      </c>
      <c r="C83" s="245">
        <f t="shared" si="0"/>
        <v>471</v>
      </c>
      <c r="D83" s="245">
        <f t="shared" si="0"/>
        <v>480</v>
      </c>
      <c r="E83" s="245">
        <f t="shared" si="0"/>
        <v>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471</v>
      </c>
      <c r="X83" s="295">
        <f>X82+C153</f>
        <v>471</v>
      </c>
      <c r="Y83" s="250">
        <f>Y82+D153</f>
        <v>480</v>
      </c>
      <c r="Z83" s="250"/>
      <c r="AA83" s="250"/>
      <c r="AB83" s="250"/>
      <c r="AC83" s="250"/>
      <c r="AD83" s="250"/>
      <c r="AE83" s="295"/>
      <c r="AF83" s="295"/>
      <c r="AG83" s="372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330</v>
      </c>
      <c r="C84" s="248">
        <f t="shared" si="0"/>
        <v>330</v>
      </c>
      <c r="D84" s="248">
        <f t="shared" si="0"/>
        <v>330</v>
      </c>
      <c r="E84" s="248">
        <f t="shared" si="0"/>
        <v>374</v>
      </c>
      <c r="F84" s="248">
        <f t="shared" si="0"/>
        <v>0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330</v>
      </c>
      <c r="X84" s="295">
        <v>330</v>
      </c>
      <c r="Y84" s="250">
        <v>330</v>
      </c>
      <c r="Z84" s="250">
        <v>374</v>
      </c>
      <c r="AA84" s="250"/>
      <c r="AB84" s="250"/>
      <c r="AC84" s="250"/>
      <c r="AD84" s="250"/>
      <c r="AE84" s="295"/>
      <c r="AF84" s="295"/>
      <c r="AG84" s="372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520</v>
      </c>
      <c r="C85" s="252">
        <f t="shared" si="0"/>
        <v>520</v>
      </c>
      <c r="D85" s="252">
        <f t="shared" si="0"/>
        <v>542</v>
      </c>
      <c r="E85" s="252">
        <f t="shared" si="0"/>
        <v>595</v>
      </c>
      <c r="F85" s="252">
        <f t="shared" si="0"/>
        <v>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520</v>
      </c>
      <c r="X85" s="295">
        <f>X84+C155</f>
        <v>520</v>
      </c>
      <c r="Y85" s="250">
        <f>Y84+D155</f>
        <v>542</v>
      </c>
      <c r="Z85" s="250">
        <f>Z84+E155</f>
        <v>595</v>
      </c>
      <c r="AA85" s="250"/>
      <c r="AB85" s="250"/>
      <c r="AC85" s="250"/>
      <c r="AD85" s="250"/>
      <c r="AE85" s="295"/>
      <c r="AF85" s="295"/>
      <c r="AG85" s="372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366</v>
      </c>
      <c r="C86" s="241">
        <f t="shared" si="0"/>
        <v>366</v>
      </c>
      <c r="D86" s="241">
        <f t="shared" si="0"/>
        <v>366</v>
      </c>
      <c r="E86" s="241">
        <f t="shared" si="0"/>
        <v>409</v>
      </c>
      <c r="F86" s="241">
        <f t="shared" si="0"/>
        <v>462</v>
      </c>
      <c r="G86" s="241">
        <f t="shared" si="0"/>
        <v>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366</v>
      </c>
      <c r="X86" s="295">
        <v>366</v>
      </c>
      <c r="Y86" s="250">
        <v>366</v>
      </c>
      <c r="Z86" s="250">
        <v>409</v>
      </c>
      <c r="AA86" s="250">
        <v>462</v>
      </c>
      <c r="AB86" s="250"/>
      <c r="AC86" s="250"/>
      <c r="AD86" s="250"/>
      <c r="AE86" s="295"/>
      <c r="AF86" s="295"/>
      <c r="AG86" s="372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574</v>
      </c>
      <c r="C87" s="245">
        <f t="shared" si="0"/>
        <v>574</v>
      </c>
      <c r="D87" s="245">
        <f t="shared" si="0"/>
        <v>602</v>
      </c>
      <c r="E87" s="245">
        <f t="shared" si="0"/>
        <v>659</v>
      </c>
      <c r="F87" s="245">
        <f t="shared" si="0"/>
        <v>733</v>
      </c>
      <c r="G87" s="245">
        <f t="shared" si="0"/>
        <v>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>W86+B157</f>
        <v>574</v>
      </c>
      <c r="X87" s="295">
        <f>X86+C157</f>
        <v>574</v>
      </c>
      <c r="Y87" s="250">
        <f>Y86+D157</f>
        <v>602</v>
      </c>
      <c r="Z87" s="250">
        <f>Z86+E157</f>
        <v>659</v>
      </c>
      <c r="AA87" s="250">
        <f>AA86+F157</f>
        <v>733</v>
      </c>
      <c r="AB87" s="250"/>
      <c r="AC87" s="250"/>
      <c r="AD87" s="250"/>
      <c r="AE87" s="295"/>
      <c r="AF87" s="295"/>
      <c r="AG87" s="372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392</v>
      </c>
      <c r="C88" s="248">
        <f t="shared" si="0"/>
        <v>392</v>
      </c>
      <c r="D88" s="248">
        <f t="shared" si="0"/>
        <v>392</v>
      </c>
      <c r="E88" s="248">
        <f t="shared" si="0"/>
        <v>445</v>
      </c>
      <c r="F88" s="248">
        <f t="shared" si="0"/>
        <v>505</v>
      </c>
      <c r="G88" s="248">
        <f t="shared" si="0"/>
        <v>558</v>
      </c>
      <c r="H88" s="248">
        <f t="shared" si="0"/>
        <v>0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392</v>
      </c>
      <c r="X88" s="295">
        <v>392</v>
      </c>
      <c r="Y88" s="250">
        <v>392</v>
      </c>
      <c r="Z88" s="250">
        <v>445</v>
      </c>
      <c r="AA88" s="250">
        <v>505</v>
      </c>
      <c r="AB88" s="250">
        <v>558</v>
      </c>
      <c r="AC88" s="250"/>
      <c r="AD88" s="250"/>
      <c r="AE88" s="295"/>
      <c r="AF88" s="295"/>
      <c r="AG88" s="372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621</v>
      </c>
      <c r="C89" s="245">
        <f t="shared" si="0"/>
        <v>621</v>
      </c>
      <c r="D89" s="245">
        <f t="shared" si="0"/>
        <v>645</v>
      </c>
      <c r="E89" s="245">
        <f t="shared" si="0"/>
        <v>725</v>
      </c>
      <c r="F89" s="245">
        <f t="shared" si="0"/>
        <v>808</v>
      </c>
      <c r="G89" s="245">
        <f t="shared" si="0"/>
        <v>875</v>
      </c>
      <c r="H89" s="245">
        <f t="shared" si="0"/>
        <v>0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B89" si="1">W88+B159</f>
        <v>621</v>
      </c>
      <c r="X89" s="295">
        <f t="shared" si="1"/>
        <v>621</v>
      </c>
      <c r="Y89" s="250">
        <f t="shared" si="1"/>
        <v>645</v>
      </c>
      <c r="Z89" s="250">
        <f t="shared" si="1"/>
        <v>725</v>
      </c>
      <c r="AA89" s="250">
        <f t="shared" si="1"/>
        <v>808</v>
      </c>
      <c r="AB89" s="250">
        <f t="shared" si="1"/>
        <v>875</v>
      </c>
      <c r="AC89" s="250"/>
      <c r="AD89" s="250"/>
      <c r="AE89" s="295"/>
      <c r="AF89" s="295"/>
      <c r="AG89" s="372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427</v>
      </c>
      <c r="C90" s="248">
        <f t="shared" si="0"/>
        <v>427</v>
      </c>
      <c r="D90" s="248">
        <f t="shared" si="0"/>
        <v>427</v>
      </c>
      <c r="E90" s="248">
        <f t="shared" si="0"/>
        <v>480</v>
      </c>
      <c r="F90" s="248">
        <f t="shared" si="0"/>
        <v>549</v>
      </c>
      <c r="G90" s="248">
        <f t="shared" si="0"/>
        <v>611</v>
      </c>
      <c r="H90" s="248">
        <f t="shared" si="0"/>
        <v>750</v>
      </c>
      <c r="I90" s="248">
        <f t="shared" si="0"/>
        <v>0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427</v>
      </c>
      <c r="X90" s="295">
        <v>427</v>
      </c>
      <c r="Y90" s="250">
        <v>427</v>
      </c>
      <c r="Z90" s="250">
        <v>480</v>
      </c>
      <c r="AA90" s="250">
        <v>549</v>
      </c>
      <c r="AB90" s="250">
        <v>611</v>
      </c>
      <c r="AC90" s="250">
        <v>750</v>
      </c>
      <c r="AD90" s="250"/>
      <c r="AE90" s="295"/>
      <c r="AF90" s="295"/>
      <c r="AG90" s="372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676</v>
      </c>
      <c r="C91" s="245">
        <f t="shared" si="0"/>
        <v>676</v>
      </c>
      <c r="D91" s="245">
        <f t="shared" si="0"/>
        <v>701</v>
      </c>
      <c r="E91" s="245">
        <f t="shared" si="0"/>
        <v>776</v>
      </c>
      <c r="F91" s="245">
        <f t="shared" si="0"/>
        <v>884</v>
      </c>
      <c r="G91" s="245">
        <f t="shared" si="0"/>
        <v>957</v>
      </c>
      <c r="H91" s="245">
        <f t="shared" si="0"/>
        <v>1155</v>
      </c>
      <c r="I91" s="245">
        <f t="shared" si="0"/>
        <v>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C91" si="2">W90+B161</f>
        <v>676</v>
      </c>
      <c r="X91" s="295">
        <f t="shared" si="2"/>
        <v>676</v>
      </c>
      <c r="Y91" s="250">
        <f t="shared" si="2"/>
        <v>701</v>
      </c>
      <c r="Z91" s="250">
        <f t="shared" si="2"/>
        <v>776</v>
      </c>
      <c r="AA91" s="250">
        <f t="shared" si="2"/>
        <v>884</v>
      </c>
      <c r="AB91" s="250">
        <f t="shared" si="2"/>
        <v>957</v>
      </c>
      <c r="AC91" s="250">
        <f t="shared" si="2"/>
        <v>1155</v>
      </c>
      <c r="AD91" s="250"/>
      <c r="AE91" s="295"/>
      <c r="AF91" s="295"/>
      <c r="AG91" s="372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445</v>
      </c>
      <c r="C92" s="248">
        <f t="shared" si="0"/>
        <v>445</v>
      </c>
      <c r="D92" s="248">
        <f t="shared" si="0"/>
        <v>445</v>
      </c>
      <c r="E92" s="248">
        <f t="shared" si="0"/>
        <v>505</v>
      </c>
      <c r="F92" s="248">
        <f t="shared" si="0"/>
        <v>575</v>
      </c>
      <c r="G92" s="248">
        <f t="shared" si="0"/>
        <v>653</v>
      </c>
      <c r="H92" s="248">
        <f t="shared" si="0"/>
        <v>793</v>
      </c>
      <c r="I92" s="248">
        <f t="shared" si="0"/>
        <v>863</v>
      </c>
      <c r="J92" s="248">
        <f t="shared" si="0"/>
        <v>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445</v>
      </c>
      <c r="X92" s="295">
        <v>445</v>
      </c>
      <c r="Y92" s="250">
        <v>445</v>
      </c>
      <c r="Z92" s="250">
        <v>505</v>
      </c>
      <c r="AA92" s="250">
        <v>575</v>
      </c>
      <c r="AB92" s="250">
        <v>653</v>
      </c>
      <c r="AC92" s="250">
        <v>793</v>
      </c>
      <c r="AD92" s="250">
        <v>863</v>
      </c>
      <c r="AE92" s="295"/>
      <c r="AF92" s="295"/>
      <c r="AG92" s="372"/>
      <c r="AH92" s="243"/>
      <c r="AI92" s="243"/>
      <c r="AJ92" s="243"/>
      <c r="AK92" s="243"/>
      <c r="AL92" s="243"/>
      <c r="AM92" s="243"/>
      <c r="AN92" s="243"/>
      <c r="AO92" s="243"/>
      <c r="AP92" s="370">
        <v>2.39</v>
      </c>
    </row>
    <row r="93" spans="1:42" x14ac:dyDescent="0.15">
      <c r="A93" s="244">
        <v>500</v>
      </c>
      <c r="B93" s="245">
        <f t="shared" si="0"/>
        <v>707</v>
      </c>
      <c r="C93" s="245">
        <f t="shared" si="0"/>
        <v>707</v>
      </c>
      <c r="D93" s="245">
        <f t="shared" si="0"/>
        <v>746</v>
      </c>
      <c r="E93" s="245">
        <f t="shared" si="0"/>
        <v>822</v>
      </c>
      <c r="F93" s="245">
        <f t="shared" si="0"/>
        <v>941</v>
      </c>
      <c r="G93" s="245">
        <f t="shared" si="0"/>
        <v>1034</v>
      </c>
      <c r="H93" s="245">
        <f t="shared" si="0"/>
        <v>1238</v>
      </c>
      <c r="I93" s="245">
        <f t="shared" si="0"/>
        <v>1355</v>
      </c>
      <c r="J93" s="245">
        <f t="shared" si="0"/>
        <v>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D93" si="3">W92+B163</f>
        <v>707</v>
      </c>
      <c r="X93" s="295">
        <f t="shared" si="3"/>
        <v>707</v>
      </c>
      <c r="Y93" s="250">
        <f t="shared" si="3"/>
        <v>746</v>
      </c>
      <c r="Z93" s="250">
        <f t="shared" si="3"/>
        <v>822</v>
      </c>
      <c r="AA93" s="250">
        <f t="shared" si="3"/>
        <v>941</v>
      </c>
      <c r="AB93" s="250">
        <f t="shared" si="3"/>
        <v>1034</v>
      </c>
      <c r="AC93" s="250">
        <f t="shared" si="3"/>
        <v>1238</v>
      </c>
      <c r="AD93" s="250">
        <f t="shared" si="3"/>
        <v>1355</v>
      </c>
      <c r="AE93" s="295"/>
      <c r="AF93" s="295"/>
      <c r="AG93" s="372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471</v>
      </c>
      <c r="C94" s="248">
        <f t="shared" si="0"/>
        <v>471</v>
      </c>
      <c r="D94" s="248">
        <f t="shared" si="0"/>
        <v>471</v>
      </c>
      <c r="E94" s="248">
        <f t="shared" si="0"/>
        <v>523</v>
      </c>
      <c r="F94" s="248">
        <f t="shared" si="0"/>
        <v>611</v>
      </c>
      <c r="G94" s="248">
        <f t="shared" si="0"/>
        <v>689</v>
      </c>
      <c r="H94" s="248">
        <f t="shared" si="0"/>
        <v>837</v>
      </c>
      <c r="I94" s="248">
        <f t="shared" si="0"/>
        <v>906</v>
      </c>
      <c r="J94" s="248">
        <f t="shared" si="0"/>
        <v>1003</v>
      </c>
      <c r="K94" s="248">
        <f t="shared" si="0"/>
        <v>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471</v>
      </c>
      <c r="X94" s="295">
        <v>471</v>
      </c>
      <c r="Y94" s="250">
        <v>471</v>
      </c>
      <c r="Z94" s="250">
        <v>523</v>
      </c>
      <c r="AA94" s="250">
        <v>611</v>
      </c>
      <c r="AB94" s="250">
        <v>689</v>
      </c>
      <c r="AC94" s="250">
        <v>837</v>
      </c>
      <c r="AD94" s="250">
        <v>906</v>
      </c>
      <c r="AE94" s="383">
        <f>$AE$74*V94*AP94</f>
        <v>1003.1999999999999</v>
      </c>
      <c r="AF94" s="295"/>
      <c r="AG94" s="372"/>
      <c r="AH94" s="295"/>
      <c r="AI94" s="295"/>
      <c r="AJ94" s="295"/>
      <c r="AK94" s="295"/>
      <c r="AL94" s="295"/>
      <c r="AM94" s="295"/>
      <c r="AN94" s="243"/>
      <c r="AO94" s="243"/>
      <c r="AP94" s="370">
        <v>2.2799999999999998</v>
      </c>
    </row>
    <row r="95" spans="1:42" x14ac:dyDescent="0.15">
      <c r="A95" s="244">
        <v>550</v>
      </c>
      <c r="B95" s="245">
        <f t="shared" si="0"/>
        <v>757</v>
      </c>
      <c r="C95" s="245">
        <f t="shared" si="0"/>
        <v>757</v>
      </c>
      <c r="D95" s="245">
        <f t="shared" si="0"/>
        <v>788</v>
      </c>
      <c r="E95" s="245">
        <f t="shared" si="0"/>
        <v>869</v>
      </c>
      <c r="F95" s="245">
        <f t="shared" si="0"/>
        <v>1011</v>
      </c>
      <c r="G95" s="245">
        <f t="shared" si="0"/>
        <v>1113</v>
      </c>
      <c r="H95" s="245">
        <f t="shared" si="0"/>
        <v>1323</v>
      </c>
      <c r="I95" s="245">
        <f t="shared" si="0"/>
        <v>1445</v>
      </c>
      <c r="J95" s="245">
        <f t="shared" si="0"/>
        <v>1600</v>
      </c>
      <c r="K95" s="245">
        <f t="shared" si="0"/>
        <v>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E95" si="4">W94+B165</f>
        <v>757</v>
      </c>
      <c r="X95" s="295">
        <f t="shared" si="4"/>
        <v>757</v>
      </c>
      <c r="Y95" s="250">
        <f t="shared" si="4"/>
        <v>788</v>
      </c>
      <c r="Z95" s="250">
        <f t="shared" si="4"/>
        <v>869</v>
      </c>
      <c r="AA95" s="250">
        <f t="shared" si="4"/>
        <v>1011</v>
      </c>
      <c r="AB95" s="250">
        <f t="shared" si="4"/>
        <v>1113</v>
      </c>
      <c r="AC95" s="250">
        <f t="shared" si="4"/>
        <v>1323</v>
      </c>
      <c r="AD95" s="250">
        <f t="shared" si="4"/>
        <v>1445</v>
      </c>
      <c r="AE95" s="383">
        <f t="shared" si="4"/>
        <v>1600.1999999999998</v>
      </c>
      <c r="AF95" s="295"/>
      <c r="AG95" s="372"/>
      <c r="AH95" s="295"/>
      <c r="AI95" s="295"/>
      <c r="AJ95" s="295"/>
      <c r="AK95" s="295"/>
      <c r="AL95" s="295"/>
      <c r="AM95" s="295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496</v>
      </c>
      <c r="C96" s="248">
        <f t="shared" si="0"/>
        <v>496</v>
      </c>
      <c r="D96" s="248">
        <f t="shared" si="0"/>
        <v>496</v>
      </c>
      <c r="E96" s="248">
        <f t="shared" si="0"/>
        <v>567</v>
      </c>
      <c r="F96" s="248">
        <f t="shared" si="0"/>
        <v>653</v>
      </c>
      <c r="G96" s="248">
        <f t="shared" si="0"/>
        <v>741</v>
      </c>
      <c r="H96" s="248">
        <f t="shared" si="0"/>
        <v>890</v>
      </c>
      <c r="I96" s="248">
        <f t="shared" si="0"/>
        <v>968</v>
      </c>
      <c r="J96" s="248">
        <f t="shared" si="0"/>
        <v>1075</v>
      </c>
      <c r="K96" s="248">
        <f t="shared" si="0"/>
        <v>1183</v>
      </c>
      <c r="L96" s="248">
        <f t="shared" si="0"/>
        <v>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496</v>
      </c>
      <c r="X96" s="295">
        <v>496</v>
      </c>
      <c r="Y96" s="250">
        <v>496</v>
      </c>
      <c r="Z96" s="250">
        <v>567</v>
      </c>
      <c r="AA96" s="250">
        <v>653</v>
      </c>
      <c r="AB96" s="250">
        <v>741</v>
      </c>
      <c r="AC96" s="250">
        <v>890</v>
      </c>
      <c r="AD96" s="250">
        <v>968</v>
      </c>
      <c r="AE96" s="383">
        <f>$AE$74*V96*AP96</f>
        <v>1075.2</v>
      </c>
      <c r="AF96" s="383">
        <f>$AF$74*V96*AP96</f>
        <v>1182.72</v>
      </c>
      <c r="AG96" s="372"/>
      <c r="AH96" s="295"/>
      <c r="AI96" s="295"/>
      <c r="AJ96" s="295"/>
      <c r="AK96" s="295"/>
      <c r="AL96" s="295"/>
      <c r="AM96" s="295"/>
      <c r="AN96" s="243"/>
      <c r="AO96" s="243"/>
      <c r="AP96" s="370">
        <v>2.2400000000000002</v>
      </c>
    </row>
    <row r="97" spans="1:42" ht="13" thickBot="1" x14ac:dyDescent="0.2">
      <c r="A97" s="240">
        <v>600</v>
      </c>
      <c r="B97" s="252">
        <f t="shared" si="0"/>
        <v>799</v>
      </c>
      <c r="C97" s="252">
        <f t="shared" si="0"/>
        <v>799</v>
      </c>
      <c r="D97" s="252">
        <f t="shared" si="0"/>
        <v>834</v>
      </c>
      <c r="E97" s="252">
        <f t="shared" si="0"/>
        <v>940</v>
      </c>
      <c r="F97" s="252">
        <f t="shared" si="0"/>
        <v>1075</v>
      </c>
      <c r="G97" s="252">
        <f t="shared" si="0"/>
        <v>1200</v>
      </c>
      <c r="H97" s="252">
        <f t="shared" si="0"/>
        <v>1402</v>
      </c>
      <c r="I97" s="252">
        <f t="shared" si="0"/>
        <v>1536</v>
      </c>
      <c r="J97" s="252">
        <f t="shared" si="0"/>
        <v>1701</v>
      </c>
      <c r="K97" s="252">
        <f t="shared" si="0"/>
        <v>1881</v>
      </c>
      <c r="L97" s="252">
        <f t="shared" si="0"/>
        <v>0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F97" si="5">W96+B167</f>
        <v>799</v>
      </c>
      <c r="X97" s="295">
        <f t="shared" si="5"/>
        <v>799</v>
      </c>
      <c r="Y97" s="250">
        <f t="shared" si="5"/>
        <v>834</v>
      </c>
      <c r="Z97" s="250">
        <f t="shared" si="5"/>
        <v>940</v>
      </c>
      <c r="AA97" s="250">
        <f t="shared" si="5"/>
        <v>1075</v>
      </c>
      <c r="AB97" s="250">
        <f t="shared" si="5"/>
        <v>1200</v>
      </c>
      <c r="AC97" s="250">
        <f t="shared" si="5"/>
        <v>1402</v>
      </c>
      <c r="AD97" s="250">
        <f t="shared" si="5"/>
        <v>1536</v>
      </c>
      <c r="AE97" s="383">
        <f t="shared" si="5"/>
        <v>1701.2</v>
      </c>
      <c r="AF97" s="383">
        <f t="shared" si="5"/>
        <v>1880.72</v>
      </c>
      <c r="AG97" s="372"/>
      <c r="AH97" s="295"/>
      <c r="AI97" s="295"/>
      <c r="AJ97" s="295"/>
      <c r="AK97" s="295"/>
      <c r="AL97" s="295"/>
      <c r="AM97" s="295"/>
      <c r="AN97" s="243"/>
      <c r="AO97" s="243"/>
      <c r="AP97" s="222">
        <f>AP96+U167</f>
        <v>3.5700000000000003</v>
      </c>
    </row>
    <row r="98" spans="1:42" x14ac:dyDescent="0.15">
      <c r="A98" s="238" t="s">
        <v>11</v>
      </c>
      <c r="B98" s="241">
        <f t="shared" si="0"/>
        <v>523</v>
      </c>
      <c r="C98" s="241">
        <f t="shared" si="0"/>
        <v>523</v>
      </c>
      <c r="D98" s="241">
        <f t="shared" si="0"/>
        <v>523</v>
      </c>
      <c r="E98" s="241">
        <f t="shared" si="0"/>
        <v>611</v>
      </c>
      <c r="F98" s="241">
        <f t="shared" si="0"/>
        <v>697</v>
      </c>
      <c r="G98" s="241">
        <f t="shared" si="0"/>
        <v>784</v>
      </c>
      <c r="H98" s="241">
        <f t="shared" si="0"/>
        <v>941</v>
      </c>
      <c r="I98" s="241">
        <f t="shared" si="0"/>
        <v>1019</v>
      </c>
      <c r="J98" s="241">
        <f t="shared" si="0"/>
        <v>1128</v>
      </c>
      <c r="K98" s="241">
        <f t="shared" si="0"/>
        <v>1241</v>
      </c>
      <c r="L98" s="241">
        <f t="shared" si="0"/>
        <v>1354</v>
      </c>
      <c r="M98" s="241">
        <f t="shared" si="0"/>
        <v>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523</v>
      </c>
      <c r="X98" s="295">
        <v>523</v>
      </c>
      <c r="Y98" s="250">
        <v>523</v>
      </c>
      <c r="Z98" s="250">
        <v>611</v>
      </c>
      <c r="AA98" s="250">
        <v>697</v>
      </c>
      <c r="AB98" s="250">
        <v>784</v>
      </c>
      <c r="AC98" s="250">
        <v>941</v>
      </c>
      <c r="AD98" s="250">
        <v>1019</v>
      </c>
      <c r="AE98" s="383">
        <f>$AE$74*V98*AP98</f>
        <v>1128.3999999999999</v>
      </c>
      <c r="AF98" s="383">
        <f>$AF$74*V98*AP98</f>
        <v>1241.24</v>
      </c>
      <c r="AG98" s="372">
        <f>$AG$74*V98*AP98</f>
        <v>1354.08</v>
      </c>
      <c r="AH98" s="295"/>
      <c r="AI98" s="295"/>
      <c r="AJ98" s="295"/>
      <c r="AK98" s="295"/>
      <c r="AL98" s="295"/>
      <c r="AM98" s="295"/>
      <c r="AN98" s="243"/>
      <c r="AO98" s="243"/>
      <c r="AP98" s="370">
        <v>2.17</v>
      </c>
    </row>
    <row r="99" spans="1:42" x14ac:dyDescent="0.15">
      <c r="A99" s="244">
        <v>650</v>
      </c>
      <c r="B99" s="245">
        <f t="shared" si="0"/>
        <v>843</v>
      </c>
      <c r="C99" s="245">
        <f t="shared" si="0"/>
        <v>843</v>
      </c>
      <c r="D99" s="245">
        <f t="shared" si="0"/>
        <v>887</v>
      </c>
      <c r="E99" s="245">
        <f t="shared" si="0"/>
        <v>1014</v>
      </c>
      <c r="F99" s="245">
        <f t="shared" si="0"/>
        <v>1144</v>
      </c>
      <c r="G99" s="245">
        <f t="shared" si="0"/>
        <v>1279</v>
      </c>
      <c r="H99" s="245">
        <f t="shared" si="0"/>
        <v>1480</v>
      </c>
      <c r="I99" s="245">
        <f t="shared" si="0"/>
        <v>1615</v>
      </c>
      <c r="J99" s="245">
        <f t="shared" si="0"/>
        <v>1786</v>
      </c>
      <c r="K99" s="245">
        <f t="shared" si="0"/>
        <v>1971</v>
      </c>
      <c r="L99" s="245">
        <f t="shared" si="0"/>
        <v>2178</v>
      </c>
      <c r="M99" s="245">
        <f t="shared" si="0"/>
        <v>0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G99" si="6">W98+B169</f>
        <v>843</v>
      </c>
      <c r="X99" s="295">
        <f t="shared" si="6"/>
        <v>843</v>
      </c>
      <c r="Y99" s="250">
        <f t="shared" si="6"/>
        <v>887</v>
      </c>
      <c r="Z99" s="250">
        <f t="shared" si="6"/>
        <v>1014</v>
      </c>
      <c r="AA99" s="250">
        <f t="shared" si="6"/>
        <v>1144</v>
      </c>
      <c r="AB99" s="250">
        <f t="shared" si="6"/>
        <v>1279</v>
      </c>
      <c r="AC99" s="250">
        <f t="shared" si="6"/>
        <v>1480</v>
      </c>
      <c r="AD99" s="250">
        <f t="shared" si="6"/>
        <v>1615</v>
      </c>
      <c r="AE99" s="383">
        <f t="shared" si="6"/>
        <v>1786.3999999999999</v>
      </c>
      <c r="AF99" s="383">
        <f t="shared" si="6"/>
        <v>1971.24</v>
      </c>
      <c r="AG99" s="372">
        <f t="shared" si="6"/>
        <v>2178.08</v>
      </c>
      <c r="AH99" s="295"/>
      <c r="AI99" s="295"/>
      <c r="AJ99" s="295"/>
      <c r="AK99" s="295"/>
      <c r="AL99" s="295"/>
      <c r="AM99" s="295"/>
      <c r="AN99" s="243"/>
      <c r="AO99" s="243"/>
      <c r="AP99" s="222">
        <f>AP98+U169</f>
        <v>3.49</v>
      </c>
    </row>
    <row r="100" spans="1:42" x14ac:dyDescent="0.15">
      <c r="A100" s="251" t="s">
        <v>12</v>
      </c>
      <c r="B100" s="248">
        <f t="shared" si="0"/>
        <v>558</v>
      </c>
      <c r="C100" s="248">
        <f t="shared" si="0"/>
        <v>558</v>
      </c>
      <c r="D100" s="248">
        <f t="shared" si="0"/>
        <v>558</v>
      </c>
      <c r="E100" s="248">
        <f t="shared" si="0"/>
        <v>645</v>
      </c>
      <c r="F100" s="248">
        <f t="shared" si="0"/>
        <v>733</v>
      </c>
      <c r="G100" s="248">
        <f t="shared" si="0"/>
        <v>819</v>
      </c>
      <c r="H100" s="248">
        <f t="shared" si="0"/>
        <v>994</v>
      </c>
      <c r="I100" s="248">
        <f t="shared" si="0"/>
        <v>1081</v>
      </c>
      <c r="J100" s="248">
        <f t="shared" si="0"/>
        <v>1198</v>
      </c>
      <c r="K100" s="248">
        <f t="shared" si="0"/>
        <v>1318</v>
      </c>
      <c r="L100" s="248">
        <f t="shared" si="0"/>
        <v>1438</v>
      </c>
      <c r="M100" s="248">
        <f t="shared" si="0"/>
        <v>1558</v>
      </c>
      <c r="N100" s="248">
        <f t="shared" si="0"/>
        <v>0</v>
      </c>
      <c r="O100" s="248"/>
      <c r="P100" s="248"/>
      <c r="Q100" s="248"/>
      <c r="R100" s="248"/>
      <c r="S100" s="248"/>
      <c r="T100" s="249"/>
      <c r="V100" s="239">
        <v>28</v>
      </c>
      <c r="W100" s="243">
        <v>558</v>
      </c>
      <c r="X100" s="295">
        <v>558</v>
      </c>
      <c r="Y100" s="250">
        <v>558</v>
      </c>
      <c r="Z100" s="250">
        <v>645</v>
      </c>
      <c r="AA100" s="250">
        <v>733</v>
      </c>
      <c r="AB100" s="250">
        <v>819</v>
      </c>
      <c r="AC100" s="250">
        <v>994</v>
      </c>
      <c r="AD100" s="250">
        <v>1081</v>
      </c>
      <c r="AE100" s="383">
        <f>$AE$74*V100*AP100</f>
        <v>1198.4000000000001</v>
      </c>
      <c r="AF100" s="383">
        <f>$AF$74*V100*AP100</f>
        <v>1318.24</v>
      </c>
      <c r="AG100" s="372">
        <f>$AG$74*V100*AP100</f>
        <v>1438.0800000000002</v>
      </c>
      <c r="AH100" s="383">
        <f>$AH$74*V100*AP100</f>
        <v>1557.92</v>
      </c>
      <c r="AI100" s="295"/>
      <c r="AJ100" s="295"/>
      <c r="AK100" s="295"/>
      <c r="AL100" s="295"/>
      <c r="AM100" s="295"/>
      <c r="AN100" s="243"/>
      <c r="AO100" s="243"/>
      <c r="AP100" s="370">
        <v>2.14</v>
      </c>
    </row>
    <row r="101" spans="1:42" x14ac:dyDescent="0.15">
      <c r="A101" s="244">
        <v>700</v>
      </c>
      <c r="B101" s="245">
        <f t="shared" si="0"/>
        <v>894</v>
      </c>
      <c r="C101" s="245">
        <f t="shared" si="0"/>
        <v>894</v>
      </c>
      <c r="D101" s="245">
        <f t="shared" si="0"/>
        <v>939</v>
      </c>
      <c r="E101" s="245">
        <f t="shared" si="0"/>
        <v>1078</v>
      </c>
      <c r="F101" s="245">
        <f t="shared" si="0"/>
        <v>1213</v>
      </c>
      <c r="G101" s="245">
        <f t="shared" si="0"/>
        <v>1350</v>
      </c>
      <c r="H101" s="245">
        <f t="shared" si="0"/>
        <v>1588</v>
      </c>
      <c r="I101" s="245">
        <f t="shared" si="0"/>
        <v>1738</v>
      </c>
      <c r="J101" s="245">
        <f t="shared" si="0"/>
        <v>1922</v>
      </c>
      <c r="K101" s="245">
        <f t="shared" si="0"/>
        <v>2083</v>
      </c>
      <c r="L101" s="245">
        <f t="shared" si="0"/>
        <v>2320</v>
      </c>
      <c r="M101" s="245">
        <f t="shared" si="0"/>
        <v>2512</v>
      </c>
      <c r="N101" s="245">
        <f t="shared" si="0"/>
        <v>0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H101" si="7">W100+B171</f>
        <v>894</v>
      </c>
      <c r="X101" s="295">
        <f t="shared" si="7"/>
        <v>894</v>
      </c>
      <c r="Y101" s="250">
        <f t="shared" si="7"/>
        <v>939</v>
      </c>
      <c r="Z101" s="250">
        <f t="shared" si="7"/>
        <v>1078</v>
      </c>
      <c r="AA101" s="250">
        <f t="shared" si="7"/>
        <v>1213</v>
      </c>
      <c r="AB101" s="250">
        <f t="shared" si="7"/>
        <v>1350</v>
      </c>
      <c r="AC101" s="250">
        <f t="shared" si="7"/>
        <v>1588</v>
      </c>
      <c r="AD101" s="250">
        <f t="shared" si="7"/>
        <v>1738</v>
      </c>
      <c r="AE101" s="383">
        <f t="shared" si="7"/>
        <v>1922.4</v>
      </c>
      <c r="AF101" s="383">
        <f t="shared" si="7"/>
        <v>2083.2399999999998</v>
      </c>
      <c r="AG101" s="372">
        <f t="shared" si="7"/>
        <v>2320.08</v>
      </c>
      <c r="AH101" s="383">
        <f t="shared" si="7"/>
        <v>2511.6000000000004</v>
      </c>
      <c r="AI101" s="295"/>
      <c r="AJ101" s="295"/>
      <c r="AK101" s="295"/>
      <c r="AL101" s="295"/>
      <c r="AM101" s="295"/>
      <c r="AN101" s="243"/>
      <c r="AO101" s="243"/>
      <c r="AP101" s="222">
        <f>AP100+U171</f>
        <v>3.45</v>
      </c>
    </row>
    <row r="102" spans="1:42" x14ac:dyDescent="0.15">
      <c r="A102" s="251" t="s">
        <v>13</v>
      </c>
      <c r="B102" s="248">
        <f t="shared" si="0"/>
        <v>593</v>
      </c>
      <c r="C102" s="248">
        <f t="shared" si="0"/>
        <v>593</v>
      </c>
      <c r="D102" s="248">
        <f t="shared" si="0"/>
        <v>593</v>
      </c>
      <c r="E102" s="248">
        <f t="shared" si="0"/>
        <v>680</v>
      </c>
      <c r="F102" s="248">
        <f t="shared" si="0"/>
        <v>768</v>
      </c>
      <c r="G102" s="248">
        <f t="shared" si="0"/>
        <v>863</v>
      </c>
      <c r="H102" s="248">
        <f t="shared" si="0"/>
        <v>1037</v>
      </c>
      <c r="I102" s="248">
        <f t="shared" si="0"/>
        <v>1134</v>
      </c>
      <c r="J102" s="248">
        <f t="shared" si="0"/>
        <v>1260</v>
      </c>
      <c r="K102" s="248">
        <f t="shared" si="0"/>
        <v>1386</v>
      </c>
      <c r="L102" s="248">
        <f t="shared" si="0"/>
        <v>1512</v>
      </c>
      <c r="M102" s="248">
        <f t="shared" si="0"/>
        <v>1638</v>
      </c>
      <c r="N102" s="248">
        <f t="shared" si="0"/>
        <v>1764</v>
      </c>
      <c r="O102" s="248">
        <f t="shared" si="0"/>
        <v>1890</v>
      </c>
      <c r="P102" s="248"/>
      <c r="Q102" s="248"/>
      <c r="R102" s="248"/>
      <c r="S102" s="248"/>
      <c r="T102" s="249"/>
      <c r="V102" s="239">
        <v>30</v>
      </c>
      <c r="W102" s="243">
        <v>593</v>
      </c>
      <c r="X102" s="295">
        <v>593</v>
      </c>
      <c r="Y102" s="250">
        <v>593</v>
      </c>
      <c r="Z102" s="250">
        <v>680</v>
      </c>
      <c r="AA102" s="250">
        <v>768</v>
      </c>
      <c r="AB102" s="250">
        <v>863</v>
      </c>
      <c r="AC102" s="250">
        <v>1037</v>
      </c>
      <c r="AD102" s="250">
        <v>1134</v>
      </c>
      <c r="AE102" s="383">
        <f>$AE$74*V102*AP102</f>
        <v>1260</v>
      </c>
      <c r="AF102" s="383">
        <f>$AF$74*V102*AP102</f>
        <v>1386</v>
      </c>
      <c r="AG102" s="372">
        <f>$AG$74*V102*AP102</f>
        <v>1512</v>
      </c>
      <c r="AH102" s="383">
        <f>$AH$74*V102*AP102</f>
        <v>1638</v>
      </c>
      <c r="AI102" s="383">
        <f>$AI$74*V102*AP102</f>
        <v>1764</v>
      </c>
      <c r="AJ102" s="383">
        <f>$AJ$74*V102*AP102</f>
        <v>1890</v>
      </c>
      <c r="AK102" s="295"/>
      <c r="AL102" s="295"/>
      <c r="AM102" s="295"/>
      <c r="AN102" s="243"/>
      <c r="AO102" s="243"/>
      <c r="AP102" s="370">
        <v>2.1</v>
      </c>
    </row>
    <row r="103" spans="1:42" x14ac:dyDescent="0.15">
      <c r="A103" s="244">
        <v>750</v>
      </c>
      <c r="B103" s="245">
        <f t="shared" si="0"/>
        <v>953</v>
      </c>
      <c r="C103" s="245">
        <f t="shared" si="0"/>
        <v>953</v>
      </c>
      <c r="D103" s="245">
        <f t="shared" si="0"/>
        <v>1001</v>
      </c>
      <c r="E103" s="245">
        <f t="shared" si="0"/>
        <v>1143</v>
      </c>
      <c r="F103" s="245">
        <f t="shared" si="0"/>
        <v>1281</v>
      </c>
      <c r="G103" s="245">
        <f t="shared" si="0"/>
        <v>1431</v>
      </c>
      <c r="H103" s="245">
        <f t="shared" si="0"/>
        <v>1671</v>
      </c>
      <c r="I103" s="245">
        <f t="shared" si="0"/>
        <v>1837</v>
      </c>
      <c r="J103" s="245">
        <f t="shared" si="0"/>
        <v>2033</v>
      </c>
      <c r="K103" s="245">
        <f t="shared" si="0"/>
        <v>2201</v>
      </c>
      <c r="L103" s="245">
        <f t="shared" si="0"/>
        <v>2452</v>
      </c>
      <c r="M103" s="245">
        <f t="shared" si="0"/>
        <v>2660</v>
      </c>
      <c r="N103" s="245">
        <f t="shared" si="0"/>
        <v>2864</v>
      </c>
      <c r="O103" s="245">
        <f t="shared" si="0"/>
        <v>3069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8">W102+B173</f>
        <v>953</v>
      </c>
      <c r="X103" s="295">
        <f t="shared" si="8"/>
        <v>953</v>
      </c>
      <c r="Y103" s="250">
        <f t="shared" si="8"/>
        <v>1001</v>
      </c>
      <c r="Z103" s="250">
        <f t="shared" si="8"/>
        <v>1143</v>
      </c>
      <c r="AA103" s="250">
        <f t="shared" si="8"/>
        <v>1281</v>
      </c>
      <c r="AB103" s="250">
        <f t="shared" si="8"/>
        <v>1431</v>
      </c>
      <c r="AC103" s="250">
        <f t="shared" si="8"/>
        <v>1671</v>
      </c>
      <c r="AD103" s="250">
        <f t="shared" si="8"/>
        <v>1837</v>
      </c>
      <c r="AE103" s="383">
        <f t="shared" si="8"/>
        <v>2033</v>
      </c>
      <c r="AF103" s="383">
        <f t="shared" si="8"/>
        <v>2201</v>
      </c>
      <c r="AG103" s="372">
        <f t="shared" si="8"/>
        <v>2452</v>
      </c>
      <c r="AH103" s="383">
        <f t="shared" si="8"/>
        <v>2659.8</v>
      </c>
      <c r="AI103" s="383">
        <f t="shared" si="8"/>
        <v>2864.4</v>
      </c>
      <c r="AJ103" s="383">
        <f t="shared" si="8"/>
        <v>3069</v>
      </c>
      <c r="AK103" s="295"/>
      <c r="AL103" s="295"/>
      <c r="AM103" s="295"/>
      <c r="AN103" s="243"/>
      <c r="AO103" s="243"/>
      <c r="AP103" s="222">
        <f>AP102+U173</f>
        <v>3.41</v>
      </c>
    </row>
    <row r="104" spans="1:42" x14ac:dyDescent="0.15">
      <c r="A104" s="251" t="s">
        <v>14</v>
      </c>
      <c r="B104" s="248">
        <f t="shared" si="0"/>
        <v>612</v>
      </c>
      <c r="C104" s="248">
        <f t="shared" si="0"/>
        <v>618</v>
      </c>
      <c r="D104" s="248">
        <f t="shared" si="0"/>
        <v>618</v>
      </c>
      <c r="E104" s="248">
        <f t="shared" si="0"/>
        <v>715</v>
      </c>
      <c r="F104" s="248">
        <f t="shared" si="0"/>
        <v>811</v>
      </c>
      <c r="G104" s="248">
        <f t="shared" si="0"/>
        <v>906</v>
      </c>
      <c r="H104" s="248">
        <f t="shared" si="0"/>
        <v>1081</v>
      </c>
      <c r="I104" s="248">
        <f t="shared" si="0"/>
        <v>1194</v>
      </c>
      <c r="J104" s="248">
        <f t="shared" si="0"/>
        <v>1325</v>
      </c>
      <c r="K104" s="248">
        <f t="shared" si="0"/>
        <v>1457</v>
      </c>
      <c r="L104" s="248">
        <f t="shared" si="0"/>
        <v>1590</v>
      </c>
      <c r="M104" s="248">
        <f t="shared" si="0"/>
        <v>1722</v>
      </c>
      <c r="N104" s="248">
        <f t="shared" si="0"/>
        <v>1855</v>
      </c>
      <c r="O104" s="248">
        <f t="shared" si="0"/>
        <v>1987</v>
      </c>
      <c r="P104" s="248">
        <f t="shared" si="0"/>
        <v>2120</v>
      </c>
      <c r="Q104" s="248"/>
      <c r="R104" s="248"/>
      <c r="S104" s="248"/>
      <c r="T104" s="249"/>
      <c r="V104" s="239">
        <v>32</v>
      </c>
      <c r="W104" s="243">
        <v>612</v>
      </c>
      <c r="X104" s="295">
        <v>618</v>
      </c>
      <c r="Y104" s="250">
        <v>618</v>
      </c>
      <c r="Z104" s="250">
        <v>715</v>
      </c>
      <c r="AA104" s="250">
        <v>811</v>
      </c>
      <c r="AB104" s="250">
        <v>906</v>
      </c>
      <c r="AC104" s="250">
        <v>1081</v>
      </c>
      <c r="AD104" s="250">
        <v>1194</v>
      </c>
      <c r="AE104" s="383">
        <f>$AE$74*V104*AP104</f>
        <v>1324.8</v>
      </c>
      <c r="AF104" s="383">
        <f>$AF$74*V104*AP104</f>
        <v>1457.28</v>
      </c>
      <c r="AG104" s="372">
        <f>$AG$74*V104*AP104</f>
        <v>1589.7599999999998</v>
      </c>
      <c r="AH104" s="383">
        <f>$AH$74*V104*AP104</f>
        <v>1722.2399999999998</v>
      </c>
      <c r="AI104" s="383">
        <f>$AI$74*V104*AP104</f>
        <v>1854.7199999999998</v>
      </c>
      <c r="AJ104" s="383">
        <f>$AJ$74*V104*AP104</f>
        <v>1987.1999999999998</v>
      </c>
      <c r="AK104" s="383">
        <f>$AK$74*V104*AP104</f>
        <v>2119.6799999999998</v>
      </c>
      <c r="AL104" s="295"/>
      <c r="AM104" s="295"/>
      <c r="AN104" s="243"/>
      <c r="AO104" s="243"/>
      <c r="AP104" s="370">
        <v>2.0699999999999998</v>
      </c>
    </row>
    <row r="105" spans="1:42" x14ac:dyDescent="0.15">
      <c r="A105" s="244">
        <v>800</v>
      </c>
      <c r="B105" s="245">
        <f t="shared" si="0"/>
        <v>988</v>
      </c>
      <c r="C105" s="245">
        <f t="shared" si="0"/>
        <v>994</v>
      </c>
      <c r="D105" s="245">
        <f t="shared" si="0"/>
        <v>1044</v>
      </c>
      <c r="E105" s="245">
        <f t="shared" si="0"/>
        <v>1199</v>
      </c>
      <c r="F105" s="245">
        <f t="shared" si="0"/>
        <v>1344</v>
      </c>
      <c r="G105" s="245">
        <f t="shared" si="0"/>
        <v>1512</v>
      </c>
      <c r="H105" s="245">
        <f t="shared" si="0"/>
        <v>1742</v>
      </c>
      <c r="I105" s="245">
        <f t="shared" si="0"/>
        <v>1925</v>
      </c>
      <c r="J105" s="245">
        <f t="shared" si="0"/>
        <v>2130</v>
      </c>
      <c r="K105" s="245">
        <f t="shared" si="0"/>
        <v>2325</v>
      </c>
      <c r="L105" s="245">
        <f t="shared" si="0"/>
        <v>2565</v>
      </c>
      <c r="M105" s="245">
        <f t="shared" si="0"/>
        <v>2779</v>
      </c>
      <c r="N105" s="245">
        <f t="shared" si="0"/>
        <v>2993</v>
      </c>
      <c r="O105" s="245">
        <f t="shared" si="0"/>
        <v>3206</v>
      </c>
      <c r="P105" s="245">
        <f t="shared" si="0"/>
        <v>3420</v>
      </c>
      <c r="Q105" s="245"/>
      <c r="R105" s="245"/>
      <c r="S105" s="245"/>
      <c r="T105" s="246"/>
      <c r="V105" s="239">
        <v>800</v>
      </c>
      <c r="W105" s="243">
        <f t="shared" ref="W105:AK105" si="9">W104+B175</f>
        <v>988</v>
      </c>
      <c r="X105" s="295">
        <f t="shared" si="9"/>
        <v>994</v>
      </c>
      <c r="Y105" s="250">
        <f t="shared" si="9"/>
        <v>1044</v>
      </c>
      <c r="Z105" s="250">
        <f t="shared" si="9"/>
        <v>1199</v>
      </c>
      <c r="AA105" s="250">
        <f t="shared" si="9"/>
        <v>1344</v>
      </c>
      <c r="AB105" s="250">
        <f t="shared" si="9"/>
        <v>1512</v>
      </c>
      <c r="AC105" s="250">
        <f t="shared" si="9"/>
        <v>1742</v>
      </c>
      <c r="AD105" s="250">
        <f t="shared" si="9"/>
        <v>1925</v>
      </c>
      <c r="AE105" s="383">
        <f t="shared" si="9"/>
        <v>2129.8000000000002</v>
      </c>
      <c r="AF105" s="383">
        <f t="shared" si="9"/>
        <v>2325.2799999999997</v>
      </c>
      <c r="AG105" s="372">
        <f t="shared" si="9"/>
        <v>2564.7599999999998</v>
      </c>
      <c r="AH105" s="383">
        <f t="shared" si="9"/>
        <v>2778.88</v>
      </c>
      <c r="AI105" s="383">
        <f t="shared" si="9"/>
        <v>2992.64</v>
      </c>
      <c r="AJ105" s="383">
        <f t="shared" si="9"/>
        <v>3206.3999999999996</v>
      </c>
      <c r="AK105" s="383">
        <f t="shared" si="9"/>
        <v>3420.16</v>
      </c>
      <c r="AL105" s="295"/>
      <c r="AM105" s="295"/>
      <c r="AN105" s="243"/>
      <c r="AO105" s="243"/>
      <c r="AP105" s="222">
        <f>AP104+U175</f>
        <v>3.34</v>
      </c>
    </row>
    <row r="106" spans="1:42" x14ac:dyDescent="0.15">
      <c r="A106" s="251" t="s">
        <v>15</v>
      </c>
      <c r="B106" s="248">
        <f t="shared" si="0"/>
        <v>645</v>
      </c>
      <c r="C106" s="248">
        <f t="shared" si="0"/>
        <v>645</v>
      </c>
      <c r="D106" s="248">
        <f t="shared" si="0"/>
        <v>645</v>
      </c>
      <c r="E106" s="248">
        <f t="shared" si="0"/>
        <v>750</v>
      </c>
      <c r="F106" s="248">
        <f t="shared" si="0"/>
        <v>846</v>
      </c>
      <c r="G106" s="248">
        <f t="shared" si="0"/>
        <v>960</v>
      </c>
      <c r="H106" s="248">
        <f t="shared" si="0"/>
        <v>1116</v>
      </c>
      <c r="I106" s="248">
        <f t="shared" si="0"/>
        <v>1256</v>
      </c>
      <c r="J106" s="248">
        <f t="shared" si="0"/>
        <v>1394</v>
      </c>
      <c r="K106" s="248">
        <f t="shared" si="0"/>
        <v>1533</v>
      </c>
      <c r="L106" s="248">
        <f t="shared" si="0"/>
        <v>1673</v>
      </c>
      <c r="M106" s="248">
        <f t="shared" si="0"/>
        <v>1812</v>
      </c>
      <c r="N106" s="248">
        <f t="shared" si="0"/>
        <v>1952</v>
      </c>
      <c r="O106" s="248">
        <f t="shared" si="0"/>
        <v>2091</v>
      </c>
      <c r="P106" s="248">
        <f t="shared" si="0"/>
        <v>2230</v>
      </c>
      <c r="Q106" s="248">
        <f>ROUND(AL106*$T$76,0)</f>
        <v>2370</v>
      </c>
      <c r="R106" s="248"/>
      <c r="S106" s="248"/>
      <c r="T106" s="249"/>
      <c r="V106" s="239">
        <v>34</v>
      </c>
      <c r="W106" s="243">
        <v>645</v>
      </c>
      <c r="X106" s="295">
        <v>645</v>
      </c>
      <c r="Y106" s="250">
        <v>645</v>
      </c>
      <c r="Z106" s="250">
        <v>750</v>
      </c>
      <c r="AA106" s="250">
        <v>846</v>
      </c>
      <c r="AB106" s="250">
        <v>960</v>
      </c>
      <c r="AC106" s="250">
        <v>1116</v>
      </c>
      <c r="AD106" s="250">
        <v>1256</v>
      </c>
      <c r="AE106" s="383">
        <f>$AE$74*V106*AP106</f>
        <v>1393.9999999999998</v>
      </c>
      <c r="AF106" s="383">
        <f>$AF$74*V106*AP106</f>
        <v>1533.3999999999999</v>
      </c>
      <c r="AG106" s="372">
        <f>$AG$74*V106*AP106</f>
        <v>1672.8</v>
      </c>
      <c r="AH106" s="383">
        <f>$AH$74*V106*AP106</f>
        <v>1812.1999999999998</v>
      </c>
      <c r="AI106" s="383">
        <f>$AI$74*V106*AP106</f>
        <v>1951.6</v>
      </c>
      <c r="AJ106" s="383">
        <f>$AJ$74*V106*AP106</f>
        <v>2091</v>
      </c>
      <c r="AK106" s="383">
        <f>$AK$74*V106*AP106</f>
        <v>2230.3999999999996</v>
      </c>
      <c r="AL106" s="383">
        <f>$AL$74*V106*AP106</f>
        <v>2369.7999999999997</v>
      </c>
      <c r="AM106" s="295"/>
      <c r="AN106" s="243"/>
      <c r="AO106" s="243"/>
      <c r="AP106" s="370">
        <v>2.0499999999999998</v>
      </c>
    </row>
    <row r="107" spans="1:42" x14ac:dyDescent="0.15">
      <c r="A107" s="244">
        <v>850</v>
      </c>
      <c r="B107" s="245">
        <f t="shared" ref="B107:B133" si="10">ROUND(W107*$T$76,0)</f>
        <v>1034</v>
      </c>
      <c r="C107" s="245">
        <f t="shared" ref="C107:C133" si="11">ROUND(X107*$T$76,0)</f>
        <v>1034</v>
      </c>
      <c r="D107" s="245">
        <f t="shared" ref="D107:D133" si="12">ROUND(Y107*$T$76,0)</f>
        <v>1094</v>
      </c>
      <c r="E107" s="245">
        <f t="shared" ref="E107:E133" si="13">ROUND(Z107*$T$76,0)</f>
        <v>1261</v>
      </c>
      <c r="F107" s="245">
        <f t="shared" ref="F107:F133" si="14">ROUND(AA107*$T$76,0)</f>
        <v>1412</v>
      </c>
      <c r="G107" s="245">
        <f t="shared" ref="G107:G133" si="15">ROUND(AB107*$T$76,0)</f>
        <v>1601</v>
      </c>
      <c r="H107" s="245">
        <f t="shared" ref="H107:H133" si="16">ROUND(AC107*$T$76,0)</f>
        <v>1817</v>
      </c>
      <c r="I107" s="245">
        <f t="shared" ref="I107:I133" si="17">ROUND(AD107*$T$76,0)</f>
        <v>2049</v>
      </c>
      <c r="J107" s="245">
        <f t="shared" ref="J107:J133" si="18">ROUND(AE107*$T$76,0)</f>
        <v>2265</v>
      </c>
      <c r="K107" s="245">
        <f t="shared" ref="K107:K133" si="19">ROUND(AF107*$T$76,0)</f>
        <v>2450</v>
      </c>
      <c r="L107" s="245">
        <f t="shared" ref="L107:L133" si="20">ROUND(AG107*$T$76,0)</f>
        <v>2680</v>
      </c>
      <c r="M107" s="245">
        <f t="shared" ref="M107:M133" si="21">ROUND(AH107*$T$76,0)</f>
        <v>2900</v>
      </c>
      <c r="N107" s="245">
        <f t="shared" ref="N107:N133" si="22">ROUND(AI107*$T$76,0)</f>
        <v>3123</v>
      </c>
      <c r="O107" s="245">
        <f t="shared" ref="O107:O133" si="23">ROUND(AJ107*$T$76,0)</f>
        <v>3346</v>
      </c>
      <c r="P107" s="245">
        <f t="shared" ref="P107:P133" si="24">ROUND(AK107*$T$76,0)</f>
        <v>3569</v>
      </c>
      <c r="Q107" s="245">
        <f>ROUND(AL107*$T$76,0)</f>
        <v>3792</v>
      </c>
      <c r="R107" s="245"/>
      <c r="S107" s="245"/>
      <c r="T107" s="246"/>
      <c r="V107" s="239">
        <v>850</v>
      </c>
      <c r="W107" s="243">
        <f t="shared" ref="W107:AL107" si="25">W106+B177</f>
        <v>1034</v>
      </c>
      <c r="X107" s="295">
        <f t="shared" si="25"/>
        <v>1034</v>
      </c>
      <c r="Y107" s="250">
        <f t="shared" si="25"/>
        <v>1094</v>
      </c>
      <c r="Z107" s="250">
        <f t="shared" si="25"/>
        <v>1261</v>
      </c>
      <c r="AA107" s="250">
        <f t="shared" si="25"/>
        <v>1412</v>
      </c>
      <c r="AB107" s="250">
        <f t="shared" si="25"/>
        <v>1601</v>
      </c>
      <c r="AC107" s="250">
        <f t="shared" si="25"/>
        <v>1817</v>
      </c>
      <c r="AD107" s="250">
        <f t="shared" si="25"/>
        <v>2049</v>
      </c>
      <c r="AE107" s="383">
        <f t="shared" si="25"/>
        <v>2265</v>
      </c>
      <c r="AF107" s="383">
        <f t="shared" si="25"/>
        <v>2450.3999999999996</v>
      </c>
      <c r="AG107" s="372">
        <f t="shared" si="25"/>
        <v>2679.8</v>
      </c>
      <c r="AH107" s="383">
        <f t="shared" si="25"/>
        <v>2899.5199999999995</v>
      </c>
      <c r="AI107" s="383">
        <f t="shared" si="25"/>
        <v>3122.56</v>
      </c>
      <c r="AJ107" s="383">
        <f t="shared" si="25"/>
        <v>3345.6</v>
      </c>
      <c r="AK107" s="383">
        <f t="shared" si="25"/>
        <v>3568.6399999999994</v>
      </c>
      <c r="AL107" s="383">
        <f t="shared" si="25"/>
        <v>3791.6799999999994</v>
      </c>
      <c r="AM107" s="295"/>
      <c r="AN107" s="243"/>
      <c r="AO107" s="243"/>
      <c r="AP107" s="222">
        <f>AP106+U177</f>
        <v>3.28</v>
      </c>
    </row>
    <row r="108" spans="1:42" x14ac:dyDescent="0.15">
      <c r="A108" s="251" t="s">
        <v>16</v>
      </c>
      <c r="B108" s="248">
        <f t="shared" si="10"/>
        <v>680</v>
      </c>
      <c r="C108" s="248">
        <f t="shared" si="11"/>
        <v>680</v>
      </c>
      <c r="D108" s="248">
        <f t="shared" si="12"/>
        <v>680</v>
      </c>
      <c r="E108" s="248">
        <f t="shared" si="13"/>
        <v>784</v>
      </c>
      <c r="F108" s="248">
        <f t="shared" si="14"/>
        <v>872</v>
      </c>
      <c r="G108" s="248">
        <f t="shared" si="15"/>
        <v>1014</v>
      </c>
      <c r="H108" s="248">
        <f t="shared" si="16"/>
        <v>1160</v>
      </c>
      <c r="I108" s="248">
        <f t="shared" si="17"/>
        <v>1307</v>
      </c>
      <c r="J108" s="248">
        <f t="shared" si="18"/>
        <v>1447</v>
      </c>
      <c r="K108" s="248">
        <f t="shared" si="19"/>
        <v>1592</v>
      </c>
      <c r="L108" s="248">
        <f t="shared" si="20"/>
        <v>1737</v>
      </c>
      <c r="M108" s="248">
        <f t="shared" si="21"/>
        <v>1881</v>
      </c>
      <c r="N108" s="248">
        <f t="shared" si="22"/>
        <v>2026</v>
      </c>
      <c r="O108" s="248">
        <f t="shared" si="23"/>
        <v>2171</v>
      </c>
      <c r="P108" s="248">
        <f t="shared" si="24"/>
        <v>2316</v>
      </c>
      <c r="Q108" s="248">
        <f>ROUND(AL108*$T$76,0)</f>
        <v>2460</v>
      </c>
      <c r="R108" s="248">
        <f>ROUND(AM108*$T$76,0)</f>
        <v>2605</v>
      </c>
      <c r="S108" s="248"/>
      <c r="T108" s="249"/>
      <c r="V108" s="239">
        <v>36</v>
      </c>
      <c r="W108" s="243">
        <v>680</v>
      </c>
      <c r="X108" s="295">
        <v>680</v>
      </c>
      <c r="Y108" s="250">
        <v>680</v>
      </c>
      <c r="Z108" s="250">
        <v>784</v>
      </c>
      <c r="AA108" s="250">
        <v>872</v>
      </c>
      <c r="AB108" s="250">
        <v>1014</v>
      </c>
      <c r="AC108" s="250">
        <v>1160</v>
      </c>
      <c r="AD108" s="250">
        <v>1307</v>
      </c>
      <c r="AE108" s="383">
        <f>$AE$74*V108*AP108</f>
        <v>1447.1999999999998</v>
      </c>
      <c r="AF108" s="383">
        <f>$AF$74*V108*AP108</f>
        <v>1591.9199999999998</v>
      </c>
      <c r="AG108" s="372">
        <f>$AG$74*V108*AP108</f>
        <v>1736.6399999999999</v>
      </c>
      <c r="AH108" s="383">
        <f>$AH$74*V108*AP108</f>
        <v>1881.36</v>
      </c>
      <c r="AI108" s="383">
        <f>$AI$74*V108*AP108</f>
        <v>2026.0799999999997</v>
      </c>
      <c r="AJ108" s="383">
        <f>$AJ$74*V108*AP108</f>
        <v>2170.7999999999997</v>
      </c>
      <c r="AK108" s="383">
        <f>$AK$74*V108*AP108</f>
        <v>2315.5199999999995</v>
      </c>
      <c r="AL108" s="383">
        <f>$AL$74*V108*AP108</f>
        <v>2460.2399999999998</v>
      </c>
      <c r="AM108" s="383">
        <f>$AM$74*V108*AP108</f>
        <v>2604.9599999999996</v>
      </c>
      <c r="AN108" s="243"/>
      <c r="AO108" s="243"/>
      <c r="AP108" s="370">
        <v>2.0099999999999998</v>
      </c>
    </row>
    <row r="109" spans="1:42" ht="13" thickBot="1" x14ac:dyDescent="0.2">
      <c r="A109" s="240">
        <v>900</v>
      </c>
      <c r="B109" s="252">
        <f t="shared" si="10"/>
        <v>1091</v>
      </c>
      <c r="C109" s="252">
        <f t="shared" si="11"/>
        <v>1091</v>
      </c>
      <c r="D109" s="252">
        <f t="shared" si="12"/>
        <v>1155</v>
      </c>
      <c r="E109" s="252">
        <f t="shared" si="13"/>
        <v>1324</v>
      </c>
      <c r="F109" s="252">
        <f t="shared" si="14"/>
        <v>1471</v>
      </c>
      <c r="G109" s="252">
        <f t="shared" si="15"/>
        <v>1692</v>
      </c>
      <c r="H109" s="252">
        <f t="shared" si="16"/>
        <v>1917</v>
      </c>
      <c r="I109" s="252">
        <f t="shared" si="17"/>
        <v>2143</v>
      </c>
      <c r="J109" s="252">
        <f t="shared" si="18"/>
        <v>2327</v>
      </c>
      <c r="K109" s="252">
        <f t="shared" si="19"/>
        <v>2559</v>
      </c>
      <c r="L109" s="252">
        <f t="shared" si="20"/>
        <v>2798</v>
      </c>
      <c r="M109" s="252">
        <f t="shared" si="21"/>
        <v>3033</v>
      </c>
      <c r="N109" s="252">
        <f t="shared" si="22"/>
        <v>3266</v>
      </c>
      <c r="O109" s="252">
        <f t="shared" si="23"/>
        <v>3499</v>
      </c>
      <c r="P109" s="252">
        <f t="shared" si="24"/>
        <v>3732</v>
      </c>
      <c r="Q109" s="252">
        <f>ROUND(AL109*$T$76,0)</f>
        <v>3966</v>
      </c>
      <c r="R109" s="252">
        <f t="shared" ref="Q109:T133" si="26">ROUND(AM109*$T$76,0)</f>
        <v>4199</v>
      </c>
      <c r="S109" s="252"/>
      <c r="T109" s="253"/>
      <c r="V109" s="239">
        <v>900</v>
      </c>
      <c r="W109" s="243">
        <f t="shared" ref="W109:AM109" si="27">W108+B179</f>
        <v>1091</v>
      </c>
      <c r="X109" s="295">
        <f t="shared" si="27"/>
        <v>1091</v>
      </c>
      <c r="Y109" s="250">
        <f t="shared" si="27"/>
        <v>1155</v>
      </c>
      <c r="Z109" s="250">
        <f t="shared" si="27"/>
        <v>1324</v>
      </c>
      <c r="AA109" s="250">
        <f t="shared" si="27"/>
        <v>1471</v>
      </c>
      <c r="AB109" s="250">
        <f t="shared" si="27"/>
        <v>1692</v>
      </c>
      <c r="AC109" s="250">
        <f t="shared" si="27"/>
        <v>1917</v>
      </c>
      <c r="AD109" s="250">
        <f t="shared" si="27"/>
        <v>2143</v>
      </c>
      <c r="AE109" s="383">
        <f t="shared" si="27"/>
        <v>2327.1999999999998</v>
      </c>
      <c r="AF109" s="383">
        <f t="shared" si="27"/>
        <v>2558.92</v>
      </c>
      <c r="AG109" s="372">
        <f t="shared" si="27"/>
        <v>2797.64</v>
      </c>
      <c r="AH109" s="383">
        <f t="shared" si="27"/>
        <v>3032.64</v>
      </c>
      <c r="AI109" s="383">
        <f t="shared" si="27"/>
        <v>3265.9199999999996</v>
      </c>
      <c r="AJ109" s="383">
        <f t="shared" si="27"/>
        <v>3499.2</v>
      </c>
      <c r="AK109" s="383">
        <f t="shared" si="27"/>
        <v>3732.4799999999996</v>
      </c>
      <c r="AL109" s="383">
        <f t="shared" si="27"/>
        <v>3965.7599999999998</v>
      </c>
      <c r="AM109" s="383">
        <f t="shared" si="27"/>
        <v>4199.0399999999991</v>
      </c>
      <c r="AN109" s="243"/>
      <c r="AO109" s="243"/>
      <c r="AP109" s="222">
        <f>AP108+U179</f>
        <v>3.2399999999999998</v>
      </c>
    </row>
    <row r="110" spans="1:42" x14ac:dyDescent="0.15">
      <c r="A110" s="238" t="s">
        <v>17</v>
      </c>
      <c r="B110" s="241">
        <f t="shared" si="10"/>
        <v>684</v>
      </c>
      <c r="C110" s="241">
        <f t="shared" si="11"/>
        <v>707</v>
      </c>
      <c r="D110" s="241">
        <f t="shared" si="12"/>
        <v>717</v>
      </c>
      <c r="E110" s="241">
        <f t="shared" si="13"/>
        <v>825</v>
      </c>
      <c r="F110" s="241">
        <f t="shared" si="14"/>
        <v>917</v>
      </c>
      <c r="G110" s="241">
        <f t="shared" si="15"/>
        <v>1069</v>
      </c>
      <c r="H110" s="241">
        <f t="shared" si="16"/>
        <v>1222</v>
      </c>
      <c r="I110" s="241">
        <f t="shared" si="17"/>
        <v>1375</v>
      </c>
      <c r="J110" s="241">
        <f t="shared" si="18"/>
        <v>1528</v>
      </c>
      <c r="K110" s="241">
        <f t="shared" si="19"/>
        <v>1680</v>
      </c>
      <c r="L110" s="241">
        <f t="shared" si="20"/>
        <v>1833</v>
      </c>
      <c r="M110" s="241">
        <f t="shared" si="21"/>
        <v>1986</v>
      </c>
      <c r="N110" s="241">
        <f t="shared" si="22"/>
        <v>2139</v>
      </c>
      <c r="O110" s="241">
        <f t="shared" si="23"/>
        <v>2291</v>
      </c>
      <c r="P110" s="241">
        <f t="shared" si="24"/>
        <v>2444</v>
      </c>
      <c r="Q110" s="241">
        <f t="shared" si="26"/>
        <v>2597</v>
      </c>
      <c r="R110" s="241">
        <f t="shared" si="26"/>
        <v>2750</v>
      </c>
      <c r="S110" s="241">
        <f>ROUND(AN110*$T$76,0)</f>
        <v>2902</v>
      </c>
      <c r="T110" s="242"/>
      <c r="V110" s="239">
        <v>38</v>
      </c>
      <c r="W110" s="380">
        <f>$W$74*V110*$W$134</f>
        <v>684</v>
      </c>
      <c r="X110" s="380">
        <f>$X$74*V110*$X$134</f>
        <v>706.80000000000007</v>
      </c>
      <c r="Y110" s="380">
        <f>$Y$74*V110*$Y$134</f>
        <v>717.43999999999994</v>
      </c>
      <c r="Z110" s="380">
        <f>$Z$74*V110*$Z$134</f>
        <v>824.6</v>
      </c>
      <c r="AA110" s="380">
        <f>$AA$74*V110*$AA$134</f>
        <v>916.56</v>
      </c>
      <c r="AB110" s="380">
        <f>$AB$74*V110*$AB$134</f>
        <v>1069.32</v>
      </c>
      <c r="AC110" s="380">
        <f>$AC$74*V110*$AC$134</f>
        <v>1222.08</v>
      </c>
      <c r="AD110" s="380">
        <f>$AD$74*V110*$AD$134</f>
        <v>1374.84</v>
      </c>
      <c r="AE110" s="380">
        <f>$AE$74*V110*$AE$134</f>
        <v>1527.6</v>
      </c>
      <c r="AF110" s="380">
        <f>$AF$74*V110*$AF$134</f>
        <v>1680.36</v>
      </c>
      <c r="AG110" s="372">
        <f>$AG$74*V110*$AG$134</f>
        <v>1833.12</v>
      </c>
      <c r="AH110" s="380">
        <f>$AH$74*V110*$AH$134</f>
        <v>1985.8799999999999</v>
      </c>
      <c r="AI110" s="380">
        <f>$AI$74*V110*$AI$134</f>
        <v>2138.64</v>
      </c>
      <c r="AJ110" s="380">
        <f>$AJ$74*V110*$AJ$134</f>
        <v>2291.3999999999996</v>
      </c>
      <c r="AK110" s="380">
        <f>$AK$74*V110*$AK$134</f>
        <v>2444.16</v>
      </c>
      <c r="AL110" s="380">
        <f>$AL$74*V110*$AL$134</f>
        <v>2596.9199999999996</v>
      </c>
      <c r="AM110" s="380">
        <f>$AM$74*V110*$AM$134</f>
        <v>2749.68</v>
      </c>
      <c r="AN110" s="380">
        <f>$AN$74*V110*$AN$134</f>
        <v>2902.4399999999996</v>
      </c>
      <c r="AO110" s="295"/>
      <c r="AP110" s="222">
        <v>2.0099999999999998</v>
      </c>
    </row>
    <row r="111" spans="1:42" x14ac:dyDescent="0.15">
      <c r="A111" s="244">
        <v>950</v>
      </c>
      <c r="B111" s="245">
        <f t="shared" si="10"/>
        <v>1116</v>
      </c>
      <c r="C111" s="245">
        <f t="shared" si="11"/>
        <v>1139</v>
      </c>
      <c r="D111" s="245">
        <f t="shared" si="12"/>
        <v>1217</v>
      </c>
      <c r="E111" s="245">
        <f t="shared" si="13"/>
        <v>1392</v>
      </c>
      <c r="F111" s="245">
        <f t="shared" si="14"/>
        <v>1548</v>
      </c>
      <c r="G111" s="245">
        <f t="shared" si="15"/>
        <v>1782</v>
      </c>
      <c r="H111" s="245">
        <f t="shared" si="16"/>
        <v>2020</v>
      </c>
      <c r="I111" s="245">
        <f t="shared" si="17"/>
        <v>2254</v>
      </c>
      <c r="J111" s="245">
        <f t="shared" si="18"/>
        <v>2455</v>
      </c>
      <c r="K111" s="245">
        <f t="shared" si="19"/>
        <v>2696</v>
      </c>
      <c r="L111" s="245">
        <f t="shared" si="20"/>
        <v>2952</v>
      </c>
      <c r="M111" s="245">
        <f t="shared" si="21"/>
        <v>3201</v>
      </c>
      <c r="N111" s="245">
        <f t="shared" si="22"/>
        <v>3447</v>
      </c>
      <c r="O111" s="245">
        <f t="shared" si="23"/>
        <v>3694</v>
      </c>
      <c r="P111" s="245">
        <f t="shared" si="24"/>
        <v>3940</v>
      </c>
      <c r="Q111" s="245">
        <f t="shared" si="26"/>
        <v>4186</v>
      </c>
      <c r="R111" s="245">
        <f t="shared" si="26"/>
        <v>4432</v>
      </c>
      <c r="S111" s="245">
        <f t="shared" si="26"/>
        <v>4679</v>
      </c>
      <c r="T111" s="246"/>
      <c r="V111" s="239">
        <v>950</v>
      </c>
      <c r="W111" s="380">
        <f t="shared" ref="W111:AN111" si="28">W110+B181</f>
        <v>1116</v>
      </c>
      <c r="X111" s="380">
        <f t="shared" si="28"/>
        <v>1138.8000000000002</v>
      </c>
      <c r="Y111" s="380">
        <f t="shared" si="28"/>
        <v>1217.44</v>
      </c>
      <c r="Z111" s="380">
        <f t="shared" si="28"/>
        <v>1391.6</v>
      </c>
      <c r="AA111" s="380">
        <f t="shared" si="28"/>
        <v>1547.56</v>
      </c>
      <c r="AB111" s="380">
        <f t="shared" si="28"/>
        <v>1782.32</v>
      </c>
      <c r="AC111" s="380">
        <f t="shared" si="28"/>
        <v>2020.08</v>
      </c>
      <c r="AD111" s="380">
        <f t="shared" si="28"/>
        <v>2253.84</v>
      </c>
      <c r="AE111" s="380">
        <f t="shared" si="28"/>
        <v>2454.6</v>
      </c>
      <c r="AF111" s="380">
        <f t="shared" si="28"/>
        <v>2696.3599999999997</v>
      </c>
      <c r="AG111" s="372">
        <f t="shared" si="28"/>
        <v>2952.12</v>
      </c>
      <c r="AH111" s="380">
        <f t="shared" si="28"/>
        <v>3201.12</v>
      </c>
      <c r="AI111" s="380">
        <f t="shared" si="28"/>
        <v>3447.3599999999997</v>
      </c>
      <c r="AJ111" s="380">
        <f t="shared" si="28"/>
        <v>3693.5999999999995</v>
      </c>
      <c r="AK111" s="380">
        <f t="shared" si="28"/>
        <v>3939.84</v>
      </c>
      <c r="AL111" s="380">
        <f t="shared" si="28"/>
        <v>4186.08</v>
      </c>
      <c r="AM111" s="380">
        <f t="shared" si="28"/>
        <v>4432.32</v>
      </c>
      <c r="AN111" s="380">
        <f t="shared" si="28"/>
        <v>4678.5599999999995</v>
      </c>
      <c r="AO111" s="295"/>
      <c r="AP111" s="222">
        <f>AP110+U181</f>
        <v>3.2399999999999998</v>
      </c>
    </row>
    <row r="112" spans="1:42" x14ac:dyDescent="0.15">
      <c r="A112" s="251" t="s">
        <v>18</v>
      </c>
      <c r="B112" s="248">
        <f t="shared" si="10"/>
        <v>720</v>
      </c>
      <c r="C112" s="248">
        <f t="shared" si="11"/>
        <v>744</v>
      </c>
      <c r="D112" s="248">
        <f t="shared" si="12"/>
        <v>755</v>
      </c>
      <c r="E112" s="248">
        <f t="shared" si="13"/>
        <v>868</v>
      </c>
      <c r="F112" s="248">
        <f t="shared" si="14"/>
        <v>965</v>
      </c>
      <c r="G112" s="248">
        <f t="shared" si="15"/>
        <v>1126</v>
      </c>
      <c r="H112" s="248">
        <f t="shared" si="16"/>
        <v>1286</v>
      </c>
      <c r="I112" s="248">
        <f t="shared" si="17"/>
        <v>1447</v>
      </c>
      <c r="J112" s="248">
        <f t="shared" si="18"/>
        <v>1608</v>
      </c>
      <c r="K112" s="248">
        <f t="shared" si="19"/>
        <v>1769</v>
      </c>
      <c r="L112" s="248">
        <f t="shared" si="20"/>
        <v>1930</v>
      </c>
      <c r="M112" s="248">
        <f t="shared" si="21"/>
        <v>2090</v>
      </c>
      <c r="N112" s="248">
        <f t="shared" si="22"/>
        <v>2251</v>
      </c>
      <c r="O112" s="248">
        <f t="shared" si="23"/>
        <v>2412</v>
      </c>
      <c r="P112" s="248">
        <f t="shared" si="24"/>
        <v>2573</v>
      </c>
      <c r="Q112" s="248">
        <f t="shared" si="26"/>
        <v>2734</v>
      </c>
      <c r="R112" s="248">
        <f t="shared" si="26"/>
        <v>2894</v>
      </c>
      <c r="S112" s="248">
        <f t="shared" si="26"/>
        <v>3055</v>
      </c>
      <c r="T112" s="249">
        <f>ROUND(AO112*$T$76,0)</f>
        <v>3216</v>
      </c>
      <c r="V112" s="239">
        <v>40</v>
      </c>
      <c r="W112" s="380">
        <f>$W$74*V112*$W$134</f>
        <v>720</v>
      </c>
      <c r="X112" s="380">
        <f>$X$74*V112*$X$134</f>
        <v>744</v>
      </c>
      <c r="Y112" s="380">
        <f>$Y$74*V112*$Y$134</f>
        <v>755.19999999999993</v>
      </c>
      <c r="Z112" s="380">
        <f>$Z$74*V112*$Z$134</f>
        <v>868</v>
      </c>
      <c r="AA112" s="380">
        <f>$AA$74*V112*$AA$134</f>
        <v>964.8</v>
      </c>
      <c r="AB112" s="380">
        <f>$AB$74*V112*$AB$134</f>
        <v>1125.5999999999999</v>
      </c>
      <c r="AC112" s="380">
        <f>$AC$74*V112*$AC$134</f>
        <v>1286.3999999999999</v>
      </c>
      <c r="AD112" s="380">
        <f>$AD$74*V112*$AD$134</f>
        <v>1447.1999999999998</v>
      </c>
      <c r="AE112" s="380">
        <f>$AE$74*V112*$AE$134</f>
        <v>1607.9999999999998</v>
      </c>
      <c r="AF112" s="380">
        <f>$AF$74*V112*$AF$134</f>
        <v>1768.7999999999997</v>
      </c>
      <c r="AG112" s="372">
        <f>$AG$74*V112*$AG$134</f>
        <v>1929.6</v>
      </c>
      <c r="AH112" s="380">
        <f>$AH$74*V112*$AH$134</f>
        <v>2090.3999999999996</v>
      </c>
      <c r="AI112" s="380">
        <f>$AI$74*V112*$AI$134</f>
        <v>2251.1999999999998</v>
      </c>
      <c r="AJ112" s="380">
        <f>$AJ$74*V112*$AJ$134</f>
        <v>2411.9999999999995</v>
      </c>
      <c r="AK112" s="380">
        <f>$AK$74*V112*$AK$134</f>
        <v>2572.7999999999997</v>
      </c>
      <c r="AL112" s="380">
        <f>$AL$74*V112*$AL$134</f>
        <v>2733.6</v>
      </c>
      <c r="AM112" s="380">
        <f>$AM$74*V112*$AM$134</f>
        <v>2894.3999999999996</v>
      </c>
      <c r="AN112" s="380">
        <f>$AN$74*V112*$AN$134</f>
        <v>3055.2</v>
      </c>
      <c r="AO112" s="380">
        <f>$AO$74*V112*$AO$134</f>
        <v>3215.9999999999995</v>
      </c>
      <c r="AP112" s="222">
        <v>2.0099999999999998</v>
      </c>
    </row>
    <row r="113" spans="1:42" x14ac:dyDescent="0.15">
      <c r="A113" s="244">
        <v>1000</v>
      </c>
      <c r="B113" s="245">
        <f t="shared" si="10"/>
        <v>1164</v>
      </c>
      <c r="C113" s="245">
        <f t="shared" si="11"/>
        <v>1188</v>
      </c>
      <c r="D113" s="245">
        <f t="shared" si="12"/>
        <v>1279</v>
      </c>
      <c r="E113" s="245">
        <f t="shared" si="13"/>
        <v>1464</v>
      </c>
      <c r="F113" s="245">
        <f t="shared" si="14"/>
        <v>1628</v>
      </c>
      <c r="G113" s="245">
        <f t="shared" si="15"/>
        <v>1877</v>
      </c>
      <c r="H113" s="245">
        <f t="shared" si="16"/>
        <v>2124</v>
      </c>
      <c r="I113" s="245">
        <f t="shared" si="17"/>
        <v>2373</v>
      </c>
      <c r="J113" s="245">
        <f t="shared" si="18"/>
        <v>2582</v>
      </c>
      <c r="K113" s="245">
        <f t="shared" si="19"/>
        <v>2838</v>
      </c>
      <c r="L113" s="245">
        <f t="shared" si="20"/>
        <v>3079</v>
      </c>
      <c r="M113" s="245">
        <f t="shared" si="21"/>
        <v>3338</v>
      </c>
      <c r="N113" s="245">
        <f t="shared" si="22"/>
        <v>3595</v>
      </c>
      <c r="O113" s="245">
        <f t="shared" si="23"/>
        <v>3852</v>
      </c>
      <c r="P113" s="245">
        <f t="shared" si="24"/>
        <v>4109</v>
      </c>
      <c r="Q113" s="245">
        <f t="shared" si="26"/>
        <v>4366</v>
      </c>
      <c r="R113" s="245">
        <f t="shared" si="26"/>
        <v>4622</v>
      </c>
      <c r="S113" s="245">
        <f t="shared" si="26"/>
        <v>4879</v>
      </c>
      <c r="T113" s="246">
        <f t="shared" si="26"/>
        <v>5136</v>
      </c>
      <c r="V113" s="239">
        <v>1000</v>
      </c>
      <c r="W113" s="380">
        <f t="shared" ref="W113:AO113" si="29">W112+B183</f>
        <v>1164</v>
      </c>
      <c r="X113" s="380">
        <f t="shared" si="29"/>
        <v>1188</v>
      </c>
      <c r="Y113" s="380">
        <f t="shared" si="29"/>
        <v>1279.1999999999998</v>
      </c>
      <c r="Z113" s="380">
        <f t="shared" si="29"/>
        <v>1464</v>
      </c>
      <c r="AA113" s="380">
        <f t="shared" si="29"/>
        <v>1627.8</v>
      </c>
      <c r="AB113" s="380">
        <f t="shared" si="29"/>
        <v>1876.6</v>
      </c>
      <c r="AC113" s="380">
        <f t="shared" si="29"/>
        <v>2124.3999999999996</v>
      </c>
      <c r="AD113" s="380">
        <f t="shared" si="29"/>
        <v>2373.1999999999998</v>
      </c>
      <c r="AE113" s="380">
        <f t="shared" si="29"/>
        <v>2582</v>
      </c>
      <c r="AF113" s="380">
        <f t="shared" si="29"/>
        <v>2837.7999999999997</v>
      </c>
      <c r="AG113" s="372">
        <f t="shared" si="29"/>
        <v>3078.6</v>
      </c>
      <c r="AH113" s="380">
        <f t="shared" si="29"/>
        <v>3338.3999999999996</v>
      </c>
      <c r="AI113" s="380">
        <f t="shared" si="29"/>
        <v>3595.2</v>
      </c>
      <c r="AJ113" s="380">
        <f t="shared" si="29"/>
        <v>3851.9999999999995</v>
      </c>
      <c r="AK113" s="380">
        <f t="shared" si="29"/>
        <v>4108.7999999999993</v>
      </c>
      <c r="AL113" s="380">
        <f t="shared" si="29"/>
        <v>4365.6000000000004</v>
      </c>
      <c r="AM113" s="380">
        <f t="shared" si="29"/>
        <v>4622.3999999999996</v>
      </c>
      <c r="AN113" s="380">
        <f t="shared" si="29"/>
        <v>4879.2</v>
      </c>
      <c r="AO113" s="380">
        <f t="shared" si="29"/>
        <v>5136</v>
      </c>
      <c r="AP113" s="222">
        <f>AP112+U183</f>
        <v>3.21</v>
      </c>
    </row>
    <row r="114" spans="1:42" x14ac:dyDescent="0.15">
      <c r="A114" s="251" t="s">
        <v>19</v>
      </c>
      <c r="B114" s="248">
        <f t="shared" si="10"/>
        <v>756</v>
      </c>
      <c r="C114" s="248">
        <f t="shared" si="11"/>
        <v>781</v>
      </c>
      <c r="D114" s="248">
        <f t="shared" si="12"/>
        <v>793</v>
      </c>
      <c r="E114" s="248">
        <f t="shared" si="13"/>
        <v>911</v>
      </c>
      <c r="F114" s="248">
        <f t="shared" si="14"/>
        <v>1013</v>
      </c>
      <c r="G114" s="248">
        <f t="shared" si="15"/>
        <v>1182</v>
      </c>
      <c r="H114" s="248">
        <f t="shared" si="16"/>
        <v>1351</v>
      </c>
      <c r="I114" s="248">
        <f t="shared" si="17"/>
        <v>1520</v>
      </c>
      <c r="J114" s="248">
        <f t="shared" si="18"/>
        <v>1688</v>
      </c>
      <c r="K114" s="248">
        <f t="shared" si="19"/>
        <v>1857</v>
      </c>
      <c r="L114" s="248">
        <f t="shared" si="20"/>
        <v>2026</v>
      </c>
      <c r="M114" s="248">
        <f t="shared" si="21"/>
        <v>2195</v>
      </c>
      <c r="N114" s="248">
        <f t="shared" si="22"/>
        <v>2364</v>
      </c>
      <c r="O114" s="248">
        <f t="shared" si="23"/>
        <v>2533</v>
      </c>
      <c r="P114" s="248">
        <f t="shared" si="24"/>
        <v>2701</v>
      </c>
      <c r="Q114" s="248">
        <f t="shared" si="26"/>
        <v>2870</v>
      </c>
      <c r="R114" s="248">
        <f t="shared" si="26"/>
        <v>3039</v>
      </c>
      <c r="S114" s="248">
        <f t="shared" si="26"/>
        <v>3208</v>
      </c>
      <c r="T114" s="249">
        <f t="shared" si="26"/>
        <v>3377</v>
      </c>
      <c r="V114" s="239">
        <v>42</v>
      </c>
      <c r="W114" s="380">
        <f>$W$74*V114*$W$134</f>
        <v>756</v>
      </c>
      <c r="X114" s="380">
        <f>$X$74*V114*$X$134</f>
        <v>781.2</v>
      </c>
      <c r="Y114" s="380">
        <f>$Y$74*V114*$Y$134</f>
        <v>792.95999999999992</v>
      </c>
      <c r="Z114" s="380">
        <f>$Z$74*V114*$Z$134</f>
        <v>911.4</v>
      </c>
      <c r="AA114" s="380">
        <f>$AA$74*V114*$AA$134</f>
        <v>1013.0399999999998</v>
      </c>
      <c r="AB114" s="380">
        <f>$AB$74*V114*$AB$134</f>
        <v>1181.8799999999999</v>
      </c>
      <c r="AC114" s="380">
        <f>$AC$74*V114*$AC$134</f>
        <v>1350.7199999999998</v>
      </c>
      <c r="AD114" s="380">
        <f>$AD$74*V114*$AD$134</f>
        <v>1519.56</v>
      </c>
      <c r="AE114" s="380">
        <f>$AE$74*V114*$AE$134</f>
        <v>1688.3999999999999</v>
      </c>
      <c r="AF114" s="380">
        <f>$AF$74*V114*$AF$134</f>
        <v>1857.2399999999998</v>
      </c>
      <c r="AG114" s="372">
        <f>$AG$74*V114*$AG$134</f>
        <v>2026.0799999999997</v>
      </c>
      <c r="AH114" s="380">
        <f>$AH$74*V114*$AH$134</f>
        <v>2194.9199999999996</v>
      </c>
      <c r="AI114" s="380">
        <f>$AI$74*V114*$AI$134</f>
        <v>2363.7599999999998</v>
      </c>
      <c r="AJ114" s="380">
        <f>$AJ$74*V114*$AJ$134</f>
        <v>2532.6</v>
      </c>
      <c r="AK114" s="380">
        <f>$AK$74*V114*$AK$134</f>
        <v>2701.4399999999996</v>
      </c>
      <c r="AL114" s="380">
        <f>$AL$74*V114*$AL$134</f>
        <v>2870.2799999999997</v>
      </c>
      <c r="AM114" s="380">
        <f>$AM$74*V114*$AM$134</f>
        <v>3039.12</v>
      </c>
      <c r="AN114" s="380">
        <f>$AN$74*V114*$AN$134</f>
        <v>3207.9599999999996</v>
      </c>
      <c r="AO114" s="380">
        <f>$AO$74*V114*$AO$134</f>
        <v>3376.7999999999997</v>
      </c>
      <c r="AP114" s="222">
        <v>2.0099999999999998</v>
      </c>
    </row>
    <row r="115" spans="1:42" x14ac:dyDescent="0.15">
      <c r="A115" s="244">
        <v>1050</v>
      </c>
      <c r="B115" s="245">
        <f t="shared" si="10"/>
        <v>1221</v>
      </c>
      <c r="C115" s="245">
        <f t="shared" si="11"/>
        <v>1246</v>
      </c>
      <c r="D115" s="245">
        <f t="shared" si="12"/>
        <v>1330</v>
      </c>
      <c r="E115" s="245">
        <f t="shared" si="13"/>
        <v>1536</v>
      </c>
      <c r="F115" s="245">
        <f t="shared" si="14"/>
        <v>1698</v>
      </c>
      <c r="G115" s="245">
        <f t="shared" si="15"/>
        <v>1968</v>
      </c>
      <c r="H115" s="245">
        <f t="shared" si="16"/>
        <v>2230</v>
      </c>
      <c r="I115" s="245">
        <f t="shared" si="17"/>
        <v>2490</v>
      </c>
      <c r="J115" s="245">
        <f t="shared" si="18"/>
        <v>2706</v>
      </c>
      <c r="K115" s="245">
        <f t="shared" si="19"/>
        <v>2979</v>
      </c>
      <c r="L115" s="245">
        <f t="shared" si="20"/>
        <v>3231</v>
      </c>
      <c r="M115" s="245">
        <f t="shared" si="21"/>
        <v>3505</v>
      </c>
      <c r="N115" s="245">
        <f t="shared" si="22"/>
        <v>3775</v>
      </c>
      <c r="O115" s="245">
        <f t="shared" si="23"/>
        <v>4045</v>
      </c>
      <c r="P115" s="245">
        <f t="shared" si="24"/>
        <v>4314</v>
      </c>
      <c r="Q115" s="245">
        <f t="shared" si="26"/>
        <v>4584</v>
      </c>
      <c r="R115" s="245">
        <f t="shared" si="26"/>
        <v>4854</v>
      </c>
      <c r="S115" s="245">
        <f t="shared" si="26"/>
        <v>5123</v>
      </c>
      <c r="T115" s="246">
        <f t="shared" si="26"/>
        <v>5393</v>
      </c>
      <c r="V115" s="239">
        <v>1050</v>
      </c>
      <c r="W115" s="380">
        <f t="shared" ref="W115:AO115" si="30">W114+B185</f>
        <v>1221</v>
      </c>
      <c r="X115" s="380">
        <f t="shared" si="30"/>
        <v>1246.2</v>
      </c>
      <c r="Y115" s="380">
        <f t="shared" si="30"/>
        <v>1329.96</v>
      </c>
      <c r="Z115" s="380">
        <f t="shared" si="30"/>
        <v>1536.4</v>
      </c>
      <c r="AA115" s="380">
        <f t="shared" si="30"/>
        <v>1698.04</v>
      </c>
      <c r="AB115" s="380">
        <f t="shared" si="30"/>
        <v>1967.8799999999999</v>
      </c>
      <c r="AC115" s="380">
        <f t="shared" si="30"/>
        <v>2229.7199999999998</v>
      </c>
      <c r="AD115" s="380">
        <f t="shared" si="30"/>
        <v>2489.56</v>
      </c>
      <c r="AE115" s="380">
        <f t="shared" si="30"/>
        <v>2706.3999999999996</v>
      </c>
      <c r="AF115" s="380">
        <f t="shared" si="30"/>
        <v>2979.24</v>
      </c>
      <c r="AG115" s="372">
        <f t="shared" si="30"/>
        <v>3231.08</v>
      </c>
      <c r="AH115" s="380">
        <f t="shared" si="30"/>
        <v>3505.3199999999997</v>
      </c>
      <c r="AI115" s="380">
        <f t="shared" si="30"/>
        <v>3774.96</v>
      </c>
      <c r="AJ115" s="380">
        <f t="shared" si="30"/>
        <v>4044.6</v>
      </c>
      <c r="AK115" s="380">
        <f t="shared" si="30"/>
        <v>4314.24</v>
      </c>
      <c r="AL115" s="380">
        <f t="shared" si="30"/>
        <v>4583.8799999999992</v>
      </c>
      <c r="AM115" s="380">
        <f t="shared" si="30"/>
        <v>4853.5199999999995</v>
      </c>
      <c r="AN115" s="380">
        <f t="shared" si="30"/>
        <v>5123.16</v>
      </c>
      <c r="AO115" s="380">
        <f t="shared" si="30"/>
        <v>5392.7999999999993</v>
      </c>
      <c r="AP115" s="222">
        <f>AP114+U185</f>
        <v>3.21</v>
      </c>
    </row>
    <row r="116" spans="1:42" x14ac:dyDescent="0.15">
      <c r="A116" s="251" t="s">
        <v>20</v>
      </c>
      <c r="B116" s="248">
        <f t="shared" si="10"/>
        <v>792</v>
      </c>
      <c r="C116" s="248">
        <f t="shared" si="11"/>
        <v>818</v>
      </c>
      <c r="D116" s="248">
        <f t="shared" si="12"/>
        <v>831</v>
      </c>
      <c r="E116" s="248">
        <f t="shared" si="13"/>
        <v>955</v>
      </c>
      <c r="F116" s="248">
        <f t="shared" si="14"/>
        <v>1061</v>
      </c>
      <c r="G116" s="248">
        <f t="shared" si="15"/>
        <v>1238</v>
      </c>
      <c r="H116" s="248">
        <f t="shared" si="16"/>
        <v>1415</v>
      </c>
      <c r="I116" s="248">
        <f t="shared" si="17"/>
        <v>1592</v>
      </c>
      <c r="J116" s="248">
        <f t="shared" si="18"/>
        <v>1769</v>
      </c>
      <c r="K116" s="248">
        <f t="shared" si="19"/>
        <v>1946</v>
      </c>
      <c r="L116" s="248">
        <f t="shared" si="20"/>
        <v>2123</v>
      </c>
      <c r="M116" s="248">
        <f t="shared" si="21"/>
        <v>2299</v>
      </c>
      <c r="N116" s="248">
        <f t="shared" si="22"/>
        <v>2476</v>
      </c>
      <c r="O116" s="248">
        <f t="shared" si="23"/>
        <v>2653</v>
      </c>
      <c r="P116" s="248">
        <f t="shared" si="24"/>
        <v>2830</v>
      </c>
      <c r="Q116" s="248">
        <f t="shared" si="26"/>
        <v>3007</v>
      </c>
      <c r="R116" s="248">
        <f t="shared" si="26"/>
        <v>3184</v>
      </c>
      <c r="S116" s="248">
        <f t="shared" si="26"/>
        <v>3361</v>
      </c>
      <c r="T116" s="249">
        <f t="shared" si="26"/>
        <v>3538</v>
      </c>
      <c r="V116" s="239">
        <v>44</v>
      </c>
      <c r="W116" s="380">
        <f>$W$74*V116*$W$134</f>
        <v>792</v>
      </c>
      <c r="X116" s="380">
        <f>$X$74*V116*$X$134</f>
        <v>818.4</v>
      </c>
      <c r="Y116" s="380">
        <f>$Y$74*V116*$Y$134</f>
        <v>830.71999999999991</v>
      </c>
      <c r="Z116" s="380">
        <f>$Z$74*V116*$Z$134</f>
        <v>954.8</v>
      </c>
      <c r="AA116" s="380">
        <f>$AA$74*V116*$AA$134</f>
        <v>1061.28</v>
      </c>
      <c r="AB116" s="380">
        <f>$AB$74*V116*$AB$134</f>
        <v>1238.1599999999999</v>
      </c>
      <c r="AC116" s="380">
        <f>$AC$74*V116*$AC$134</f>
        <v>1415.04</v>
      </c>
      <c r="AD116" s="380">
        <f>$AD$74*V116*$AD$134</f>
        <v>1591.9199999999998</v>
      </c>
      <c r="AE116" s="380">
        <f>$AE$74*V116*$AE$134</f>
        <v>1768.7999999999997</v>
      </c>
      <c r="AF116" s="380">
        <f>$AF$74*V116*$AF$134</f>
        <v>1945.6799999999998</v>
      </c>
      <c r="AG116" s="372">
        <f>$AG$74*V116*$AG$134</f>
        <v>2122.56</v>
      </c>
      <c r="AH116" s="380">
        <f>$AH$74*V116*$AH$134</f>
        <v>2299.4399999999996</v>
      </c>
      <c r="AI116" s="380">
        <f>$AI$74*V116*$AI$134</f>
        <v>2476.3199999999997</v>
      </c>
      <c r="AJ116" s="380">
        <f>$AJ$74*V116*$AJ$134</f>
        <v>2653.2</v>
      </c>
      <c r="AK116" s="380">
        <f>$AK$74*V116*$AK$134</f>
        <v>2830.08</v>
      </c>
      <c r="AL116" s="380">
        <f>$AL$74*V116*$AL$134</f>
        <v>3006.9599999999996</v>
      </c>
      <c r="AM116" s="380">
        <f>$AM$74*V116*$AM$134</f>
        <v>3183.8399999999997</v>
      </c>
      <c r="AN116" s="380">
        <f>$AN$74*V116*$AN$134</f>
        <v>3360.72</v>
      </c>
      <c r="AO116" s="380">
        <f>$AO$74*V116*$AO$134</f>
        <v>3537.5999999999995</v>
      </c>
      <c r="AP116" s="222">
        <v>2.0099999999999998</v>
      </c>
    </row>
    <row r="117" spans="1:42" x14ac:dyDescent="0.15">
      <c r="A117" s="244">
        <v>1100</v>
      </c>
      <c r="B117" s="245">
        <f t="shared" si="10"/>
        <v>1279</v>
      </c>
      <c r="C117" s="245">
        <f t="shared" si="11"/>
        <v>1305</v>
      </c>
      <c r="D117" s="245">
        <f t="shared" si="12"/>
        <v>1381</v>
      </c>
      <c r="E117" s="245">
        <f t="shared" si="13"/>
        <v>1609</v>
      </c>
      <c r="F117" s="245">
        <f t="shared" si="14"/>
        <v>1787</v>
      </c>
      <c r="G117" s="245">
        <f t="shared" si="15"/>
        <v>2061</v>
      </c>
      <c r="H117" s="245">
        <f t="shared" si="16"/>
        <v>2334</v>
      </c>
      <c r="I117" s="245">
        <f t="shared" si="17"/>
        <v>2607</v>
      </c>
      <c r="J117" s="245">
        <f t="shared" si="18"/>
        <v>2835</v>
      </c>
      <c r="K117" s="245">
        <f t="shared" si="19"/>
        <v>3118</v>
      </c>
      <c r="L117" s="245">
        <f t="shared" si="20"/>
        <v>3379</v>
      </c>
      <c r="M117" s="245">
        <f t="shared" si="21"/>
        <v>3661</v>
      </c>
      <c r="N117" s="245">
        <f t="shared" si="22"/>
        <v>3942</v>
      </c>
      <c r="O117" s="245">
        <f t="shared" si="23"/>
        <v>4224</v>
      </c>
      <c r="P117" s="245">
        <f t="shared" si="24"/>
        <v>4506</v>
      </c>
      <c r="Q117" s="245">
        <f t="shared" si="26"/>
        <v>4787</v>
      </c>
      <c r="R117" s="245">
        <f t="shared" si="26"/>
        <v>5069</v>
      </c>
      <c r="S117" s="245">
        <f t="shared" si="26"/>
        <v>5350</v>
      </c>
      <c r="T117" s="246">
        <f t="shared" si="26"/>
        <v>5632</v>
      </c>
      <c r="V117" s="239">
        <v>1100</v>
      </c>
      <c r="W117" s="380">
        <f t="shared" ref="W117:AO117" si="31">W116+B187</f>
        <v>1279</v>
      </c>
      <c r="X117" s="380">
        <f t="shared" si="31"/>
        <v>1305.4000000000001</v>
      </c>
      <c r="Y117" s="380">
        <f t="shared" si="31"/>
        <v>1380.7199999999998</v>
      </c>
      <c r="Z117" s="380">
        <f t="shared" si="31"/>
        <v>1608.8</v>
      </c>
      <c r="AA117" s="380">
        <f t="shared" si="31"/>
        <v>1787.28</v>
      </c>
      <c r="AB117" s="380">
        <f t="shared" si="31"/>
        <v>2061.16</v>
      </c>
      <c r="AC117" s="380">
        <f t="shared" si="31"/>
        <v>2334.04</v>
      </c>
      <c r="AD117" s="380">
        <f t="shared" si="31"/>
        <v>2606.92</v>
      </c>
      <c r="AE117" s="380">
        <f t="shared" si="31"/>
        <v>2834.7999999999997</v>
      </c>
      <c r="AF117" s="380">
        <f t="shared" si="31"/>
        <v>3117.68</v>
      </c>
      <c r="AG117" s="372">
        <f t="shared" si="31"/>
        <v>3378.56</v>
      </c>
      <c r="AH117" s="380">
        <f t="shared" si="31"/>
        <v>3660.7999999999993</v>
      </c>
      <c r="AI117" s="380">
        <f t="shared" si="31"/>
        <v>3942.3999999999996</v>
      </c>
      <c r="AJ117" s="380">
        <f t="shared" si="31"/>
        <v>4224</v>
      </c>
      <c r="AK117" s="380">
        <f t="shared" si="31"/>
        <v>4505.6000000000004</v>
      </c>
      <c r="AL117" s="380">
        <f t="shared" si="31"/>
        <v>4787.2</v>
      </c>
      <c r="AM117" s="380">
        <f t="shared" si="31"/>
        <v>5068.7999999999993</v>
      </c>
      <c r="AN117" s="380">
        <f t="shared" si="31"/>
        <v>5350.4</v>
      </c>
      <c r="AO117" s="380">
        <f t="shared" si="31"/>
        <v>5632</v>
      </c>
      <c r="AP117" s="222">
        <f>AP116+U187</f>
        <v>3.1999999999999997</v>
      </c>
    </row>
    <row r="118" spans="1:42" s="301" customFormat="1" x14ac:dyDescent="0.15">
      <c r="A118" s="373" t="s">
        <v>21</v>
      </c>
      <c r="B118" s="361">
        <f t="shared" si="10"/>
        <v>828</v>
      </c>
      <c r="C118" s="361">
        <f t="shared" si="11"/>
        <v>856</v>
      </c>
      <c r="D118" s="361">
        <f t="shared" si="12"/>
        <v>868</v>
      </c>
      <c r="E118" s="361">
        <f t="shared" si="13"/>
        <v>998</v>
      </c>
      <c r="F118" s="361">
        <f t="shared" si="14"/>
        <v>1110</v>
      </c>
      <c r="G118" s="361">
        <f t="shared" si="15"/>
        <v>1294</v>
      </c>
      <c r="H118" s="361">
        <f t="shared" si="16"/>
        <v>1479</v>
      </c>
      <c r="I118" s="361">
        <f t="shared" si="17"/>
        <v>1664</v>
      </c>
      <c r="J118" s="361">
        <f t="shared" si="18"/>
        <v>1849</v>
      </c>
      <c r="K118" s="361">
        <f t="shared" si="19"/>
        <v>2034</v>
      </c>
      <c r="L118" s="361">
        <f t="shared" si="20"/>
        <v>2219</v>
      </c>
      <c r="M118" s="361">
        <f t="shared" si="21"/>
        <v>2404</v>
      </c>
      <c r="N118" s="361">
        <f t="shared" si="22"/>
        <v>2589</v>
      </c>
      <c r="O118" s="361">
        <f t="shared" si="23"/>
        <v>2774</v>
      </c>
      <c r="P118" s="361">
        <f t="shared" si="24"/>
        <v>2959</v>
      </c>
      <c r="Q118" s="361">
        <f t="shared" si="26"/>
        <v>3144</v>
      </c>
      <c r="R118" s="361">
        <f t="shared" si="26"/>
        <v>3329</v>
      </c>
      <c r="S118" s="361">
        <f t="shared" si="26"/>
        <v>3513</v>
      </c>
      <c r="T118" s="374">
        <f t="shared" si="26"/>
        <v>3698</v>
      </c>
      <c r="U118" s="375"/>
      <c r="V118" s="303">
        <v>46</v>
      </c>
      <c r="W118" s="380">
        <f>$W$74*V118*$W$134</f>
        <v>828</v>
      </c>
      <c r="X118" s="380">
        <f>$X$74*V118*$X$134</f>
        <v>855.6</v>
      </c>
      <c r="Y118" s="380">
        <f>$Y$74*V118*$Y$134</f>
        <v>868.4799999999999</v>
      </c>
      <c r="Z118" s="380">
        <f>$Z$74*V118*$Z$134</f>
        <v>998.19999999999993</v>
      </c>
      <c r="AA118" s="380">
        <f>$AA$74*V118*$AA$134</f>
        <v>1109.52</v>
      </c>
      <c r="AB118" s="380">
        <f>$AB$74*V118*$AB$134</f>
        <v>1294.4399999999998</v>
      </c>
      <c r="AC118" s="380">
        <f>$AC$74*V118*$AC$134</f>
        <v>1479.36</v>
      </c>
      <c r="AD118" s="380">
        <f>$AD$74*V118*$AD$134</f>
        <v>1664.2799999999997</v>
      </c>
      <c r="AE118" s="380">
        <f>$AE$74*V118*$AE$134</f>
        <v>1849.1999999999998</v>
      </c>
      <c r="AF118" s="380">
        <f>$AF$74*V118*$AF$134</f>
        <v>2034.12</v>
      </c>
      <c r="AG118" s="372">
        <f>$AG$74*V118*$AG$134</f>
        <v>2219.04</v>
      </c>
      <c r="AH118" s="380">
        <f>$AH$74*V118*$AH$134</f>
        <v>2403.9599999999996</v>
      </c>
      <c r="AI118" s="380">
        <f>$AI$74*V118*$AI$134</f>
        <v>2588.8799999999997</v>
      </c>
      <c r="AJ118" s="380">
        <f>$AJ$74*V118*$AJ$134</f>
        <v>2773.7999999999997</v>
      </c>
      <c r="AK118" s="380">
        <f>$AK$74*V118*$AK$134</f>
        <v>2958.72</v>
      </c>
      <c r="AL118" s="380">
        <f>$AL$74*V118*$AL$134</f>
        <v>3143.64</v>
      </c>
      <c r="AM118" s="380">
        <f>$AM$74*V118*$AM$134</f>
        <v>3328.5599999999995</v>
      </c>
      <c r="AN118" s="380">
        <f>$AN$74*V118*$AN$134</f>
        <v>3513.4799999999996</v>
      </c>
      <c r="AO118" s="380">
        <f>$AO$74*V118*$AO$134</f>
        <v>3698.3999999999996</v>
      </c>
      <c r="AP118" s="375">
        <v>2.0099999999999998</v>
      </c>
    </row>
    <row r="119" spans="1:42" s="301" customFormat="1" x14ac:dyDescent="0.15">
      <c r="A119" s="381">
        <v>1150</v>
      </c>
      <c r="B119" s="367">
        <f t="shared" si="10"/>
        <v>1335</v>
      </c>
      <c r="C119" s="367">
        <f t="shared" si="11"/>
        <v>1363</v>
      </c>
      <c r="D119" s="367">
        <f t="shared" si="12"/>
        <v>1443</v>
      </c>
      <c r="E119" s="367">
        <f t="shared" si="13"/>
        <v>1671</v>
      </c>
      <c r="F119" s="367">
        <f t="shared" si="14"/>
        <v>1869</v>
      </c>
      <c r="G119" s="367">
        <f t="shared" si="15"/>
        <v>2152</v>
      </c>
      <c r="H119" s="367">
        <f t="shared" si="16"/>
        <v>2439</v>
      </c>
      <c r="I119" s="367">
        <f t="shared" si="17"/>
        <v>2723</v>
      </c>
      <c r="J119" s="367">
        <f t="shared" si="18"/>
        <v>2962</v>
      </c>
      <c r="K119" s="367">
        <f t="shared" si="19"/>
        <v>3255</v>
      </c>
      <c r="L119" s="367">
        <f t="shared" si="20"/>
        <v>3527</v>
      </c>
      <c r="M119" s="367">
        <f t="shared" si="21"/>
        <v>3815</v>
      </c>
      <c r="N119" s="367">
        <f t="shared" si="22"/>
        <v>4109</v>
      </c>
      <c r="O119" s="367">
        <f t="shared" si="23"/>
        <v>4402</v>
      </c>
      <c r="P119" s="367">
        <f t="shared" si="24"/>
        <v>4696</v>
      </c>
      <c r="Q119" s="367">
        <f t="shared" si="26"/>
        <v>4989</v>
      </c>
      <c r="R119" s="367">
        <f t="shared" si="26"/>
        <v>5283</v>
      </c>
      <c r="S119" s="367">
        <f t="shared" si="26"/>
        <v>5576</v>
      </c>
      <c r="T119" s="382">
        <f t="shared" si="26"/>
        <v>5870</v>
      </c>
      <c r="U119" s="375"/>
      <c r="V119" s="303">
        <v>1150</v>
      </c>
      <c r="W119" s="380">
        <f t="shared" ref="W119:AO119" si="32">W118+B189</f>
        <v>1335</v>
      </c>
      <c r="X119" s="380">
        <f t="shared" si="32"/>
        <v>1362.6</v>
      </c>
      <c r="Y119" s="380">
        <f t="shared" si="32"/>
        <v>1443.48</v>
      </c>
      <c r="Z119" s="380">
        <f t="shared" si="32"/>
        <v>1671.1999999999998</v>
      </c>
      <c r="AA119" s="380">
        <f t="shared" si="32"/>
        <v>1868.52</v>
      </c>
      <c r="AB119" s="380">
        <f t="shared" si="32"/>
        <v>2152.4399999999996</v>
      </c>
      <c r="AC119" s="380">
        <f t="shared" si="32"/>
        <v>2439.3599999999997</v>
      </c>
      <c r="AD119" s="380">
        <f t="shared" si="32"/>
        <v>2723.2799999999997</v>
      </c>
      <c r="AE119" s="380">
        <f t="shared" si="32"/>
        <v>2962.2</v>
      </c>
      <c r="AF119" s="380">
        <f t="shared" si="32"/>
        <v>3255.12</v>
      </c>
      <c r="AG119" s="372">
        <f t="shared" si="32"/>
        <v>3527.04</v>
      </c>
      <c r="AH119" s="380">
        <f t="shared" si="32"/>
        <v>3815.24</v>
      </c>
      <c r="AI119" s="380">
        <f t="shared" si="32"/>
        <v>4108.7199999999993</v>
      </c>
      <c r="AJ119" s="380">
        <f t="shared" si="32"/>
        <v>4402.2</v>
      </c>
      <c r="AK119" s="380">
        <f t="shared" si="32"/>
        <v>4695.6799999999994</v>
      </c>
      <c r="AL119" s="380">
        <f t="shared" si="32"/>
        <v>4989.16</v>
      </c>
      <c r="AM119" s="380">
        <f t="shared" si="32"/>
        <v>5282.6399999999994</v>
      </c>
      <c r="AN119" s="380">
        <f t="shared" si="32"/>
        <v>5576.119999999999</v>
      </c>
      <c r="AO119" s="380">
        <f t="shared" si="32"/>
        <v>5869.5999999999995</v>
      </c>
      <c r="AP119" s="375">
        <f>AP118+U189</f>
        <v>3.1899999999999995</v>
      </c>
    </row>
    <row r="120" spans="1:42" s="301" customFormat="1" x14ac:dyDescent="0.15">
      <c r="A120" s="373" t="s">
        <v>22</v>
      </c>
      <c r="B120" s="361">
        <f t="shared" si="10"/>
        <v>864</v>
      </c>
      <c r="C120" s="361">
        <f t="shared" si="11"/>
        <v>893</v>
      </c>
      <c r="D120" s="361">
        <f t="shared" si="12"/>
        <v>906</v>
      </c>
      <c r="E120" s="361">
        <f t="shared" si="13"/>
        <v>1042</v>
      </c>
      <c r="F120" s="361">
        <f t="shared" si="14"/>
        <v>1158</v>
      </c>
      <c r="G120" s="361">
        <f t="shared" si="15"/>
        <v>1351</v>
      </c>
      <c r="H120" s="361">
        <f t="shared" si="16"/>
        <v>1544</v>
      </c>
      <c r="I120" s="361">
        <f t="shared" si="17"/>
        <v>1737</v>
      </c>
      <c r="J120" s="361">
        <f t="shared" si="18"/>
        <v>1930</v>
      </c>
      <c r="K120" s="361">
        <f t="shared" si="19"/>
        <v>2123</v>
      </c>
      <c r="L120" s="361">
        <f t="shared" si="20"/>
        <v>2316</v>
      </c>
      <c r="M120" s="361">
        <f t="shared" si="21"/>
        <v>2508</v>
      </c>
      <c r="N120" s="361">
        <f t="shared" si="22"/>
        <v>2701</v>
      </c>
      <c r="O120" s="361">
        <f t="shared" si="23"/>
        <v>2894</v>
      </c>
      <c r="P120" s="361">
        <f t="shared" si="24"/>
        <v>3087</v>
      </c>
      <c r="Q120" s="361">
        <f t="shared" si="26"/>
        <v>3280</v>
      </c>
      <c r="R120" s="361">
        <f t="shared" si="26"/>
        <v>3473</v>
      </c>
      <c r="S120" s="361">
        <f t="shared" si="26"/>
        <v>3666</v>
      </c>
      <c r="T120" s="374">
        <f t="shared" si="26"/>
        <v>3859</v>
      </c>
      <c r="U120" s="375"/>
      <c r="V120" s="371">
        <v>48</v>
      </c>
      <c r="W120" s="372">
        <f>$W$74*V120*$W$134</f>
        <v>864</v>
      </c>
      <c r="X120" s="372">
        <f>$X$74*V120*$X$134</f>
        <v>892.80000000000007</v>
      </c>
      <c r="Y120" s="372">
        <f>$Y$74*V120*$Y$134</f>
        <v>906.24</v>
      </c>
      <c r="Z120" s="372">
        <f>$Z$74*V120*$Z$134</f>
        <v>1041.5999999999999</v>
      </c>
      <c r="AA120" s="372">
        <f>$AA$74*V120*$AA$134</f>
        <v>1157.7599999999998</v>
      </c>
      <c r="AB120" s="372">
        <f>$AB$74*V120*$AB$134</f>
        <v>1350.7199999999998</v>
      </c>
      <c r="AC120" s="372">
        <f>$AC$74*V120*$AC$134</f>
        <v>1543.6799999999998</v>
      </c>
      <c r="AD120" s="372">
        <f>$AD$74*V120*$AD$134</f>
        <v>1736.6399999999999</v>
      </c>
      <c r="AE120" s="372">
        <f>$AE$74*V120*$AE$134</f>
        <v>1929.6</v>
      </c>
      <c r="AF120" s="372">
        <f>$AF$74*V120*$AF$134</f>
        <v>2122.56</v>
      </c>
      <c r="AG120" s="372">
        <f>$AG$74*V120*$AG$134</f>
        <v>2315.5199999999995</v>
      </c>
      <c r="AH120" s="372">
        <f>$AH$74*V120*$AH$134</f>
        <v>2508.4799999999996</v>
      </c>
      <c r="AI120" s="372">
        <f>$AI$74*V120*$AI$134</f>
        <v>2701.4399999999996</v>
      </c>
      <c r="AJ120" s="372">
        <f>$AJ$74*V120*$AJ$134</f>
        <v>2894.3999999999996</v>
      </c>
      <c r="AK120" s="372">
        <f>$AK$74*V120*$AK$134</f>
        <v>3087.3599999999997</v>
      </c>
      <c r="AL120" s="372">
        <f>$AL$74*V120*$AL$134</f>
        <v>3280.3199999999997</v>
      </c>
      <c r="AM120" s="372">
        <f>$AM$74*V120*$AM$134</f>
        <v>3473.2799999999997</v>
      </c>
      <c r="AN120" s="372">
        <f>$AN$74*V120*$AN$134</f>
        <v>3666.24</v>
      </c>
      <c r="AO120" s="372">
        <f>$AO$74*V120*$AO$134</f>
        <v>3859.2</v>
      </c>
      <c r="AP120" s="375">
        <v>2.0099999999999998</v>
      </c>
    </row>
    <row r="121" spans="1:42" s="301" customFormat="1" ht="13" thickBot="1" x14ac:dyDescent="0.2">
      <c r="A121" s="376">
        <v>1200</v>
      </c>
      <c r="B121" s="377">
        <f t="shared" si="10"/>
        <v>1393</v>
      </c>
      <c r="C121" s="377">
        <f t="shared" si="11"/>
        <v>1422</v>
      </c>
      <c r="D121" s="377">
        <f t="shared" si="12"/>
        <v>1506</v>
      </c>
      <c r="E121" s="377">
        <f t="shared" si="13"/>
        <v>1726</v>
      </c>
      <c r="F121" s="377">
        <f t="shared" si="14"/>
        <v>1928</v>
      </c>
      <c r="G121" s="377">
        <f t="shared" si="15"/>
        <v>2223</v>
      </c>
      <c r="H121" s="377">
        <f t="shared" si="16"/>
        <v>2520</v>
      </c>
      <c r="I121" s="377">
        <f t="shared" si="17"/>
        <v>2834</v>
      </c>
      <c r="J121" s="377">
        <f t="shared" si="18"/>
        <v>3090</v>
      </c>
      <c r="K121" s="377">
        <f t="shared" si="19"/>
        <v>3394</v>
      </c>
      <c r="L121" s="377">
        <f t="shared" si="20"/>
        <v>3678</v>
      </c>
      <c r="M121" s="377">
        <f t="shared" si="21"/>
        <v>3981</v>
      </c>
      <c r="N121" s="377">
        <f t="shared" si="22"/>
        <v>4287</v>
      </c>
      <c r="O121" s="377">
        <f t="shared" si="23"/>
        <v>4594</v>
      </c>
      <c r="P121" s="377">
        <f t="shared" si="24"/>
        <v>4900</v>
      </c>
      <c r="Q121" s="377">
        <f t="shared" si="26"/>
        <v>5206</v>
      </c>
      <c r="R121" s="377">
        <f t="shared" si="26"/>
        <v>5512</v>
      </c>
      <c r="S121" s="377">
        <f t="shared" si="26"/>
        <v>5819</v>
      </c>
      <c r="T121" s="378">
        <f t="shared" si="26"/>
        <v>6125</v>
      </c>
      <c r="U121" s="375"/>
      <c r="V121" s="371">
        <v>1200</v>
      </c>
      <c r="W121" s="372">
        <f t="shared" ref="W121:AO121" si="33">W120+B191</f>
        <v>1393</v>
      </c>
      <c r="X121" s="372">
        <f t="shared" si="33"/>
        <v>1421.8000000000002</v>
      </c>
      <c r="Y121" s="372">
        <f t="shared" si="33"/>
        <v>1506.24</v>
      </c>
      <c r="Z121" s="372">
        <f t="shared" si="33"/>
        <v>1725.6</v>
      </c>
      <c r="AA121" s="372">
        <f t="shared" si="33"/>
        <v>1927.7599999999998</v>
      </c>
      <c r="AB121" s="372">
        <f t="shared" si="33"/>
        <v>2222.7199999999998</v>
      </c>
      <c r="AC121" s="372">
        <f t="shared" si="33"/>
        <v>2519.6799999999998</v>
      </c>
      <c r="AD121" s="372">
        <f t="shared" si="33"/>
        <v>2833.64</v>
      </c>
      <c r="AE121" s="372">
        <f t="shared" si="33"/>
        <v>3089.6</v>
      </c>
      <c r="AF121" s="372">
        <f t="shared" si="33"/>
        <v>3393.56</v>
      </c>
      <c r="AG121" s="372">
        <f t="shared" si="33"/>
        <v>3677.5199999999995</v>
      </c>
      <c r="AH121" s="372">
        <f t="shared" si="33"/>
        <v>3981.1199999999994</v>
      </c>
      <c r="AI121" s="372">
        <f t="shared" si="33"/>
        <v>4287.3599999999997</v>
      </c>
      <c r="AJ121" s="372">
        <f t="shared" si="33"/>
        <v>4593.5999999999995</v>
      </c>
      <c r="AK121" s="372">
        <f t="shared" si="33"/>
        <v>4899.84</v>
      </c>
      <c r="AL121" s="372">
        <f t="shared" si="33"/>
        <v>5206.08</v>
      </c>
      <c r="AM121" s="372">
        <f t="shared" si="33"/>
        <v>5512.32</v>
      </c>
      <c r="AN121" s="372">
        <f t="shared" si="33"/>
        <v>5818.5599999999995</v>
      </c>
      <c r="AO121" s="372">
        <f t="shared" si="33"/>
        <v>6124.7999999999993</v>
      </c>
      <c r="AP121" s="375">
        <f>AP120+U191</f>
        <v>3.1899999999999995</v>
      </c>
    </row>
    <row r="122" spans="1:42" x14ac:dyDescent="0.15">
      <c r="A122" s="238" t="s">
        <v>130</v>
      </c>
      <c r="B122" s="241">
        <f t="shared" si="10"/>
        <v>900</v>
      </c>
      <c r="C122" s="241">
        <f t="shared" si="11"/>
        <v>930</v>
      </c>
      <c r="D122" s="241">
        <f t="shared" si="12"/>
        <v>944</v>
      </c>
      <c r="E122" s="241">
        <f t="shared" si="13"/>
        <v>1085</v>
      </c>
      <c r="F122" s="241">
        <f t="shared" si="14"/>
        <v>1206</v>
      </c>
      <c r="G122" s="241">
        <f t="shared" si="15"/>
        <v>1407</v>
      </c>
      <c r="H122" s="241">
        <f t="shared" si="16"/>
        <v>1608</v>
      </c>
      <c r="I122" s="241">
        <f t="shared" si="17"/>
        <v>1809</v>
      </c>
      <c r="J122" s="241">
        <f t="shared" si="18"/>
        <v>2010</v>
      </c>
      <c r="K122" s="241">
        <f t="shared" si="19"/>
        <v>2211</v>
      </c>
      <c r="L122" s="241">
        <f t="shared" si="20"/>
        <v>2412</v>
      </c>
      <c r="M122" s="241">
        <f t="shared" si="21"/>
        <v>2613</v>
      </c>
      <c r="N122" s="241">
        <f t="shared" si="22"/>
        <v>2814</v>
      </c>
      <c r="O122" s="241">
        <f t="shared" si="23"/>
        <v>3015</v>
      </c>
      <c r="P122" s="241">
        <f t="shared" si="24"/>
        <v>3216</v>
      </c>
      <c r="Q122" s="241">
        <f t="shared" si="26"/>
        <v>3417</v>
      </c>
      <c r="R122" s="241">
        <f t="shared" si="26"/>
        <v>3618</v>
      </c>
      <c r="S122" s="241">
        <f t="shared" si="26"/>
        <v>3819</v>
      </c>
      <c r="T122" s="242">
        <f t="shared" si="26"/>
        <v>4020</v>
      </c>
      <c r="V122" s="239">
        <v>50</v>
      </c>
      <c r="W122" s="380">
        <f>$W$74*V122*$W$134</f>
        <v>900</v>
      </c>
      <c r="X122" s="380">
        <f>$X$74*V122*$X$134</f>
        <v>930</v>
      </c>
      <c r="Y122" s="380">
        <f>$Y$74*V122*$Y$134</f>
        <v>944</v>
      </c>
      <c r="Z122" s="380">
        <f>$Z$74*V122*$Z$134</f>
        <v>1085</v>
      </c>
      <c r="AA122" s="380">
        <f>$AA$74*V122*$AA$134</f>
        <v>1205.9999999999998</v>
      </c>
      <c r="AB122" s="380">
        <f>$AB$74*V122*$AB$134</f>
        <v>1406.9999999999998</v>
      </c>
      <c r="AC122" s="380">
        <f>$AC$74*V122*$AC$134</f>
        <v>1607.9999999999998</v>
      </c>
      <c r="AD122" s="380">
        <f>$AD$74*V122*$AD$134</f>
        <v>1808.9999999999998</v>
      </c>
      <c r="AE122" s="380">
        <f>$AE$74*V122*$AE$134</f>
        <v>2009.9999999999998</v>
      </c>
      <c r="AF122" s="380">
        <f>$AF$74*V122*$AF$134</f>
        <v>2210.9999999999995</v>
      </c>
      <c r="AG122" s="372">
        <f>$AG$74*V122*$AG$134</f>
        <v>2411.9999999999995</v>
      </c>
      <c r="AH122" s="380">
        <f>$AH$74*V122*$AH$134</f>
        <v>2612.9999999999995</v>
      </c>
      <c r="AI122" s="380">
        <f>$AI$74*V122*$AI$134</f>
        <v>2813.9999999999995</v>
      </c>
      <c r="AJ122" s="380">
        <f>$AJ$74*V122*$AJ$134</f>
        <v>3014.9999999999995</v>
      </c>
      <c r="AK122" s="380">
        <f>$AK$74*V122*$AK$134</f>
        <v>3215.9999999999995</v>
      </c>
      <c r="AL122" s="380">
        <f>$AL$74*V122*$AL$134</f>
        <v>3416.9999999999995</v>
      </c>
      <c r="AM122" s="380">
        <f>$AM$74*V122*$AM$134</f>
        <v>3617.9999999999995</v>
      </c>
      <c r="AN122" s="380">
        <f>$AN$74*V122*$AN$134</f>
        <v>3818.9999999999995</v>
      </c>
      <c r="AO122" s="380">
        <f>$AO$74*V122*$AO$134</f>
        <v>4019.9999999999995</v>
      </c>
      <c r="AP122" s="222">
        <v>2.0099999999999998</v>
      </c>
    </row>
    <row r="123" spans="1:42" x14ac:dyDescent="0.15">
      <c r="A123" s="244">
        <v>1250</v>
      </c>
      <c r="B123" s="245">
        <f t="shared" si="10"/>
        <v>1430</v>
      </c>
      <c r="C123" s="245">
        <f t="shared" si="11"/>
        <v>1482</v>
      </c>
      <c r="D123" s="245">
        <f t="shared" si="12"/>
        <v>1568</v>
      </c>
      <c r="E123" s="245">
        <f t="shared" si="13"/>
        <v>1800</v>
      </c>
      <c r="F123" s="245">
        <f t="shared" si="14"/>
        <v>2010</v>
      </c>
      <c r="G123" s="245">
        <f t="shared" si="15"/>
        <v>2317</v>
      </c>
      <c r="H123" s="245">
        <f t="shared" si="16"/>
        <v>2624</v>
      </c>
      <c r="I123" s="245">
        <f t="shared" si="17"/>
        <v>2952</v>
      </c>
      <c r="J123" s="245">
        <f t="shared" si="18"/>
        <v>3220</v>
      </c>
      <c r="K123" s="245">
        <f t="shared" si="19"/>
        <v>3531</v>
      </c>
      <c r="L123" s="245">
        <f t="shared" si="20"/>
        <v>3828</v>
      </c>
      <c r="M123" s="245">
        <f t="shared" si="21"/>
        <v>4147</v>
      </c>
      <c r="N123" s="245">
        <f t="shared" si="22"/>
        <v>4466</v>
      </c>
      <c r="O123" s="245">
        <f t="shared" si="23"/>
        <v>4785</v>
      </c>
      <c r="P123" s="245">
        <f t="shared" si="24"/>
        <v>5104</v>
      </c>
      <c r="Q123" s="245">
        <f t="shared" si="26"/>
        <v>5423</v>
      </c>
      <c r="R123" s="245">
        <f t="shared" si="26"/>
        <v>5742</v>
      </c>
      <c r="S123" s="245">
        <f t="shared" si="26"/>
        <v>6061</v>
      </c>
      <c r="T123" s="246">
        <f t="shared" si="26"/>
        <v>6380</v>
      </c>
      <c r="V123" s="239">
        <v>1250</v>
      </c>
      <c r="W123" s="380">
        <f t="shared" ref="W123:AO123" si="34">W122+B193</f>
        <v>1430</v>
      </c>
      <c r="X123" s="380">
        <f t="shared" si="34"/>
        <v>1482</v>
      </c>
      <c r="Y123" s="380">
        <f t="shared" si="34"/>
        <v>1568</v>
      </c>
      <c r="Z123" s="380">
        <f t="shared" si="34"/>
        <v>1800</v>
      </c>
      <c r="AA123" s="380">
        <f t="shared" si="34"/>
        <v>2009.9999999999998</v>
      </c>
      <c r="AB123" s="380">
        <f t="shared" si="34"/>
        <v>2317</v>
      </c>
      <c r="AC123" s="380">
        <f t="shared" si="34"/>
        <v>2624</v>
      </c>
      <c r="AD123" s="380">
        <f t="shared" si="34"/>
        <v>2952</v>
      </c>
      <c r="AE123" s="380">
        <f t="shared" si="34"/>
        <v>3220</v>
      </c>
      <c r="AF123" s="380">
        <f t="shared" si="34"/>
        <v>3530.9999999999995</v>
      </c>
      <c r="AG123" s="372">
        <f t="shared" si="34"/>
        <v>3827.9999999999995</v>
      </c>
      <c r="AH123" s="380">
        <f t="shared" si="34"/>
        <v>4147</v>
      </c>
      <c r="AI123" s="380">
        <f t="shared" si="34"/>
        <v>4466</v>
      </c>
      <c r="AJ123" s="380">
        <f t="shared" si="34"/>
        <v>4785</v>
      </c>
      <c r="AK123" s="380">
        <f t="shared" si="34"/>
        <v>5104</v>
      </c>
      <c r="AL123" s="380">
        <f t="shared" si="34"/>
        <v>5423</v>
      </c>
      <c r="AM123" s="380">
        <f t="shared" si="34"/>
        <v>5742</v>
      </c>
      <c r="AN123" s="380">
        <f t="shared" si="34"/>
        <v>6061</v>
      </c>
      <c r="AO123" s="380">
        <f t="shared" si="34"/>
        <v>6380</v>
      </c>
      <c r="AP123" s="222">
        <f>AP122+U193</f>
        <v>3.1899999999999995</v>
      </c>
    </row>
    <row r="124" spans="1:42" x14ac:dyDescent="0.15">
      <c r="A124" s="251" t="s">
        <v>131</v>
      </c>
      <c r="B124" s="248">
        <f t="shared" si="10"/>
        <v>936</v>
      </c>
      <c r="C124" s="248">
        <f t="shared" si="11"/>
        <v>967</v>
      </c>
      <c r="D124" s="248">
        <f t="shared" si="12"/>
        <v>982</v>
      </c>
      <c r="E124" s="248">
        <f t="shared" si="13"/>
        <v>1128</v>
      </c>
      <c r="F124" s="248">
        <f t="shared" si="14"/>
        <v>1254</v>
      </c>
      <c r="G124" s="248">
        <f t="shared" si="15"/>
        <v>1463</v>
      </c>
      <c r="H124" s="248">
        <f t="shared" si="16"/>
        <v>1672</v>
      </c>
      <c r="I124" s="248">
        <f t="shared" si="17"/>
        <v>1881</v>
      </c>
      <c r="J124" s="248">
        <f t="shared" si="18"/>
        <v>2090</v>
      </c>
      <c r="K124" s="248">
        <f t="shared" si="19"/>
        <v>2299</v>
      </c>
      <c r="L124" s="248">
        <f t="shared" si="20"/>
        <v>2508</v>
      </c>
      <c r="M124" s="248">
        <f t="shared" si="21"/>
        <v>2718</v>
      </c>
      <c r="N124" s="248">
        <f t="shared" si="22"/>
        <v>2927</v>
      </c>
      <c r="O124" s="248">
        <f t="shared" si="23"/>
        <v>3136</v>
      </c>
      <c r="P124" s="248">
        <f t="shared" si="24"/>
        <v>3345</v>
      </c>
      <c r="Q124" s="248">
        <f t="shared" si="26"/>
        <v>3554</v>
      </c>
      <c r="R124" s="248">
        <f t="shared" si="26"/>
        <v>3763</v>
      </c>
      <c r="S124" s="248">
        <f t="shared" si="26"/>
        <v>3972</v>
      </c>
      <c r="T124" s="249">
        <f t="shared" si="26"/>
        <v>4181</v>
      </c>
      <c r="V124" s="239">
        <v>52</v>
      </c>
      <c r="W124" s="380">
        <f>$W$74*V124*$W$134</f>
        <v>936</v>
      </c>
      <c r="X124" s="380">
        <f>$X$74*V124*$X$134</f>
        <v>967.2</v>
      </c>
      <c r="Y124" s="380">
        <f>$Y$74*V124*$Y$134</f>
        <v>981.76</v>
      </c>
      <c r="Z124" s="380">
        <f>$Z$74*V124*$Z$134</f>
        <v>1128.3999999999999</v>
      </c>
      <c r="AA124" s="380">
        <f>$AA$74*V124*$AA$134</f>
        <v>1254.2399999999998</v>
      </c>
      <c r="AB124" s="380">
        <f>$AB$74*V124*$AB$134</f>
        <v>1463.2799999999997</v>
      </c>
      <c r="AC124" s="380">
        <f>$AC$74*V124*$AC$134</f>
        <v>1672.3199999999997</v>
      </c>
      <c r="AD124" s="380">
        <f>$AD$74*V124*$AD$134</f>
        <v>1881.36</v>
      </c>
      <c r="AE124" s="380">
        <f>$AE$74*V124*$AE$134</f>
        <v>2090.3999999999996</v>
      </c>
      <c r="AF124" s="380">
        <f>$AF$74*V124*$AF$134</f>
        <v>2299.4399999999996</v>
      </c>
      <c r="AG124" s="372">
        <f>$AG$74*V124*$AG$134</f>
        <v>2508.4799999999996</v>
      </c>
      <c r="AH124" s="380">
        <f>$AH$74*V124*$AH$134</f>
        <v>2717.5199999999995</v>
      </c>
      <c r="AI124" s="380">
        <f>$AI$74*V124*$AI$134</f>
        <v>2926.5599999999995</v>
      </c>
      <c r="AJ124" s="380">
        <f>$AJ$74*V124*$AJ$134</f>
        <v>3135.5999999999995</v>
      </c>
      <c r="AK124" s="380">
        <f>$AK$74*V124*$AK$134</f>
        <v>3344.6399999999994</v>
      </c>
      <c r="AL124" s="380">
        <f>$AL$74*V124*$AL$134</f>
        <v>3553.68</v>
      </c>
      <c r="AM124" s="380">
        <f>$AM$74*V124*$AM$134</f>
        <v>3762.72</v>
      </c>
      <c r="AN124" s="380">
        <f>$AN$74*V124*$AN$134</f>
        <v>3971.7599999999998</v>
      </c>
      <c r="AO124" s="380">
        <f>$AO$74*V124*$AO$134</f>
        <v>4180.7999999999993</v>
      </c>
      <c r="AP124" s="222">
        <v>2.0099999999999998</v>
      </c>
    </row>
    <row r="125" spans="1:42" x14ac:dyDescent="0.15">
      <c r="A125" s="244">
        <v>1300</v>
      </c>
      <c r="B125" s="245">
        <f t="shared" si="10"/>
        <v>1487</v>
      </c>
      <c r="C125" s="245">
        <f t="shared" si="11"/>
        <v>1541</v>
      </c>
      <c r="D125" s="245">
        <f t="shared" si="12"/>
        <v>1631</v>
      </c>
      <c r="E125" s="245">
        <f t="shared" si="13"/>
        <v>1872</v>
      </c>
      <c r="F125" s="245">
        <f t="shared" si="14"/>
        <v>2090</v>
      </c>
      <c r="G125" s="245">
        <f t="shared" si="15"/>
        <v>2410</v>
      </c>
      <c r="H125" s="245">
        <f t="shared" si="16"/>
        <v>2729</v>
      </c>
      <c r="I125" s="245">
        <f t="shared" si="17"/>
        <v>3070</v>
      </c>
      <c r="J125" s="245">
        <f t="shared" si="18"/>
        <v>3349</v>
      </c>
      <c r="K125" s="245">
        <f t="shared" si="19"/>
        <v>3672</v>
      </c>
      <c r="L125" s="245">
        <f t="shared" si="20"/>
        <v>3981</v>
      </c>
      <c r="M125" s="245">
        <f t="shared" si="21"/>
        <v>4313</v>
      </c>
      <c r="N125" s="245">
        <f t="shared" si="22"/>
        <v>4645</v>
      </c>
      <c r="O125" s="245">
        <f t="shared" si="23"/>
        <v>4976</v>
      </c>
      <c r="P125" s="245">
        <f t="shared" si="24"/>
        <v>5308</v>
      </c>
      <c r="Q125" s="245">
        <f t="shared" si="26"/>
        <v>5640</v>
      </c>
      <c r="R125" s="245">
        <f t="shared" si="26"/>
        <v>5972</v>
      </c>
      <c r="S125" s="245">
        <f t="shared" si="26"/>
        <v>6303</v>
      </c>
      <c r="T125" s="246">
        <f t="shared" si="26"/>
        <v>6635</v>
      </c>
      <c r="V125" s="239">
        <v>1300</v>
      </c>
      <c r="W125" s="380">
        <f t="shared" ref="W125:AO125" si="35">W124+B195</f>
        <v>1487.1999999999998</v>
      </c>
      <c r="X125" s="380">
        <f t="shared" si="35"/>
        <v>1541.2800000000002</v>
      </c>
      <c r="Y125" s="380">
        <f t="shared" si="35"/>
        <v>1630.72</v>
      </c>
      <c r="Z125" s="380">
        <f t="shared" si="35"/>
        <v>1872</v>
      </c>
      <c r="AA125" s="380">
        <f t="shared" si="35"/>
        <v>2090.3999999999996</v>
      </c>
      <c r="AB125" s="380">
        <f t="shared" si="35"/>
        <v>2409.6799999999998</v>
      </c>
      <c r="AC125" s="380">
        <f t="shared" si="35"/>
        <v>2728.96</v>
      </c>
      <c r="AD125" s="380">
        <f t="shared" si="35"/>
        <v>3070.08</v>
      </c>
      <c r="AE125" s="380">
        <f t="shared" si="35"/>
        <v>3348.7999999999993</v>
      </c>
      <c r="AF125" s="380">
        <f t="shared" si="35"/>
        <v>3672.24</v>
      </c>
      <c r="AG125" s="372">
        <f t="shared" si="35"/>
        <v>3981.1199999999994</v>
      </c>
      <c r="AH125" s="380">
        <f t="shared" si="35"/>
        <v>4312.8799999999992</v>
      </c>
      <c r="AI125" s="380">
        <f t="shared" si="35"/>
        <v>4644.6399999999994</v>
      </c>
      <c r="AJ125" s="380">
        <f t="shared" si="35"/>
        <v>4976.3999999999996</v>
      </c>
      <c r="AK125" s="380">
        <f t="shared" si="35"/>
        <v>5308.16</v>
      </c>
      <c r="AL125" s="380">
        <f t="shared" si="35"/>
        <v>5639.92</v>
      </c>
      <c r="AM125" s="380">
        <f t="shared" si="35"/>
        <v>5971.68</v>
      </c>
      <c r="AN125" s="380">
        <f t="shared" si="35"/>
        <v>6303.44</v>
      </c>
      <c r="AO125" s="380">
        <f t="shared" si="35"/>
        <v>6635.1999999999989</v>
      </c>
      <c r="AP125" s="222">
        <f>AP124+U195</f>
        <v>3.1899999999999995</v>
      </c>
    </row>
    <row r="126" spans="1:42" x14ac:dyDescent="0.15">
      <c r="A126" s="251" t="s">
        <v>132</v>
      </c>
      <c r="B126" s="248">
        <f t="shared" si="10"/>
        <v>972</v>
      </c>
      <c r="C126" s="248">
        <f t="shared" si="11"/>
        <v>1004</v>
      </c>
      <c r="D126" s="248">
        <f t="shared" si="12"/>
        <v>1020</v>
      </c>
      <c r="E126" s="248">
        <f t="shared" si="13"/>
        <v>1172</v>
      </c>
      <c r="F126" s="248">
        <f t="shared" si="14"/>
        <v>1302</v>
      </c>
      <c r="G126" s="248">
        <f t="shared" si="15"/>
        <v>1520</v>
      </c>
      <c r="H126" s="248">
        <f t="shared" si="16"/>
        <v>1737</v>
      </c>
      <c r="I126" s="248">
        <f t="shared" si="17"/>
        <v>1954</v>
      </c>
      <c r="J126" s="248">
        <f t="shared" si="18"/>
        <v>2171</v>
      </c>
      <c r="K126" s="248">
        <f t="shared" si="19"/>
        <v>2388</v>
      </c>
      <c r="L126" s="248">
        <f t="shared" si="20"/>
        <v>2605</v>
      </c>
      <c r="M126" s="248">
        <f t="shared" si="21"/>
        <v>2822</v>
      </c>
      <c r="N126" s="248">
        <f t="shared" si="22"/>
        <v>3039</v>
      </c>
      <c r="O126" s="248">
        <f t="shared" si="23"/>
        <v>3256</v>
      </c>
      <c r="P126" s="248">
        <f t="shared" si="24"/>
        <v>3473</v>
      </c>
      <c r="Q126" s="248">
        <f t="shared" si="26"/>
        <v>3690</v>
      </c>
      <c r="R126" s="248">
        <f t="shared" si="26"/>
        <v>3907</v>
      </c>
      <c r="S126" s="248">
        <f t="shared" si="26"/>
        <v>4125</v>
      </c>
      <c r="T126" s="249">
        <f t="shared" si="26"/>
        <v>4342</v>
      </c>
      <c r="V126" s="239">
        <v>54</v>
      </c>
      <c r="W126" s="380">
        <f>$W$74*V126*$W$134</f>
        <v>972</v>
      </c>
      <c r="X126" s="380">
        <f>$X$74*V126*$X$134</f>
        <v>1004.4</v>
      </c>
      <c r="Y126" s="380">
        <f>$Y$74*V126*$Y$134</f>
        <v>1019.52</v>
      </c>
      <c r="Z126" s="380">
        <f>$Z$74*V126*$Z$134</f>
        <v>1171.8</v>
      </c>
      <c r="AA126" s="380">
        <f>$AA$74*V126*$AA$134</f>
        <v>1302.4799999999998</v>
      </c>
      <c r="AB126" s="380">
        <f>$AB$74*V126*$AB$134</f>
        <v>1519.56</v>
      </c>
      <c r="AC126" s="380">
        <f>$AC$74*V126*$AC$134</f>
        <v>1736.6399999999999</v>
      </c>
      <c r="AD126" s="380">
        <f>$AD$74*V126*$AD$134</f>
        <v>1953.7199999999998</v>
      </c>
      <c r="AE126" s="380">
        <f>$AE$74*V126*$AE$134</f>
        <v>2170.7999999999997</v>
      </c>
      <c r="AF126" s="380">
        <f>$AF$74*V126*$AF$134</f>
        <v>2387.8799999999997</v>
      </c>
      <c r="AG126" s="372">
        <f>$AG$74*V126*$AG$134</f>
        <v>2604.9599999999996</v>
      </c>
      <c r="AH126" s="380">
        <f>$AH$74*V126*$AH$134</f>
        <v>2822.0399999999995</v>
      </c>
      <c r="AI126" s="380">
        <f>$AI$74*V126*$AI$134</f>
        <v>3039.12</v>
      </c>
      <c r="AJ126" s="380">
        <f>$AJ$74*V126*$AJ$134</f>
        <v>3256.2</v>
      </c>
      <c r="AK126" s="380">
        <f>$AK$74*V126*$AK$134</f>
        <v>3473.2799999999997</v>
      </c>
      <c r="AL126" s="380">
        <f>$AL$74*V126*$AL$134</f>
        <v>3690.3599999999997</v>
      </c>
      <c r="AM126" s="380">
        <f>$AM$74*V126*$AM$134</f>
        <v>3907.4399999999996</v>
      </c>
      <c r="AN126" s="380">
        <f>$AN$74*V126*$AN$134</f>
        <v>4124.5199999999995</v>
      </c>
      <c r="AO126" s="380">
        <f>$AO$74*V126*$AO$134</f>
        <v>4341.5999999999995</v>
      </c>
      <c r="AP126" s="222">
        <v>2.0099999999999998</v>
      </c>
    </row>
    <row r="127" spans="1:42" x14ac:dyDescent="0.15">
      <c r="A127" s="244">
        <v>1350</v>
      </c>
      <c r="B127" s="245">
        <f t="shared" si="10"/>
        <v>1544</v>
      </c>
      <c r="C127" s="245">
        <f t="shared" si="11"/>
        <v>1601</v>
      </c>
      <c r="D127" s="245">
        <f t="shared" si="12"/>
        <v>1693</v>
      </c>
      <c r="E127" s="245">
        <f t="shared" si="13"/>
        <v>1944</v>
      </c>
      <c r="F127" s="245">
        <f t="shared" si="14"/>
        <v>2171</v>
      </c>
      <c r="G127" s="245">
        <f t="shared" si="15"/>
        <v>2502</v>
      </c>
      <c r="H127" s="245">
        <f t="shared" si="16"/>
        <v>2834</v>
      </c>
      <c r="I127" s="245">
        <f t="shared" si="17"/>
        <v>3188</v>
      </c>
      <c r="J127" s="245">
        <f t="shared" si="18"/>
        <v>3478</v>
      </c>
      <c r="K127" s="245">
        <f t="shared" si="19"/>
        <v>3813</v>
      </c>
      <c r="L127" s="245">
        <f t="shared" si="20"/>
        <v>4134</v>
      </c>
      <c r="M127" s="245">
        <f t="shared" si="21"/>
        <v>4479</v>
      </c>
      <c r="N127" s="245">
        <f t="shared" si="22"/>
        <v>4823</v>
      </c>
      <c r="O127" s="245">
        <f t="shared" si="23"/>
        <v>5168</v>
      </c>
      <c r="P127" s="245">
        <f t="shared" si="24"/>
        <v>5512</v>
      </c>
      <c r="Q127" s="245">
        <f t="shared" si="26"/>
        <v>5857</v>
      </c>
      <c r="R127" s="245">
        <f t="shared" si="26"/>
        <v>6201</v>
      </c>
      <c r="S127" s="245">
        <f t="shared" si="26"/>
        <v>6546</v>
      </c>
      <c r="T127" s="246">
        <f t="shared" si="26"/>
        <v>6890</v>
      </c>
      <c r="V127" s="239">
        <v>1350</v>
      </c>
      <c r="W127" s="380">
        <f t="shared" ref="W127:AO127" si="36">W126+B197</f>
        <v>1544.4</v>
      </c>
      <c r="X127" s="380">
        <f t="shared" si="36"/>
        <v>1600.56</v>
      </c>
      <c r="Y127" s="380">
        <f t="shared" si="36"/>
        <v>1693.44</v>
      </c>
      <c r="Z127" s="380">
        <f t="shared" si="36"/>
        <v>1944</v>
      </c>
      <c r="AA127" s="380">
        <f t="shared" si="36"/>
        <v>2170.7999999999997</v>
      </c>
      <c r="AB127" s="380">
        <f t="shared" si="36"/>
        <v>2502.36</v>
      </c>
      <c r="AC127" s="380">
        <f t="shared" si="36"/>
        <v>2833.92</v>
      </c>
      <c r="AD127" s="380">
        <f t="shared" si="36"/>
        <v>3188.16</v>
      </c>
      <c r="AE127" s="380">
        <f t="shared" si="36"/>
        <v>3477.5999999999995</v>
      </c>
      <c r="AF127" s="380">
        <f t="shared" si="36"/>
        <v>3813.4799999999996</v>
      </c>
      <c r="AG127" s="372">
        <f t="shared" si="36"/>
        <v>4134.24</v>
      </c>
      <c r="AH127" s="380">
        <f t="shared" si="36"/>
        <v>4478.7599999999993</v>
      </c>
      <c r="AI127" s="380">
        <f t="shared" si="36"/>
        <v>4823.28</v>
      </c>
      <c r="AJ127" s="380">
        <f t="shared" si="36"/>
        <v>5167.7999999999993</v>
      </c>
      <c r="AK127" s="380">
        <f t="shared" si="36"/>
        <v>5512.32</v>
      </c>
      <c r="AL127" s="380">
        <f t="shared" si="36"/>
        <v>5856.84</v>
      </c>
      <c r="AM127" s="380">
        <f t="shared" si="36"/>
        <v>6201.36</v>
      </c>
      <c r="AN127" s="380">
        <f t="shared" si="36"/>
        <v>6545.8799999999992</v>
      </c>
      <c r="AO127" s="380">
        <f t="shared" si="36"/>
        <v>6890.4</v>
      </c>
      <c r="AP127" s="222">
        <f>AP126+U197</f>
        <v>3.1899999999999995</v>
      </c>
    </row>
    <row r="128" spans="1:42" x14ac:dyDescent="0.15">
      <c r="A128" s="251" t="s">
        <v>133</v>
      </c>
      <c r="B128" s="248">
        <f t="shared" si="10"/>
        <v>1008</v>
      </c>
      <c r="C128" s="248">
        <f t="shared" si="11"/>
        <v>1042</v>
      </c>
      <c r="D128" s="248">
        <f t="shared" si="12"/>
        <v>1057</v>
      </c>
      <c r="E128" s="248">
        <f t="shared" si="13"/>
        <v>1215</v>
      </c>
      <c r="F128" s="248">
        <f t="shared" si="14"/>
        <v>1351</v>
      </c>
      <c r="G128" s="248">
        <f t="shared" si="15"/>
        <v>1576</v>
      </c>
      <c r="H128" s="248">
        <f t="shared" si="16"/>
        <v>1801</v>
      </c>
      <c r="I128" s="248">
        <f t="shared" si="17"/>
        <v>2026</v>
      </c>
      <c r="J128" s="248">
        <f t="shared" si="18"/>
        <v>2251</v>
      </c>
      <c r="K128" s="248">
        <f t="shared" si="19"/>
        <v>2476</v>
      </c>
      <c r="L128" s="248">
        <f t="shared" si="20"/>
        <v>2701</v>
      </c>
      <c r="M128" s="248">
        <f t="shared" si="21"/>
        <v>2927</v>
      </c>
      <c r="N128" s="248">
        <f t="shared" si="22"/>
        <v>3152</v>
      </c>
      <c r="O128" s="248">
        <f t="shared" si="23"/>
        <v>3377</v>
      </c>
      <c r="P128" s="248">
        <f t="shared" si="24"/>
        <v>3602</v>
      </c>
      <c r="Q128" s="248">
        <f t="shared" si="26"/>
        <v>3827</v>
      </c>
      <c r="R128" s="248">
        <f t="shared" si="26"/>
        <v>4052</v>
      </c>
      <c r="S128" s="248">
        <f t="shared" si="26"/>
        <v>4277</v>
      </c>
      <c r="T128" s="249">
        <f t="shared" si="26"/>
        <v>4502</v>
      </c>
      <c r="V128" s="239">
        <v>56</v>
      </c>
      <c r="W128" s="380">
        <f>$W$74*V128*$W$134</f>
        <v>1008</v>
      </c>
      <c r="X128" s="380">
        <f>$X$74*V128*$X$134</f>
        <v>1041.6000000000001</v>
      </c>
      <c r="Y128" s="380">
        <f>$Y$74*V128*$Y$134</f>
        <v>1057.28</v>
      </c>
      <c r="Z128" s="380">
        <f>$Z$74*V128*$Z$134</f>
        <v>1215.2</v>
      </c>
      <c r="AA128" s="380">
        <f>$AA$74*V128*$AA$134</f>
        <v>1350.7199999999998</v>
      </c>
      <c r="AB128" s="380">
        <f>$AB$74*V128*$AB$134</f>
        <v>1575.84</v>
      </c>
      <c r="AC128" s="380">
        <f>$AC$74*V128*$AC$134</f>
        <v>1800.9599999999998</v>
      </c>
      <c r="AD128" s="380">
        <f>$AD$74*V128*$AD$134</f>
        <v>2026.0799999999997</v>
      </c>
      <c r="AE128" s="380">
        <f>$AE$74*V128*$AE$134</f>
        <v>2251.1999999999998</v>
      </c>
      <c r="AF128" s="380">
        <f>$AF$74*V128*$AF$134</f>
        <v>2476.3199999999997</v>
      </c>
      <c r="AG128" s="372">
        <f>$AG$74*V128*$AG$134</f>
        <v>2701.4399999999996</v>
      </c>
      <c r="AH128" s="380">
        <f>$AH$74*V128*$AH$134</f>
        <v>2926.5599999999995</v>
      </c>
      <c r="AI128" s="380">
        <f>$AI$74*V128*$AI$134</f>
        <v>3151.68</v>
      </c>
      <c r="AJ128" s="380">
        <f>$AJ$74*V128*$AJ$134</f>
        <v>3376.7999999999997</v>
      </c>
      <c r="AK128" s="380">
        <f>$AK$74*V128*$AK$134</f>
        <v>3601.9199999999996</v>
      </c>
      <c r="AL128" s="380">
        <f>$AL$74*V128*$AL$134</f>
        <v>3827.0399999999995</v>
      </c>
      <c r="AM128" s="380">
        <f>$AM$74*V128*$AM$134</f>
        <v>4052.1599999999994</v>
      </c>
      <c r="AN128" s="380">
        <f>$AN$74*V128*$AN$134</f>
        <v>4277.28</v>
      </c>
      <c r="AO128" s="380">
        <f>$AO$74*V128*$AO$134</f>
        <v>4502.3999999999996</v>
      </c>
      <c r="AP128" s="222">
        <v>2.0099999999999998</v>
      </c>
    </row>
    <row r="129" spans="1:45" x14ac:dyDescent="0.15">
      <c r="A129" s="244">
        <v>1400</v>
      </c>
      <c r="B129" s="245">
        <f t="shared" si="10"/>
        <v>1602</v>
      </c>
      <c r="C129" s="245">
        <f t="shared" si="11"/>
        <v>1660</v>
      </c>
      <c r="D129" s="245">
        <f t="shared" si="12"/>
        <v>1756</v>
      </c>
      <c r="E129" s="245">
        <f t="shared" si="13"/>
        <v>2016</v>
      </c>
      <c r="F129" s="245">
        <f t="shared" si="14"/>
        <v>2251</v>
      </c>
      <c r="G129" s="245">
        <f t="shared" si="15"/>
        <v>2595</v>
      </c>
      <c r="H129" s="245">
        <f t="shared" si="16"/>
        <v>2939</v>
      </c>
      <c r="I129" s="245">
        <f t="shared" si="17"/>
        <v>3306</v>
      </c>
      <c r="J129" s="245">
        <f t="shared" si="18"/>
        <v>3606</v>
      </c>
      <c r="K129" s="245">
        <f t="shared" si="19"/>
        <v>3955</v>
      </c>
      <c r="L129" s="245">
        <f t="shared" si="20"/>
        <v>4287</v>
      </c>
      <c r="M129" s="245">
        <f t="shared" si="21"/>
        <v>4645</v>
      </c>
      <c r="N129" s="245">
        <f t="shared" si="22"/>
        <v>5002</v>
      </c>
      <c r="O129" s="245">
        <f t="shared" si="23"/>
        <v>5359</v>
      </c>
      <c r="P129" s="245">
        <f t="shared" si="24"/>
        <v>5716</v>
      </c>
      <c r="Q129" s="245">
        <f t="shared" si="26"/>
        <v>6074</v>
      </c>
      <c r="R129" s="245">
        <f t="shared" si="26"/>
        <v>6431</v>
      </c>
      <c r="S129" s="245">
        <f t="shared" si="26"/>
        <v>6788</v>
      </c>
      <c r="T129" s="246">
        <f t="shared" si="26"/>
        <v>7146</v>
      </c>
      <c r="V129" s="239">
        <v>1400</v>
      </c>
      <c r="W129" s="380">
        <f t="shared" ref="W129:AO129" si="37">W128+B199</f>
        <v>1601.6</v>
      </c>
      <c r="X129" s="380">
        <f t="shared" si="37"/>
        <v>1659.8400000000001</v>
      </c>
      <c r="Y129" s="380">
        <f t="shared" si="37"/>
        <v>1756.1599999999999</v>
      </c>
      <c r="Z129" s="380">
        <f t="shared" si="37"/>
        <v>2016</v>
      </c>
      <c r="AA129" s="380">
        <f t="shared" si="37"/>
        <v>2251.1999999999998</v>
      </c>
      <c r="AB129" s="380">
        <f t="shared" si="37"/>
        <v>2595.04</v>
      </c>
      <c r="AC129" s="380">
        <f t="shared" si="37"/>
        <v>2938.88</v>
      </c>
      <c r="AD129" s="380">
        <f t="shared" si="37"/>
        <v>3306.24</v>
      </c>
      <c r="AE129" s="380">
        <f t="shared" si="37"/>
        <v>3606.3999999999996</v>
      </c>
      <c r="AF129" s="380">
        <f t="shared" si="37"/>
        <v>3954.7199999999993</v>
      </c>
      <c r="AG129" s="372">
        <f t="shared" si="37"/>
        <v>4287.3599999999997</v>
      </c>
      <c r="AH129" s="380">
        <f t="shared" si="37"/>
        <v>4644.6399999999994</v>
      </c>
      <c r="AI129" s="380">
        <f t="shared" si="37"/>
        <v>5001.92</v>
      </c>
      <c r="AJ129" s="380">
        <f t="shared" si="37"/>
        <v>5359.2</v>
      </c>
      <c r="AK129" s="380">
        <f t="shared" si="37"/>
        <v>5716.48</v>
      </c>
      <c r="AL129" s="380">
        <f t="shared" si="37"/>
        <v>6073.7599999999993</v>
      </c>
      <c r="AM129" s="380">
        <f t="shared" si="37"/>
        <v>6431.0399999999991</v>
      </c>
      <c r="AN129" s="380">
        <f t="shared" si="37"/>
        <v>6788.32</v>
      </c>
      <c r="AO129" s="380">
        <f t="shared" si="37"/>
        <v>7145.5999999999995</v>
      </c>
      <c r="AP129" s="222">
        <f>AP128+U199</f>
        <v>3.1899999999999995</v>
      </c>
    </row>
    <row r="130" spans="1:45" x14ac:dyDescent="0.15">
      <c r="A130" s="251" t="s">
        <v>134</v>
      </c>
      <c r="B130" s="248">
        <f t="shared" si="10"/>
        <v>1044</v>
      </c>
      <c r="C130" s="248">
        <f t="shared" si="11"/>
        <v>1079</v>
      </c>
      <c r="D130" s="248">
        <f t="shared" si="12"/>
        <v>1095</v>
      </c>
      <c r="E130" s="248">
        <f t="shared" si="13"/>
        <v>1259</v>
      </c>
      <c r="F130" s="248">
        <f t="shared" si="14"/>
        <v>1399</v>
      </c>
      <c r="G130" s="248">
        <f t="shared" si="15"/>
        <v>1632</v>
      </c>
      <c r="H130" s="248">
        <f t="shared" si="16"/>
        <v>1865</v>
      </c>
      <c r="I130" s="248">
        <f t="shared" si="17"/>
        <v>2098</v>
      </c>
      <c r="J130" s="248">
        <f t="shared" si="18"/>
        <v>2332</v>
      </c>
      <c r="K130" s="248">
        <f t="shared" si="19"/>
        <v>2565</v>
      </c>
      <c r="L130" s="248">
        <f t="shared" si="20"/>
        <v>2798</v>
      </c>
      <c r="M130" s="248">
        <f t="shared" si="21"/>
        <v>3031</v>
      </c>
      <c r="N130" s="248">
        <f t="shared" si="22"/>
        <v>3264</v>
      </c>
      <c r="O130" s="248">
        <f t="shared" si="23"/>
        <v>3497</v>
      </c>
      <c r="P130" s="248">
        <f t="shared" si="24"/>
        <v>3731</v>
      </c>
      <c r="Q130" s="248">
        <f t="shared" si="26"/>
        <v>3964</v>
      </c>
      <c r="R130" s="248">
        <f t="shared" si="26"/>
        <v>4197</v>
      </c>
      <c r="S130" s="248">
        <f t="shared" si="26"/>
        <v>4430</v>
      </c>
      <c r="T130" s="249">
        <f t="shared" si="26"/>
        <v>4663</v>
      </c>
      <c r="V130" s="239">
        <v>58</v>
      </c>
      <c r="W130" s="380">
        <f>$W$74*V130*$W$134</f>
        <v>1044</v>
      </c>
      <c r="X130" s="380">
        <f>$X$74*V130*$X$134</f>
        <v>1078.8</v>
      </c>
      <c r="Y130" s="380">
        <f>$Y$74*V130*$Y$134</f>
        <v>1095.04</v>
      </c>
      <c r="Z130" s="380">
        <f>$Z$74*V130*$Z$134</f>
        <v>1258.5999999999999</v>
      </c>
      <c r="AA130" s="380">
        <f>$AA$74*V130*$AA$134</f>
        <v>1398.9599999999998</v>
      </c>
      <c r="AB130" s="380">
        <f>$AB$74*V130*$AB$134</f>
        <v>1632.12</v>
      </c>
      <c r="AC130" s="380">
        <f>$AC$74*V130*$AC$134</f>
        <v>1865.2799999999997</v>
      </c>
      <c r="AD130" s="380">
        <f>$AD$74*V130*$AD$134</f>
        <v>2098.4399999999996</v>
      </c>
      <c r="AE130" s="380">
        <f>$AE$74*V130*$AE$134</f>
        <v>2331.6</v>
      </c>
      <c r="AF130" s="380">
        <f>$AF$74*V130*$AF$134</f>
        <v>2564.7599999999998</v>
      </c>
      <c r="AG130" s="372">
        <f>$AG$74*V130*$AG$134</f>
        <v>2797.9199999999996</v>
      </c>
      <c r="AH130" s="380">
        <f>$AH$74*V130*$AH$134</f>
        <v>3031.0799999999995</v>
      </c>
      <c r="AI130" s="380">
        <f>$AI$74*V130*$AI$134</f>
        <v>3264.24</v>
      </c>
      <c r="AJ130" s="380">
        <f>$AJ$74*V130*$AJ$134</f>
        <v>3497.3999999999996</v>
      </c>
      <c r="AK130" s="380">
        <f>$AK$74*V130*$AK$134</f>
        <v>3730.5599999999995</v>
      </c>
      <c r="AL130" s="380">
        <f>$AL$74*V130*$AL$134</f>
        <v>3963.72</v>
      </c>
      <c r="AM130" s="380">
        <f>$AM$74*V130*$AM$134</f>
        <v>4196.8799999999992</v>
      </c>
      <c r="AN130" s="380">
        <f>$AN$74*V130*$AN$134</f>
        <v>4430.04</v>
      </c>
      <c r="AO130" s="380">
        <f>$AO$74*V130*$AO$134</f>
        <v>4663.2</v>
      </c>
      <c r="AP130" s="222">
        <v>2.0099999999999998</v>
      </c>
    </row>
    <row r="131" spans="1:45" x14ac:dyDescent="0.15">
      <c r="A131" s="244">
        <v>1450</v>
      </c>
      <c r="B131" s="245">
        <f t="shared" si="10"/>
        <v>1659</v>
      </c>
      <c r="C131" s="245">
        <f t="shared" si="11"/>
        <v>1719</v>
      </c>
      <c r="D131" s="245">
        <f t="shared" si="12"/>
        <v>1819</v>
      </c>
      <c r="E131" s="245">
        <f t="shared" si="13"/>
        <v>2088</v>
      </c>
      <c r="F131" s="245">
        <f t="shared" si="14"/>
        <v>2332</v>
      </c>
      <c r="G131" s="245">
        <f t="shared" si="15"/>
        <v>2688</v>
      </c>
      <c r="H131" s="245">
        <f t="shared" si="16"/>
        <v>3044</v>
      </c>
      <c r="I131" s="245">
        <f t="shared" si="17"/>
        <v>3424</v>
      </c>
      <c r="J131" s="245">
        <f t="shared" si="18"/>
        <v>3735</v>
      </c>
      <c r="K131" s="245">
        <f t="shared" si="19"/>
        <v>4096</v>
      </c>
      <c r="L131" s="245">
        <f t="shared" si="20"/>
        <v>4440</v>
      </c>
      <c r="M131" s="245">
        <f t="shared" si="21"/>
        <v>4811</v>
      </c>
      <c r="N131" s="245">
        <f t="shared" si="22"/>
        <v>5181</v>
      </c>
      <c r="O131" s="245">
        <f t="shared" si="23"/>
        <v>5551</v>
      </c>
      <c r="P131" s="245">
        <f t="shared" si="24"/>
        <v>5921</v>
      </c>
      <c r="Q131" s="245">
        <f t="shared" si="26"/>
        <v>6291</v>
      </c>
      <c r="R131" s="245">
        <f t="shared" si="26"/>
        <v>6661</v>
      </c>
      <c r="S131" s="245">
        <f t="shared" si="26"/>
        <v>7031</v>
      </c>
      <c r="T131" s="246">
        <f t="shared" si="26"/>
        <v>7401</v>
      </c>
      <c r="V131" s="239">
        <v>1450</v>
      </c>
      <c r="W131" s="380">
        <f t="shared" ref="W131:AO131" si="38">W130+B201</f>
        <v>1658.8</v>
      </c>
      <c r="X131" s="380">
        <f t="shared" si="38"/>
        <v>1719.12</v>
      </c>
      <c r="Y131" s="380">
        <f t="shared" si="38"/>
        <v>1818.88</v>
      </c>
      <c r="Z131" s="380">
        <f t="shared" si="38"/>
        <v>2088</v>
      </c>
      <c r="AA131" s="380">
        <f t="shared" si="38"/>
        <v>2331.6</v>
      </c>
      <c r="AB131" s="380">
        <f t="shared" si="38"/>
        <v>2687.7200000000003</v>
      </c>
      <c r="AC131" s="380">
        <f t="shared" si="38"/>
        <v>3043.8399999999997</v>
      </c>
      <c r="AD131" s="380">
        <f t="shared" si="38"/>
        <v>3424.3199999999997</v>
      </c>
      <c r="AE131" s="380">
        <f t="shared" si="38"/>
        <v>3735.2</v>
      </c>
      <c r="AF131" s="380">
        <f t="shared" si="38"/>
        <v>4095.96</v>
      </c>
      <c r="AG131" s="372">
        <f t="shared" si="38"/>
        <v>4440.4799999999996</v>
      </c>
      <c r="AH131" s="380">
        <f t="shared" si="38"/>
        <v>4810.5199999999995</v>
      </c>
      <c r="AI131" s="380">
        <f t="shared" si="38"/>
        <v>5180.5599999999995</v>
      </c>
      <c r="AJ131" s="380">
        <f t="shared" si="38"/>
        <v>5550.5999999999995</v>
      </c>
      <c r="AK131" s="380">
        <f t="shared" si="38"/>
        <v>5920.6399999999994</v>
      </c>
      <c r="AL131" s="380">
        <f t="shared" si="38"/>
        <v>6290.68</v>
      </c>
      <c r="AM131" s="380">
        <f t="shared" si="38"/>
        <v>6660.7199999999993</v>
      </c>
      <c r="AN131" s="380">
        <f t="shared" si="38"/>
        <v>7030.76</v>
      </c>
      <c r="AO131" s="380">
        <f t="shared" si="38"/>
        <v>7400.7999999999993</v>
      </c>
      <c r="AP131" s="222">
        <f>AP130+U201</f>
        <v>3.1899999999999995</v>
      </c>
    </row>
    <row r="132" spans="1:45" x14ac:dyDescent="0.15">
      <c r="A132" s="251" t="s">
        <v>135</v>
      </c>
      <c r="B132" s="248">
        <f t="shared" si="10"/>
        <v>1080</v>
      </c>
      <c r="C132" s="248">
        <f t="shared" si="11"/>
        <v>1116</v>
      </c>
      <c r="D132" s="248">
        <f t="shared" si="12"/>
        <v>1133</v>
      </c>
      <c r="E132" s="248">
        <f t="shared" si="13"/>
        <v>1302</v>
      </c>
      <c r="F132" s="248">
        <f t="shared" si="14"/>
        <v>1447</v>
      </c>
      <c r="G132" s="248">
        <f t="shared" si="15"/>
        <v>1688</v>
      </c>
      <c r="H132" s="248">
        <f t="shared" si="16"/>
        <v>1930</v>
      </c>
      <c r="I132" s="248">
        <f t="shared" si="17"/>
        <v>2171</v>
      </c>
      <c r="J132" s="248">
        <f t="shared" si="18"/>
        <v>2412</v>
      </c>
      <c r="K132" s="248">
        <f t="shared" si="19"/>
        <v>2653</v>
      </c>
      <c r="L132" s="248">
        <f t="shared" si="20"/>
        <v>2894</v>
      </c>
      <c r="M132" s="248">
        <f t="shared" si="21"/>
        <v>3136</v>
      </c>
      <c r="N132" s="248">
        <f t="shared" si="22"/>
        <v>3377</v>
      </c>
      <c r="O132" s="248">
        <f t="shared" si="23"/>
        <v>3618</v>
      </c>
      <c r="P132" s="248">
        <f t="shared" si="24"/>
        <v>3859</v>
      </c>
      <c r="Q132" s="248">
        <f t="shared" si="26"/>
        <v>4100</v>
      </c>
      <c r="R132" s="248">
        <f t="shared" si="26"/>
        <v>4342</v>
      </c>
      <c r="S132" s="248">
        <f t="shared" si="26"/>
        <v>4583</v>
      </c>
      <c r="T132" s="249">
        <f t="shared" si="26"/>
        <v>4824</v>
      </c>
      <c r="V132" s="239">
        <v>60</v>
      </c>
      <c r="W132" s="380">
        <f>$W$74*V132*$W$134</f>
        <v>1080</v>
      </c>
      <c r="X132" s="380">
        <f>$X$74*V132*$X$134</f>
        <v>1116</v>
      </c>
      <c r="Y132" s="380">
        <f>$Y$74*V132*$Y$134</f>
        <v>1132.8</v>
      </c>
      <c r="Z132" s="380">
        <f>$Z$74*V132*$Z$134</f>
        <v>1302</v>
      </c>
      <c r="AA132" s="380">
        <f>$AA$74*V132*$AA$134</f>
        <v>1447.1999999999998</v>
      </c>
      <c r="AB132" s="380">
        <f>$AB$74*V132*$AB$134</f>
        <v>1688.3999999999999</v>
      </c>
      <c r="AC132" s="380">
        <f>$AC$74*V132*$AC$134</f>
        <v>1929.6</v>
      </c>
      <c r="AD132" s="380">
        <f>$AD$74*V132*$AD$134</f>
        <v>2170.7999999999997</v>
      </c>
      <c r="AE132" s="380">
        <f>$AE$74*V132*$AE$134</f>
        <v>2411.9999999999995</v>
      </c>
      <c r="AF132" s="380">
        <f>$AF$74*V132*$AF$134</f>
        <v>2653.2</v>
      </c>
      <c r="AG132" s="372">
        <f>$AG$74*V132*$AG$134</f>
        <v>2894.3999999999996</v>
      </c>
      <c r="AH132" s="380">
        <f>$AH$74*V132*$AH$134</f>
        <v>3135.5999999999995</v>
      </c>
      <c r="AI132" s="380">
        <f>$AI$74*V132*$AI$134</f>
        <v>3376.7999999999997</v>
      </c>
      <c r="AJ132" s="380">
        <f>$AJ$74*V132*$AJ$134</f>
        <v>3617.9999999999995</v>
      </c>
      <c r="AK132" s="380">
        <f>$AK$74*V132*$AK$134</f>
        <v>3859.2</v>
      </c>
      <c r="AL132" s="380">
        <f>$AL$74*V132*$AL$134</f>
        <v>4100.3999999999996</v>
      </c>
      <c r="AM132" s="380">
        <f>$AM$74*V132*$AM$134</f>
        <v>4341.5999999999995</v>
      </c>
      <c r="AN132" s="380">
        <f>$AN$74*V132*$AN$134</f>
        <v>4582.7999999999993</v>
      </c>
      <c r="AO132" s="380">
        <f>$AO$74*V132*$AO$134</f>
        <v>4823.9999999999991</v>
      </c>
      <c r="AP132" s="222">
        <v>2.0099999999999998</v>
      </c>
    </row>
    <row r="133" spans="1:45" ht="13" thickBot="1" x14ac:dyDescent="0.2">
      <c r="A133" s="240">
        <v>1500</v>
      </c>
      <c r="B133" s="252">
        <f t="shared" si="10"/>
        <v>1716</v>
      </c>
      <c r="C133" s="252">
        <f t="shared" si="11"/>
        <v>1778</v>
      </c>
      <c r="D133" s="252">
        <f t="shared" si="12"/>
        <v>1882</v>
      </c>
      <c r="E133" s="252">
        <f t="shared" si="13"/>
        <v>2160</v>
      </c>
      <c r="F133" s="252">
        <f t="shared" si="14"/>
        <v>2412</v>
      </c>
      <c r="G133" s="252">
        <f t="shared" si="15"/>
        <v>2780</v>
      </c>
      <c r="H133" s="252">
        <f t="shared" si="16"/>
        <v>3149</v>
      </c>
      <c r="I133" s="252">
        <f t="shared" si="17"/>
        <v>3542</v>
      </c>
      <c r="J133" s="252">
        <f t="shared" si="18"/>
        <v>3864</v>
      </c>
      <c r="K133" s="252">
        <f t="shared" si="19"/>
        <v>4237</v>
      </c>
      <c r="L133" s="252">
        <f t="shared" si="20"/>
        <v>4594</v>
      </c>
      <c r="M133" s="252">
        <f t="shared" si="21"/>
        <v>4976</v>
      </c>
      <c r="N133" s="252">
        <f t="shared" si="22"/>
        <v>5359</v>
      </c>
      <c r="O133" s="252">
        <f t="shared" si="23"/>
        <v>5742</v>
      </c>
      <c r="P133" s="252">
        <f t="shared" si="24"/>
        <v>6125</v>
      </c>
      <c r="Q133" s="252">
        <f t="shared" si="26"/>
        <v>6508</v>
      </c>
      <c r="R133" s="252">
        <f t="shared" si="26"/>
        <v>6890</v>
      </c>
      <c r="S133" s="252">
        <f t="shared" si="26"/>
        <v>7273</v>
      </c>
      <c r="T133" s="253">
        <f t="shared" si="26"/>
        <v>7656</v>
      </c>
      <c r="V133" s="239">
        <v>1500</v>
      </c>
      <c r="W133" s="380">
        <f t="shared" ref="W133:AO133" si="39">W132+B203</f>
        <v>1716</v>
      </c>
      <c r="X133" s="380">
        <f t="shared" si="39"/>
        <v>1778.4</v>
      </c>
      <c r="Y133" s="380">
        <f t="shared" si="39"/>
        <v>1881.6</v>
      </c>
      <c r="Z133" s="380">
        <f t="shared" si="39"/>
        <v>2160</v>
      </c>
      <c r="AA133" s="380">
        <f t="shared" si="39"/>
        <v>2412</v>
      </c>
      <c r="AB133" s="380">
        <f t="shared" si="39"/>
        <v>2780.3999999999996</v>
      </c>
      <c r="AC133" s="380">
        <f t="shared" si="39"/>
        <v>3148.8</v>
      </c>
      <c r="AD133" s="380">
        <f t="shared" si="39"/>
        <v>3542.3999999999996</v>
      </c>
      <c r="AE133" s="380">
        <f t="shared" si="39"/>
        <v>3863.9999999999995</v>
      </c>
      <c r="AF133" s="380">
        <f t="shared" si="39"/>
        <v>4237.2</v>
      </c>
      <c r="AG133" s="372">
        <f t="shared" si="39"/>
        <v>4593.5999999999995</v>
      </c>
      <c r="AH133" s="380">
        <f t="shared" si="39"/>
        <v>4976.3999999999996</v>
      </c>
      <c r="AI133" s="380">
        <f t="shared" si="39"/>
        <v>5359.2</v>
      </c>
      <c r="AJ133" s="380">
        <f t="shared" si="39"/>
        <v>5742</v>
      </c>
      <c r="AK133" s="380">
        <f t="shared" si="39"/>
        <v>6124.7999999999993</v>
      </c>
      <c r="AL133" s="380">
        <f t="shared" si="39"/>
        <v>6507.5999999999995</v>
      </c>
      <c r="AM133" s="380">
        <f t="shared" si="39"/>
        <v>6890.4</v>
      </c>
      <c r="AN133" s="380">
        <f t="shared" si="39"/>
        <v>7273.1999999999989</v>
      </c>
      <c r="AO133" s="380">
        <f t="shared" si="39"/>
        <v>7655.9999999999991</v>
      </c>
      <c r="AP133" s="222">
        <f>AP132+U203</f>
        <v>3.1899999999999995</v>
      </c>
    </row>
    <row r="134" spans="1:45" x14ac:dyDescent="0.15">
      <c r="W134" s="263">
        <v>4.5</v>
      </c>
      <c r="X134" s="263">
        <v>3.1</v>
      </c>
      <c r="Y134" s="369">
        <v>2.36</v>
      </c>
      <c r="Z134" s="369">
        <v>2.17</v>
      </c>
      <c r="AA134" s="369">
        <v>2.0099999999999998</v>
      </c>
      <c r="AB134" s="369">
        <v>2.0099999999999998</v>
      </c>
      <c r="AC134" s="369">
        <v>2.0099999999999998</v>
      </c>
      <c r="AD134" s="369">
        <v>2.0099999999999998</v>
      </c>
      <c r="AE134" s="221">
        <v>2.0099999999999998</v>
      </c>
      <c r="AF134" s="221">
        <v>2.0099999999999998</v>
      </c>
      <c r="AG134" s="301">
        <v>2.0099999999999998</v>
      </c>
      <c r="AH134" s="221">
        <v>2.0099999999999998</v>
      </c>
      <c r="AI134" s="221">
        <v>2.0099999999999998</v>
      </c>
      <c r="AJ134" s="221">
        <v>2.0099999999999998</v>
      </c>
      <c r="AK134" s="221">
        <v>2.0099999999999998</v>
      </c>
      <c r="AL134" s="221">
        <v>2.0099999999999998</v>
      </c>
      <c r="AM134" s="221">
        <v>2.0099999999999998</v>
      </c>
      <c r="AN134" s="221">
        <v>2.0099999999999998</v>
      </c>
      <c r="AO134" s="221">
        <v>2.0099999999999998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7.15</v>
      </c>
      <c r="X135" s="267">
        <f t="shared" ref="X135:AO135" si="40">X134+C204</f>
        <v>4.9400000000000004</v>
      </c>
      <c r="Y135" s="267">
        <f t="shared" si="40"/>
        <v>3.92</v>
      </c>
      <c r="Z135" s="267">
        <f t="shared" si="40"/>
        <v>3.5999999999999996</v>
      </c>
      <c r="AA135" s="267">
        <f t="shared" si="40"/>
        <v>3.3499999999999996</v>
      </c>
      <c r="AB135" s="267">
        <f t="shared" si="40"/>
        <v>3.3099999999999996</v>
      </c>
      <c r="AC135" s="267">
        <f t="shared" si="40"/>
        <v>3.28</v>
      </c>
      <c r="AD135" s="267">
        <f t="shared" si="40"/>
        <v>3.28</v>
      </c>
      <c r="AE135" s="267">
        <f t="shared" si="40"/>
        <v>3.2199999999999998</v>
      </c>
      <c r="AF135" s="267">
        <f t="shared" si="40"/>
        <v>3.21</v>
      </c>
      <c r="AG135" s="302">
        <f t="shared" si="40"/>
        <v>3.1899999999999995</v>
      </c>
      <c r="AH135" s="267">
        <f t="shared" si="40"/>
        <v>3.1899999999999995</v>
      </c>
      <c r="AI135" s="267">
        <f t="shared" si="40"/>
        <v>3.1899999999999995</v>
      </c>
      <c r="AJ135" s="267">
        <f t="shared" si="40"/>
        <v>3.1899999999999995</v>
      </c>
      <c r="AK135" s="267">
        <f t="shared" si="40"/>
        <v>3.1899999999999995</v>
      </c>
      <c r="AL135" s="267">
        <f t="shared" si="40"/>
        <v>3.1899999999999995</v>
      </c>
      <c r="AM135" s="267">
        <f t="shared" si="40"/>
        <v>3.1899999999999995</v>
      </c>
      <c r="AN135" s="267">
        <f t="shared" si="40"/>
        <v>3.1899999999999995</v>
      </c>
      <c r="AO135" s="267">
        <f t="shared" si="40"/>
        <v>3.1899999999999995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1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1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1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1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1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1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1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42">B144*$A$192*B204</f>
        <v>530</v>
      </c>
      <c r="C193" s="243">
        <f t="shared" si="42"/>
        <v>552</v>
      </c>
      <c r="D193" s="243">
        <f t="shared" si="42"/>
        <v>624</v>
      </c>
      <c r="E193" s="243">
        <f t="shared" si="42"/>
        <v>715</v>
      </c>
      <c r="F193" s="243">
        <f t="shared" si="42"/>
        <v>804</v>
      </c>
      <c r="G193" s="243">
        <f t="shared" si="42"/>
        <v>910</v>
      </c>
      <c r="H193" s="243">
        <f t="shared" si="42"/>
        <v>1016</v>
      </c>
      <c r="I193" s="243">
        <f t="shared" si="42"/>
        <v>1143</v>
      </c>
      <c r="J193" s="243">
        <f t="shared" si="42"/>
        <v>1210</v>
      </c>
      <c r="K193" s="243">
        <f t="shared" si="42"/>
        <v>1320</v>
      </c>
      <c r="L193" s="243">
        <f t="shared" si="42"/>
        <v>1416</v>
      </c>
      <c r="M193" s="243">
        <f t="shared" si="42"/>
        <v>1534</v>
      </c>
      <c r="N193" s="243">
        <f t="shared" si="42"/>
        <v>1652</v>
      </c>
      <c r="O193" s="243">
        <f t="shared" si="42"/>
        <v>1770</v>
      </c>
      <c r="P193" s="243">
        <f t="shared" si="42"/>
        <v>1888</v>
      </c>
      <c r="Q193" s="243">
        <f t="shared" si="42"/>
        <v>2006</v>
      </c>
      <c r="R193" s="243">
        <f t="shared" si="42"/>
        <v>2124</v>
      </c>
      <c r="S193" s="243">
        <f t="shared" si="42"/>
        <v>2242</v>
      </c>
      <c r="T193" s="243">
        <f t="shared" si="42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43">B144*$A$194*B204</f>
        <v>551.19999999999993</v>
      </c>
      <c r="C195" s="243">
        <f t="shared" si="43"/>
        <v>574.08000000000004</v>
      </c>
      <c r="D195" s="243">
        <f t="shared" si="43"/>
        <v>648.96</v>
      </c>
      <c r="E195" s="243">
        <f t="shared" si="43"/>
        <v>743.6</v>
      </c>
      <c r="F195" s="243">
        <f t="shared" si="43"/>
        <v>836.16000000000008</v>
      </c>
      <c r="G195" s="243">
        <f t="shared" si="43"/>
        <v>946.4</v>
      </c>
      <c r="H195" s="243">
        <f t="shared" si="43"/>
        <v>1056.6400000000001</v>
      </c>
      <c r="I195" s="243">
        <f t="shared" si="43"/>
        <v>1188.72</v>
      </c>
      <c r="J195" s="243">
        <f t="shared" si="43"/>
        <v>1258.3999999999999</v>
      </c>
      <c r="K195" s="243">
        <f t="shared" si="43"/>
        <v>1372.8</v>
      </c>
      <c r="L195" s="243">
        <f t="shared" si="43"/>
        <v>1472.6399999999999</v>
      </c>
      <c r="M195" s="243">
        <f t="shared" si="43"/>
        <v>1595.36</v>
      </c>
      <c r="N195" s="243">
        <f t="shared" si="43"/>
        <v>1718.08</v>
      </c>
      <c r="O195" s="243">
        <f t="shared" si="43"/>
        <v>1840.8</v>
      </c>
      <c r="P195" s="243">
        <f t="shared" si="43"/>
        <v>1963.52</v>
      </c>
      <c r="Q195" s="243">
        <f t="shared" si="43"/>
        <v>2086.2399999999998</v>
      </c>
      <c r="R195" s="243">
        <f t="shared" si="43"/>
        <v>2208.96</v>
      </c>
      <c r="S195" s="243">
        <f t="shared" si="43"/>
        <v>2331.6799999999998</v>
      </c>
      <c r="T195" s="243">
        <f t="shared" si="43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44">B144*$A$196*B204</f>
        <v>572.4</v>
      </c>
      <c r="C197" s="243">
        <f t="shared" si="44"/>
        <v>596.16000000000008</v>
      </c>
      <c r="D197" s="243">
        <f t="shared" si="44"/>
        <v>673.92000000000007</v>
      </c>
      <c r="E197" s="243">
        <f t="shared" si="44"/>
        <v>772.19999999999993</v>
      </c>
      <c r="F197" s="243">
        <f t="shared" si="44"/>
        <v>868.32</v>
      </c>
      <c r="G197" s="243">
        <f t="shared" si="44"/>
        <v>982.80000000000007</v>
      </c>
      <c r="H197" s="243">
        <f t="shared" si="44"/>
        <v>1097.28</v>
      </c>
      <c r="I197" s="243">
        <f t="shared" si="44"/>
        <v>1234.44</v>
      </c>
      <c r="J197" s="243">
        <f t="shared" si="44"/>
        <v>1306.8</v>
      </c>
      <c r="K197" s="243">
        <f t="shared" si="44"/>
        <v>1425.6</v>
      </c>
      <c r="L197" s="243">
        <f t="shared" si="44"/>
        <v>1529.28</v>
      </c>
      <c r="M197" s="243">
        <f t="shared" si="44"/>
        <v>1656.7199999999998</v>
      </c>
      <c r="N197" s="243">
        <f t="shared" si="44"/>
        <v>1784.1599999999999</v>
      </c>
      <c r="O197" s="243">
        <f t="shared" si="44"/>
        <v>1911.6</v>
      </c>
      <c r="P197" s="243">
        <f t="shared" si="44"/>
        <v>2039.04</v>
      </c>
      <c r="Q197" s="243">
        <f t="shared" si="44"/>
        <v>2166.48</v>
      </c>
      <c r="R197" s="243">
        <f t="shared" si="44"/>
        <v>2293.92</v>
      </c>
      <c r="S197" s="243">
        <f t="shared" si="44"/>
        <v>2421.3599999999997</v>
      </c>
      <c r="T197" s="243">
        <f t="shared" si="44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45">B144*$A$198*B204</f>
        <v>593.6</v>
      </c>
      <c r="C199" s="243">
        <f t="shared" si="45"/>
        <v>618.24</v>
      </c>
      <c r="D199" s="243">
        <f t="shared" si="45"/>
        <v>698.88</v>
      </c>
      <c r="E199" s="243">
        <f t="shared" si="45"/>
        <v>800.8</v>
      </c>
      <c r="F199" s="243">
        <f t="shared" si="45"/>
        <v>900.48</v>
      </c>
      <c r="G199" s="243">
        <f t="shared" si="45"/>
        <v>1019.2</v>
      </c>
      <c r="H199" s="243">
        <f t="shared" si="45"/>
        <v>1137.92</v>
      </c>
      <c r="I199" s="243">
        <f t="shared" si="45"/>
        <v>1280.1600000000001</v>
      </c>
      <c r="J199" s="243">
        <f t="shared" si="45"/>
        <v>1355.2</v>
      </c>
      <c r="K199" s="243">
        <f t="shared" si="45"/>
        <v>1478.3999999999999</v>
      </c>
      <c r="L199" s="243">
        <f t="shared" si="45"/>
        <v>1585.9199999999998</v>
      </c>
      <c r="M199" s="243">
        <f t="shared" si="45"/>
        <v>1718.08</v>
      </c>
      <c r="N199" s="243">
        <f t="shared" si="45"/>
        <v>1850.24</v>
      </c>
      <c r="O199" s="243">
        <f t="shared" si="45"/>
        <v>1982.3999999999999</v>
      </c>
      <c r="P199" s="243">
        <f t="shared" si="45"/>
        <v>2114.56</v>
      </c>
      <c r="Q199" s="243">
        <f t="shared" si="45"/>
        <v>2246.7199999999998</v>
      </c>
      <c r="R199" s="243">
        <f t="shared" si="45"/>
        <v>2378.8799999999997</v>
      </c>
      <c r="S199" s="243">
        <f t="shared" si="45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46">B144*$A$200*B204</f>
        <v>614.79999999999995</v>
      </c>
      <c r="C201" s="243">
        <f t="shared" si="46"/>
        <v>640.32000000000005</v>
      </c>
      <c r="D201" s="243">
        <f t="shared" si="46"/>
        <v>723.84</v>
      </c>
      <c r="E201" s="243">
        <f t="shared" si="46"/>
        <v>829.4</v>
      </c>
      <c r="F201" s="243">
        <f t="shared" si="46"/>
        <v>932.6400000000001</v>
      </c>
      <c r="G201" s="243">
        <f t="shared" si="46"/>
        <v>1055.6000000000001</v>
      </c>
      <c r="H201" s="243">
        <f t="shared" si="46"/>
        <v>1178.56</v>
      </c>
      <c r="I201" s="243">
        <f t="shared" si="46"/>
        <v>1325.88</v>
      </c>
      <c r="J201" s="243">
        <f t="shared" si="46"/>
        <v>1403.6</v>
      </c>
      <c r="K201" s="243">
        <f t="shared" si="46"/>
        <v>1531.2</v>
      </c>
      <c r="L201" s="243">
        <f t="shared" si="46"/>
        <v>1642.56</v>
      </c>
      <c r="M201" s="243">
        <f t="shared" si="46"/>
        <v>1779.4399999999998</v>
      </c>
      <c r="N201" s="243">
        <f t="shared" si="46"/>
        <v>1916.32</v>
      </c>
      <c r="O201" s="243">
        <f t="shared" si="46"/>
        <v>2053.1999999999998</v>
      </c>
      <c r="P201" s="243">
        <f t="shared" si="46"/>
        <v>2190.08</v>
      </c>
      <c r="Q201" s="243">
        <f t="shared" si="46"/>
        <v>2326.96</v>
      </c>
      <c r="R201" s="243">
        <f t="shared" si="46"/>
        <v>2463.8399999999997</v>
      </c>
      <c r="S201" s="243">
        <f t="shared" si="46"/>
        <v>2600.7199999999998</v>
      </c>
      <c r="T201" s="243">
        <f t="shared" si="46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47">B144*$A$202*B204</f>
        <v>636</v>
      </c>
      <c r="C203" s="243">
        <f t="shared" si="47"/>
        <v>662.4</v>
      </c>
      <c r="D203" s="243">
        <f t="shared" si="47"/>
        <v>748.80000000000007</v>
      </c>
      <c r="E203" s="243">
        <f t="shared" si="47"/>
        <v>858</v>
      </c>
      <c r="F203" s="243">
        <f t="shared" si="47"/>
        <v>964.80000000000007</v>
      </c>
      <c r="G203" s="243">
        <f t="shared" si="47"/>
        <v>1092</v>
      </c>
      <c r="H203" s="243">
        <f t="shared" si="47"/>
        <v>1219.2</v>
      </c>
      <c r="I203" s="243">
        <f t="shared" si="47"/>
        <v>1371.6</v>
      </c>
      <c r="J203" s="243">
        <f t="shared" si="47"/>
        <v>1452</v>
      </c>
      <c r="K203" s="243">
        <f t="shared" si="47"/>
        <v>1584</v>
      </c>
      <c r="L203" s="243">
        <f t="shared" si="47"/>
        <v>1699.1999999999998</v>
      </c>
      <c r="M203" s="243">
        <f t="shared" si="47"/>
        <v>1840.8</v>
      </c>
      <c r="N203" s="243">
        <f t="shared" si="47"/>
        <v>1982.3999999999999</v>
      </c>
      <c r="O203" s="243">
        <f t="shared" si="47"/>
        <v>2124</v>
      </c>
      <c r="P203" s="243">
        <f t="shared" si="47"/>
        <v>2265.6</v>
      </c>
      <c r="Q203" s="243">
        <f t="shared" si="47"/>
        <v>2407.1999999999998</v>
      </c>
      <c r="R203" s="243">
        <f t="shared" si="47"/>
        <v>2548.7999999999997</v>
      </c>
      <c r="S203" s="243">
        <f t="shared" si="47"/>
        <v>2690.3999999999996</v>
      </c>
      <c r="T203" s="243">
        <f t="shared" si="47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130D-48AE-0342-87D4-76106CA2A87E}">
  <sheetPr>
    <tabColor theme="5" tint="0.79998168889431442"/>
  </sheetPr>
  <dimension ref="A1:AS205"/>
  <sheetViews>
    <sheetView showGridLines="0" zoomScaleNormal="100" workbookViewId="0">
      <selection activeCell="Z29" sqref="Z2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261</v>
      </c>
      <c r="H3" s="225"/>
      <c r="I3" s="225"/>
      <c r="J3" s="225"/>
      <c r="L3" s="225"/>
      <c r="M3" s="227" t="s">
        <v>262</v>
      </c>
      <c r="N3" s="226"/>
      <c r="O3" s="467" t="s">
        <v>233</v>
      </c>
      <c r="P3" s="224" t="s">
        <v>264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263</v>
      </c>
      <c r="H4" s="225"/>
      <c r="I4" s="225"/>
      <c r="J4" s="225"/>
      <c r="K4" s="225"/>
      <c r="L4" s="225"/>
      <c r="M4" s="227" t="s">
        <v>262</v>
      </c>
      <c r="N4" s="226"/>
      <c r="O4" s="467" t="s">
        <v>233</v>
      </c>
      <c r="P4" s="224" t="s">
        <v>265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68" t="s">
        <v>0</v>
      </c>
      <c r="B8" s="269" t="s">
        <v>28</v>
      </c>
      <c r="C8" s="368" t="s">
        <v>1</v>
      </c>
      <c r="D8" s="368" t="s">
        <v>2</v>
      </c>
      <c r="E8" s="368" t="s">
        <v>3</v>
      </c>
      <c r="F8" s="269" t="s">
        <v>4</v>
      </c>
      <c r="G8" s="368" t="s">
        <v>5</v>
      </c>
      <c r="H8" s="368" t="s">
        <v>6</v>
      </c>
      <c r="I8" s="368" t="s">
        <v>7</v>
      </c>
      <c r="J8" s="368" t="s">
        <v>8</v>
      </c>
      <c r="K8" s="269" t="s">
        <v>9</v>
      </c>
      <c r="L8" s="368" t="s">
        <v>10</v>
      </c>
      <c r="M8" s="368" t="s">
        <v>11</v>
      </c>
      <c r="N8" s="368" t="s">
        <v>12</v>
      </c>
      <c r="O8" s="368" t="s">
        <v>13</v>
      </c>
      <c r="P8" s="368" t="s">
        <v>14</v>
      </c>
      <c r="Q8" s="368" t="s">
        <v>15</v>
      </c>
      <c r="R8" s="368" t="s">
        <v>16</v>
      </c>
      <c r="S8" s="269" t="s">
        <v>17</v>
      </c>
      <c r="T8" s="3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68" t="s">
        <v>1</v>
      </c>
      <c r="B12" s="312">
        <v>370</v>
      </c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543</v>
      </c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68" t="s">
        <v>2</v>
      </c>
      <c r="B14" s="320">
        <v>370</v>
      </c>
      <c r="C14" s="321">
        <v>370</v>
      </c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566</v>
      </c>
      <c r="C15" s="309">
        <v>566</v>
      </c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68" t="s">
        <v>3</v>
      </c>
      <c r="B16" s="312">
        <v>370</v>
      </c>
      <c r="C16" s="313">
        <v>370</v>
      </c>
      <c r="D16" s="314">
        <v>370</v>
      </c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589</v>
      </c>
      <c r="C17" s="309">
        <v>589</v>
      </c>
      <c r="D17" s="310">
        <v>600</v>
      </c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413</v>
      </c>
      <c r="C18" s="313">
        <v>413</v>
      </c>
      <c r="D18" s="314">
        <v>413</v>
      </c>
      <c r="E18" s="315">
        <v>468</v>
      </c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650</v>
      </c>
      <c r="C19" s="317">
        <v>650</v>
      </c>
      <c r="D19" s="318">
        <v>678</v>
      </c>
      <c r="E19" s="319">
        <v>744</v>
      </c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68" t="s">
        <v>5</v>
      </c>
      <c r="B20" s="320">
        <v>458</v>
      </c>
      <c r="C20" s="321">
        <v>458</v>
      </c>
      <c r="D20" s="322">
        <v>458</v>
      </c>
      <c r="E20" s="323">
        <v>511</v>
      </c>
      <c r="F20" s="321">
        <v>578</v>
      </c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718</v>
      </c>
      <c r="C21" s="309">
        <v>718</v>
      </c>
      <c r="D21" s="310">
        <v>753</v>
      </c>
      <c r="E21" s="311">
        <v>824</v>
      </c>
      <c r="F21" s="309">
        <v>916</v>
      </c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68" t="s">
        <v>6</v>
      </c>
      <c r="B22" s="312">
        <v>490</v>
      </c>
      <c r="C22" s="313">
        <v>490</v>
      </c>
      <c r="D22" s="314">
        <v>490</v>
      </c>
      <c r="E22" s="315">
        <v>556</v>
      </c>
      <c r="F22" s="313">
        <v>631</v>
      </c>
      <c r="G22" s="314">
        <v>698</v>
      </c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776</v>
      </c>
      <c r="C23" s="309">
        <v>776</v>
      </c>
      <c r="D23" s="310">
        <v>806</v>
      </c>
      <c r="E23" s="311">
        <v>906</v>
      </c>
      <c r="F23" s="309">
        <v>1010</v>
      </c>
      <c r="G23" s="310">
        <v>1094</v>
      </c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68" t="s">
        <v>7</v>
      </c>
      <c r="B24" s="312">
        <v>534</v>
      </c>
      <c r="C24" s="313">
        <v>534</v>
      </c>
      <c r="D24" s="314">
        <v>534</v>
      </c>
      <c r="E24" s="315">
        <v>600</v>
      </c>
      <c r="F24" s="313">
        <v>686</v>
      </c>
      <c r="G24" s="314">
        <v>764</v>
      </c>
      <c r="H24" s="315">
        <v>938</v>
      </c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845</v>
      </c>
      <c r="C25" s="317">
        <v>845</v>
      </c>
      <c r="D25" s="318">
        <v>876</v>
      </c>
      <c r="E25" s="319">
        <v>970</v>
      </c>
      <c r="F25" s="317">
        <v>1105</v>
      </c>
      <c r="G25" s="318">
        <v>1196</v>
      </c>
      <c r="H25" s="319">
        <v>1444</v>
      </c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68" t="s">
        <v>8</v>
      </c>
      <c r="B26" s="320">
        <v>556</v>
      </c>
      <c r="C26" s="321">
        <v>556</v>
      </c>
      <c r="D26" s="322">
        <v>556</v>
      </c>
      <c r="E26" s="323">
        <v>631</v>
      </c>
      <c r="F26" s="321">
        <v>719</v>
      </c>
      <c r="G26" s="322">
        <v>816</v>
      </c>
      <c r="H26" s="323">
        <v>991</v>
      </c>
      <c r="I26" s="321">
        <v>1079</v>
      </c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884</v>
      </c>
      <c r="C27" s="309">
        <v>884</v>
      </c>
      <c r="D27" s="310">
        <v>933</v>
      </c>
      <c r="E27" s="311">
        <v>1028</v>
      </c>
      <c r="F27" s="309">
        <v>1176</v>
      </c>
      <c r="G27" s="310">
        <v>1293</v>
      </c>
      <c r="H27" s="311">
        <v>1548</v>
      </c>
      <c r="I27" s="309">
        <v>1694</v>
      </c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589</v>
      </c>
      <c r="C28" s="313">
        <v>589</v>
      </c>
      <c r="D28" s="314">
        <v>589</v>
      </c>
      <c r="E28" s="315">
        <v>654</v>
      </c>
      <c r="F28" s="313">
        <v>764</v>
      </c>
      <c r="G28" s="314">
        <v>861</v>
      </c>
      <c r="H28" s="315">
        <v>1046</v>
      </c>
      <c r="I28" s="313">
        <v>1133</v>
      </c>
      <c r="J28" s="314">
        <v>1254</v>
      </c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946</v>
      </c>
      <c r="C29" s="309">
        <v>946</v>
      </c>
      <c r="D29" s="310">
        <v>985</v>
      </c>
      <c r="E29" s="311">
        <v>1086</v>
      </c>
      <c r="F29" s="309">
        <v>1264</v>
      </c>
      <c r="G29" s="310">
        <v>1391</v>
      </c>
      <c r="H29" s="311">
        <v>1654</v>
      </c>
      <c r="I29" s="309">
        <v>1806</v>
      </c>
      <c r="J29" s="310">
        <v>2000</v>
      </c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68" t="s">
        <v>10</v>
      </c>
      <c r="B30" s="312">
        <v>620</v>
      </c>
      <c r="C30" s="313">
        <v>620</v>
      </c>
      <c r="D30" s="314">
        <v>620</v>
      </c>
      <c r="E30" s="315">
        <v>709</v>
      </c>
      <c r="F30" s="313">
        <v>816</v>
      </c>
      <c r="G30" s="314">
        <v>926</v>
      </c>
      <c r="H30" s="315">
        <v>1113</v>
      </c>
      <c r="I30" s="313">
        <v>1210</v>
      </c>
      <c r="J30" s="314">
        <v>1344</v>
      </c>
      <c r="K30" s="315">
        <v>1478</v>
      </c>
      <c r="L30" s="313"/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999</v>
      </c>
      <c r="C31" s="317">
        <v>999</v>
      </c>
      <c r="D31" s="318">
        <v>1043</v>
      </c>
      <c r="E31" s="319">
        <v>1175</v>
      </c>
      <c r="F31" s="317">
        <v>1344</v>
      </c>
      <c r="G31" s="318">
        <v>1500</v>
      </c>
      <c r="H31" s="319">
        <v>1753</v>
      </c>
      <c r="I31" s="317">
        <v>1920</v>
      </c>
      <c r="J31" s="318">
        <v>2127</v>
      </c>
      <c r="K31" s="319">
        <v>2351</v>
      </c>
      <c r="L31" s="317"/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68" t="s">
        <v>11</v>
      </c>
      <c r="B32" s="320">
        <v>654</v>
      </c>
      <c r="C32" s="321">
        <v>654</v>
      </c>
      <c r="D32" s="322">
        <v>654</v>
      </c>
      <c r="E32" s="323">
        <v>764</v>
      </c>
      <c r="F32" s="321">
        <v>871</v>
      </c>
      <c r="G32" s="322">
        <v>980</v>
      </c>
      <c r="H32" s="323">
        <v>1176</v>
      </c>
      <c r="I32" s="321">
        <v>1274</v>
      </c>
      <c r="J32" s="322">
        <v>1411</v>
      </c>
      <c r="K32" s="323">
        <v>1552</v>
      </c>
      <c r="L32" s="321">
        <v>1693</v>
      </c>
      <c r="M32" s="322"/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1054</v>
      </c>
      <c r="C33" s="309">
        <v>1054</v>
      </c>
      <c r="D33" s="310">
        <v>1109</v>
      </c>
      <c r="E33" s="311">
        <v>1268</v>
      </c>
      <c r="F33" s="309">
        <v>1430</v>
      </c>
      <c r="G33" s="310">
        <v>1599</v>
      </c>
      <c r="H33" s="311">
        <v>1850</v>
      </c>
      <c r="I33" s="309">
        <v>2019</v>
      </c>
      <c r="J33" s="310">
        <v>2233</v>
      </c>
      <c r="K33" s="311">
        <v>2464</v>
      </c>
      <c r="L33" s="309">
        <v>2723</v>
      </c>
      <c r="M33" s="310"/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68" t="s">
        <v>12</v>
      </c>
      <c r="B34" s="312">
        <v>698</v>
      </c>
      <c r="C34" s="313">
        <v>698</v>
      </c>
      <c r="D34" s="314">
        <v>698</v>
      </c>
      <c r="E34" s="315">
        <v>806</v>
      </c>
      <c r="F34" s="313">
        <v>916</v>
      </c>
      <c r="G34" s="314">
        <v>1024</v>
      </c>
      <c r="H34" s="315">
        <v>1243</v>
      </c>
      <c r="I34" s="313">
        <v>1351</v>
      </c>
      <c r="J34" s="314">
        <v>1498</v>
      </c>
      <c r="K34" s="315">
        <v>1648</v>
      </c>
      <c r="L34" s="313">
        <v>1798</v>
      </c>
      <c r="M34" s="314">
        <v>1947</v>
      </c>
      <c r="N34" s="315"/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1118</v>
      </c>
      <c r="C35" s="309">
        <v>1118</v>
      </c>
      <c r="D35" s="310">
        <v>1174</v>
      </c>
      <c r="E35" s="311">
        <v>1348</v>
      </c>
      <c r="F35" s="309">
        <v>1516</v>
      </c>
      <c r="G35" s="310">
        <v>1688</v>
      </c>
      <c r="H35" s="311">
        <v>1985</v>
      </c>
      <c r="I35" s="309">
        <v>2173</v>
      </c>
      <c r="J35" s="310">
        <v>2403</v>
      </c>
      <c r="K35" s="311">
        <v>2604</v>
      </c>
      <c r="L35" s="309">
        <v>2900</v>
      </c>
      <c r="M35" s="310">
        <v>3140</v>
      </c>
      <c r="N35" s="311"/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68" t="s">
        <v>13</v>
      </c>
      <c r="B36" s="312">
        <v>741</v>
      </c>
      <c r="C36" s="313">
        <v>741</v>
      </c>
      <c r="D36" s="314">
        <v>741</v>
      </c>
      <c r="E36" s="315">
        <v>850</v>
      </c>
      <c r="F36" s="313">
        <v>960</v>
      </c>
      <c r="G36" s="314">
        <v>1079</v>
      </c>
      <c r="H36" s="315">
        <v>1296</v>
      </c>
      <c r="I36" s="313">
        <v>1418</v>
      </c>
      <c r="J36" s="314">
        <v>1575</v>
      </c>
      <c r="K36" s="315">
        <v>1733</v>
      </c>
      <c r="L36" s="313">
        <v>1890</v>
      </c>
      <c r="M36" s="314">
        <v>2048</v>
      </c>
      <c r="N36" s="315">
        <v>2205</v>
      </c>
      <c r="O36" s="313">
        <v>2363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1191</v>
      </c>
      <c r="C37" s="317">
        <v>1191</v>
      </c>
      <c r="D37" s="318">
        <v>1251</v>
      </c>
      <c r="E37" s="319">
        <v>1429</v>
      </c>
      <c r="F37" s="317">
        <v>1601</v>
      </c>
      <c r="G37" s="318">
        <v>1789</v>
      </c>
      <c r="H37" s="319">
        <v>2089</v>
      </c>
      <c r="I37" s="317">
        <v>2296</v>
      </c>
      <c r="J37" s="318">
        <v>2541</v>
      </c>
      <c r="K37" s="319">
        <v>2751</v>
      </c>
      <c r="L37" s="317">
        <v>3065</v>
      </c>
      <c r="M37" s="318">
        <v>3325</v>
      </c>
      <c r="N37" s="319">
        <v>3581</v>
      </c>
      <c r="O37" s="317">
        <v>3836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68" t="s">
        <v>14</v>
      </c>
      <c r="B38" s="320">
        <v>765</v>
      </c>
      <c r="C38" s="321">
        <v>773</v>
      </c>
      <c r="D38" s="322">
        <v>773</v>
      </c>
      <c r="E38" s="323">
        <v>894</v>
      </c>
      <c r="F38" s="321">
        <v>1014</v>
      </c>
      <c r="G38" s="322">
        <v>1133</v>
      </c>
      <c r="H38" s="323">
        <v>1351</v>
      </c>
      <c r="I38" s="321">
        <v>1493</v>
      </c>
      <c r="J38" s="322">
        <v>1656</v>
      </c>
      <c r="K38" s="323">
        <v>1822</v>
      </c>
      <c r="L38" s="321">
        <v>1987</v>
      </c>
      <c r="M38" s="322">
        <v>2153</v>
      </c>
      <c r="N38" s="323">
        <v>2318</v>
      </c>
      <c r="O38" s="321">
        <v>2484</v>
      </c>
      <c r="P38" s="322">
        <v>2650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1235</v>
      </c>
      <c r="C39" s="309">
        <v>1243</v>
      </c>
      <c r="D39" s="310">
        <v>1305</v>
      </c>
      <c r="E39" s="311">
        <v>1499</v>
      </c>
      <c r="F39" s="309">
        <v>1680</v>
      </c>
      <c r="G39" s="310">
        <v>1890</v>
      </c>
      <c r="H39" s="311">
        <v>2178</v>
      </c>
      <c r="I39" s="309">
        <v>2406</v>
      </c>
      <c r="J39" s="310">
        <v>2662</v>
      </c>
      <c r="K39" s="311">
        <v>2907</v>
      </c>
      <c r="L39" s="309">
        <v>3206</v>
      </c>
      <c r="M39" s="310">
        <v>3474</v>
      </c>
      <c r="N39" s="311">
        <v>3741</v>
      </c>
      <c r="O39" s="309">
        <v>4008</v>
      </c>
      <c r="P39" s="310">
        <v>4275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68" t="s">
        <v>15</v>
      </c>
      <c r="B40" s="312">
        <v>806</v>
      </c>
      <c r="C40" s="313">
        <v>806</v>
      </c>
      <c r="D40" s="314">
        <v>806</v>
      </c>
      <c r="E40" s="315">
        <v>938</v>
      </c>
      <c r="F40" s="313">
        <v>1058</v>
      </c>
      <c r="G40" s="314">
        <v>1200</v>
      </c>
      <c r="H40" s="315">
        <v>1395</v>
      </c>
      <c r="I40" s="313">
        <v>1570</v>
      </c>
      <c r="J40" s="314">
        <v>1743</v>
      </c>
      <c r="K40" s="315">
        <v>1917</v>
      </c>
      <c r="L40" s="313">
        <v>2091</v>
      </c>
      <c r="M40" s="314">
        <v>2265</v>
      </c>
      <c r="N40" s="315">
        <v>2440</v>
      </c>
      <c r="O40" s="313">
        <v>2614</v>
      </c>
      <c r="P40" s="314">
        <v>2788</v>
      </c>
      <c r="Q40" s="315">
        <v>2962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1293</v>
      </c>
      <c r="C41" s="309">
        <v>1293</v>
      </c>
      <c r="D41" s="310">
        <v>1368</v>
      </c>
      <c r="E41" s="311">
        <v>1576</v>
      </c>
      <c r="F41" s="309">
        <v>1765</v>
      </c>
      <c r="G41" s="310">
        <v>2001</v>
      </c>
      <c r="H41" s="311">
        <v>2271</v>
      </c>
      <c r="I41" s="309">
        <v>2561</v>
      </c>
      <c r="J41" s="310">
        <v>2831</v>
      </c>
      <c r="K41" s="311">
        <v>3063</v>
      </c>
      <c r="L41" s="309">
        <v>3350</v>
      </c>
      <c r="M41" s="310">
        <v>3624</v>
      </c>
      <c r="N41" s="311">
        <v>3903</v>
      </c>
      <c r="O41" s="309">
        <v>4182</v>
      </c>
      <c r="P41" s="310">
        <v>4461</v>
      </c>
      <c r="Q41" s="311">
        <v>4740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68" t="s">
        <v>16</v>
      </c>
      <c r="B42" s="312">
        <v>850</v>
      </c>
      <c r="C42" s="313">
        <v>850</v>
      </c>
      <c r="D42" s="314">
        <v>850</v>
      </c>
      <c r="E42" s="315">
        <v>980</v>
      </c>
      <c r="F42" s="313">
        <v>1090</v>
      </c>
      <c r="G42" s="314">
        <v>1268</v>
      </c>
      <c r="H42" s="315">
        <v>1450</v>
      </c>
      <c r="I42" s="313">
        <v>1634</v>
      </c>
      <c r="J42" s="314">
        <v>1809</v>
      </c>
      <c r="K42" s="315">
        <v>1990</v>
      </c>
      <c r="L42" s="313">
        <v>2171</v>
      </c>
      <c r="M42" s="314">
        <v>2352</v>
      </c>
      <c r="N42" s="315">
        <v>2533</v>
      </c>
      <c r="O42" s="313">
        <v>2714</v>
      </c>
      <c r="P42" s="314">
        <v>2894</v>
      </c>
      <c r="Q42" s="315">
        <v>3075</v>
      </c>
      <c r="R42" s="313">
        <v>3256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1364</v>
      </c>
      <c r="C43" s="317">
        <v>1364</v>
      </c>
      <c r="D43" s="318">
        <v>1444</v>
      </c>
      <c r="E43" s="319">
        <v>1655</v>
      </c>
      <c r="F43" s="317">
        <v>1839</v>
      </c>
      <c r="G43" s="318">
        <v>2115</v>
      </c>
      <c r="H43" s="319">
        <v>2396</v>
      </c>
      <c r="I43" s="317">
        <v>2679</v>
      </c>
      <c r="J43" s="318">
        <v>2909</v>
      </c>
      <c r="K43" s="319">
        <v>3199</v>
      </c>
      <c r="L43" s="317">
        <v>3497</v>
      </c>
      <c r="M43" s="318">
        <v>3791</v>
      </c>
      <c r="N43" s="319">
        <v>4082</v>
      </c>
      <c r="O43" s="317">
        <v>4374</v>
      </c>
      <c r="P43" s="318">
        <v>4666</v>
      </c>
      <c r="Q43" s="319">
        <v>4957</v>
      </c>
      <c r="R43" s="317">
        <v>5249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68" t="s">
        <v>17</v>
      </c>
      <c r="B44" s="320">
        <v>855</v>
      </c>
      <c r="C44" s="321">
        <v>884</v>
      </c>
      <c r="D44" s="322">
        <v>897</v>
      </c>
      <c r="E44" s="323">
        <v>1031</v>
      </c>
      <c r="F44" s="321">
        <v>1146</v>
      </c>
      <c r="G44" s="322">
        <v>1337</v>
      </c>
      <c r="H44" s="323">
        <v>1528</v>
      </c>
      <c r="I44" s="321">
        <v>1719</v>
      </c>
      <c r="J44" s="322">
        <v>1910</v>
      </c>
      <c r="K44" s="323">
        <v>2100</v>
      </c>
      <c r="L44" s="321">
        <v>2291</v>
      </c>
      <c r="M44" s="322">
        <v>2482</v>
      </c>
      <c r="N44" s="323">
        <v>2673</v>
      </c>
      <c r="O44" s="321">
        <v>2864</v>
      </c>
      <c r="P44" s="322">
        <v>3055</v>
      </c>
      <c r="Q44" s="323">
        <v>3246</v>
      </c>
      <c r="R44" s="321">
        <v>3437</v>
      </c>
      <c r="S44" s="320">
        <v>3628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1395</v>
      </c>
      <c r="C45" s="309">
        <v>1424</v>
      </c>
      <c r="D45" s="310">
        <v>1522</v>
      </c>
      <c r="E45" s="311">
        <v>1740</v>
      </c>
      <c r="F45" s="309">
        <v>1934</v>
      </c>
      <c r="G45" s="310">
        <v>2228</v>
      </c>
      <c r="H45" s="311">
        <v>2525</v>
      </c>
      <c r="I45" s="309">
        <v>2817</v>
      </c>
      <c r="J45" s="310">
        <v>3068</v>
      </c>
      <c r="K45" s="311">
        <v>3370</v>
      </c>
      <c r="L45" s="309">
        <v>3690</v>
      </c>
      <c r="M45" s="310">
        <v>4001</v>
      </c>
      <c r="N45" s="311">
        <v>4309</v>
      </c>
      <c r="O45" s="309">
        <v>4617</v>
      </c>
      <c r="P45" s="310">
        <v>4925</v>
      </c>
      <c r="Q45" s="311">
        <v>5233</v>
      </c>
      <c r="R45" s="309">
        <v>5540</v>
      </c>
      <c r="S45" s="308">
        <v>5848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68" t="s">
        <v>18</v>
      </c>
      <c r="B46" s="312">
        <v>900</v>
      </c>
      <c r="C46" s="313">
        <v>930</v>
      </c>
      <c r="D46" s="314">
        <v>944</v>
      </c>
      <c r="E46" s="315">
        <v>1085</v>
      </c>
      <c r="F46" s="313">
        <v>1206</v>
      </c>
      <c r="G46" s="314">
        <v>1407</v>
      </c>
      <c r="H46" s="315">
        <v>1608</v>
      </c>
      <c r="I46" s="313">
        <v>1809</v>
      </c>
      <c r="J46" s="314">
        <v>2010</v>
      </c>
      <c r="K46" s="315">
        <v>2211</v>
      </c>
      <c r="L46" s="313">
        <v>2412</v>
      </c>
      <c r="M46" s="314">
        <v>2613</v>
      </c>
      <c r="N46" s="315">
        <v>2814</v>
      </c>
      <c r="O46" s="313">
        <v>3015</v>
      </c>
      <c r="P46" s="314">
        <v>3216</v>
      </c>
      <c r="Q46" s="315">
        <v>3417</v>
      </c>
      <c r="R46" s="313">
        <v>3618</v>
      </c>
      <c r="S46" s="312">
        <v>3819</v>
      </c>
      <c r="T46" s="313">
        <v>4020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1455</v>
      </c>
      <c r="C47" s="309">
        <v>1485</v>
      </c>
      <c r="D47" s="310">
        <v>1599</v>
      </c>
      <c r="E47" s="311">
        <v>1830</v>
      </c>
      <c r="F47" s="309">
        <v>2035</v>
      </c>
      <c r="G47" s="310">
        <v>2346</v>
      </c>
      <c r="H47" s="311">
        <v>2656</v>
      </c>
      <c r="I47" s="309">
        <v>2967</v>
      </c>
      <c r="J47" s="310">
        <v>3228</v>
      </c>
      <c r="K47" s="311">
        <v>3547</v>
      </c>
      <c r="L47" s="309">
        <v>3848</v>
      </c>
      <c r="M47" s="310">
        <v>4173</v>
      </c>
      <c r="N47" s="311">
        <v>4494</v>
      </c>
      <c r="O47" s="309">
        <v>4815</v>
      </c>
      <c r="P47" s="310">
        <v>5136</v>
      </c>
      <c r="Q47" s="311">
        <v>5457</v>
      </c>
      <c r="R47" s="309">
        <v>5778</v>
      </c>
      <c r="S47" s="308">
        <v>6099</v>
      </c>
      <c r="T47" s="309">
        <v>6420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945</v>
      </c>
      <c r="C48" s="313">
        <v>977</v>
      </c>
      <c r="D48" s="314">
        <v>991</v>
      </c>
      <c r="E48" s="315">
        <v>1139</v>
      </c>
      <c r="F48" s="313">
        <v>1266</v>
      </c>
      <c r="G48" s="314">
        <v>1477</v>
      </c>
      <c r="H48" s="315">
        <v>1688</v>
      </c>
      <c r="I48" s="313">
        <v>1899</v>
      </c>
      <c r="J48" s="314">
        <v>2111</v>
      </c>
      <c r="K48" s="315">
        <v>2322</v>
      </c>
      <c r="L48" s="313">
        <v>2533</v>
      </c>
      <c r="M48" s="314">
        <v>2744</v>
      </c>
      <c r="N48" s="315">
        <v>2955</v>
      </c>
      <c r="O48" s="313">
        <v>3166</v>
      </c>
      <c r="P48" s="314">
        <v>3377</v>
      </c>
      <c r="Q48" s="315">
        <v>3588</v>
      </c>
      <c r="R48" s="313">
        <v>3799</v>
      </c>
      <c r="S48" s="312">
        <v>4010</v>
      </c>
      <c r="T48" s="313">
        <v>4221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1526</v>
      </c>
      <c r="C49" s="317">
        <v>1558</v>
      </c>
      <c r="D49" s="318">
        <v>1662</v>
      </c>
      <c r="E49" s="319">
        <v>1921</v>
      </c>
      <c r="F49" s="317">
        <v>2123</v>
      </c>
      <c r="G49" s="318">
        <v>2460</v>
      </c>
      <c r="H49" s="319">
        <v>2787</v>
      </c>
      <c r="I49" s="317">
        <v>3112</v>
      </c>
      <c r="J49" s="318">
        <v>3383</v>
      </c>
      <c r="K49" s="319">
        <v>3724</v>
      </c>
      <c r="L49" s="317">
        <v>4039</v>
      </c>
      <c r="M49" s="318">
        <v>4382</v>
      </c>
      <c r="N49" s="319">
        <v>4719</v>
      </c>
      <c r="O49" s="317">
        <v>5056</v>
      </c>
      <c r="P49" s="318">
        <v>5393</v>
      </c>
      <c r="Q49" s="319">
        <v>5730</v>
      </c>
      <c r="R49" s="317">
        <v>6067</v>
      </c>
      <c r="S49" s="316">
        <v>6404</v>
      </c>
      <c r="T49" s="317">
        <v>6741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68" t="s">
        <v>20</v>
      </c>
      <c r="B50" s="320">
        <v>990</v>
      </c>
      <c r="C50" s="321">
        <v>1023</v>
      </c>
      <c r="D50" s="322">
        <v>1038</v>
      </c>
      <c r="E50" s="323">
        <v>1194</v>
      </c>
      <c r="F50" s="321">
        <v>1327</v>
      </c>
      <c r="G50" s="322">
        <v>1548</v>
      </c>
      <c r="H50" s="323">
        <v>1769</v>
      </c>
      <c r="I50" s="321">
        <v>1990</v>
      </c>
      <c r="J50" s="322">
        <v>2211</v>
      </c>
      <c r="K50" s="323">
        <v>2432</v>
      </c>
      <c r="L50" s="321">
        <v>2653</v>
      </c>
      <c r="M50" s="322">
        <v>2874</v>
      </c>
      <c r="N50" s="323">
        <v>3095</v>
      </c>
      <c r="O50" s="321">
        <v>3317</v>
      </c>
      <c r="P50" s="322">
        <v>3538</v>
      </c>
      <c r="Q50" s="323">
        <v>3759</v>
      </c>
      <c r="R50" s="321">
        <v>3980</v>
      </c>
      <c r="S50" s="320">
        <v>4201</v>
      </c>
      <c r="T50" s="321">
        <v>4422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1599</v>
      </c>
      <c r="C51" s="309">
        <v>1632</v>
      </c>
      <c r="D51" s="310">
        <v>1726</v>
      </c>
      <c r="E51" s="311">
        <v>2011</v>
      </c>
      <c r="F51" s="309">
        <v>2234</v>
      </c>
      <c r="G51" s="310">
        <v>2576</v>
      </c>
      <c r="H51" s="311">
        <v>2918</v>
      </c>
      <c r="I51" s="309">
        <v>3259</v>
      </c>
      <c r="J51" s="310">
        <v>3544</v>
      </c>
      <c r="K51" s="311">
        <v>3897</v>
      </c>
      <c r="L51" s="309">
        <v>4223</v>
      </c>
      <c r="M51" s="310">
        <v>4576</v>
      </c>
      <c r="N51" s="311">
        <v>4928</v>
      </c>
      <c r="O51" s="309">
        <v>5280</v>
      </c>
      <c r="P51" s="310">
        <v>5632</v>
      </c>
      <c r="Q51" s="311">
        <v>5984</v>
      </c>
      <c r="R51" s="309">
        <v>6336</v>
      </c>
      <c r="S51" s="308">
        <v>6688</v>
      </c>
      <c r="T51" s="309">
        <v>7040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68" t="s">
        <v>21</v>
      </c>
      <c r="B52" s="312">
        <v>1035</v>
      </c>
      <c r="C52" s="313">
        <v>1070</v>
      </c>
      <c r="D52" s="314">
        <v>1086</v>
      </c>
      <c r="E52" s="315">
        <v>1248</v>
      </c>
      <c r="F52" s="313">
        <v>1387</v>
      </c>
      <c r="G52" s="314">
        <v>1618</v>
      </c>
      <c r="H52" s="315">
        <v>1849</v>
      </c>
      <c r="I52" s="313">
        <v>2080</v>
      </c>
      <c r="J52" s="314">
        <v>2312</v>
      </c>
      <c r="K52" s="315">
        <v>2543</v>
      </c>
      <c r="L52" s="313">
        <v>2774</v>
      </c>
      <c r="M52" s="314">
        <v>3005</v>
      </c>
      <c r="N52" s="315">
        <v>3236</v>
      </c>
      <c r="O52" s="313">
        <v>3467</v>
      </c>
      <c r="P52" s="314">
        <v>3698</v>
      </c>
      <c r="Q52" s="315">
        <v>3930</v>
      </c>
      <c r="R52" s="313">
        <v>4161</v>
      </c>
      <c r="S52" s="312">
        <v>4392</v>
      </c>
      <c r="T52" s="313">
        <v>4623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1669</v>
      </c>
      <c r="C53" s="309">
        <v>1703</v>
      </c>
      <c r="D53" s="310">
        <v>1804</v>
      </c>
      <c r="E53" s="311">
        <v>2089</v>
      </c>
      <c r="F53" s="309">
        <v>2336</v>
      </c>
      <c r="G53" s="310">
        <v>2691</v>
      </c>
      <c r="H53" s="311">
        <v>3049</v>
      </c>
      <c r="I53" s="309">
        <v>3404</v>
      </c>
      <c r="J53" s="310">
        <v>3703</v>
      </c>
      <c r="K53" s="311">
        <v>4069</v>
      </c>
      <c r="L53" s="309">
        <v>4409</v>
      </c>
      <c r="M53" s="310">
        <v>4769</v>
      </c>
      <c r="N53" s="311">
        <v>5136</v>
      </c>
      <c r="O53" s="309">
        <v>5503</v>
      </c>
      <c r="P53" s="310">
        <v>5870</v>
      </c>
      <c r="Q53" s="311">
        <v>6236</v>
      </c>
      <c r="R53" s="309">
        <v>6603</v>
      </c>
      <c r="S53" s="308">
        <v>6970</v>
      </c>
      <c r="T53" s="309">
        <v>7337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68" t="s">
        <v>22</v>
      </c>
      <c r="B54" s="312">
        <v>1080</v>
      </c>
      <c r="C54" s="313">
        <v>1116</v>
      </c>
      <c r="D54" s="314">
        <v>1133</v>
      </c>
      <c r="E54" s="315">
        <v>1302</v>
      </c>
      <c r="F54" s="313">
        <v>1447</v>
      </c>
      <c r="G54" s="314">
        <v>1688</v>
      </c>
      <c r="H54" s="315">
        <v>1930</v>
      </c>
      <c r="I54" s="313">
        <v>2171</v>
      </c>
      <c r="J54" s="314">
        <v>2412</v>
      </c>
      <c r="K54" s="315">
        <v>2653</v>
      </c>
      <c r="L54" s="313">
        <v>2894</v>
      </c>
      <c r="M54" s="314">
        <v>3136</v>
      </c>
      <c r="N54" s="315">
        <v>3377</v>
      </c>
      <c r="O54" s="313">
        <v>3618</v>
      </c>
      <c r="P54" s="314">
        <v>3859</v>
      </c>
      <c r="Q54" s="315">
        <v>4100</v>
      </c>
      <c r="R54" s="313">
        <v>4342</v>
      </c>
      <c r="S54" s="312">
        <v>4583</v>
      </c>
      <c r="T54" s="313">
        <v>4824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1741</v>
      </c>
      <c r="C55" s="317">
        <v>1777</v>
      </c>
      <c r="D55" s="318">
        <v>1883</v>
      </c>
      <c r="E55" s="319">
        <v>2157</v>
      </c>
      <c r="F55" s="317">
        <v>2410</v>
      </c>
      <c r="G55" s="318">
        <v>2778</v>
      </c>
      <c r="H55" s="319">
        <v>3150</v>
      </c>
      <c r="I55" s="317">
        <v>3542</v>
      </c>
      <c r="J55" s="318">
        <v>3862</v>
      </c>
      <c r="K55" s="319">
        <v>4242</v>
      </c>
      <c r="L55" s="317">
        <v>4597</v>
      </c>
      <c r="M55" s="318">
        <v>4976</v>
      </c>
      <c r="N55" s="319">
        <v>5359</v>
      </c>
      <c r="O55" s="317">
        <v>5742</v>
      </c>
      <c r="P55" s="318">
        <v>6125</v>
      </c>
      <c r="Q55" s="319">
        <v>6508</v>
      </c>
      <c r="R55" s="317">
        <v>6890</v>
      </c>
      <c r="S55" s="316">
        <v>7273</v>
      </c>
      <c r="T55" s="317">
        <v>7656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68" t="s">
        <v>130</v>
      </c>
      <c r="B56" s="320">
        <v>1125</v>
      </c>
      <c r="C56" s="321">
        <v>1163</v>
      </c>
      <c r="D56" s="322">
        <v>1180</v>
      </c>
      <c r="E56" s="323">
        <v>1356</v>
      </c>
      <c r="F56" s="321">
        <v>1508</v>
      </c>
      <c r="G56" s="322">
        <v>1759</v>
      </c>
      <c r="H56" s="323">
        <v>2010</v>
      </c>
      <c r="I56" s="321">
        <v>2261</v>
      </c>
      <c r="J56" s="322">
        <v>2513</v>
      </c>
      <c r="K56" s="323">
        <v>2764</v>
      </c>
      <c r="L56" s="321">
        <v>3015</v>
      </c>
      <c r="M56" s="322">
        <v>3266</v>
      </c>
      <c r="N56" s="323">
        <v>3518</v>
      </c>
      <c r="O56" s="321">
        <v>3769</v>
      </c>
      <c r="P56" s="322">
        <v>4020</v>
      </c>
      <c r="Q56" s="323">
        <v>4271</v>
      </c>
      <c r="R56" s="321">
        <v>4523</v>
      </c>
      <c r="S56" s="320">
        <v>4774</v>
      </c>
      <c r="T56" s="321">
        <v>5025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1788</v>
      </c>
      <c r="C57" s="309">
        <v>1853</v>
      </c>
      <c r="D57" s="310">
        <v>1960</v>
      </c>
      <c r="E57" s="311">
        <v>2250</v>
      </c>
      <c r="F57" s="309">
        <v>2513</v>
      </c>
      <c r="G57" s="310">
        <v>2896</v>
      </c>
      <c r="H57" s="311">
        <v>3280</v>
      </c>
      <c r="I57" s="309">
        <v>3690</v>
      </c>
      <c r="J57" s="310">
        <v>4025</v>
      </c>
      <c r="K57" s="311">
        <v>4414</v>
      </c>
      <c r="L57" s="309">
        <v>4785</v>
      </c>
      <c r="M57" s="310">
        <v>5184</v>
      </c>
      <c r="N57" s="311">
        <v>5583</v>
      </c>
      <c r="O57" s="309">
        <v>5981</v>
      </c>
      <c r="P57" s="310">
        <v>6380</v>
      </c>
      <c r="Q57" s="311">
        <v>6779</v>
      </c>
      <c r="R57" s="309">
        <v>7178</v>
      </c>
      <c r="S57" s="308">
        <v>7576</v>
      </c>
      <c r="T57" s="309">
        <v>7975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1170</v>
      </c>
      <c r="C58" s="313">
        <v>1209</v>
      </c>
      <c r="D58" s="314">
        <v>1227</v>
      </c>
      <c r="E58" s="315">
        <v>1411</v>
      </c>
      <c r="F58" s="313">
        <v>1568</v>
      </c>
      <c r="G58" s="314">
        <v>1829</v>
      </c>
      <c r="H58" s="315">
        <v>2090</v>
      </c>
      <c r="I58" s="313">
        <v>2352</v>
      </c>
      <c r="J58" s="314">
        <v>2613</v>
      </c>
      <c r="K58" s="315">
        <v>2874</v>
      </c>
      <c r="L58" s="313">
        <v>3136</v>
      </c>
      <c r="M58" s="314">
        <v>3397</v>
      </c>
      <c r="N58" s="315">
        <v>3658</v>
      </c>
      <c r="O58" s="313">
        <v>3920</v>
      </c>
      <c r="P58" s="314">
        <v>4181</v>
      </c>
      <c r="Q58" s="315">
        <v>4442</v>
      </c>
      <c r="R58" s="313">
        <v>4703</v>
      </c>
      <c r="S58" s="312">
        <v>4965</v>
      </c>
      <c r="T58" s="313">
        <v>5226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1859</v>
      </c>
      <c r="C59" s="309">
        <v>1927</v>
      </c>
      <c r="D59" s="310">
        <v>2038</v>
      </c>
      <c r="E59" s="311">
        <v>2340</v>
      </c>
      <c r="F59" s="309">
        <v>2613</v>
      </c>
      <c r="G59" s="310">
        <v>3012</v>
      </c>
      <c r="H59" s="311">
        <v>3411</v>
      </c>
      <c r="I59" s="309">
        <v>3838</v>
      </c>
      <c r="J59" s="310">
        <v>4186</v>
      </c>
      <c r="K59" s="311">
        <v>4590</v>
      </c>
      <c r="L59" s="309">
        <v>4976</v>
      </c>
      <c r="M59" s="310">
        <v>5391</v>
      </c>
      <c r="N59" s="311">
        <v>5806</v>
      </c>
      <c r="O59" s="309">
        <v>6221</v>
      </c>
      <c r="P59" s="310">
        <v>6635</v>
      </c>
      <c r="Q59" s="311">
        <v>7050</v>
      </c>
      <c r="R59" s="309">
        <v>7465</v>
      </c>
      <c r="S59" s="308">
        <v>7879</v>
      </c>
      <c r="T59" s="309">
        <v>8294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68" t="s">
        <v>132</v>
      </c>
      <c r="B60" s="312">
        <v>1215</v>
      </c>
      <c r="C60" s="313">
        <v>1256</v>
      </c>
      <c r="D60" s="314">
        <v>1274</v>
      </c>
      <c r="E60" s="315">
        <v>1465</v>
      </c>
      <c r="F60" s="313">
        <v>1628</v>
      </c>
      <c r="G60" s="314">
        <v>1899</v>
      </c>
      <c r="H60" s="315">
        <v>2171</v>
      </c>
      <c r="I60" s="313">
        <v>2442</v>
      </c>
      <c r="J60" s="314">
        <v>2714</v>
      </c>
      <c r="K60" s="315">
        <v>2985</v>
      </c>
      <c r="L60" s="313">
        <v>3256</v>
      </c>
      <c r="M60" s="314">
        <v>3528</v>
      </c>
      <c r="N60" s="315">
        <v>3799</v>
      </c>
      <c r="O60" s="313">
        <v>4070</v>
      </c>
      <c r="P60" s="314">
        <v>4342</v>
      </c>
      <c r="Q60" s="315">
        <v>4613</v>
      </c>
      <c r="R60" s="313">
        <v>4884</v>
      </c>
      <c r="S60" s="312">
        <v>5156</v>
      </c>
      <c r="T60" s="313">
        <v>5427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1931</v>
      </c>
      <c r="C61" s="317">
        <v>2001</v>
      </c>
      <c r="D61" s="318">
        <v>2117</v>
      </c>
      <c r="E61" s="319">
        <v>2430</v>
      </c>
      <c r="F61" s="317">
        <v>2714</v>
      </c>
      <c r="G61" s="318">
        <v>3128</v>
      </c>
      <c r="H61" s="319">
        <v>3542</v>
      </c>
      <c r="I61" s="317">
        <v>3985</v>
      </c>
      <c r="J61" s="318">
        <v>4347</v>
      </c>
      <c r="K61" s="319">
        <v>4767</v>
      </c>
      <c r="L61" s="317">
        <v>5168</v>
      </c>
      <c r="M61" s="318">
        <v>5598</v>
      </c>
      <c r="N61" s="319">
        <v>6029</v>
      </c>
      <c r="O61" s="317">
        <v>6460</v>
      </c>
      <c r="P61" s="318">
        <v>6890</v>
      </c>
      <c r="Q61" s="319">
        <v>7321</v>
      </c>
      <c r="R61" s="317">
        <v>7752</v>
      </c>
      <c r="S61" s="316">
        <v>8182</v>
      </c>
      <c r="T61" s="317">
        <v>8613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68" t="s">
        <v>133</v>
      </c>
      <c r="B62" s="320">
        <v>1260</v>
      </c>
      <c r="C62" s="321">
        <v>1302</v>
      </c>
      <c r="D62" s="322">
        <v>1322</v>
      </c>
      <c r="E62" s="323">
        <v>1519</v>
      </c>
      <c r="F62" s="321">
        <v>1688</v>
      </c>
      <c r="G62" s="322">
        <v>1970</v>
      </c>
      <c r="H62" s="323">
        <v>2251</v>
      </c>
      <c r="I62" s="321">
        <v>2533</v>
      </c>
      <c r="J62" s="322">
        <v>2814</v>
      </c>
      <c r="K62" s="323">
        <v>3095</v>
      </c>
      <c r="L62" s="321">
        <v>3377</v>
      </c>
      <c r="M62" s="322">
        <v>3658</v>
      </c>
      <c r="N62" s="323">
        <v>3940</v>
      </c>
      <c r="O62" s="321">
        <v>4221</v>
      </c>
      <c r="P62" s="322">
        <v>4502</v>
      </c>
      <c r="Q62" s="323">
        <v>4784</v>
      </c>
      <c r="R62" s="321">
        <v>5065</v>
      </c>
      <c r="S62" s="320">
        <v>5347</v>
      </c>
      <c r="T62" s="321">
        <v>5628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2002</v>
      </c>
      <c r="C63" s="309">
        <v>2075</v>
      </c>
      <c r="D63" s="310">
        <v>2195</v>
      </c>
      <c r="E63" s="311">
        <v>2520</v>
      </c>
      <c r="F63" s="309">
        <v>2814</v>
      </c>
      <c r="G63" s="310">
        <v>3244</v>
      </c>
      <c r="H63" s="311">
        <v>3674</v>
      </c>
      <c r="I63" s="309">
        <v>4133</v>
      </c>
      <c r="J63" s="310">
        <v>4508</v>
      </c>
      <c r="K63" s="311">
        <v>4943</v>
      </c>
      <c r="L63" s="309">
        <v>5359</v>
      </c>
      <c r="M63" s="310">
        <v>5806</v>
      </c>
      <c r="N63" s="311">
        <v>6252</v>
      </c>
      <c r="O63" s="309">
        <v>6699</v>
      </c>
      <c r="P63" s="310">
        <v>7146</v>
      </c>
      <c r="Q63" s="311">
        <v>7592</v>
      </c>
      <c r="R63" s="309">
        <v>8039</v>
      </c>
      <c r="S63" s="308">
        <v>8485</v>
      </c>
      <c r="T63" s="309">
        <v>8932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68" t="s">
        <v>134</v>
      </c>
      <c r="B64" s="312">
        <v>1305</v>
      </c>
      <c r="C64" s="313">
        <v>1349</v>
      </c>
      <c r="D64" s="314">
        <v>1369</v>
      </c>
      <c r="E64" s="315">
        <v>1573</v>
      </c>
      <c r="F64" s="313">
        <v>1749</v>
      </c>
      <c r="G64" s="314">
        <v>2040</v>
      </c>
      <c r="H64" s="315">
        <v>2332</v>
      </c>
      <c r="I64" s="313">
        <v>2623</v>
      </c>
      <c r="J64" s="314">
        <v>2915</v>
      </c>
      <c r="K64" s="315">
        <v>3206</v>
      </c>
      <c r="L64" s="313">
        <v>3497</v>
      </c>
      <c r="M64" s="314">
        <v>3789</v>
      </c>
      <c r="N64" s="315">
        <v>4080</v>
      </c>
      <c r="O64" s="313">
        <v>4372</v>
      </c>
      <c r="P64" s="314">
        <v>4663</v>
      </c>
      <c r="Q64" s="315">
        <v>4955</v>
      </c>
      <c r="R64" s="313">
        <v>5246</v>
      </c>
      <c r="S64" s="312">
        <v>5538</v>
      </c>
      <c r="T64" s="313">
        <v>5829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2074</v>
      </c>
      <c r="C65" s="309">
        <v>2149</v>
      </c>
      <c r="D65" s="310">
        <v>2274</v>
      </c>
      <c r="E65" s="311">
        <v>2610</v>
      </c>
      <c r="F65" s="309">
        <v>2915</v>
      </c>
      <c r="G65" s="310">
        <v>3360</v>
      </c>
      <c r="H65" s="311">
        <v>3805</v>
      </c>
      <c r="I65" s="309">
        <v>4280</v>
      </c>
      <c r="J65" s="310">
        <v>4669</v>
      </c>
      <c r="K65" s="311">
        <v>5120</v>
      </c>
      <c r="L65" s="309">
        <v>5551</v>
      </c>
      <c r="M65" s="310">
        <v>6013</v>
      </c>
      <c r="N65" s="311">
        <v>6476</v>
      </c>
      <c r="O65" s="309">
        <v>6938</v>
      </c>
      <c r="P65" s="310">
        <v>7401</v>
      </c>
      <c r="Q65" s="311">
        <v>7863</v>
      </c>
      <c r="R65" s="309">
        <v>8326</v>
      </c>
      <c r="S65" s="308">
        <v>8788</v>
      </c>
      <c r="T65" s="309">
        <v>9251</v>
      </c>
    </row>
    <row r="66" spans="1:42" x14ac:dyDescent="0.15">
      <c r="A66" s="368" t="s">
        <v>135</v>
      </c>
      <c r="B66" s="312">
        <v>1350</v>
      </c>
      <c r="C66" s="313">
        <v>1395</v>
      </c>
      <c r="D66" s="314">
        <v>1416</v>
      </c>
      <c r="E66" s="315">
        <v>1628</v>
      </c>
      <c r="F66" s="313">
        <v>1809</v>
      </c>
      <c r="G66" s="314">
        <v>2111</v>
      </c>
      <c r="H66" s="315">
        <v>2412</v>
      </c>
      <c r="I66" s="313">
        <v>2714</v>
      </c>
      <c r="J66" s="314">
        <v>3015</v>
      </c>
      <c r="K66" s="315">
        <v>3317</v>
      </c>
      <c r="L66" s="313">
        <v>3618</v>
      </c>
      <c r="M66" s="314">
        <v>3920</v>
      </c>
      <c r="N66" s="315">
        <v>4221</v>
      </c>
      <c r="O66" s="313">
        <v>4523</v>
      </c>
      <c r="P66" s="314">
        <v>4824</v>
      </c>
      <c r="Q66" s="315">
        <v>5126</v>
      </c>
      <c r="R66" s="313">
        <v>5427</v>
      </c>
      <c r="S66" s="312">
        <v>5729</v>
      </c>
      <c r="T66" s="313">
        <v>6030</v>
      </c>
      <c r="U66" s="294"/>
    </row>
    <row r="67" spans="1:42" x14ac:dyDescent="0.15">
      <c r="A67" s="270">
        <v>1500</v>
      </c>
      <c r="B67" s="316">
        <v>2145</v>
      </c>
      <c r="C67" s="317">
        <v>2223</v>
      </c>
      <c r="D67" s="318">
        <v>2352</v>
      </c>
      <c r="E67" s="319">
        <v>2700</v>
      </c>
      <c r="F67" s="317">
        <v>3015</v>
      </c>
      <c r="G67" s="318">
        <v>3476</v>
      </c>
      <c r="H67" s="319">
        <v>3936</v>
      </c>
      <c r="I67" s="317">
        <v>4428</v>
      </c>
      <c r="J67" s="318">
        <v>4830</v>
      </c>
      <c r="K67" s="319">
        <v>5297</v>
      </c>
      <c r="L67" s="317">
        <v>5742</v>
      </c>
      <c r="M67" s="318">
        <v>6221</v>
      </c>
      <c r="N67" s="319">
        <v>6699</v>
      </c>
      <c r="O67" s="317">
        <v>7178</v>
      </c>
      <c r="P67" s="318">
        <v>7656</v>
      </c>
      <c r="Q67" s="319">
        <v>8135</v>
      </c>
      <c r="R67" s="317">
        <v>8613</v>
      </c>
      <c r="S67" s="316">
        <v>9092</v>
      </c>
      <c r="T67" s="317">
        <v>9570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71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71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P106" si="0">ROUND(W76*$T$76,0)</f>
        <v>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1.25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372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372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370</v>
      </c>
      <c r="C78" s="248">
        <f t="shared" si="0"/>
        <v>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296</v>
      </c>
      <c r="X78" s="295"/>
      <c r="Y78" s="295"/>
      <c r="Z78" s="295"/>
      <c r="AA78" s="295"/>
      <c r="AB78" s="295"/>
      <c r="AC78" s="295"/>
      <c r="AD78" s="295"/>
      <c r="AE78" s="295"/>
      <c r="AF78" s="295"/>
      <c r="AG78" s="372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543</v>
      </c>
      <c r="C79" s="245">
        <f t="shared" si="0"/>
        <v>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434</v>
      </c>
      <c r="X79" s="295"/>
      <c r="Y79" s="295"/>
      <c r="Z79" s="295"/>
      <c r="AA79" s="295"/>
      <c r="AB79" s="295"/>
      <c r="AC79" s="295"/>
      <c r="AD79" s="295"/>
      <c r="AE79" s="295"/>
      <c r="AF79" s="295"/>
      <c r="AG79" s="372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370</v>
      </c>
      <c r="C80" s="248">
        <f t="shared" si="0"/>
        <v>370</v>
      </c>
      <c r="D80" s="248">
        <f t="shared" si="0"/>
        <v>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296</v>
      </c>
      <c r="X80" s="295">
        <v>296</v>
      </c>
      <c r="Y80" s="295"/>
      <c r="Z80" s="295"/>
      <c r="AA80" s="295"/>
      <c r="AB80" s="295"/>
      <c r="AC80" s="295"/>
      <c r="AD80" s="295"/>
      <c r="AE80" s="295"/>
      <c r="AF80" s="295"/>
      <c r="AG80" s="372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566</v>
      </c>
      <c r="C81" s="245">
        <f t="shared" si="0"/>
        <v>566</v>
      </c>
      <c r="D81" s="245">
        <f t="shared" si="0"/>
        <v>0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453</v>
      </c>
      <c r="X81" s="295">
        <f>X80+C151</f>
        <v>453</v>
      </c>
      <c r="Y81" s="295"/>
      <c r="Z81" s="295"/>
      <c r="AA81" s="295"/>
      <c r="AB81" s="295"/>
      <c r="AC81" s="295"/>
      <c r="AD81" s="295"/>
      <c r="AE81" s="295"/>
      <c r="AF81" s="295"/>
      <c r="AG81" s="372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370</v>
      </c>
      <c r="C82" s="248">
        <f t="shared" si="0"/>
        <v>370</v>
      </c>
      <c r="D82" s="248">
        <f t="shared" si="0"/>
        <v>370</v>
      </c>
      <c r="E82" s="248">
        <f t="shared" si="0"/>
        <v>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296</v>
      </c>
      <c r="X82" s="295">
        <v>296</v>
      </c>
      <c r="Y82" s="250">
        <v>296</v>
      </c>
      <c r="Z82" s="250"/>
      <c r="AA82" s="250"/>
      <c r="AB82" s="250"/>
      <c r="AC82" s="250"/>
      <c r="AD82" s="250"/>
      <c r="AE82" s="295"/>
      <c r="AF82" s="295"/>
      <c r="AG82" s="372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589</v>
      </c>
      <c r="C83" s="245">
        <f t="shared" si="0"/>
        <v>589</v>
      </c>
      <c r="D83" s="245">
        <f t="shared" si="0"/>
        <v>600</v>
      </c>
      <c r="E83" s="245">
        <f t="shared" si="0"/>
        <v>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471</v>
      </c>
      <c r="X83" s="295">
        <f>X82+C153</f>
        <v>471</v>
      </c>
      <c r="Y83" s="250">
        <f>Y82+D153</f>
        <v>480</v>
      </c>
      <c r="Z83" s="250"/>
      <c r="AA83" s="250"/>
      <c r="AB83" s="250"/>
      <c r="AC83" s="250"/>
      <c r="AD83" s="250"/>
      <c r="AE83" s="295"/>
      <c r="AF83" s="295"/>
      <c r="AG83" s="372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413</v>
      </c>
      <c r="C84" s="248">
        <f t="shared" si="0"/>
        <v>413</v>
      </c>
      <c r="D84" s="248">
        <f t="shared" si="0"/>
        <v>413</v>
      </c>
      <c r="E84" s="248">
        <f t="shared" si="0"/>
        <v>468</v>
      </c>
      <c r="F84" s="248">
        <f t="shared" si="0"/>
        <v>0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330</v>
      </c>
      <c r="X84" s="295">
        <v>330</v>
      </c>
      <c r="Y84" s="250">
        <v>330</v>
      </c>
      <c r="Z84" s="250">
        <v>374</v>
      </c>
      <c r="AA84" s="250"/>
      <c r="AB84" s="250"/>
      <c r="AC84" s="250"/>
      <c r="AD84" s="250"/>
      <c r="AE84" s="295"/>
      <c r="AF84" s="295"/>
      <c r="AG84" s="372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650</v>
      </c>
      <c r="C85" s="252">
        <f t="shared" si="0"/>
        <v>650</v>
      </c>
      <c r="D85" s="252">
        <f t="shared" si="0"/>
        <v>678</v>
      </c>
      <c r="E85" s="252">
        <f t="shared" si="0"/>
        <v>744</v>
      </c>
      <c r="F85" s="252">
        <f t="shared" si="0"/>
        <v>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520</v>
      </c>
      <c r="X85" s="295">
        <f>X84+C155</f>
        <v>520</v>
      </c>
      <c r="Y85" s="250">
        <f>Y84+D155</f>
        <v>542</v>
      </c>
      <c r="Z85" s="250">
        <f>Z84+E155</f>
        <v>595</v>
      </c>
      <c r="AA85" s="250"/>
      <c r="AB85" s="250"/>
      <c r="AC85" s="250"/>
      <c r="AD85" s="250"/>
      <c r="AE85" s="295"/>
      <c r="AF85" s="295"/>
      <c r="AG85" s="372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458</v>
      </c>
      <c r="C86" s="241">
        <f t="shared" si="0"/>
        <v>458</v>
      </c>
      <c r="D86" s="241">
        <f t="shared" si="0"/>
        <v>458</v>
      </c>
      <c r="E86" s="241">
        <f t="shared" si="0"/>
        <v>511</v>
      </c>
      <c r="F86" s="241">
        <f t="shared" si="0"/>
        <v>578</v>
      </c>
      <c r="G86" s="241">
        <f t="shared" si="0"/>
        <v>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366</v>
      </c>
      <c r="X86" s="295">
        <v>366</v>
      </c>
      <c r="Y86" s="250">
        <v>366</v>
      </c>
      <c r="Z86" s="250">
        <v>409</v>
      </c>
      <c r="AA86" s="250">
        <v>462</v>
      </c>
      <c r="AB86" s="250"/>
      <c r="AC86" s="250"/>
      <c r="AD86" s="250"/>
      <c r="AE86" s="295"/>
      <c r="AF86" s="295"/>
      <c r="AG86" s="372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718</v>
      </c>
      <c r="C87" s="245">
        <f t="shared" si="0"/>
        <v>718</v>
      </c>
      <c r="D87" s="245">
        <f t="shared" si="0"/>
        <v>753</v>
      </c>
      <c r="E87" s="245">
        <f t="shared" si="0"/>
        <v>824</v>
      </c>
      <c r="F87" s="245">
        <f t="shared" si="0"/>
        <v>916</v>
      </c>
      <c r="G87" s="245">
        <f t="shared" si="0"/>
        <v>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>W86+B157</f>
        <v>574</v>
      </c>
      <c r="X87" s="295">
        <f>X86+C157</f>
        <v>574</v>
      </c>
      <c r="Y87" s="250">
        <f>Y86+D157</f>
        <v>602</v>
      </c>
      <c r="Z87" s="250">
        <f>Z86+E157</f>
        <v>659</v>
      </c>
      <c r="AA87" s="250">
        <f>AA86+F157</f>
        <v>733</v>
      </c>
      <c r="AB87" s="250"/>
      <c r="AC87" s="250"/>
      <c r="AD87" s="250"/>
      <c r="AE87" s="295"/>
      <c r="AF87" s="295"/>
      <c r="AG87" s="372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490</v>
      </c>
      <c r="C88" s="248">
        <f t="shared" si="0"/>
        <v>490</v>
      </c>
      <c r="D88" s="248">
        <f t="shared" si="0"/>
        <v>490</v>
      </c>
      <c r="E88" s="248">
        <f t="shared" si="0"/>
        <v>556</v>
      </c>
      <c r="F88" s="248">
        <f t="shared" si="0"/>
        <v>631</v>
      </c>
      <c r="G88" s="248">
        <f t="shared" si="0"/>
        <v>698</v>
      </c>
      <c r="H88" s="248">
        <f t="shared" si="0"/>
        <v>0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392</v>
      </c>
      <c r="X88" s="295">
        <v>392</v>
      </c>
      <c r="Y88" s="250">
        <v>392</v>
      </c>
      <c r="Z88" s="250">
        <v>445</v>
      </c>
      <c r="AA88" s="250">
        <v>505</v>
      </c>
      <c r="AB88" s="250">
        <v>558</v>
      </c>
      <c r="AC88" s="250"/>
      <c r="AD88" s="250"/>
      <c r="AE88" s="295"/>
      <c r="AF88" s="295"/>
      <c r="AG88" s="372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776</v>
      </c>
      <c r="C89" s="245">
        <f t="shared" si="0"/>
        <v>776</v>
      </c>
      <c r="D89" s="245">
        <f t="shared" si="0"/>
        <v>806</v>
      </c>
      <c r="E89" s="245">
        <f t="shared" si="0"/>
        <v>906</v>
      </c>
      <c r="F89" s="245">
        <f t="shared" si="0"/>
        <v>1010</v>
      </c>
      <c r="G89" s="245">
        <f t="shared" si="0"/>
        <v>1094</v>
      </c>
      <c r="H89" s="245">
        <f t="shared" si="0"/>
        <v>0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B89" si="1">W88+B159</f>
        <v>621</v>
      </c>
      <c r="X89" s="295">
        <f t="shared" si="1"/>
        <v>621</v>
      </c>
      <c r="Y89" s="250">
        <f t="shared" si="1"/>
        <v>645</v>
      </c>
      <c r="Z89" s="250">
        <f t="shared" si="1"/>
        <v>725</v>
      </c>
      <c r="AA89" s="250">
        <f t="shared" si="1"/>
        <v>808</v>
      </c>
      <c r="AB89" s="250">
        <f t="shared" si="1"/>
        <v>875</v>
      </c>
      <c r="AC89" s="250"/>
      <c r="AD89" s="250"/>
      <c r="AE89" s="295"/>
      <c r="AF89" s="295"/>
      <c r="AG89" s="372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534</v>
      </c>
      <c r="C90" s="248">
        <f t="shared" si="0"/>
        <v>534</v>
      </c>
      <c r="D90" s="248">
        <f t="shared" si="0"/>
        <v>534</v>
      </c>
      <c r="E90" s="248">
        <f t="shared" si="0"/>
        <v>600</v>
      </c>
      <c r="F90" s="248">
        <f t="shared" si="0"/>
        <v>686</v>
      </c>
      <c r="G90" s="248">
        <f t="shared" si="0"/>
        <v>764</v>
      </c>
      <c r="H90" s="248">
        <f t="shared" si="0"/>
        <v>938</v>
      </c>
      <c r="I90" s="248">
        <f t="shared" si="0"/>
        <v>0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427</v>
      </c>
      <c r="X90" s="295">
        <v>427</v>
      </c>
      <c r="Y90" s="250">
        <v>427</v>
      </c>
      <c r="Z90" s="250">
        <v>480</v>
      </c>
      <c r="AA90" s="250">
        <v>549</v>
      </c>
      <c r="AB90" s="250">
        <v>611</v>
      </c>
      <c r="AC90" s="250">
        <v>750</v>
      </c>
      <c r="AD90" s="250"/>
      <c r="AE90" s="295"/>
      <c r="AF90" s="295"/>
      <c r="AG90" s="372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845</v>
      </c>
      <c r="C91" s="245">
        <f t="shared" si="0"/>
        <v>845</v>
      </c>
      <c r="D91" s="245">
        <f t="shared" si="0"/>
        <v>876</v>
      </c>
      <c r="E91" s="245">
        <f t="shared" si="0"/>
        <v>970</v>
      </c>
      <c r="F91" s="245">
        <f t="shared" si="0"/>
        <v>1105</v>
      </c>
      <c r="G91" s="245">
        <f t="shared" si="0"/>
        <v>1196</v>
      </c>
      <c r="H91" s="245">
        <f t="shared" si="0"/>
        <v>1444</v>
      </c>
      <c r="I91" s="245">
        <f t="shared" si="0"/>
        <v>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C91" si="2">W90+B161</f>
        <v>676</v>
      </c>
      <c r="X91" s="295">
        <f t="shared" si="2"/>
        <v>676</v>
      </c>
      <c r="Y91" s="250">
        <f t="shared" si="2"/>
        <v>701</v>
      </c>
      <c r="Z91" s="250">
        <f t="shared" si="2"/>
        <v>776</v>
      </c>
      <c r="AA91" s="250">
        <f t="shared" si="2"/>
        <v>884</v>
      </c>
      <c r="AB91" s="250">
        <f t="shared" si="2"/>
        <v>957</v>
      </c>
      <c r="AC91" s="250">
        <f t="shared" si="2"/>
        <v>1155</v>
      </c>
      <c r="AD91" s="250"/>
      <c r="AE91" s="295"/>
      <c r="AF91" s="295"/>
      <c r="AG91" s="372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556</v>
      </c>
      <c r="C92" s="248">
        <f t="shared" si="0"/>
        <v>556</v>
      </c>
      <c r="D92" s="248">
        <f t="shared" si="0"/>
        <v>556</v>
      </c>
      <c r="E92" s="248">
        <f t="shared" si="0"/>
        <v>631</v>
      </c>
      <c r="F92" s="248">
        <f t="shared" si="0"/>
        <v>719</v>
      </c>
      <c r="G92" s="248">
        <f t="shared" si="0"/>
        <v>816</v>
      </c>
      <c r="H92" s="248">
        <f t="shared" si="0"/>
        <v>991</v>
      </c>
      <c r="I92" s="248">
        <f t="shared" si="0"/>
        <v>1079</v>
      </c>
      <c r="J92" s="248">
        <f t="shared" si="0"/>
        <v>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445</v>
      </c>
      <c r="X92" s="295">
        <v>445</v>
      </c>
      <c r="Y92" s="250">
        <v>445</v>
      </c>
      <c r="Z92" s="250">
        <v>505</v>
      </c>
      <c r="AA92" s="250">
        <v>575</v>
      </c>
      <c r="AB92" s="250">
        <v>653</v>
      </c>
      <c r="AC92" s="250">
        <v>793</v>
      </c>
      <c r="AD92" s="250">
        <v>863</v>
      </c>
      <c r="AE92" s="295"/>
      <c r="AF92" s="295"/>
      <c r="AG92" s="372"/>
      <c r="AH92" s="243"/>
      <c r="AI92" s="243"/>
      <c r="AJ92" s="243"/>
      <c r="AK92" s="243"/>
      <c r="AL92" s="243"/>
      <c r="AM92" s="243"/>
      <c r="AN92" s="243"/>
      <c r="AO92" s="243"/>
      <c r="AP92" s="370">
        <v>2.39</v>
      </c>
    </row>
    <row r="93" spans="1:42" x14ac:dyDescent="0.15">
      <c r="A93" s="244">
        <v>500</v>
      </c>
      <c r="B93" s="245">
        <f t="shared" si="0"/>
        <v>884</v>
      </c>
      <c r="C93" s="245">
        <f t="shared" si="0"/>
        <v>884</v>
      </c>
      <c r="D93" s="245">
        <f t="shared" si="0"/>
        <v>933</v>
      </c>
      <c r="E93" s="245">
        <f t="shared" si="0"/>
        <v>1028</v>
      </c>
      <c r="F93" s="245">
        <f t="shared" si="0"/>
        <v>1176</v>
      </c>
      <c r="G93" s="245">
        <f t="shared" si="0"/>
        <v>1293</v>
      </c>
      <c r="H93" s="245">
        <f t="shared" si="0"/>
        <v>1548</v>
      </c>
      <c r="I93" s="245">
        <f t="shared" si="0"/>
        <v>1694</v>
      </c>
      <c r="J93" s="245">
        <f t="shared" si="0"/>
        <v>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D93" si="3">W92+B163</f>
        <v>707</v>
      </c>
      <c r="X93" s="295">
        <f t="shared" si="3"/>
        <v>707</v>
      </c>
      <c r="Y93" s="250">
        <f t="shared" si="3"/>
        <v>746</v>
      </c>
      <c r="Z93" s="250">
        <f t="shared" si="3"/>
        <v>822</v>
      </c>
      <c r="AA93" s="250">
        <f t="shared" si="3"/>
        <v>941</v>
      </c>
      <c r="AB93" s="250">
        <f t="shared" si="3"/>
        <v>1034</v>
      </c>
      <c r="AC93" s="250">
        <f t="shared" si="3"/>
        <v>1238</v>
      </c>
      <c r="AD93" s="250">
        <f t="shared" si="3"/>
        <v>1355</v>
      </c>
      <c r="AE93" s="295"/>
      <c r="AF93" s="295"/>
      <c r="AG93" s="372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589</v>
      </c>
      <c r="C94" s="248">
        <f t="shared" si="0"/>
        <v>589</v>
      </c>
      <c r="D94" s="248">
        <f t="shared" si="0"/>
        <v>589</v>
      </c>
      <c r="E94" s="248">
        <f t="shared" si="0"/>
        <v>654</v>
      </c>
      <c r="F94" s="248">
        <f t="shared" si="0"/>
        <v>764</v>
      </c>
      <c r="G94" s="248">
        <f t="shared" si="0"/>
        <v>861</v>
      </c>
      <c r="H94" s="248">
        <f t="shared" si="0"/>
        <v>1046</v>
      </c>
      <c r="I94" s="248">
        <f t="shared" si="0"/>
        <v>1133</v>
      </c>
      <c r="J94" s="248">
        <f t="shared" si="0"/>
        <v>1254</v>
      </c>
      <c r="K94" s="248">
        <f t="shared" si="0"/>
        <v>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471</v>
      </c>
      <c r="X94" s="295">
        <v>471</v>
      </c>
      <c r="Y94" s="250">
        <v>471</v>
      </c>
      <c r="Z94" s="250">
        <v>523</v>
      </c>
      <c r="AA94" s="250">
        <v>611</v>
      </c>
      <c r="AB94" s="250">
        <v>689</v>
      </c>
      <c r="AC94" s="250">
        <v>837</v>
      </c>
      <c r="AD94" s="250">
        <v>906</v>
      </c>
      <c r="AE94" s="383">
        <f>$AE$74*V94*AP94</f>
        <v>1003.1999999999999</v>
      </c>
      <c r="AF94" s="295"/>
      <c r="AG94" s="372"/>
      <c r="AH94" s="295"/>
      <c r="AI94" s="295"/>
      <c r="AJ94" s="295"/>
      <c r="AK94" s="295"/>
      <c r="AL94" s="295"/>
      <c r="AM94" s="295"/>
      <c r="AN94" s="243"/>
      <c r="AO94" s="243"/>
      <c r="AP94" s="370">
        <v>2.2799999999999998</v>
      </c>
    </row>
    <row r="95" spans="1:42" x14ac:dyDescent="0.15">
      <c r="A95" s="244">
        <v>550</v>
      </c>
      <c r="B95" s="245">
        <f t="shared" si="0"/>
        <v>946</v>
      </c>
      <c r="C95" s="245">
        <f t="shared" si="0"/>
        <v>946</v>
      </c>
      <c r="D95" s="245">
        <f t="shared" si="0"/>
        <v>985</v>
      </c>
      <c r="E95" s="245">
        <f t="shared" si="0"/>
        <v>1086</v>
      </c>
      <c r="F95" s="245">
        <f t="shared" si="0"/>
        <v>1264</v>
      </c>
      <c r="G95" s="245">
        <f t="shared" si="0"/>
        <v>1391</v>
      </c>
      <c r="H95" s="245">
        <f t="shared" si="0"/>
        <v>1654</v>
      </c>
      <c r="I95" s="245">
        <f t="shared" si="0"/>
        <v>1806</v>
      </c>
      <c r="J95" s="245">
        <f t="shared" si="0"/>
        <v>2000</v>
      </c>
      <c r="K95" s="245">
        <f t="shared" si="0"/>
        <v>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E95" si="4">W94+B165</f>
        <v>757</v>
      </c>
      <c r="X95" s="295">
        <f t="shared" si="4"/>
        <v>757</v>
      </c>
      <c r="Y95" s="250">
        <f t="shared" si="4"/>
        <v>788</v>
      </c>
      <c r="Z95" s="250">
        <f t="shared" si="4"/>
        <v>869</v>
      </c>
      <c r="AA95" s="250">
        <f t="shared" si="4"/>
        <v>1011</v>
      </c>
      <c r="AB95" s="250">
        <f t="shared" si="4"/>
        <v>1113</v>
      </c>
      <c r="AC95" s="250">
        <f t="shared" si="4"/>
        <v>1323</v>
      </c>
      <c r="AD95" s="250">
        <f t="shared" si="4"/>
        <v>1445</v>
      </c>
      <c r="AE95" s="383">
        <f t="shared" si="4"/>
        <v>1600.1999999999998</v>
      </c>
      <c r="AF95" s="295"/>
      <c r="AG95" s="372"/>
      <c r="AH95" s="295"/>
      <c r="AI95" s="295"/>
      <c r="AJ95" s="295"/>
      <c r="AK95" s="295"/>
      <c r="AL95" s="295"/>
      <c r="AM95" s="295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620</v>
      </c>
      <c r="C96" s="248">
        <f t="shared" si="0"/>
        <v>620</v>
      </c>
      <c r="D96" s="248">
        <f t="shared" si="0"/>
        <v>620</v>
      </c>
      <c r="E96" s="248">
        <f t="shared" si="0"/>
        <v>709</v>
      </c>
      <c r="F96" s="248">
        <f t="shared" si="0"/>
        <v>816</v>
      </c>
      <c r="G96" s="248">
        <f t="shared" si="0"/>
        <v>926</v>
      </c>
      <c r="H96" s="248">
        <f t="shared" si="0"/>
        <v>1113</v>
      </c>
      <c r="I96" s="248">
        <f t="shared" si="0"/>
        <v>1210</v>
      </c>
      <c r="J96" s="248">
        <f t="shared" si="0"/>
        <v>1344</v>
      </c>
      <c r="K96" s="248">
        <f t="shared" si="0"/>
        <v>1478</v>
      </c>
      <c r="L96" s="248">
        <f t="shared" si="0"/>
        <v>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496</v>
      </c>
      <c r="X96" s="295">
        <v>496</v>
      </c>
      <c r="Y96" s="250">
        <v>496</v>
      </c>
      <c r="Z96" s="250">
        <v>567</v>
      </c>
      <c r="AA96" s="250">
        <v>653</v>
      </c>
      <c r="AB96" s="250">
        <v>741</v>
      </c>
      <c r="AC96" s="250">
        <v>890</v>
      </c>
      <c r="AD96" s="250">
        <v>968</v>
      </c>
      <c r="AE96" s="383">
        <f>$AE$74*V96*AP96</f>
        <v>1075.2</v>
      </c>
      <c r="AF96" s="383">
        <f>$AF$74*V96*AP96</f>
        <v>1182.72</v>
      </c>
      <c r="AG96" s="372"/>
      <c r="AH96" s="295"/>
      <c r="AI96" s="295"/>
      <c r="AJ96" s="295"/>
      <c r="AK96" s="295"/>
      <c r="AL96" s="295"/>
      <c r="AM96" s="295"/>
      <c r="AN96" s="243"/>
      <c r="AO96" s="243"/>
      <c r="AP96" s="370">
        <v>2.2400000000000002</v>
      </c>
    </row>
    <row r="97" spans="1:42" ht="13" thickBot="1" x14ac:dyDescent="0.2">
      <c r="A97" s="240">
        <v>600</v>
      </c>
      <c r="B97" s="252">
        <f t="shared" si="0"/>
        <v>999</v>
      </c>
      <c r="C97" s="252">
        <f t="shared" si="0"/>
        <v>999</v>
      </c>
      <c r="D97" s="252">
        <f t="shared" si="0"/>
        <v>1043</v>
      </c>
      <c r="E97" s="252">
        <f t="shared" si="0"/>
        <v>1175</v>
      </c>
      <c r="F97" s="252">
        <f t="shared" si="0"/>
        <v>1344</v>
      </c>
      <c r="G97" s="252">
        <f t="shared" si="0"/>
        <v>1500</v>
      </c>
      <c r="H97" s="252">
        <f t="shared" si="0"/>
        <v>1753</v>
      </c>
      <c r="I97" s="252">
        <f t="shared" si="0"/>
        <v>1920</v>
      </c>
      <c r="J97" s="252">
        <f t="shared" si="0"/>
        <v>2127</v>
      </c>
      <c r="K97" s="252">
        <f t="shared" si="0"/>
        <v>2351</v>
      </c>
      <c r="L97" s="252">
        <f t="shared" si="0"/>
        <v>0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F97" si="5">W96+B167</f>
        <v>799</v>
      </c>
      <c r="X97" s="295">
        <f t="shared" si="5"/>
        <v>799</v>
      </c>
      <c r="Y97" s="250">
        <f t="shared" si="5"/>
        <v>834</v>
      </c>
      <c r="Z97" s="250">
        <f t="shared" si="5"/>
        <v>940</v>
      </c>
      <c r="AA97" s="250">
        <f t="shared" si="5"/>
        <v>1075</v>
      </c>
      <c r="AB97" s="250">
        <f t="shared" si="5"/>
        <v>1200</v>
      </c>
      <c r="AC97" s="250">
        <f t="shared" si="5"/>
        <v>1402</v>
      </c>
      <c r="AD97" s="250">
        <f t="shared" si="5"/>
        <v>1536</v>
      </c>
      <c r="AE97" s="383">
        <f t="shared" si="5"/>
        <v>1701.2</v>
      </c>
      <c r="AF97" s="383">
        <f t="shared" si="5"/>
        <v>1880.72</v>
      </c>
      <c r="AG97" s="372"/>
      <c r="AH97" s="295"/>
      <c r="AI97" s="295"/>
      <c r="AJ97" s="295"/>
      <c r="AK97" s="295"/>
      <c r="AL97" s="295"/>
      <c r="AM97" s="295"/>
      <c r="AN97" s="243"/>
      <c r="AO97" s="243"/>
      <c r="AP97" s="222">
        <f>AP96+U167</f>
        <v>3.5700000000000003</v>
      </c>
    </row>
    <row r="98" spans="1:42" x14ac:dyDescent="0.15">
      <c r="A98" s="238" t="s">
        <v>11</v>
      </c>
      <c r="B98" s="241">
        <f t="shared" si="0"/>
        <v>654</v>
      </c>
      <c r="C98" s="241">
        <f t="shared" si="0"/>
        <v>654</v>
      </c>
      <c r="D98" s="241">
        <f t="shared" si="0"/>
        <v>654</v>
      </c>
      <c r="E98" s="241">
        <f t="shared" si="0"/>
        <v>764</v>
      </c>
      <c r="F98" s="241">
        <f t="shared" si="0"/>
        <v>871</v>
      </c>
      <c r="G98" s="241">
        <f t="shared" si="0"/>
        <v>980</v>
      </c>
      <c r="H98" s="241">
        <f t="shared" si="0"/>
        <v>1176</v>
      </c>
      <c r="I98" s="241">
        <f t="shared" si="0"/>
        <v>1274</v>
      </c>
      <c r="J98" s="241">
        <f t="shared" si="0"/>
        <v>1411</v>
      </c>
      <c r="K98" s="241">
        <f t="shared" si="0"/>
        <v>1552</v>
      </c>
      <c r="L98" s="241">
        <f t="shared" si="0"/>
        <v>1693</v>
      </c>
      <c r="M98" s="241">
        <f t="shared" si="0"/>
        <v>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523</v>
      </c>
      <c r="X98" s="295">
        <v>523</v>
      </c>
      <c r="Y98" s="250">
        <v>523</v>
      </c>
      <c r="Z98" s="250">
        <v>611</v>
      </c>
      <c r="AA98" s="250">
        <v>697</v>
      </c>
      <c r="AB98" s="250">
        <v>784</v>
      </c>
      <c r="AC98" s="250">
        <v>941</v>
      </c>
      <c r="AD98" s="250">
        <v>1019</v>
      </c>
      <c r="AE98" s="383">
        <f>$AE$74*V98*AP98</f>
        <v>1128.3999999999999</v>
      </c>
      <c r="AF98" s="383">
        <f>$AF$74*V98*AP98</f>
        <v>1241.24</v>
      </c>
      <c r="AG98" s="372">
        <f>$AG$74*V98*AP98</f>
        <v>1354.08</v>
      </c>
      <c r="AH98" s="295"/>
      <c r="AI98" s="295"/>
      <c r="AJ98" s="295"/>
      <c r="AK98" s="295"/>
      <c r="AL98" s="295"/>
      <c r="AM98" s="295"/>
      <c r="AN98" s="243"/>
      <c r="AO98" s="243"/>
      <c r="AP98" s="370">
        <v>2.17</v>
      </c>
    </row>
    <row r="99" spans="1:42" x14ac:dyDescent="0.15">
      <c r="A99" s="244">
        <v>650</v>
      </c>
      <c r="B99" s="245">
        <f t="shared" si="0"/>
        <v>1054</v>
      </c>
      <c r="C99" s="245">
        <f t="shared" si="0"/>
        <v>1054</v>
      </c>
      <c r="D99" s="245">
        <f t="shared" si="0"/>
        <v>1109</v>
      </c>
      <c r="E99" s="245">
        <f t="shared" si="0"/>
        <v>1268</v>
      </c>
      <c r="F99" s="245">
        <f t="shared" si="0"/>
        <v>1430</v>
      </c>
      <c r="G99" s="245">
        <f t="shared" si="0"/>
        <v>1599</v>
      </c>
      <c r="H99" s="245">
        <f t="shared" si="0"/>
        <v>1850</v>
      </c>
      <c r="I99" s="245">
        <f t="shared" si="0"/>
        <v>2019</v>
      </c>
      <c r="J99" s="245">
        <f t="shared" si="0"/>
        <v>2233</v>
      </c>
      <c r="K99" s="245">
        <f t="shared" si="0"/>
        <v>2464</v>
      </c>
      <c r="L99" s="245">
        <f t="shared" si="0"/>
        <v>2723</v>
      </c>
      <c r="M99" s="245">
        <f t="shared" si="0"/>
        <v>0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G99" si="6">W98+B169</f>
        <v>843</v>
      </c>
      <c r="X99" s="295">
        <f t="shared" si="6"/>
        <v>843</v>
      </c>
      <c r="Y99" s="250">
        <f t="shared" si="6"/>
        <v>887</v>
      </c>
      <c r="Z99" s="250">
        <f t="shared" si="6"/>
        <v>1014</v>
      </c>
      <c r="AA99" s="250">
        <f t="shared" si="6"/>
        <v>1144</v>
      </c>
      <c r="AB99" s="250">
        <f t="shared" si="6"/>
        <v>1279</v>
      </c>
      <c r="AC99" s="250">
        <f t="shared" si="6"/>
        <v>1480</v>
      </c>
      <c r="AD99" s="250">
        <f t="shared" si="6"/>
        <v>1615</v>
      </c>
      <c r="AE99" s="383">
        <f t="shared" si="6"/>
        <v>1786.3999999999999</v>
      </c>
      <c r="AF99" s="383">
        <f t="shared" si="6"/>
        <v>1971.24</v>
      </c>
      <c r="AG99" s="372">
        <f t="shared" si="6"/>
        <v>2178.08</v>
      </c>
      <c r="AH99" s="295"/>
      <c r="AI99" s="295"/>
      <c r="AJ99" s="295"/>
      <c r="AK99" s="295"/>
      <c r="AL99" s="295"/>
      <c r="AM99" s="295"/>
      <c r="AN99" s="243"/>
      <c r="AO99" s="243"/>
      <c r="AP99" s="222">
        <f>AP98+U169</f>
        <v>3.49</v>
      </c>
    </row>
    <row r="100" spans="1:42" x14ac:dyDescent="0.15">
      <c r="A100" s="251" t="s">
        <v>12</v>
      </c>
      <c r="B100" s="248">
        <f t="shared" si="0"/>
        <v>698</v>
      </c>
      <c r="C100" s="248">
        <f t="shared" si="0"/>
        <v>698</v>
      </c>
      <c r="D100" s="248">
        <f t="shared" si="0"/>
        <v>698</v>
      </c>
      <c r="E100" s="248">
        <f t="shared" si="0"/>
        <v>806</v>
      </c>
      <c r="F100" s="248">
        <f t="shared" si="0"/>
        <v>916</v>
      </c>
      <c r="G100" s="248">
        <f t="shared" si="0"/>
        <v>1024</v>
      </c>
      <c r="H100" s="248">
        <f t="shared" si="0"/>
        <v>1243</v>
      </c>
      <c r="I100" s="248">
        <f t="shared" si="0"/>
        <v>1351</v>
      </c>
      <c r="J100" s="248">
        <f t="shared" si="0"/>
        <v>1498</v>
      </c>
      <c r="K100" s="248">
        <f t="shared" si="0"/>
        <v>1648</v>
      </c>
      <c r="L100" s="248">
        <f t="shared" si="0"/>
        <v>1798</v>
      </c>
      <c r="M100" s="248">
        <f t="shared" si="0"/>
        <v>1947</v>
      </c>
      <c r="N100" s="248">
        <f t="shared" si="0"/>
        <v>0</v>
      </c>
      <c r="O100" s="248"/>
      <c r="P100" s="248"/>
      <c r="Q100" s="248"/>
      <c r="R100" s="248"/>
      <c r="S100" s="248"/>
      <c r="T100" s="249"/>
      <c r="V100" s="239">
        <v>28</v>
      </c>
      <c r="W100" s="243">
        <v>558</v>
      </c>
      <c r="X100" s="295">
        <v>558</v>
      </c>
      <c r="Y100" s="250">
        <v>558</v>
      </c>
      <c r="Z100" s="250">
        <v>645</v>
      </c>
      <c r="AA100" s="250">
        <v>733</v>
      </c>
      <c r="AB100" s="250">
        <v>819</v>
      </c>
      <c r="AC100" s="250">
        <v>994</v>
      </c>
      <c r="AD100" s="250">
        <v>1081</v>
      </c>
      <c r="AE100" s="383">
        <f>$AE$74*V100*AP100</f>
        <v>1198.4000000000001</v>
      </c>
      <c r="AF100" s="383">
        <f>$AF$74*V100*AP100</f>
        <v>1318.24</v>
      </c>
      <c r="AG100" s="372">
        <f>$AG$74*V100*AP100</f>
        <v>1438.0800000000002</v>
      </c>
      <c r="AH100" s="383">
        <f>$AH$74*V100*AP100</f>
        <v>1557.92</v>
      </c>
      <c r="AI100" s="295"/>
      <c r="AJ100" s="295"/>
      <c r="AK100" s="295"/>
      <c r="AL100" s="295"/>
      <c r="AM100" s="295"/>
      <c r="AN100" s="243"/>
      <c r="AO100" s="243"/>
      <c r="AP100" s="370">
        <v>2.14</v>
      </c>
    </row>
    <row r="101" spans="1:42" x14ac:dyDescent="0.15">
      <c r="A101" s="244">
        <v>700</v>
      </c>
      <c r="B101" s="245">
        <f t="shared" si="0"/>
        <v>1118</v>
      </c>
      <c r="C101" s="245">
        <f t="shared" si="0"/>
        <v>1118</v>
      </c>
      <c r="D101" s="245">
        <f t="shared" si="0"/>
        <v>1174</v>
      </c>
      <c r="E101" s="245">
        <f t="shared" si="0"/>
        <v>1348</v>
      </c>
      <c r="F101" s="245">
        <f t="shared" si="0"/>
        <v>1516</v>
      </c>
      <c r="G101" s="245">
        <f t="shared" si="0"/>
        <v>1688</v>
      </c>
      <c r="H101" s="245">
        <f t="shared" si="0"/>
        <v>1985</v>
      </c>
      <c r="I101" s="245">
        <f t="shared" si="0"/>
        <v>2173</v>
      </c>
      <c r="J101" s="245">
        <f t="shared" si="0"/>
        <v>2403</v>
      </c>
      <c r="K101" s="245">
        <f t="shared" si="0"/>
        <v>2604</v>
      </c>
      <c r="L101" s="245">
        <f t="shared" si="0"/>
        <v>2900</v>
      </c>
      <c r="M101" s="245">
        <f t="shared" si="0"/>
        <v>3140</v>
      </c>
      <c r="N101" s="245">
        <f t="shared" si="0"/>
        <v>0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H101" si="7">W100+B171</f>
        <v>894</v>
      </c>
      <c r="X101" s="295">
        <f t="shared" si="7"/>
        <v>894</v>
      </c>
      <c r="Y101" s="250">
        <f t="shared" si="7"/>
        <v>939</v>
      </c>
      <c r="Z101" s="250">
        <f t="shared" si="7"/>
        <v>1078</v>
      </c>
      <c r="AA101" s="250">
        <f t="shared" si="7"/>
        <v>1213</v>
      </c>
      <c r="AB101" s="250">
        <f t="shared" si="7"/>
        <v>1350</v>
      </c>
      <c r="AC101" s="250">
        <f t="shared" si="7"/>
        <v>1588</v>
      </c>
      <c r="AD101" s="250">
        <f t="shared" si="7"/>
        <v>1738</v>
      </c>
      <c r="AE101" s="383">
        <f t="shared" si="7"/>
        <v>1922.4</v>
      </c>
      <c r="AF101" s="383">
        <f t="shared" si="7"/>
        <v>2083.2399999999998</v>
      </c>
      <c r="AG101" s="372">
        <f t="shared" si="7"/>
        <v>2320.08</v>
      </c>
      <c r="AH101" s="383">
        <f t="shared" si="7"/>
        <v>2511.6000000000004</v>
      </c>
      <c r="AI101" s="295"/>
      <c r="AJ101" s="295"/>
      <c r="AK101" s="295"/>
      <c r="AL101" s="295"/>
      <c r="AM101" s="295"/>
      <c r="AN101" s="243"/>
      <c r="AO101" s="243"/>
      <c r="AP101" s="222">
        <f>AP100+U171</f>
        <v>3.45</v>
      </c>
    </row>
    <row r="102" spans="1:42" x14ac:dyDescent="0.15">
      <c r="A102" s="251" t="s">
        <v>13</v>
      </c>
      <c r="B102" s="248">
        <f t="shared" si="0"/>
        <v>741</v>
      </c>
      <c r="C102" s="248">
        <f t="shared" si="0"/>
        <v>741</v>
      </c>
      <c r="D102" s="248">
        <f t="shared" si="0"/>
        <v>741</v>
      </c>
      <c r="E102" s="248">
        <f t="shared" si="0"/>
        <v>850</v>
      </c>
      <c r="F102" s="248">
        <f t="shared" si="0"/>
        <v>960</v>
      </c>
      <c r="G102" s="248">
        <f t="shared" si="0"/>
        <v>1079</v>
      </c>
      <c r="H102" s="248">
        <f t="shared" si="0"/>
        <v>1296</v>
      </c>
      <c r="I102" s="248">
        <f t="shared" si="0"/>
        <v>1418</v>
      </c>
      <c r="J102" s="248">
        <f t="shared" si="0"/>
        <v>1575</v>
      </c>
      <c r="K102" s="248">
        <f t="shared" si="0"/>
        <v>1733</v>
      </c>
      <c r="L102" s="248">
        <f t="shared" si="0"/>
        <v>1890</v>
      </c>
      <c r="M102" s="248">
        <f t="shared" si="0"/>
        <v>2048</v>
      </c>
      <c r="N102" s="248">
        <f t="shared" si="0"/>
        <v>2205</v>
      </c>
      <c r="O102" s="248">
        <f t="shared" si="0"/>
        <v>2363</v>
      </c>
      <c r="P102" s="248"/>
      <c r="Q102" s="248"/>
      <c r="R102" s="248"/>
      <c r="S102" s="248"/>
      <c r="T102" s="249"/>
      <c r="V102" s="239">
        <v>30</v>
      </c>
      <c r="W102" s="243">
        <v>593</v>
      </c>
      <c r="X102" s="295">
        <v>593</v>
      </c>
      <c r="Y102" s="250">
        <v>593</v>
      </c>
      <c r="Z102" s="250">
        <v>680</v>
      </c>
      <c r="AA102" s="250">
        <v>768</v>
      </c>
      <c r="AB102" s="250">
        <v>863</v>
      </c>
      <c r="AC102" s="250">
        <v>1037</v>
      </c>
      <c r="AD102" s="250">
        <v>1134</v>
      </c>
      <c r="AE102" s="383">
        <f>$AE$74*V102*AP102</f>
        <v>1260</v>
      </c>
      <c r="AF102" s="383">
        <f>$AF$74*V102*AP102</f>
        <v>1386</v>
      </c>
      <c r="AG102" s="372">
        <f>$AG$74*V102*AP102</f>
        <v>1512</v>
      </c>
      <c r="AH102" s="383">
        <f>$AH$74*V102*AP102</f>
        <v>1638</v>
      </c>
      <c r="AI102" s="383">
        <f>$AI$74*V102*AP102</f>
        <v>1764</v>
      </c>
      <c r="AJ102" s="383">
        <f>$AJ$74*V102*AP102</f>
        <v>1890</v>
      </c>
      <c r="AK102" s="295"/>
      <c r="AL102" s="295"/>
      <c r="AM102" s="295"/>
      <c r="AN102" s="243"/>
      <c r="AO102" s="243"/>
      <c r="AP102" s="370">
        <v>2.1</v>
      </c>
    </row>
    <row r="103" spans="1:42" x14ac:dyDescent="0.15">
      <c r="A103" s="244">
        <v>750</v>
      </c>
      <c r="B103" s="245">
        <f t="shared" si="0"/>
        <v>1191</v>
      </c>
      <c r="C103" s="245">
        <f t="shared" si="0"/>
        <v>1191</v>
      </c>
      <c r="D103" s="245">
        <f t="shared" si="0"/>
        <v>1251</v>
      </c>
      <c r="E103" s="245">
        <f t="shared" si="0"/>
        <v>1429</v>
      </c>
      <c r="F103" s="245">
        <f t="shared" si="0"/>
        <v>1601</v>
      </c>
      <c r="G103" s="245">
        <f t="shared" si="0"/>
        <v>1789</v>
      </c>
      <c r="H103" s="245">
        <f t="shared" si="0"/>
        <v>2089</v>
      </c>
      <c r="I103" s="245">
        <f t="shared" si="0"/>
        <v>2296</v>
      </c>
      <c r="J103" s="245">
        <f t="shared" si="0"/>
        <v>2541</v>
      </c>
      <c r="K103" s="245">
        <f t="shared" si="0"/>
        <v>2751</v>
      </c>
      <c r="L103" s="245">
        <f t="shared" si="0"/>
        <v>3065</v>
      </c>
      <c r="M103" s="245">
        <f t="shared" si="0"/>
        <v>3325</v>
      </c>
      <c r="N103" s="245">
        <f t="shared" si="0"/>
        <v>3581</v>
      </c>
      <c r="O103" s="245">
        <f t="shared" si="0"/>
        <v>3836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8">W102+B173</f>
        <v>953</v>
      </c>
      <c r="X103" s="295">
        <f t="shared" si="8"/>
        <v>953</v>
      </c>
      <c r="Y103" s="250">
        <f t="shared" si="8"/>
        <v>1001</v>
      </c>
      <c r="Z103" s="250">
        <f t="shared" si="8"/>
        <v>1143</v>
      </c>
      <c r="AA103" s="250">
        <f t="shared" si="8"/>
        <v>1281</v>
      </c>
      <c r="AB103" s="250">
        <f t="shared" si="8"/>
        <v>1431</v>
      </c>
      <c r="AC103" s="250">
        <f t="shared" si="8"/>
        <v>1671</v>
      </c>
      <c r="AD103" s="250">
        <f t="shared" si="8"/>
        <v>1837</v>
      </c>
      <c r="AE103" s="383">
        <f t="shared" si="8"/>
        <v>2033</v>
      </c>
      <c r="AF103" s="383">
        <f t="shared" si="8"/>
        <v>2201</v>
      </c>
      <c r="AG103" s="372">
        <f t="shared" si="8"/>
        <v>2452</v>
      </c>
      <c r="AH103" s="383">
        <f t="shared" si="8"/>
        <v>2659.8</v>
      </c>
      <c r="AI103" s="383">
        <f t="shared" si="8"/>
        <v>2864.4</v>
      </c>
      <c r="AJ103" s="383">
        <f t="shared" si="8"/>
        <v>3069</v>
      </c>
      <c r="AK103" s="295"/>
      <c r="AL103" s="295"/>
      <c r="AM103" s="295"/>
      <c r="AN103" s="243"/>
      <c r="AO103" s="243"/>
      <c r="AP103" s="222">
        <f>AP102+U173</f>
        <v>3.41</v>
      </c>
    </row>
    <row r="104" spans="1:42" x14ac:dyDescent="0.15">
      <c r="A104" s="251" t="s">
        <v>14</v>
      </c>
      <c r="B104" s="248">
        <f t="shared" si="0"/>
        <v>765</v>
      </c>
      <c r="C104" s="248">
        <f t="shared" si="0"/>
        <v>773</v>
      </c>
      <c r="D104" s="248">
        <f t="shared" si="0"/>
        <v>773</v>
      </c>
      <c r="E104" s="248">
        <f t="shared" si="0"/>
        <v>894</v>
      </c>
      <c r="F104" s="248">
        <f t="shared" si="0"/>
        <v>1014</v>
      </c>
      <c r="G104" s="248">
        <f t="shared" si="0"/>
        <v>1133</v>
      </c>
      <c r="H104" s="248">
        <f t="shared" si="0"/>
        <v>1351</v>
      </c>
      <c r="I104" s="248">
        <f t="shared" si="0"/>
        <v>1493</v>
      </c>
      <c r="J104" s="248">
        <f t="shared" si="0"/>
        <v>1656</v>
      </c>
      <c r="K104" s="248">
        <f t="shared" si="0"/>
        <v>1822</v>
      </c>
      <c r="L104" s="248">
        <f t="shared" si="0"/>
        <v>1987</v>
      </c>
      <c r="M104" s="248">
        <f t="shared" si="0"/>
        <v>2153</v>
      </c>
      <c r="N104" s="248">
        <f t="shared" si="0"/>
        <v>2318</v>
      </c>
      <c r="O104" s="248">
        <f t="shared" si="0"/>
        <v>2484</v>
      </c>
      <c r="P104" s="248">
        <f t="shared" si="0"/>
        <v>2650</v>
      </c>
      <c r="Q104" s="248"/>
      <c r="R104" s="248"/>
      <c r="S104" s="248"/>
      <c r="T104" s="249"/>
      <c r="V104" s="239">
        <v>32</v>
      </c>
      <c r="W104" s="243">
        <v>612</v>
      </c>
      <c r="X104" s="295">
        <v>618</v>
      </c>
      <c r="Y104" s="250">
        <v>618</v>
      </c>
      <c r="Z104" s="250">
        <v>715</v>
      </c>
      <c r="AA104" s="250">
        <v>811</v>
      </c>
      <c r="AB104" s="250">
        <v>906</v>
      </c>
      <c r="AC104" s="250">
        <v>1081</v>
      </c>
      <c r="AD104" s="250">
        <v>1194</v>
      </c>
      <c r="AE104" s="383">
        <f>$AE$74*V104*AP104</f>
        <v>1324.8</v>
      </c>
      <c r="AF104" s="383">
        <f>$AF$74*V104*AP104</f>
        <v>1457.28</v>
      </c>
      <c r="AG104" s="372">
        <f>$AG$74*V104*AP104</f>
        <v>1589.7599999999998</v>
      </c>
      <c r="AH104" s="383">
        <f>$AH$74*V104*AP104</f>
        <v>1722.2399999999998</v>
      </c>
      <c r="AI104" s="383">
        <f>$AI$74*V104*AP104</f>
        <v>1854.7199999999998</v>
      </c>
      <c r="AJ104" s="383">
        <f>$AJ$74*V104*AP104</f>
        <v>1987.1999999999998</v>
      </c>
      <c r="AK104" s="383">
        <f>$AK$74*V104*AP104</f>
        <v>2119.6799999999998</v>
      </c>
      <c r="AL104" s="295"/>
      <c r="AM104" s="295"/>
      <c r="AN104" s="243"/>
      <c r="AO104" s="243"/>
      <c r="AP104" s="370">
        <v>2.0699999999999998</v>
      </c>
    </row>
    <row r="105" spans="1:42" x14ac:dyDescent="0.15">
      <c r="A105" s="244">
        <v>800</v>
      </c>
      <c r="B105" s="245">
        <f t="shared" si="0"/>
        <v>1235</v>
      </c>
      <c r="C105" s="245">
        <f t="shared" si="0"/>
        <v>1243</v>
      </c>
      <c r="D105" s="245">
        <f t="shared" si="0"/>
        <v>1305</v>
      </c>
      <c r="E105" s="245">
        <f t="shared" si="0"/>
        <v>1499</v>
      </c>
      <c r="F105" s="245">
        <f t="shared" si="0"/>
        <v>1680</v>
      </c>
      <c r="G105" s="245">
        <f t="shared" si="0"/>
        <v>1890</v>
      </c>
      <c r="H105" s="245">
        <f t="shared" si="0"/>
        <v>2178</v>
      </c>
      <c r="I105" s="245">
        <f t="shared" si="0"/>
        <v>2406</v>
      </c>
      <c r="J105" s="245">
        <f t="shared" si="0"/>
        <v>2662</v>
      </c>
      <c r="K105" s="245">
        <f t="shared" si="0"/>
        <v>2907</v>
      </c>
      <c r="L105" s="245">
        <f t="shared" si="0"/>
        <v>3206</v>
      </c>
      <c r="M105" s="245">
        <f t="shared" si="0"/>
        <v>3474</v>
      </c>
      <c r="N105" s="245">
        <f t="shared" si="0"/>
        <v>3741</v>
      </c>
      <c r="O105" s="245">
        <f t="shared" si="0"/>
        <v>4008</v>
      </c>
      <c r="P105" s="245">
        <f t="shared" si="0"/>
        <v>4275</v>
      </c>
      <c r="Q105" s="245"/>
      <c r="R105" s="245"/>
      <c r="S105" s="245"/>
      <c r="T105" s="246"/>
      <c r="V105" s="239">
        <v>800</v>
      </c>
      <c r="W105" s="243">
        <f t="shared" ref="W105:AK105" si="9">W104+B175</f>
        <v>988</v>
      </c>
      <c r="X105" s="295">
        <f t="shared" si="9"/>
        <v>994</v>
      </c>
      <c r="Y105" s="250">
        <f t="shared" si="9"/>
        <v>1044</v>
      </c>
      <c r="Z105" s="250">
        <f t="shared" si="9"/>
        <v>1199</v>
      </c>
      <c r="AA105" s="250">
        <f t="shared" si="9"/>
        <v>1344</v>
      </c>
      <c r="AB105" s="250">
        <f t="shared" si="9"/>
        <v>1512</v>
      </c>
      <c r="AC105" s="250">
        <f t="shared" si="9"/>
        <v>1742</v>
      </c>
      <c r="AD105" s="250">
        <f t="shared" si="9"/>
        <v>1925</v>
      </c>
      <c r="AE105" s="383">
        <f t="shared" si="9"/>
        <v>2129.8000000000002</v>
      </c>
      <c r="AF105" s="383">
        <f t="shared" si="9"/>
        <v>2325.2799999999997</v>
      </c>
      <c r="AG105" s="372">
        <f t="shared" si="9"/>
        <v>2564.7599999999998</v>
      </c>
      <c r="AH105" s="383">
        <f t="shared" si="9"/>
        <v>2778.88</v>
      </c>
      <c r="AI105" s="383">
        <f t="shared" si="9"/>
        <v>2992.64</v>
      </c>
      <c r="AJ105" s="383">
        <f t="shared" si="9"/>
        <v>3206.3999999999996</v>
      </c>
      <c r="AK105" s="383">
        <f t="shared" si="9"/>
        <v>3420.16</v>
      </c>
      <c r="AL105" s="295"/>
      <c r="AM105" s="295"/>
      <c r="AN105" s="243"/>
      <c r="AO105" s="243"/>
      <c r="AP105" s="222">
        <f>AP104+U175</f>
        <v>3.34</v>
      </c>
    </row>
    <row r="106" spans="1:42" x14ac:dyDescent="0.15">
      <c r="A106" s="251" t="s">
        <v>15</v>
      </c>
      <c r="B106" s="248">
        <f t="shared" si="0"/>
        <v>806</v>
      </c>
      <c r="C106" s="248">
        <f t="shared" si="0"/>
        <v>806</v>
      </c>
      <c r="D106" s="248">
        <f t="shared" si="0"/>
        <v>806</v>
      </c>
      <c r="E106" s="248">
        <f t="shared" si="0"/>
        <v>938</v>
      </c>
      <c r="F106" s="248">
        <f t="shared" si="0"/>
        <v>1058</v>
      </c>
      <c r="G106" s="248">
        <f t="shared" si="0"/>
        <v>1200</v>
      </c>
      <c r="H106" s="248">
        <f t="shared" si="0"/>
        <v>1395</v>
      </c>
      <c r="I106" s="248">
        <f t="shared" si="0"/>
        <v>1570</v>
      </c>
      <c r="J106" s="248">
        <f t="shared" si="0"/>
        <v>1743</v>
      </c>
      <c r="K106" s="248">
        <f t="shared" si="0"/>
        <v>1917</v>
      </c>
      <c r="L106" s="248">
        <f t="shared" si="0"/>
        <v>2091</v>
      </c>
      <c r="M106" s="248">
        <f t="shared" si="0"/>
        <v>2265</v>
      </c>
      <c r="N106" s="248">
        <f t="shared" si="0"/>
        <v>2440</v>
      </c>
      <c r="O106" s="248">
        <f t="shared" si="0"/>
        <v>2614</v>
      </c>
      <c r="P106" s="248">
        <f t="shared" si="0"/>
        <v>2788</v>
      </c>
      <c r="Q106" s="248">
        <f>ROUND(AL106*$T$76,0)</f>
        <v>2962</v>
      </c>
      <c r="R106" s="248"/>
      <c r="S106" s="248"/>
      <c r="T106" s="249"/>
      <c r="V106" s="239">
        <v>34</v>
      </c>
      <c r="W106" s="243">
        <v>645</v>
      </c>
      <c r="X106" s="295">
        <v>645</v>
      </c>
      <c r="Y106" s="250">
        <v>645</v>
      </c>
      <c r="Z106" s="250">
        <v>750</v>
      </c>
      <c r="AA106" s="250">
        <v>846</v>
      </c>
      <c r="AB106" s="250">
        <v>960</v>
      </c>
      <c r="AC106" s="250">
        <v>1116</v>
      </c>
      <c r="AD106" s="250">
        <v>1256</v>
      </c>
      <c r="AE106" s="383">
        <f>$AE$74*V106*AP106</f>
        <v>1393.9999999999998</v>
      </c>
      <c r="AF106" s="383">
        <f>$AF$74*V106*AP106</f>
        <v>1533.3999999999999</v>
      </c>
      <c r="AG106" s="372">
        <f>$AG$74*V106*AP106</f>
        <v>1672.8</v>
      </c>
      <c r="AH106" s="383">
        <f>$AH$74*V106*AP106</f>
        <v>1812.1999999999998</v>
      </c>
      <c r="AI106" s="383">
        <f>$AI$74*V106*AP106</f>
        <v>1951.6</v>
      </c>
      <c r="AJ106" s="383">
        <f>$AJ$74*V106*AP106</f>
        <v>2091</v>
      </c>
      <c r="AK106" s="383">
        <f>$AK$74*V106*AP106</f>
        <v>2230.3999999999996</v>
      </c>
      <c r="AL106" s="383">
        <f>$AL$74*V106*AP106</f>
        <v>2369.7999999999997</v>
      </c>
      <c r="AM106" s="295"/>
      <c r="AN106" s="243"/>
      <c r="AO106" s="243"/>
      <c r="AP106" s="370">
        <v>2.0499999999999998</v>
      </c>
    </row>
    <row r="107" spans="1:42" x14ac:dyDescent="0.15">
      <c r="A107" s="244">
        <v>850</v>
      </c>
      <c r="B107" s="245">
        <f t="shared" ref="B107:P123" si="10">ROUND(W107*$T$76,0)</f>
        <v>1293</v>
      </c>
      <c r="C107" s="245">
        <f t="shared" si="10"/>
        <v>1293</v>
      </c>
      <c r="D107" s="245">
        <f t="shared" si="10"/>
        <v>1368</v>
      </c>
      <c r="E107" s="245">
        <f t="shared" si="10"/>
        <v>1576</v>
      </c>
      <c r="F107" s="245">
        <f t="shared" si="10"/>
        <v>1765</v>
      </c>
      <c r="G107" s="245">
        <f t="shared" si="10"/>
        <v>2001</v>
      </c>
      <c r="H107" s="245">
        <f t="shared" si="10"/>
        <v>2271</v>
      </c>
      <c r="I107" s="245">
        <f t="shared" si="10"/>
        <v>2561</v>
      </c>
      <c r="J107" s="245">
        <f t="shared" si="10"/>
        <v>2831</v>
      </c>
      <c r="K107" s="245">
        <f t="shared" si="10"/>
        <v>3063</v>
      </c>
      <c r="L107" s="245">
        <f t="shared" si="10"/>
        <v>3350</v>
      </c>
      <c r="M107" s="245">
        <f t="shared" si="10"/>
        <v>3624</v>
      </c>
      <c r="N107" s="245">
        <f t="shared" si="10"/>
        <v>3903</v>
      </c>
      <c r="O107" s="245">
        <f t="shared" si="10"/>
        <v>4182</v>
      </c>
      <c r="P107" s="245">
        <f t="shared" si="10"/>
        <v>4461</v>
      </c>
      <c r="Q107" s="245">
        <f>ROUND(AL107*$T$76,0)</f>
        <v>4740</v>
      </c>
      <c r="R107" s="245"/>
      <c r="S107" s="245"/>
      <c r="T107" s="246"/>
      <c r="V107" s="239">
        <v>850</v>
      </c>
      <c r="W107" s="243">
        <f t="shared" ref="W107:AL107" si="11">W106+B177</f>
        <v>1034</v>
      </c>
      <c r="X107" s="295">
        <f t="shared" si="11"/>
        <v>1034</v>
      </c>
      <c r="Y107" s="250">
        <f t="shared" si="11"/>
        <v>1094</v>
      </c>
      <c r="Z107" s="250">
        <f t="shared" si="11"/>
        <v>1261</v>
      </c>
      <c r="AA107" s="250">
        <f t="shared" si="11"/>
        <v>1412</v>
      </c>
      <c r="AB107" s="250">
        <f t="shared" si="11"/>
        <v>1601</v>
      </c>
      <c r="AC107" s="250">
        <f t="shared" si="11"/>
        <v>1817</v>
      </c>
      <c r="AD107" s="250">
        <f t="shared" si="11"/>
        <v>2049</v>
      </c>
      <c r="AE107" s="383">
        <f t="shared" si="11"/>
        <v>2265</v>
      </c>
      <c r="AF107" s="383">
        <f t="shared" si="11"/>
        <v>2450.3999999999996</v>
      </c>
      <c r="AG107" s="372">
        <f t="shared" si="11"/>
        <v>2679.8</v>
      </c>
      <c r="AH107" s="383">
        <f t="shared" si="11"/>
        <v>2899.5199999999995</v>
      </c>
      <c r="AI107" s="383">
        <f t="shared" si="11"/>
        <v>3122.56</v>
      </c>
      <c r="AJ107" s="383">
        <f t="shared" si="11"/>
        <v>3345.6</v>
      </c>
      <c r="AK107" s="383">
        <f t="shared" si="11"/>
        <v>3568.6399999999994</v>
      </c>
      <c r="AL107" s="383">
        <f t="shared" si="11"/>
        <v>3791.6799999999994</v>
      </c>
      <c r="AM107" s="295"/>
      <c r="AN107" s="243"/>
      <c r="AO107" s="243"/>
      <c r="AP107" s="222">
        <f>AP106+U177</f>
        <v>3.28</v>
      </c>
    </row>
    <row r="108" spans="1:42" x14ac:dyDescent="0.15">
      <c r="A108" s="251" t="s">
        <v>16</v>
      </c>
      <c r="B108" s="248">
        <f t="shared" si="10"/>
        <v>850</v>
      </c>
      <c r="C108" s="248">
        <f t="shared" si="10"/>
        <v>850</v>
      </c>
      <c r="D108" s="248">
        <f t="shared" si="10"/>
        <v>850</v>
      </c>
      <c r="E108" s="248">
        <f t="shared" si="10"/>
        <v>980</v>
      </c>
      <c r="F108" s="248">
        <f t="shared" si="10"/>
        <v>1090</v>
      </c>
      <c r="G108" s="248">
        <f t="shared" si="10"/>
        <v>1268</v>
      </c>
      <c r="H108" s="248">
        <f t="shared" si="10"/>
        <v>1450</v>
      </c>
      <c r="I108" s="248">
        <f t="shared" si="10"/>
        <v>1634</v>
      </c>
      <c r="J108" s="248">
        <f t="shared" si="10"/>
        <v>1809</v>
      </c>
      <c r="K108" s="248">
        <f t="shared" si="10"/>
        <v>1990</v>
      </c>
      <c r="L108" s="248">
        <f t="shared" si="10"/>
        <v>2171</v>
      </c>
      <c r="M108" s="248">
        <f t="shared" si="10"/>
        <v>2352</v>
      </c>
      <c r="N108" s="248">
        <f t="shared" si="10"/>
        <v>2533</v>
      </c>
      <c r="O108" s="248">
        <f t="shared" si="10"/>
        <v>2714</v>
      </c>
      <c r="P108" s="248">
        <f t="shared" si="10"/>
        <v>2894</v>
      </c>
      <c r="Q108" s="248">
        <f>ROUND(AL108*$T$76,0)</f>
        <v>3075</v>
      </c>
      <c r="R108" s="248">
        <f>ROUND(AM108*$T$76,0)</f>
        <v>3256</v>
      </c>
      <c r="S108" s="248"/>
      <c r="T108" s="249"/>
      <c r="V108" s="239">
        <v>36</v>
      </c>
      <c r="W108" s="243">
        <v>680</v>
      </c>
      <c r="X108" s="295">
        <v>680</v>
      </c>
      <c r="Y108" s="250">
        <v>680</v>
      </c>
      <c r="Z108" s="250">
        <v>784</v>
      </c>
      <c r="AA108" s="250">
        <v>872</v>
      </c>
      <c r="AB108" s="250">
        <v>1014</v>
      </c>
      <c r="AC108" s="250">
        <v>1160</v>
      </c>
      <c r="AD108" s="250">
        <v>1307</v>
      </c>
      <c r="AE108" s="383">
        <f>$AE$74*V108*AP108</f>
        <v>1447.1999999999998</v>
      </c>
      <c r="AF108" s="383">
        <f>$AF$74*V108*AP108</f>
        <v>1591.9199999999998</v>
      </c>
      <c r="AG108" s="372">
        <f>$AG$74*V108*AP108</f>
        <v>1736.6399999999999</v>
      </c>
      <c r="AH108" s="383">
        <f>$AH$74*V108*AP108</f>
        <v>1881.36</v>
      </c>
      <c r="AI108" s="383">
        <f>$AI$74*V108*AP108</f>
        <v>2026.0799999999997</v>
      </c>
      <c r="AJ108" s="383">
        <f>$AJ$74*V108*AP108</f>
        <v>2170.7999999999997</v>
      </c>
      <c r="AK108" s="383">
        <f>$AK$74*V108*AP108</f>
        <v>2315.5199999999995</v>
      </c>
      <c r="AL108" s="383">
        <f>$AL$74*V108*AP108</f>
        <v>2460.2399999999998</v>
      </c>
      <c r="AM108" s="383">
        <f>$AM$74*V108*AP108</f>
        <v>2604.9599999999996</v>
      </c>
      <c r="AN108" s="243"/>
      <c r="AO108" s="243"/>
      <c r="AP108" s="370">
        <v>2.0099999999999998</v>
      </c>
    </row>
    <row r="109" spans="1:42" ht="13" thickBot="1" x14ac:dyDescent="0.2">
      <c r="A109" s="240">
        <v>900</v>
      </c>
      <c r="B109" s="252">
        <f t="shared" si="10"/>
        <v>1364</v>
      </c>
      <c r="C109" s="252">
        <f t="shared" si="10"/>
        <v>1364</v>
      </c>
      <c r="D109" s="252">
        <f t="shared" si="10"/>
        <v>1444</v>
      </c>
      <c r="E109" s="252">
        <f t="shared" si="10"/>
        <v>1655</v>
      </c>
      <c r="F109" s="252">
        <f t="shared" si="10"/>
        <v>1839</v>
      </c>
      <c r="G109" s="252">
        <f t="shared" si="10"/>
        <v>2115</v>
      </c>
      <c r="H109" s="252">
        <f t="shared" si="10"/>
        <v>2396</v>
      </c>
      <c r="I109" s="252">
        <f t="shared" si="10"/>
        <v>2679</v>
      </c>
      <c r="J109" s="252">
        <f t="shared" si="10"/>
        <v>2909</v>
      </c>
      <c r="K109" s="252">
        <f t="shared" si="10"/>
        <v>3199</v>
      </c>
      <c r="L109" s="252">
        <f t="shared" si="10"/>
        <v>3497</v>
      </c>
      <c r="M109" s="252">
        <f t="shared" si="10"/>
        <v>3791</v>
      </c>
      <c r="N109" s="252">
        <f t="shared" si="10"/>
        <v>4082</v>
      </c>
      <c r="O109" s="252">
        <f t="shared" si="10"/>
        <v>4374</v>
      </c>
      <c r="P109" s="252">
        <f t="shared" si="10"/>
        <v>4666</v>
      </c>
      <c r="Q109" s="252">
        <f>ROUND(AL109*$T$76,0)</f>
        <v>4957</v>
      </c>
      <c r="R109" s="252">
        <f t="shared" ref="Q109:T133" si="12">ROUND(AM109*$T$76,0)</f>
        <v>5249</v>
      </c>
      <c r="S109" s="252"/>
      <c r="T109" s="253"/>
      <c r="V109" s="239">
        <v>900</v>
      </c>
      <c r="W109" s="243">
        <f t="shared" ref="W109:AM109" si="13">W108+B179</f>
        <v>1091</v>
      </c>
      <c r="X109" s="295">
        <f t="shared" si="13"/>
        <v>1091</v>
      </c>
      <c r="Y109" s="250">
        <f t="shared" si="13"/>
        <v>1155</v>
      </c>
      <c r="Z109" s="250">
        <f t="shared" si="13"/>
        <v>1324</v>
      </c>
      <c r="AA109" s="250">
        <f t="shared" si="13"/>
        <v>1471</v>
      </c>
      <c r="AB109" s="250">
        <f t="shared" si="13"/>
        <v>1692</v>
      </c>
      <c r="AC109" s="250">
        <f t="shared" si="13"/>
        <v>1917</v>
      </c>
      <c r="AD109" s="250">
        <f t="shared" si="13"/>
        <v>2143</v>
      </c>
      <c r="AE109" s="383">
        <f t="shared" si="13"/>
        <v>2327.1999999999998</v>
      </c>
      <c r="AF109" s="383">
        <f t="shared" si="13"/>
        <v>2558.92</v>
      </c>
      <c r="AG109" s="372">
        <f t="shared" si="13"/>
        <v>2797.64</v>
      </c>
      <c r="AH109" s="383">
        <f t="shared" si="13"/>
        <v>3032.64</v>
      </c>
      <c r="AI109" s="383">
        <f t="shared" si="13"/>
        <v>3265.9199999999996</v>
      </c>
      <c r="AJ109" s="383">
        <f t="shared" si="13"/>
        <v>3499.2</v>
      </c>
      <c r="AK109" s="383">
        <f t="shared" si="13"/>
        <v>3732.4799999999996</v>
      </c>
      <c r="AL109" s="383">
        <f t="shared" si="13"/>
        <v>3965.7599999999998</v>
      </c>
      <c r="AM109" s="383">
        <f t="shared" si="13"/>
        <v>4199.0399999999991</v>
      </c>
      <c r="AN109" s="243"/>
      <c r="AO109" s="243"/>
      <c r="AP109" s="222">
        <f>AP108+U179</f>
        <v>3.2399999999999998</v>
      </c>
    </row>
    <row r="110" spans="1:42" x14ac:dyDescent="0.15">
      <c r="A110" s="238" t="s">
        <v>17</v>
      </c>
      <c r="B110" s="241">
        <f t="shared" si="10"/>
        <v>855</v>
      </c>
      <c r="C110" s="241">
        <f t="shared" si="10"/>
        <v>884</v>
      </c>
      <c r="D110" s="241">
        <f t="shared" si="10"/>
        <v>897</v>
      </c>
      <c r="E110" s="241">
        <f t="shared" si="10"/>
        <v>1031</v>
      </c>
      <c r="F110" s="241">
        <f t="shared" si="10"/>
        <v>1146</v>
      </c>
      <c r="G110" s="241">
        <f t="shared" si="10"/>
        <v>1337</v>
      </c>
      <c r="H110" s="241">
        <f t="shared" si="10"/>
        <v>1528</v>
      </c>
      <c r="I110" s="241">
        <f t="shared" si="10"/>
        <v>1719</v>
      </c>
      <c r="J110" s="241">
        <f t="shared" si="10"/>
        <v>1910</v>
      </c>
      <c r="K110" s="241">
        <f t="shared" si="10"/>
        <v>2100</v>
      </c>
      <c r="L110" s="241">
        <f t="shared" si="10"/>
        <v>2291</v>
      </c>
      <c r="M110" s="241">
        <f t="shared" si="10"/>
        <v>2482</v>
      </c>
      <c r="N110" s="241">
        <f t="shared" si="10"/>
        <v>2673</v>
      </c>
      <c r="O110" s="241">
        <f t="shared" si="10"/>
        <v>2864</v>
      </c>
      <c r="P110" s="241">
        <f t="shared" si="10"/>
        <v>3055</v>
      </c>
      <c r="Q110" s="241">
        <f t="shared" si="12"/>
        <v>3246</v>
      </c>
      <c r="R110" s="241">
        <f t="shared" si="12"/>
        <v>3437</v>
      </c>
      <c r="S110" s="241">
        <f>ROUND(AN110*$T$76,0)</f>
        <v>3628</v>
      </c>
      <c r="T110" s="242"/>
      <c r="V110" s="239">
        <v>38</v>
      </c>
      <c r="W110" s="380">
        <f>$W$74*V110*$W$134</f>
        <v>684</v>
      </c>
      <c r="X110" s="380">
        <f>$X$74*V110*$X$134</f>
        <v>706.80000000000007</v>
      </c>
      <c r="Y110" s="380">
        <f>$Y$74*V110*$Y$134</f>
        <v>717.43999999999994</v>
      </c>
      <c r="Z110" s="380">
        <f>$Z$74*V110*$Z$134</f>
        <v>824.6</v>
      </c>
      <c r="AA110" s="380">
        <f>$AA$74*V110*$AA$134</f>
        <v>916.56</v>
      </c>
      <c r="AB110" s="380">
        <f>$AB$74*V110*$AB$134</f>
        <v>1069.32</v>
      </c>
      <c r="AC110" s="380">
        <f>$AC$74*V110*$AC$134</f>
        <v>1222.08</v>
      </c>
      <c r="AD110" s="380">
        <f>$AD$74*V110*$AD$134</f>
        <v>1374.84</v>
      </c>
      <c r="AE110" s="380">
        <f>$AE$74*V110*$AE$134</f>
        <v>1527.6</v>
      </c>
      <c r="AF110" s="380">
        <f>$AF$74*V110*$AF$134</f>
        <v>1680.36</v>
      </c>
      <c r="AG110" s="372">
        <f>$AG$74*V110*$AG$134</f>
        <v>1833.12</v>
      </c>
      <c r="AH110" s="380">
        <f>$AH$74*V110*$AH$134</f>
        <v>1985.8799999999999</v>
      </c>
      <c r="AI110" s="380">
        <f>$AI$74*V110*$AI$134</f>
        <v>2138.64</v>
      </c>
      <c r="AJ110" s="380">
        <f>$AJ$74*V110*$AJ$134</f>
        <v>2291.3999999999996</v>
      </c>
      <c r="AK110" s="380">
        <f>$AK$74*V110*$AK$134</f>
        <v>2444.16</v>
      </c>
      <c r="AL110" s="380">
        <f>$AL$74*V110*$AL$134</f>
        <v>2596.9199999999996</v>
      </c>
      <c r="AM110" s="380">
        <f>$AM$74*V110*$AM$134</f>
        <v>2749.68</v>
      </c>
      <c r="AN110" s="380">
        <f>$AN$74*V110*$AN$134</f>
        <v>2902.4399999999996</v>
      </c>
      <c r="AO110" s="295"/>
      <c r="AP110" s="222">
        <v>2.0099999999999998</v>
      </c>
    </row>
    <row r="111" spans="1:42" x14ac:dyDescent="0.15">
      <c r="A111" s="244">
        <v>950</v>
      </c>
      <c r="B111" s="245">
        <f t="shared" si="10"/>
        <v>1395</v>
      </c>
      <c r="C111" s="245">
        <f t="shared" si="10"/>
        <v>1424</v>
      </c>
      <c r="D111" s="245">
        <f t="shared" si="10"/>
        <v>1522</v>
      </c>
      <c r="E111" s="245">
        <f t="shared" si="10"/>
        <v>1740</v>
      </c>
      <c r="F111" s="245">
        <f t="shared" si="10"/>
        <v>1934</v>
      </c>
      <c r="G111" s="245">
        <f t="shared" si="10"/>
        <v>2228</v>
      </c>
      <c r="H111" s="245">
        <f t="shared" si="10"/>
        <v>2525</v>
      </c>
      <c r="I111" s="245">
        <f t="shared" si="10"/>
        <v>2817</v>
      </c>
      <c r="J111" s="245">
        <f t="shared" si="10"/>
        <v>3068</v>
      </c>
      <c r="K111" s="245">
        <f t="shared" si="10"/>
        <v>3370</v>
      </c>
      <c r="L111" s="245">
        <f t="shared" si="10"/>
        <v>3690</v>
      </c>
      <c r="M111" s="245">
        <f t="shared" si="10"/>
        <v>4001</v>
      </c>
      <c r="N111" s="245">
        <f t="shared" si="10"/>
        <v>4309</v>
      </c>
      <c r="O111" s="245">
        <f t="shared" si="10"/>
        <v>4617</v>
      </c>
      <c r="P111" s="245">
        <f t="shared" si="10"/>
        <v>4925</v>
      </c>
      <c r="Q111" s="245">
        <f t="shared" si="12"/>
        <v>5233</v>
      </c>
      <c r="R111" s="245">
        <f t="shared" si="12"/>
        <v>5540</v>
      </c>
      <c r="S111" s="245">
        <f t="shared" si="12"/>
        <v>5848</v>
      </c>
      <c r="T111" s="246"/>
      <c r="V111" s="239">
        <v>950</v>
      </c>
      <c r="W111" s="380">
        <f t="shared" ref="W111:AN111" si="14">W110+B181</f>
        <v>1116</v>
      </c>
      <c r="X111" s="380">
        <f t="shared" si="14"/>
        <v>1138.8000000000002</v>
      </c>
      <c r="Y111" s="380">
        <f t="shared" si="14"/>
        <v>1217.44</v>
      </c>
      <c r="Z111" s="380">
        <f t="shared" si="14"/>
        <v>1391.6</v>
      </c>
      <c r="AA111" s="380">
        <f t="shared" si="14"/>
        <v>1547.56</v>
      </c>
      <c r="AB111" s="380">
        <f t="shared" si="14"/>
        <v>1782.32</v>
      </c>
      <c r="AC111" s="380">
        <f t="shared" si="14"/>
        <v>2020.08</v>
      </c>
      <c r="AD111" s="380">
        <f t="shared" si="14"/>
        <v>2253.84</v>
      </c>
      <c r="AE111" s="380">
        <f t="shared" si="14"/>
        <v>2454.6</v>
      </c>
      <c r="AF111" s="380">
        <f t="shared" si="14"/>
        <v>2696.3599999999997</v>
      </c>
      <c r="AG111" s="372">
        <f t="shared" si="14"/>
        <v>2952.12</v>
      </c>
      <c r="AH111" s="380">
        <f t="shared" si="14"/>
        <v>3201.12</v>
      </c>
      <c r="AI111" s="380">
        <f t="shared" si="14"/>
        <v>3447.3599999999997</v>
      </c>
      <c r="AJ111" s="380">
        <f t="shared" si="14"/>
        <v>3693.5999999999995</v>
      </c>
      <c r="AK111" s="380">
        <f t="shared" si="14"/>
        <v>3939.84</v>
      </c>
      <c r="AL111" s="380">
        <f t="shared" si="14"/>
        <v>4186.08</v>
      </c>
      <c r="AM111" s="380">
        <f t="shared" si="14"/>
        <v>4432.32</v>
      </c>
      <c r="AN111" s="380">
        <f t="shared" si="14"/>
        <v>4678.5599999999995</v>
      </c>
      <c r="AO111" s="295"/>
      <c r="AP111" s="222">
        <f>AP110+U181</f>
        <v>3.2399999999999998</v>
      </c>
    </row>
    <row r="112" spans="1:42" x14ac:dyDescent="0.15">
      <c r="A112" s="251" t="s">
        <v>18</v>
      </c>
      <c r="B112" s="248">
        <f t="shared" si="10"/>
        <v>900</v>
      </c>
      <c r="C112" s="248">
        <f t="shared" si="10"/>
        <v>930</v>
      </c>
      <c r="D112" s="248">
        <f t="shared" si="10"/>
        <v>944</v>
      </c>
      <c r="E112" s="248">
        <f t="shared" si="10"/>
        <v>1085</v>
      </c>
      <c r="F112" s="248">
        <f t="shared" si="10"/>
        <v>1206</v>
      </c>
      <c r="G112" s="248">
        <f t="shared" si="10"/>
        <v>1407</v>
      </c>
      <c r="H112" s="248">
        <f t="shared" si="10"/>
        <v>1608</v>
      </c>
      <c r="I112" s="248">
        <f t="shared" si="10"/>
        <v>1809</v>
      </c>
      <c r="J112" s="248">
        <f t="shared" si="10"/>
        <v>2010</v>
      </c>
      <c r="K112" s="248">
        <f t="shared" si="10"/>
        <v>2211</v>
      </c>
      <c r="L112" s="248">
        <f t="shared" si="10"/>
        <v>2412</v>
      </c>
      <c r="M112" s="248">
        <f t="shared" si="10"/>
        <v>2613</v>
      </c>
      <c r="N112" s="248">
        <f t="shared" si="10"/>
        <v>2814</v>
      </c>
      <c r="O112" s="248">
        <f t="shared" si="10"/>
        <v>3015</v>
      </c>
      <c r="P112" s="248">
        <f t="shared" si="10"/>
        <v>3216</v>
      </c>
      <c r="Q112" s="248">
        <f t="shared" si="12"/>
        <v>3417</v>
      </c>
      <c r="R112" s="248">
        <f t="shared" si="12"/>
        <v>3618</v>
      </c>
      <c r="S112" s="248">
        <f t="shared" si="12"/>
        <v>3819</v>
      </c>
      <c r="T112" s="249">
        <f>ROUND(AO112*$T$76,0)</f>
        <v>4020</v>
      </c>
      <c r="V112" s="239">
        <v>40</v>
      </c>
      <c r="W112" s="380">
        <f>$W$74*V112*$W$134</f>
        <v>720</v>
      </c>
      <c r="X112" s="380">
        <f>$X$74*V112*$X$134</f>
        <v>744</v>
      </c>
      <c r="Y112" s="380">
        <f>$Y$74*V112*$Y$134</f>
        <v>755.19999999999993</v>
      </c>
      <c r="Z112" s="380">
        <f>$Z$74*V112*$Z$134</f>
        <v>868</v>
      </c>
      <c r="AA112" s="380">
        <f>$AA$74*V112*$AA$134</f>
        <v>964.8</v>
      </c>
      <c r="AB112" s="380">
        <f>$AB$74*V112*$AB$134</f>
        <v>1125.5999999999999</v>
      </c>
      <c r="AC112" s="380">
        <f>$AC$74*V112*$AC$134</f>
        <v>1286.3999999999999</v>
      </c>
      <c r="AD112" s="380">
        <f>$AD$74*V112*$AD$134</f>
        <v>1447.1999999999998</v>
      </c>
      <c r="AE112" s="380">
        <f>$AE$74*V112*$AE$134</f>
        <v>1607.9999999999998</v>
      </c>
      <c r="AF112" s="380">
        <f>$AF$74*V112*$AF$134</f>
        <v>1768.7999999999997</v>
      </c>
      <c r="AG112" s="372">
        <f>$AG$74*V112*$AG$134</f>
        <v>1929.6</v>
      </c>
      <c r="AH112" s="380">
        <f>$AH$74*V112*$AH$134</f>
        <v>2090.3999999999996</v>
      </c>
      <c r="AI112" s="380">
        <f>$AI$74*V112*$AI$134</f>
        <v>2251.1999999999998</v>
      </c>
      <c r="AJ112" s="380">
        <f>$AJ$74*V112*$AJ$134</f>
        <v>2411.9999999999995</v>
      </c>
      <c r="AK112" s="380">
        <f>$AK$74*V112*$AK$134</f>
        <v>2572.7999999999997</v>
      </c>
      <c r="AL112" s="380">
        <f>$AL$74*V112*$AL$134</f>
        <v>2733.6</v>
      </c>
      <c r="AM112" s="380">
        <f>$AM$74*V112*$AM$134</f>
        <v>2894.3999999999996</v>
      </c>
      <c r="AN112" s="380">
        <f>$AN$74*V112*$AN$134</f>
        <v>3055.2</v>
      </c>
      <c r="AO112" s="380">
        <f>$AO$74*V112*$AO$134</f>
        <v>3215.9999999999995</v>
      </c>
      <c r="AP112" s="222">
        <v>2.0099999999999998</v>
      </c>
    </row>
    <row r="113" spans="1:42" x14ac:dyDescent="0.15">
      <c r="A113" s="244">
        <v>1000</v>
      </c>
      <c r="B113" s="245">
        <f t="shared" si="10"/>
        <v>1455</v>
      </c>
      <c r="C113" s="245">
        <f t="shared" si="10"/>
        <v>1485</v>
      </c>
      <c r="D113" s="245">
        <f t="shared" si="10"/>
        <v>1599</v>
      </c>
      <c r="E113" s="245">
        <f t="shared" si="10"/>
        <v>1830</v>
      </c>
      <c r="F113" s="245">
        <f t="shared" si="10"/>
        <v>2035</v>
      </c>
      <c r="G113" s="245">
        <f t="shared" si="10"/>
        <v>2346</v>
      </c>
      <c r="H113" s="245">
        <f t="shared" si="10"/>
        <v>2656</v>
      </c>
      <c r="I113" s="245">
        <f t="shared" si="10"/>
        <v>2967</v>
      </c>
      <c r="J113" s="245">
        <f t="shared" si="10"/>
        <v>3228</v>
      </c>
      <c r="K113" s="245">
        <f t="shared" si="10"/>
        <v>3547</v>
      </c>
      <c r="L113" s="245">
        <f t="shared" si="10"/>
        <v>3848</v>
      </c>
      <c r="M113" s="245">
        <f t="shared" si="10"/>
        <v>4173</v>
      </c>
      <c r="N113" s="245">
        <f t="shared" si="10"/>
        <v>4494</v>
      </c>
      <c r="O113" s="245">
        <f t="shared" si="10"/>
        <v>4815</v>
      </c>
      <c r="P113" s="245">
        <f t="shared" si="10"/>
        <v>5136</v>
      </c>
      <c r="Q113" s="245">
        <f t="shared" si="12"/>
        <v>5457</v>
      </c>
      <c r="R113" s="245">
        <f t="shared" si="12"/>
        <v>5778</v>
      </c>
      <c r="S113" s="245">
        <f t="shared" si="12"/>
        <v>6099</v>
      </c>
      <c r="T113" s="246">
        <f t="shared" si="12"/>
        <v>6420</v>
      </c>
      <c r="V113" s="239">
        <v>1000</v>
      </c>
      <c r="W113" s="380">
        <f t="shared" ref="W113:AO113" si="15">W112+B183</f>
        <v>1164</v>
      </c>
      <c r="X113" s="380">
        <f t="shared" si="15"/>
        <v>1188</v>
      </c>
      <c r="Y113" s="380">
        <f t="shared" si="15"/>
        <v>1279.1999999999998</v>
      </c>
      <c r="Z113" s="380">
        <f t="shared" si="15"/>
        <v>1464</v>
      </c>
      <c r="AA113" s="380">
        <f t="shared" si="15"/>
        <v>1627.8</v>
      </c>
      <c r="AB113" s="380">
        <f t="shared" si="15"/>
        <v>1876.6</v>
      </c>
      <c r="AC113" s="380">
        <f t="shared" si="15"/>
        <v>2124.3999999999996</v>
      </c>
      <c r="AD113" s="380">
        <f t="shared" si="15"/>
        <v>2373.1999999999998</v>
      </c>
      <c r="AE113" s="380">
        <f t="shared" si="15"/>
        <v>2582</v>
      </c>
      <c r="AF113" s="380">
        <f t="shared" si="15"/>
        <v>2837.7999999999997</v>
      </c>
      <c r="AG113" s="372">
        <f t="shared" si="15"/>
        <v>3078.6</v>
      </c>
      <c r="AH113" s="380">
        <f t="shared" si="15"/>
        <v>3338.3999999999996</v>
      </c>
      <c r="AI113" s="380">
        <f t="shared" si="15"/>
        <v>3595.2</v>
      </c>
      <c r="AJ113" s="380">
        <f t="shared" si="15"/>
        <v>3851.9999999999995</v>
      </c>
      <c r="AK113" s="380">
        <f t="shared" si="15"/>
        <v>4108.7999999999993</v>
      </c>
      <c r="AL113" s="380">
        <f t="shared" si="15"/>
        <v>4365.6000000000004</v>
      </c>
      <c r="AM113" s="380">
        <f t="shared" si="15"/>
        <v>4622.3999999999996</v>
      </c>
      <c r="AN113" s="380">
        <f t="shared" si="15"/>
        <v>4879.2</v>
      </c>
      <c r="AO113" s="380">
        <f t="shared" si="15"/>
        <v>5136</v>
      </c>
      <c r="AP113" s="222">
        <f>AP112+U183</f>
        <v>3.21</v>
      </c>
    </row>
    <row r="114" spans="1:42" x14ac:dyDescent="0.15">
      <c r="A114" s="251" t="s">
        <v>19</v>
      </c>
      <c r="B114" s="248">
        <f t="shared" si="10"/>
        <v>945</v>
      </c>
      <c r="C114" s="248">
        <f t="shared" si="10"/>
        <v>977</v>
      </c>
      <c r="D114" s="248">
        <f t="shared" si="10"/>
        <v>991</v>
      </c>
      <c r="E114" s="248">
        <f t="shared" si="10"/>
        <v>1139</v>
      </c>
      <c r="F114" s="248">
        <f t="shared" si="10"/>
        <v>1266</v>
      </c>
      <c r="G114" s="248">
        <f t="shared" si="10"/>
        <v>1477</v>
      </c>
      <c r="H114" s="248">
        <f t="shared" si="10"/>
        <v>1688</v>
      </c>
      <c r="I114" s="248">
        <f t="shared" si="10"/>
        <v>1899</v>
      </c>
      <c r="J114" s="248">
        <f t="shared" si="10"/>
        <v>2111</v>
      </c>
      <c r="K114" s="248">
        <f t="shared" si="10"/>
        <v>2322</v>
      </c>
      <c r="L114" s="248">
        <f t="shared" si="10"/>
        <v>2533</v>
      </c>
      <c r="M114" s="248">
        <f t="shared" si="10"/>
        <v>2744</v>
      </c>
      <c r="N114" s="248">
        <f t="shared" si="10"/>
        <v>2955</v>
      </c>
      <c r="O114" s="248">
        <f t="shared" si="10"/>
        <v>3166</v>
      </c>
      <c r="P114" s="248">
        <f t="shared" si="10"/>
        <v>3377</v>
      </c>
      <c r="Q114" s="248">
        <f t="shared" si="12"/>
        <v>3588</v>
      </c>
      <c r="R114" s="248">
        <f t="shared" si="12"/>
        <v>3799</v>
      </c>
      <c r="S114" s="248">
        <f t="shared" si="12"/>
        <v>4010</v>
      </c>
      <c r="T114" s="249">
        <f t="shared" si="12"/>
        <v>4221</v>
      </c>
      <c r="V114" s="239">
        <v>42</v>
      </c>
      <c r="W114" s="380">
        <f>$W$74*V114*$W$134</f>
        <v>756</v>
      </c>
      <c r="X114" s="380">
        <f>$X$74*V114*$X$134</f>
        <v>781.2</v>
      </c>
      <c r="Y114" s="380">
        <f>$Y$74*V114*$Y$134</f>
        <v>792.95999999999992</v>
      </c>
      <c r="Z114" s="380">
        <f>$Z$74*V114*$Z$134</f>
        <v>911.4</v>
      </c>
      <c r="AA114" s="380">
        <f>$AA$74*V114*$AA$134</f>
        <v>1013.0399999999998</v>
      </c>
      <c r="AB114" s="380">
        <f>$AB$74*V114*$AB$134</f>
        <v>1181.8799999999999</v>
      </c>
      <c r="AC114" s="380">
        <f>$AC$74*V114*$AC$134</f>
        <v>1350.7199999999998</v>
      </c>
      <c r="AD114" s="380">
        <f>$AD$74*V114*$AD$134</f>
        <v>1519.56</v>
      </c>
      <c r="AE114" s="380">
        <f>$AE$74*V114*$AE$134</f>
        <v>1688.3999999999999</v>
      </c>
      <c r="AF114" s="380">
        <f>$AF$74*V114*$AF$134</f>
        <v>1857.2399999999998</v>
      </c>
      <c r="AG114" s="372">
        <f>$AG$74*V114*$AG$134</f>
        <v>2026.0799999999997</v>
      </c>
      <c r="AH114" s="380">
        <f>$AH$74*V114*$AH$134</f>
        <v>2194.9199999999996</v>
      </c>
      <c r="AI114" s="380">
        <f>$AI$74*V114*$AI$134</f>
        <v>2363.7599999999998</v>
      </c>
      <c r="AJ114" s="380">
        <f>$AJ$74*V114*$AJ$134</f>
        <v>2532.6</v>
      </c>
      <c r="AK114" s="380">
        <f>$AK$74*V114*$AK$134</f>
        <v>2701.4399999999996</v>
      </c>
      <c r="AL114" s="380">
        <f>$AL$74*V114*$AL$134</f>
        <v>2870.2799999999997</v>
      </c>
      <c r="AM114" s="380">
        <f>$AM$74*V114*$AM$134</f>
        <v>3039.12</v>
      </c>
      <c r="AN114" s="380">
        <f>$AN$74*V114*$AN$134</f>
        <v>3207.9599999999996</v>
      </c>
      <c r="AO114" s="380">
        <f>$AO$74*V114*$AO$134</f>
        <v>3376.7999999999997</v>
      </c>
      <c r="AP114" s="222">
        <v>2.0099999999999998</v>
      </c>
    </row>
    <row r="115" spans="1:42" x14ac:dyDescent="0.15">
      <c r="A115" s="244">
        <v>1050</v>
      </c>
      <c r="B115" s="245">
        <f t="shared" si="10"/>
        <v>1526</v>
      </c>
      <c r="C115" s="245">
        <f t="shared" si="10"/>
        <v>1558</v>
      </c>
      <c r="D115" s="245">
        <f t="shared" si="10"/>
        <v>1662</v>
      </c>
      <c r="E115" s="245">
        <f t="shared" si="10"/>
        <v>1921</v>
      </c>
      <c r="F115" s="245">
        <f t="shared" si="10"/>
        <v>2123</v>
      </c>
      <c r="G115" s="245">
        <f t="shared" si="10"/>
        <v>2460</v>
      </c>
      <c r="H115" s="245">
        <f t="shared" si="10"/>
        <v>2787</v>
      </c>
      <c r="I115" s="245">
        <f t="shared" si="10"/>
        <v>3112</v>
      </c>
      <c r="J115" s="245">
        <f t="shared" si="10"/>
        <v>3383</v>
      </c>
      <c r="K115" s="245">
        <f t="shared" si="10"/>
        <v>3724</v>
      </c>
      <c r="L115" s="245">
        <f t="shared" si="10"/>
        <v>4039</v>
      </c>
      <c r="M115" s="245">
        <f t="shared" si="10"/>
        <v>4382</v>
      </c>
      <c r="N115" s="245">
        <f t="shared" si="10"/>
        <v>4719</v>
      </c>
      <c r="O115" s="245">
        <f t="shared" si="10"/>
        <v>5056</v>
      </c>
      <c r="P115" s="245">
        <f t="shared" si="10"/>
        <v>5393</v>
      </c>
      <c r="Q115" s="245">
        <f t="shared" si="12"/>
        <v>5730</v>
      </c>
      <c r="R115" s="245">
        <f t="shared" si="12"/>
        <v>6067</v>
      </c>
      <c r="S115" s="245">
        <f t="shared" si="12"/>
        <v>6404</v>
      </c>
      <c r="T115" s="246">
        <f t="shared" si="12"/>
        <v>6741</v>
      </c>
      <c r="V115" s="239">
        <v>1050</v>
      </c>
      <c r="W115" s="380">
        <f t="shared" ref="W115:AO115" si="16">W114+B185</f>
        <v>1221</v>
      </c>
      <c r="X115" s="380">
        <f t="shared" si="16"/>
        <v>1246.2</v>
      </c>
      <c r="Y115" s="380">
        <f t="shared" si="16"/>
        <v>1329.96</v>
      </c>
      <c r="Z115" s="380">
        <f t="shared" si="16"/>
        <v>1536.4</v>
      </c>
      <c r="AA115" s="380">
        <f t="shared" si="16"/>
        <v>1698.04</v>
      </c>
      <c r="AB115" s="380">
        <f t="shared" si="16"/>
        <v>1967.8799999999999</v>
      </c>
      <c r="AC115" s="380">
        <f t="shared" si="16"/>
        <v>2229.7199999999998</v>
      </c>
      <c r="AD115" s="380">
        <f t="shared" si="16"/>
        <v>2489.56</v>
      </c>
      <c r="AE115" s="380">
        <f t="shared" si="16"/>
        <v>2706.3999999999996</v>
      </c>
      <c r="AF115" s="380">
        <f t="shared" si="16"/>
        <v>2979.24</v>
      </c>
      <c r="AG115" s="372">
        <f t="shared" si="16"/>
        <v>3231.08</v>
      </c>
      <c r="AH115" s="380">
        <f t="shared" si="16"/>
        <v>3505.3199999999997</v>
      </c>
      <c r="AI115" s="380">
        <f t="shared" si="16"/>
        <v>3774.96</v>
      </c>
      <c r="AJ115" s="380">
        <f t="shared" si="16"/>
        <v>4044.6</v>
      </c>
      <c r="AK115" s="380">
        <f t="shared" si="16"/>
        <v>4314.24</v>
      </c>
      <c r="AL115" s="380">
        <f t="shared" si="16"/>
        <v>4583.8799999999992</v>
      </c>
      <c r="AM115" s="380">
        <f t="shared" si="16"/>
        <v>4853.5199999999995</v>
      </c>
      <c r="AN115" s="380">
        <f t="shared" si="16"/>
        <v>5123.16</v>
      </c>
      <c r="AO115" s="380">
        <f t="shared" si="16"/>
        <v>5392.7999999999993</v>
      </c>
      <c r="AP115" s="222">
        <f>AP114+U185</f>
        <v>3.21</v>
      </c>
    </row>
    <row r="116" spans="1:42" x14ac:dyDescent="0.15">
      <c r="A116" s="251" t="s">
        <v>20</v>
      </c>
      <c r="B116" s="248">
        <f t="shared" si="10"/>
        <v>990</v>
      </c>
      <c r="C116" s="248">
        <f t="shared" si="10"/>
        <v>1023</v>
      </c>
      <c r="D116" s="248">
        <f t="shared" si="10"/>
        <v>1038</v>
      </c>
      <c r="E116" s="248">
        <f t="shared" si="10"/>
        <v>1194</v>
      </c>
      <c r="F116" s="248">
        <f t="shared" si="10"/>
        <v>1327</v>
      </c>
      <c r="G116" s="248">
        <f t="shared" si="10"/>
        <v>1548</v>
      </c>
      <c r="H116" s="248">
        <f t="shared" si="10"/>
        <v>1769</v>
      </c>
      <c r="I116" s="248">
        <f t="shared" si="10"/>
        <v>1990</v>
      </c>
      <c r="J116" s="248">
        <f t="shared" si="10"/>
        <v>2211</v>
      </c>
      <c r="K116" s="248">
        <f t="shared" si="10"/>
        <v>2432</v>
      </c>
      <c r="L116" s="248">
        <f t="shared" si="10"/>
        <v>2653</v>
      </c>
      <c r="M116" s="248">
        <f t="shared" si="10"/>
        <v>2874</v>
      </c>
      <c r="N116" s="248">
        <f t="shared" si="10"/>
        <v>3095</v>
      </c>
      <c r="O116" s="248">
        <f t="shared" si="10"/>
        <v>3317</v>
      </c>
      <c r="P116" s="248">
        <f t="shared" si="10"/>
        <v>3538</v>
      </c>
      <c r="Q116" s="248">
        <f t="shared" si="12"/>
        <v>3759</v>
      </c>
      <c r="R116" s="248">
        <f t="shared" si="12"/>
        <v>3980</v>
      </c>
      <c r="S116" s="248">
        <f t="shared" si="12"/>
        <v>4201</v>
      </c>
      <c r="T116" s="249">
        <f t="shared" si="12"/>
        <v>4422</v>
      </c>
      <c r="V116" s="239">
        <v>44</v>
      </c>
      <c r="W116" s="380">
        <f>$W$74*V116*$W$134</f>
        <v>792</v>
      </c>
      <c r="X116" s="380">
        <f>$X$74*V116*$X$134</f>
        <v>818.4</v>
      </c>
      <c r="Y116" s="380">
        <f>$Y$74*V116*$Y$134</f>
        <v>830.71999999999991</v>
      </c>
      <c r="Z116" s="380">
        <f>$Z$74*V116*$Z$134</f>
        <v>954.8</v>
      </c>
      <c r="AA116" s="380">
        <f>$AA$74*V116*$AA$134</f>
        <v>1061.28</v>
      </c>
      <c r="AB116" s="380">
        <f>$AB$74*V116*$AB$134</f>
        <v>1238.1599999999999</v>
      </c>
      <c r="AC116" s="380">
        <f>$AC$74*V116*$AC$134</f>
        <v>1415.04</v>
      </c>
      <c r="AD116" s="380">
        <f>$AD$74*V116*$AD$134</f>
        <v>1591.9199999999998</v>
      </c>
      <c r="AE116" s="380">
        <f>$AE$74*V116*$AE$134</f>
        <v>1768.7999999999997</v>
      </c>
      <c r="AF116" s="380">
        <f>$AF$74*V116*$AF$134</f>
        <v>1945.6799999999998</v>
      </c>
      <c r="AG116" s="372">
        <f>$AG$74*V116*$AG$134</f>
        <v>2122.56</v>
      </c>
      <c r="AH116" s="380">
        <f>$AH$74*V116*$AH$134</f>
        <v>2299.4399999999996</v>
      </c>
      <c r="AI116" s="380">
        <f>$AI$74*V116*$AI$134</f>
        <v>2476.3199999999997</v>
      </c>
      <c r="AJ116" s="380">
        <f>$AJ$74*V116*$AJ$134</f>
        <v>2653.2</v>
      </c>
      <c r="AK116" s="380">
        <f>$AK$74*V116*$AK$134</f>
        <v>2830.08</v>
      </c>
      <c r="AL116" s="380">
        <f>$AL$74*V116*$AL$134</f>
        <v>3006.9599999999996</v>
      </c>
      <c r="AM116" s="380">
        <f>$AM$74*V116*$AM$134</f>
        <v>3183.8399999999997</v>
      </c>
      <c r="AN116" s="380">
        <f>$AN$74*V116*$AN$134</f>
        <v>3360.72</v>
      </c>
      <c r="AO116" s="380">
        <f>$AO$74*V116*$AO$134</f>
        <v>3537.5999999999995</v>
      </c>
      <c r="AP116" s="222">
        <v>2.0099999999999998</v>
      </c>
    </row>
    <row r="117" spans="1:42" x14ac:dyDescent="0.15">
      <c r="A117" s="244">
        <v>1100</v>
      </c>
      <c r="B117" s="245">
        <f t="shared" si="10"/>
        <v>1599</v>
      </c>
      <c r="C117" s="245">
        <f t="shared" si="10"/>
        <v>1632</v>
      </c>
      <c r="D117" s="245">
        <f t="shared" si="10"/>
        <v>1726</v>
      </c>
      <c r="E117" s="245">
        <f t="shared" si="10"/>
        <v>2011</v>
      </c>
      <c r="F117" s="245">
        <f t="shared" si="10"/>
        <v>2234</v>
      </c>
      <c r="G117" s="245">
        <f t="shared" si="10"/>
        <v>2576</v>
      </c>
      <c r="H117" s="245">
        <f t="shared" si="10"/>
        <v>2918</v>
      </c>
      <c r="I117" s="245">
        <f t="shared" si="10"/>
        <v>3259</v>
      </c>
      <c r="J117" s="245">
        <f t="shared" si="10"/>
        <v>3544</v>
      </c>
      <c r="K117" s="245">
        <f t="shared" si="10"/>
        <v>3897</v>
      </c>
      <c r="L117" s="245">
        <f t="shared" si="10"/>
        <v>4223</v>
      </c>
      <c r="M117" s="245">
        <f t="shared" si="10"/>
        <v>4576</v>
      </c>
      <c r="N117" s="245">
        <f t="shared" si="10"/>
        <v>4928</v>
      </c>
      <c r="O117" s="245">
        <f t="shared" si="10"/>
        <v>5280</v>
      </c>
      <c r="P117" s="245">
        <f t="shared" si="10"/>
        <v>5632</v>
      </c>
      <c r="Q117" s="245">
        <f t="shared" si="12"/>
        <v>5984</v>
      </c>
      <c r="R117" s="245">
        <f t="shared" si="12"/>
        <v>6336</v>
      </c>
      <c r="S117" s="245">
        <f t="shared" si="12"/>
        <v>6688</v>
      </c>
      <c r="T117" s="246">
        <f t="shared" si="12"/>
        <v>7040</v>
      </c>
      <c r="V117" s="239">
        <v>1100</v>
      </c>
      <c r="W117" s="380">
        <f t="shared" ref="W117:AO117" si="17">W116+B187</f>
        <v>1279</v>
      </c>
      <c r="X117" s="380">
        <f t="shared" si="17"/>
        <v>1305.4000000000001</v>
      </c>
      <c r="Y117" s="380">
        <f t="shared" si="17"/>
        <v>1380.7199999999998</v>
      </c>
      <c r="Z117" s="380">
        <f t="shared" si="17"/>
        <v>1608.8</v>
      </c>
      <c r="AA117" s="380">
        <f t="shared" si="17"/>
        <v>1787.28</v>
      </c>
      <c r="AB117" s="380">
        <f t="shared" si="17"/>
        <v>2061.16</v>
      </c>
      <c r="AC117" s="380">
        <f t="shared" si="17"/>
        <v>2334.04</v>
      </c>
      <c r="AD117" s="380">
        <f t="shared" si="17"/>
        <v>2606.92</v>
      </c>
      <c r="AE117" s="380">
        <f t="shared" si="17"/>
        <v>2834.7999999999997</v>
      </c>
      <c r="AF117" s="380">
        <f t="shared" si="17"/>
        <v>3117.68</v>
      </c>
      <c r="AG117" s="372">
        <f t="shared" si="17"/>
        <v>3378.56</v>
      </c>
      <c r="AH117" s="380">
        <f t="shared" si="17"/>
        <v>3660.7999999999993</v>
      </c>
      <c r="AI117" s="380">
        <f t="shared" si="17"/>
        <v>3942.3999999999996</v>
      </c>
      <c r="AJ117" s="380">
        <f t="shared" si="17"/>
        <v>4224</v>
      </c>
      <c r="AK117" s="380">
        <f t="shared" si="17"/>
        <v>4505.6000000000004</v>
      </c>
      <c r="AL117" s="380">
        <f t="shared" si="17"/>
        <v>4787.2</v>
      </c>
      <c r="AM117" s="380">
        <f t="shared" si="17"/>
        <v>5068.7999999999993</v>
      </c>
      <c r="AN117" s="380">
        <f t="shared" si="17"/>
        <v>5350.4</v>
      </c>
      <c r="AO117" s="380">
        <f t="shared" si="17"/>
        <v>5632</v>
      </c>
      <c r="AP117" s="222">
        <f>AP116+U187</f>
        <v>3.1999999999999997</v>
      </c>
    </row>
    <row r="118" spans="1:42" s="301" customFormat="1" x14ac:dyDescent="0.15">
      <c r="A118" s="373" t="s">
        <v>21</v>
      </c>
      <c r="B118" s="361">
        <f t="shared" si="10"/>
        <v>1035</v>
      </c>
      <c r="C118" s="361">
        <f t="shared" si="10"/>
        <v>1070</v>
      </c>
      <c r="D118" s="361">
        <f t="shared" si="10"/>
        <v>1086</v>
      </c>
      <c r="E118" s="361">
        <f t="shared" si="10"/>
        <v>1248</v>
      </c>
      <c r="F118" s="361">
        <f t="shared" si="10"/>
        <v>1387</v>
      </c>
      <c r="G118" s="361">
        <f t="shared" si="10"/>
        <v>1618</v>
      </c>
      <c r="H118" s="361">
        <f t="shared" si="10"/>
        <v>1849</v>
      </c>
      <c r="I118" s="361">
        <f t="shared" si="10"/>
        <v>2080</v>
      </c>
      <c r="J118" s="361">
        <f t="shared" si="10"/>
        <v>2312</v>
      </c>
      <c r="K118" s="361">
        <f t="shared" si="10"/>
        <v>2543</v>
      </c>
      <c r="L118" s="361">
        <f t="shared" si="10"/>
        <v>2774</v>
      </c>
      <c r="M118" s="361">
        <f t="shared" si="10"/>
        <v>3005</v>
      </c>
      <c r="N118" s="361">
        <f t="shared" si="10"/>
        <v>3236</v>
      </c>
      <c r="O118" s="361">
        <f t="shared" si="10"/>
        <v>3467</v>
      </c>
      <c r="P118" s="361">
        <f t="shared" si="10"/>
        <v>3698</v>
      </c>
      <c r="Q118" s="361">
        <f t="shared" si="12"/>
        <v>3930</v>
      </c>
      <c r="R118" s="361">
        <f t="shared" si="12"/>
        <v>4161</v>
      </c>
      <c r="S118" s="361">
        <f t="shared" si="12"/>
        <v>4392</v>
      </c>
      <c r="T118" s="374">
        <f t="shared" si="12"/>
        <v>4623</v>
      </c>
      <c r="U118" s="375"/>
      <c r="V118" s="303">
        <v>46</v>
      </c>
      <c r="W118" s="380">
        <f>$W$74*V118*$W$134</f>
        <v>828</v>
      </c>
      <c r="X118" s="380">
        <f>$X$74*V118*$X$134</f>
        <v>855.6</v>
      </c>
      <c r="Y118" s="380">
        <f>$Y$74*V118*$Y$134</f>
        <v>868.4799999999999</v>
      </c>
      <c r="Z118" s="380">
        <f>$Z$74*V118*$Z$134</f>
        <v>998.19999999999993</v>
      </c>
      <c r="AA118" s="380">
        <f>$AA$74*V118*$AA$134</f>
        <v>1109.52</v>
      </c>
      <c r="AB118" s="380">
        <f>$AB$74*V118*$AB$134</f>
        <v>1294.4399999999998</v>
      </c>
      <c r="AC118" s="380">
        <f>$AC$74*V118*$AC$134</f>
        <v>1479.36</v>
      </c>
      <c r="AD118" s="380">
        <f>$AD$74*V118*$AD$134</f>
        <v>1664.2799999999997</v>
      </c>
      <c r="AE118" s="380">
        <f>$AE$74*V118*$AE$134</f>
        <v>1849.1999999999998</v>
      </c>
      <c r="AF118" s="380">
        <f>$AF$74*V118*$AF$134</f>
        <v>2034.12</v>
      </c>
      <c r="AG118" s="372">
        <f>$AG$74*V118*$AG$134</f>
        <v>2219.04</v>
      </c>
      <c r="AH118" s="380">
        <f>$AH$74*V118*$AH$134</f>
        <v>2403.9599999999996</v>
      </c>
      <c r="AI118" s="380">
        <f>$AI$74*V118*$AI$134</f>
        <v>2588.8799999999997</v>
      </c>
      <c r="AJ118" s="380">
        <f>$AJ$74*V118*$AJ$134</f>
        <v>2773.7999999999997</v>
      </c>
      <c r="AK118" s="380">
        <f>$AK$74*V118*$AK$134</f>
        <v>2958.72</v>
      </c>
      <c r="AL118" s="380">
        <f>$AL$74*V118*$AL$134</f>
        <v>3143.64</v>
      </c>
      <c r="AM118" s="380">
        <f>$AM$74*V118*$AM$134</f>
        <v>3328.5599999999995</v>
      </c>
      <c r="AN118" s="380">
        <f>$AN$74*V118*$AN$134</f>
        <v>3513.4799999999996</v>
      </c>
      <c r="AO118" s="380">
        <f>$AO$74*V118*$AO$134</f>
        <v>3698.3999999999996</v>
      </c>
      <c r="AP118" s="375">
        <v>2.0099999999999998</v>
      </c>
    </row>
    <row r="119" spans="1:42" s="301" customFormat="1" x14ac:dyDescent="0.15">
      <c r="A119" s="381">
        <v>1150</v>
      </c>
      <c r="B119" s="367">
        <f t="shared" si="10"/>
        <v>1669</v>
      </c>
      <c r="C119" s="367">
        <f t="shared" si="10"/>
        <v>1703</v>
      </c>
      <c r="D119" s="367">
        <f t="shared" si="10"/>
        <v>1804</v>
      </c>
      <c r="E119" s="367">
        <f t="shared" si="10"/>
        <v>2089</v>
      </c>
      <c r="F119" s="367">
        <f t="shared" si="10"/>
        <v>2336</v>
      </c>
      <c r="G119" s="367">
        <f t="shared" si="10"/>
        <v>2691</v>
      </c>
      <c r="H119" s="367">
        <f t="shared" si="10"/>
        <v>3049</v>
      </c>
      <c r="I119" s="367">
        <f t="shared" si="10"/>
        <v>3404</v>
      </c>
      <c r="J119" s="367">
        <f t="shared" si="10"/>
        <v>3703</v>
      </c>
      <c r="K119" s="367">
        <f t="shared" si="10"/>
        <v>4069</v>
      </c>
      <c r="L119" s="367">
        <f t="shared" si="10"/>
        <v>4409</v>
      </c>
      <c r="M119" s="367">
        <f t="shared" si="10"/>
        <v>4769</v>
      </c>
      <c r="N119" s="367">
        <f t="shared" si="10"/>
        <v>5136</v>
      </c>
      <c r="O119" s="367">
        <f t="shared" si="10"/>
        <v>5503</v>
      </c>
      <c r="P119" s="367">
        <f t="shared" si="10"/>
        <v>5870</v>
      </c>
      <c r="Q119" s="367">
        <f t="shared" si="12"/>
        <v>6236</v>
      </c>
      <c r="R119" s="367">
        <f t="shared" si="12"/>
        <v>6603</v>
      </c>
      <c r="S119" s="367">
        <f t="shared" si="12"/>
        <v>6970</v>
      </c>
      <c r="T119" s="382">
        <f t="shared" si="12"/>
        <v>7337</v>
      </c>
      <c r="U119" s="375"/>
      <c r="V119" s="303">
        <v>1150</v>
      </c>
      <c r="W119" s="380">
        <f t="shared" ref="W119:AO119" si="18">W118+B189</f>
        <v>1335</v>
      </c>
      <c r="X119" s="380">
        <f t="shared" si="18"/>
        <v>1362.6</v>
      </c>
      <c r="Y119" s="380">
        <f t="shared" si="18"/>
        <v>1443.48</v>
      </c>
      <c r="Z119" s="380">
        <f t="shared" si="18"/>
        <v>1671.1999999999998</v>
      </c>
      <c r="AA119" s="380">
        <f t="shared" si="18"/>
        <v>1868.52</v>
      </c>
      <c r="AB119" s="380">
        <f t="shared" si="18"/>
        <v>2152.4399999999996</v>
      </c>
      <c r="AC119" s="380">
        <f t="shared" si="18"/>
        <v>2439.3599999999997</v>
      </c>
      <c r="AD119" s="380">
        <f t="shared" si="18"/>
        <v>2723.2799999999997</v>
      </c>
      <c r="AE119" s="380">
        <f t="shared" si="18"/>
        <v>2962.2</v>
      </c>
      <c r="AF119" s="380">
        <f t="shared" si="18"/>
        <v>3255.12</v>
      </c>
      <c r="AG119" s="372">
        <f t="shared" si="18"/>
        <v>3527.04</v>
      </c>
      <c r="AH119" s="380">
        <f t="shared" si="18"/>
        <v>3815.24</v>
      </c>
      <c r="AI119" s="380">
        <f t="shared" si="18"/>
        <v>4108.7199999999993</v>
      </c>
      <c r="AJ119" s="380">
        <f t="shared" si="18"/>
        <v>4402.2</v>
      </c>
      <c r="AK119" s="380">
        <f t="shared" si="18"/>
        <v>4695.6799999999994</v>
      </c>
      <c r="AL119" s="380">
        <f t="shared" si="18"/>
        <v>4989.16</v>
      </c>
      <c r="AM119" s="380">
        <f t="shared" si="18"/>
        <v>5282.6399999999994</v>
      </c>
      <c r="AN119" s="380">
        <f t="shared" si="18"/>
        <v>5576.119999999999</v>
      </c>
      <c r="AO119" s="380">
        <f t="shared" si="18"/>
        <v>5869.5999999999995</v>
      </c>
      <c r="AP119" s="375">
        <f>AP118+U189</f>
        <v>3.1899999999999995</v>
      </c>
    </row>
    <row r="120" spans="1:42" s="301" customFormat="1" x14ac:dyDescent="0.15">
      <c r="A120" s="373" t="s">
        <v>22</v>
      </c>
      <c r="B120" s="361">
        <f t="shared" si="10"/>
        <v>1080</v>
      </c>
      <c r="C120" s="361">
        <f t="shared" si="10"/>
        <v>1116</v>
      </c>
      <c r="D120" s="361">
        <f t="shared" si="10"/>
        <v>1133</v>
      </c>
      <c r="E120" s="361">
        <f t="shared" si="10"/>
        <v>1302</v>
      </c>
      <c r="F120" s="361">
        <f t="shared" si="10"/>
        <v>1447</v>
      </c>
      <c r="G120" s="361">
        <f t="shared" si="10"/>
        <v>1688</v>
      </c>
      <c r="H120" s="361">
        <f t="shared" si="10"/>
        <v>1930</v>
      </c>
      <c r="I120" s="361">
        <f t="shared" si="10"/>
        <v>2171</v>
      </c>
      <c r="J120" s="361">
        <f t="shared" si="10"/>
        <v>2412</v>
      </c>
      <c r="K120" s="361">
        <f t="shared" si="10"/>
        <v>2653</v>
      </c>
      <c r="L120" s="361">
        <f t="shared" si="10"/>
        <v>2894</v>
      </c>
      <c r="M120" s="361">
        <f t="shared" si="10"/>
        <v>3136</v>
      </c>
      <c r="N120" s="361">
        <f t="shared" si="10"/>
        <v>3377</v>
      </c>
      <c r="O120" s="361">
        <f t="shared" si="10"/>
        <v>3618</v>
      </c>
      <c r="P120" s="361">
        <f t="shared" si="10"/>
        <v>3859</v>
      </c>
      <c r="Q120" s="361">
        <f t="shared" si="12"/>
        <v>4100</v>
      </c>
      <c r="R120" s="361">
        <f t="shared" si="12"/>
        <v>4342</v>
      </c>
      <c r="S120" s="361">
        <f t="shared" si="12"/>
        <v>4583</v>
      </c>
      <c r="T120" s="374">
        <f t="shared" si="12"/>
        <v>4824</v>
      </c>
      <c r="U120" s="375"/>
      <c r="V120" s="371">
        <v>48</v>
      </c>
      <c r="W120" s="372">
        <f>$W$74*V120*$W$134</f>
        <v>864</v>
      </c>
      <c r="X120" s="372">
        <f>$X$74*V120*$X$134</f>
        <v>892.80000000000007</v>
      </c>
      <c r="Y120" s="372">
        <f>$Y$74*V120*$Y$134</f>
        <v>906.24</v>
      </c>
      <c r="Z120" s="372">
        <f>$Z$74*V120*$Z$134</f>
        <v>1041.5999999999999</v>
      </c>
      <c r="AA120" s="372">
        <f>$AA$74*V120*$AA$134</f>
        <v>1157.7599999999998</v>
      </c>
      <c r="AB120" s="372">
        <f>$AB$74*V120*$AB$134</f>
        <v>1350.7199999999998</v>
      </c>
      <c r="AC120" s="372">
        <f>$AC$74*V120*$AC$134</f>
        <v>1543.6799999999998</v>
      </c>
      <c r="AD120" s="372">
        <f>$AD$74*V120*$AD$134</f>
        <v>1736.6399999999999</v>
      </c>
      <c r="AE120" s="372">
        <f>$AE$74*V120*$AE$134</f>
        <v>1929.6</v>
      </c>
      <c r="AF120" s="372">
        <f>$AF$74*V120*$AF$134</f>
        <v>2122.56</v>
      </c>
      <c r="AG120" s="372">
        <f>$AG$74*V120*$AG$134</f>
        <v>2315.5199999999995</v>
      </c>
      <c r="AH120" s="372">
        <f>$AH$74*V120*$AH$134</f>
        <v>2508.4799999999996</v>
      </c>
      <c r="AI120" s="372">
        <f>$AI$74*V120*$AI$134</f>
        <v>2701.4399999999996</v>
      </c>
      <c r="AJ120" s="372">
        <f>$AJ$74*V120*$AJ$134</f>
        <v>2894.3999999999996</v>
      </c>
      <c r="AK120" s="372">
        <f>$AK$74*V120*$AK$134</f>
        <v>3087.3599999999997</v>
      </c>
      <c r="AL120" s="372">
        <f>$AL$74*V120*$AL$134</f>
        <v>3280.3199999999997</v>
      </c>
      <c r="AM120" s="372">
        <f>$AM$74*V120*$AM$134</f>
        <v>3473.2799999999997</v>
      </c>
      <c r="AN120" s="372">
        <f>$AN$74*V120*$AN$134</f>
        <v>3666.24</v>
      </c>
      <c r="AO120" s="372">
        <f>$AO$74*V120*$AO$134</f>
        <v>3859.2</v>
      </c>
      <c r="AP120" s="375">
        <v>2.0099999999999998</v>
      </c>
    </row>
    <row r="121" spans="1:42" s="301" customFormat="1" ht="13" thickBot="1" x14ac:dyDescent="0.2">
      <c r="A121" s="376">
        <v>1200</v>
      </c>
      <c r="B121" s="377">
        <f t="shared" si="10"/>
        <v>1741</v>
      </c>
      <c r="C121" s="377">
        <f t="shared" si="10"/>
        <v>1777</v>
      </c>
      <c r="D121" s="377">
        <f t="shared" si="10"/>
        <v>1883</v>
      </c>
      <c r="E121" s="377">
        <f t="shared" si="10"/>
        <v>2157</v>
      </c>
      <c r="F121" s="377">
        <f t="shared" si="10"/>
        <v>2410</v>
      </c>
      <c r="G121" s="377">
        <f t="shared" si="10"/>
        <v>2778</v>
      </c>
      <c r="H121" s="377">
        <f t="shared" si="10"/>
        <v>3150</v>
      </c>
      <c r="I121" s="377">
        <f t="shared" si="10"/>
        <v>3542</v>
      </c>
      <c r="J121" s="377">
        <f t="shared" si="10"/>
        <v>3862</v>
      </c>
      <c r="K121" s="377">
        <f t="shared" si="10"/>
        <v>4242</v>
      </c>
      <c r="L121" s="377">
        <f t="shared" si="10"/>
        <v>4597</v>
      </c>
      <c r="M121" s="377">
        <f t="shared" si="10"/>
        <v>4976</v>
      </c>
      <c r="N121" s="377">
        <f t="shared" si="10"/>
        <v>5359</v>
      </c>
      <c r="O121" s="377">
        <f t="shared" si="10"/>
        <v>5742</v>
      </c>
      <c r="P121" s="377">
        <f t="shared" si="10"/>
        <v>6125</v>
      </c>
      <c r="Q121" s="377">
        <f t="shared" si="12"/>
        <v>6508</v>
      </c>
      <c r="R121" s="377">
        <f t="shared" si="12"/>
        <v>6890</v>
      </c>
      <c r="S121" s="377">
        <f t="shared" si="12"/>
        <v>7273</v>
      </c>
      <c r="T121" s="378">
        <f t="shared" si="12"/>
        <v>7656</v>
      </c>
      <c r="U121" s="375"/>
      <c r="V121" s="371">
        <v>1200</v>
      </c>
      <c r="W121" s="372">
        <f t="shared" ref="W121:AO121" si="19">W120+B191</f>
        <v>1393</v>
      </c>
      <c r="X121" s="372">
        <f t="shared" si="19"/>
        <v>1421.8000000000002</v>
      </c>
      <c r="Y121" s="372">
        <f t="shared" si="19"/>
        <v>1506.24</v>
      </c>
      <c r="Z121" s="372">
        <f t="shared" si="19"/>
        <v>1725.6</v>
      </c>
      <c r="AA121" s="372">
        <f t="shared" si="19"/>
        <v>1927.7599999999998</v>
      </c>
      <c r="AB121" s="372">
        <f t="shared" si="19"/>
        <v>2222.7199999999998</v>
      </c>
      <c r="AC121" s="372">
        <f t="shared" si="19"/>
        <v>2519.6799999999998</v>
      </c>
      <c r="AD121" s="372">
        <f t="shared" si="19"/>
        <v>2833.64</v>
      </c>
      <c r="AE121" s="372">
        <f t="shared" si="19"/>
        <v>3089.6</v>
      </c>
      <c r="AF121" s="372">
        <f t="shared" si="19"/>
        <v>3393.56</v>
      </c>
      <c r="AG121" s="372">
        <f t="shared" si="19"/>
        <v>3677.5199999999995</v>
      </c>
      <c r="AH121" s="372">
        <f t="shared" si="19"/>
        <v>3981.1199999999994</v>
      </c>
      <c r="AI121" s="372">
        <f t="shared" si="19"/>
        <v>4287.3599999999997</v>
      </c>
      <c r="AJ121" s="372">
        <f t="shared" si="19"/>
        <v>4593.5999999999995</v>
      </c>
      <c r="AK121" s="372">
        <f t="shared" si="19"/>
        <v>4899.84</v>
      </c>
      <c r="AL121" s="372">
        <f t="shared" si="19"/>
        <v>5206.08</v>
      </c>
      <c r="AM121" s="372">
        <f t="shared" si="19"/>
        <v>5512.32</v>
      </c>
      <c r="AN121" s="372">
        <f t="shared" si="19"/>
        <v>5818.5599999999995</v>
      </c>
      <c r="AO121" s="372">
        <f t="shared" si="19"/>
        <v>6124.7999999999993</v>
      </c>
      <c r="AP121" s="375">
        <f>AP120+U191</f>
        <v>3.1899999999999995</v>
      </c>
    </row>
    <row r="122" spans="1:42" x14ac:dyDescent="0.15">
      <c r="A122" s="238" t="s">
        <v>130</v>
      </c>
      <c r="B122" s="241">
        <f t="shared" si="10"/>
        <v>1125</v>
      </c>
      <c r="C122" s="241">
        <f t="shared" si="10"/>
        <v>1163</v>
      </c>
      <c r="D122" s="241">
        <f t="shared" si="10"/>
        <v>1180</v>
      </c>
      <c r="E122" s="241">
        <f t="shared" si="10"/>
        <v>1356</v>
      </c>
      <c r="F122" s="241">
        <f t="shared" si="10"/>
        <v>1508</v>
      </c>
      <c r="G122" s="241">
        <f t="shared" si="10"/>
        <v>1759</v>
      </c>
      <c r="H122" s="241">
        <f t="shared" si="10"/>
        <v>2010</v>
      </c>
      <c r="I122" s="241">
        <f t="shared" si="10"/>
        <v>2261</v>
      </c>
      <c r="J122" s="241">
        <f t="shared" si="10"/>
        <v>2513</v>
      </c>
      <c r="K122" s="241">
        <f t="shared" si="10"/>
        <v>2764</v>
      </c>
      <c r="L122" s="241">
        <f t="shared" si="10"/>
        <v>3015</v>
      </c>
      <c r="M122" s="241">
        <f t="shared" si="10"/>
        <v>3266</v>
      </c>
      <c r="N122" s="241">
        <f t="shared" si="10"/>
        <v>3518</v>
      </c>
      <c r="O122" s="241">
        <f t="shared" si="10"/>
        <v>3769</v>
      </c>
      <c r="P122" s="241">
        <f t="shared" si="10"/>
        <v>4020</v>
      </c>
      <c r="Q122" s="241">
        <f t="shared" si="12"/>
        <v>4271</v>
      </c>
      <c r="R122" s="241">
        <f t="shared" si="12"/>
        <v>4523</v>
      </c>
      <c r="S122" s="241">
        <f t="shared" si="12"/>
        <v>4774</v>
      </c>
      <c r="T122" s="242">
        <f t="shared" si="12"/>
        <v>5025</v>
      </c>
      <c r="V122" s="239">
        <v>50</v>
      </c>
      <c r="W122" s="380">
        <f>$W$74*V122*$W$134</f>
        <v>900</v>
      </c>
      <c r="X122" s="380">
        <f>$X$74*V122*$X$134</f>
        <v>930</v>
      </c>
      <c r="Y122" s="380">
        <f>$Y$74*V122*$Y$134</f>
        <v>944</v>
      </c>
      <c r="Z122" s="380">
        <f>$Z$74*V122*$Z$134</f>
        <v>1085</v>
      </c>
      <c r="AA122" s="380">
        <f>$AA$74*V122*$AA$134</f>
        <v>1205.9999999999998</v>
      </c>
      <c r="AB122" s="380">
        <f>$AB$74*V122*$AB$134</f>
        <v>1406.9999999999998</v>
      </c>
      <c r="AC122" s="380">
        <f>$AC$74*V122*$AC$134</f>
        <v>1607.9999999999998</v>
      </c>
      <c r="AD122" s="380">
        <f>$AD$74*V122*$AD$134</f>
        <v>1808.9999999999998</v>
      </c>
      <c r="AE122" s="380">
        <f>$AE$74*V122*$AE$134</f>
        <v>2009.9999999999998</v>
      </c>
      <c r="AF122" s="380">
        <f>$AF$74*V122*$AF$134</f>
        <v>2210.9999999999995</v>
      </c>
      <c r="AG122" s="372">
        <f>$AG$74*V122*$AG$134</f>
        <v>2411.9999999999995</v>
      </c>
      <c r="AH122" s="380">
        <f>$AH$74*V122*$AH$134</f>
        <v>2612.9999999999995</v>
      </c>
      <c r="AI122" s="380">
        <f>$AI$74*V122*$AI$134</f>
        <v>2813.9999999999995</v>
      </c>
      <c r="AJ122" s="380">
        <f>$AJ$74*V122*$AJ$134</f>
        <v>3014.9999999999995</v>
      </c>
      <c r="AK122" s="380">
        <f>$AK$74*V122*$AK$134</f>
        <v>3215.9999999999995</v>
      </c>
      <c r="AL122" s="380">
        <f>$AL$74*V122*$AL$134</f>
        <v>3416.9999999999995</v>
      </c>
      <c r="AM122" s="380">
        <f>$AM$74*V122*$AM$134</f>
        <v>3617.9999999999995</v>
      </c>
      <c r="AN122" s="380">
        <f>$AN$74*V122*$AN$134</f>
        <v>3818.9999999999995</v>
      </c>
      <c r="AO122" s="380">
        <f>$AO$74*V122*$AO$134</f>
        <v>4019.9999999999995</v>
      </c>
      <c r="AP122" s="222">
        <v>2.0099999999999998</v>
      </c>
    </row>
    <row r="123" spans="1:42" x14ac:dyDescent="0.15">
      <c r="A123" s="244">
        <v>1250</v>
      </c>
      <c r="B123" s="245">
        <f t="shared" si="10"/>
        <v>1788</v>
      </c>
      <c r="C123" s="245">
        <f t="shared" si="10"/>
        <v>1853</v>
      </c>
      <c r="D123" s="245">
        <f t="shared" si="10"/>
        <v>1960</v>
      </c>
      <c r="E123" s="245">
        <f t="shared" si="10"/>
        <v>2250</v>
      </c>
      <c r="F123" s="245">
        <f t="shared" si="10"/>
        <v>2513</v>
      </c>
      <c r="G123" s="245">
        <f t="shared" si="10"/>
        <v>2896</v>
      </c>
      <c r="H123" s="245">
        <f t="shared" si="10"/>
        <v>3280</v>
      </c>
      <c r="I123" s="245">
        <f t="shared" si="10"/>
        <v>3690</v>
      </c>
      <c r="J123" s="245">
        <f t="shared" si="10"/>
        <v>4025</v>
      </c>
      <c r="K123" s="245">
        <f t="shared" si="10"/>
        <v>4414</v>
      </c>
      <c r="L123" s="245">
        <f t="shared" si="10"/>
        <v>4785</v>
      </c>
      <c r="M123" s="245">
        <f t="shared" si="10"/>
        <v>5184</v>
      </c>
      <c r="N123" s="245">
        <f t="shared" si="10"/>
        <v>5583</v>
      </c>
      <c r="O123" s="245">
        <f t="shared" si="10"/>
        <v>5981</v>
      </c>
      <c r="P123" s="245">
        <f t="shared" si="10"/>
        <v>6380</v>
      </c>
      <c r="Q123" s="245">
        <f t="shared" si="12"/>
        <v>6779</v>
      </c>
      <c r="R123" s="245">
        <f t="shared" si="12"/>
        <v>7178</v>
      </c>
      <c r="S123" s="245">
        <f t="shared" si="12"/>
        <v>7576</v>
      </c>
      <c r="T123" s="246">
        <f t="shared" si="12"/>
        <v>7975</v>
      </c>
      <c r="V123" s="239">
        <v>1250</v>
      </c>
      <c r="W123" s="380">
        <f t="shared" ref="W123:AO123" si="20">W122+B193</f>
        <v>1430</v>
      </c>
      <c r="X123" s="380">
        <f t="shared" si="20"/>
        <v>1482</v>
      </c>
      <c r="Y123" s="380">
        <f t="shared" si="20"/>
        <v>1568</v>
      </c>
      <c r="Z123" s="380">
        <f t="shared" si="20"/>
        <v>1800</v>
      </c>
      <c r="AA123" s="380">
        <f t="shared" si="20"/>
        <v>2009.9999999999998</v>
      </c>
      <c r="AB123" s="380">
        <f t="shared" si="20"/>
        <v>2317</v>
      </c>
      <c r="AC123" s="380">
        <f t="shared" si="20"/>
        <v>2624</v>
      </c>
      <c r="AD123" s="380">
        <f t="shared" si="20"/>
        <v>2952</v>
      </c>
      <c r="AE123" s="380">
        <f t="shared" si="20"/>
        <v>3220</v>
      </c>
      <c r="AF123" s="380">
        <f t="shared" si="20"/>
        <v>3530.9999999999995</v>
      </c>
      <c r="AG123" s="372">
        <f t="shared" si="20"/>
        <v>3827.9999999999995</v>
      </c>
      <c r="AH123" s="380">
        <f t="shared" si="20"/>
        <v>4147</v>
      </c>
      <c r="AI123" s="380">
        <f t="shared" si="20"/>
        <v>4466</v>
      </c>
      <c r="AJ123" s="380">
        <f t="shared" si="20"/>
        <v>4785</v>
      </c>
      <c r="AK123" s="380">
        <f t="shared" si="20"/>
        <v>5104</v>
      </c>
      <c r="AL123" s="380">
        <f t="shared" si="20"/>
        <v>5423</v>
      </c>
      <c r="AM123" s="380">
        <f t="shared" si="20"/>
        <v>5742</v>
      </c>
      <c r="AN123" s="380">
        <f t="shared" si="20"/>
        <v>6061</v>
      </c>
      <c r="AO123" s="380">
        <f t="shared" si="20"/>
        <v>6380</v>
      </c>
      <c r="AP123" s="222">
        <f>AP122+U193</f>
        <v>3.1899999999999995</v>
      </c>
    </row>
    <row r="124" spans="1:42" x14ac:dyDescent="0.15">
      <c r="A124" s="251" t="s">
        <v>131</v>
      </c>
      <c r="B124" s="248">
        <f t="shared" ref="B124:B133" si="21">ROUND(W124*$T$76,0)</f>
        <v>1170</v>
      </c>
      <c r="C124" s="248">
        <f t="shared" ref="C124:C133" si="22">ROUND(X124*$T$76,0)</f>
        <v>1209</v>
      </c>
      <c r="D124" s="248">
        <f t="shared" ref="D124:D133" si="23">ROUND(Y124*$T$76,0)</f>
        <v>1227</v>
      </c>
      <c r="E124" s="248">
        <f t="shared" ref="E124:E133" si="24">ROUND(Z124*$T$76,0)</f>
        <v>1411</v>
      </c>
      <c r="F124" s="248">
        <f t="shared" ref="F124:F133" si="25">ROUND(AA124*$T$76,0)</f>
        <v>1568</v>
      </c>
      <c r="G124" s="248">
        <f t="shared" ref="G124:G133" si="26">ROUND(AB124*$T$76,0)</f>
        <v>1829</v>
      </c>
      <c r="H124" s="248">
        <f t="shared" ref="H124:H133" si="27">ROUND(AC124*$T$76,0)</f>
        <v>2090</v>
      </c>
      <c r="I124" s="248">
        <f t="shared" ref="I124:I133" si="28">ROUND(AD124*$T$76,0)</f>
        <v>2352</v>
      </c>
      <c r="J124" s="248">
        <f t="shared" ref="J124:J133" si="29">ROUND(AE124*$T$76,0)</f>
        <v>2613</v>
      </c>
      <c r="K124" s="248">
        <f t="shared" ref="K124:K133" si="30">ROUND(AF124*$T$76,0)</f>
        <v>2874</v>
      </c>
      <c r="L124" s="248">
        <f t="shared" ref="L124:L133" si="31">ROUND(AG124*$T$76,0)</f>
        <v>3136</v>
      </c>
      <c r="M124" s="248">
        <f t="shared" ref="M124:M133" si="32">ROUND(AH124*$T$76,0)</f>
        <v>3397</v>
      </c>
      <c r="N124" s="248">
        <f t="shared" ref="N124:N133" si="33">ROUND(AI124*$T$76,0)</f>
        <v>3658</v>
      </c>
      <c r="O124" s="248">
        <f t="shared" ref="O124:O133" si="34">ROUND(AJ124*$T$76,0)</f>
        <v>3920</v>
      </c>
      <c r="P124" s="248">
        <f t="shared" ref="P124:P133" si="35">ROUND(AK124*$T$76,0)</f>
        <v>4181</v>
      </c>
      <c r="Q124" s="248">
        <f t="shared" si="12"/>
        <v>4442</v>
      </c>
      <c r="R124" s="248">
        <f t="shared" si="12"/>
        <v>4703</v>
      </c>
      <c r="S124" s="248">
        <f t="shared" si="12"/>
        <v>4965</v>
      </c>
      <c r="T124" s="249">
        <f t="shared" si="12"/>
        <v>5226</v>
      </c>
      <c r="V124" s="239">
        <v>52</v>
      </c>
      <c r="W124" s="380">
        <f>$W$74*V124*$W$134</f>
        <v>936</v>
      </c>
      <c r="X124" s="380">
        <f>$X$74*V124*$X$134</f>
        <v>967.2</v>
      </c>
      <c r="Y124" s="380">
        <f>$Y$74*V124*$Y$134</f>
        <v>981.76</v>
      </c>
      <c r="Z124" s="380">
        <f>$Z$74*V124*$Z$134</f>
        <v>1128.3999999999999</v>
      </c>
      <c r="AA124" s="380">
        <f>$AA$74*V124*$AA$134</f>
        <v>1254.2399999999998</v>
      </c>
      <c r="AB124" s="380">
        <f>$AB$74*V124*$AB$134</f>
        <v>1463.2799999999997</v>
      </c>
      <c r="AC124" s="380">
        <f>$AC$74*V124*$AC$134</f>
        <v>1672.3199999999997</v>
      </c>
      <c r="AD124" s="380">
        <f>$AD$74*V124*$AD$134</f>
        <v>1881.36</v>
      </c>
      <c r="AE124" s="380">
        <f>$AE$74*V124*$AE$134</f>
        <v>2090.3999999999996</v>
      </c>
      <c r="AF124" s="380">
        <f>$AF$74*V124*$AF$134</f>
        <v>2299.4399999999996</v>
      </c>
      <c r="AG124" s="372">
        <f>$AG$74*V124*$AG$134</f>
        <v>2508.4799999999996</v>
      </c>
      <c r="AH124" s="380">
        <f>$AH$74*V124*$AH$134</f>
        <v>2717.5199999999995</v>
      </c>
      <c r="AI124" s="380">
        <f>$AI$74*V124*$AI$134</f>
        <v>2926.5599999999995</v>
      </c>
      <c r="AJ124" s="380">
        <f>$AJ$74*V124*$AJ$134</f>
        <v>3135.5999999999995</v>
      </c>
      <c r="AK124" s="380">
        <f>$AK$74*V124*$AK$134</f>
        <v>3344.6399999999994</v>
      </c>
      <c r="AL124" s="380">
        <f>$AL$74*V124*$AL$134</f>
        <v>3553.68</v>
      </c>
      <c r="AM124" s="380">
        <f>$AM$74*V124*$AM$134</f>
        <v>3762.72</v>
      </c>
      <c r="AN124" s="380">
        <f>$AN$74*V124*$AN$134</f>
        <v>3971.7599999999998</v>
      </c>
      <c r="AO124" s="380">
        <f>$AO$74*V124*$AO$134</f>
        <v>4180.7999999999993</v>
      </c>
      <c r="AP124" s="222">
        <v>2.0099999999999998</v>
      </c>
    </row>
    <row r="125" spans="1:42" x14ac:dyDescent="0.15">
      <c r="A125" s="244">
        <v>1300</v>
      </c>
      <c r="B125" s="245">
        <f t="shared" si="21"/>
        <v>1859</v>
      </c>
      <c r="C125" s="245">
        <f t="shared" si="22"/>
        <v>1927</v>
      </c>
      <c r="D125" s="245">
        <f t="shared" si="23"/>
        <v>2038</v>
      </c>
      <c r="E125" s="245">
        <f t="shared" si="24"/>
        <v>2340</v>
      </c>
      <c r="F125" s="245">
        <f t="shared" si="25"/>
        <v>2613</v>
      </c>
      <c r="G125" s="245">
        <f t="shared" si="26"/>
        <v>3012</v>
      </c>
      <c r="H125" s="245">
        <f t="shared" si="27"/>
        <v>3411</v>
      </c>
      <c r="I125" s="245">
        <f t="shared" si="28"/>
        <v>3838</v>
      </c>
      <c r="J125" s="245">
        <f t="shared" si="29"/>
        <v>4186</v>
      </c>
      <c r="K125" s="245">
        <f t="shared" si="30"/>
        <v>4590</v>
      </c>
      <c r="L125" s="245">
        <f t="shared" si="31"/>
        <v>4976</v>
      </c>
      <c r="M125" s="245">
        <f t="shared" si="32"/>
        <v>5391</v>
      </c>
      <c r="N125" s="245">
        <f t="shared" si="33"/>
        <v>5806</v>
      </c>
      <c r="O125" s="245">
        <f t="shared" si="34"/>
        <v>6221</v>
      </c>
      <c r="P125" s="245">
        <f t="shared" si="35"/>
        <v>6635</v>
      </c>
      <c r="Q125" s="245">
        <f t="shared" si="12"/>
        <v>7050</v>
      </c>
      <c r="R125" s="245">
        <f t="shared" si="12"/>
        <v>7465</v>
      </c>
      <c r="S125" s="245">
        <f t="shared" si="12"/>
        <v>7879</v>
      </c>
      <c r="T125" s="246">
        <f t="shared" si="12"/>
        <v>8294</v>
      </c>
      <c r="V125" s="239">
        <v>1300</v>
      </c>
      <c r="W125" s="380">
        <f t="shared" ref="W125:AO125" si="36">W124+B195</f>
        <v>1487.1999999999998</v>
      </c>
      <c r="X125" s="380">
        <f t="shared" si="36"/>
        <v>1541.2800000000002</v>
      </c>
      <c r="Y125" s="380">
        <f t="shared" si="36"/>
        <v>1630.72</v>
      </c>
      <c r="Z125" s="380">
        <f t="shared" si="36"/>
        <v>1872</v>
      </c>
      <c r="AA125" s="380">
        <f t="shared" si="36"/>
        <v>2090.3999999999996</v>
      </c>
      <c r="AB125" s="380">
        <f t="shared" si="36"/>
        <v>2409.6799999999998</v>
      </c>
      <c r="AC125" s="380">
        <f t="shared" si="36"/>
        <v>2728.96</v>
      </c>
      <c r="AD125" s="380">
        <f t="shared" si="36"/>
        <v>3070.08</v>
      </c>
      <c r="AE125" s="380">
        <f t="shared" si="36"/>
        <v>3348.7999999999993</v>
      </c>
      <c r="AF125" s="380">
        <f t="shared" si="36"/>
        <v>3672.24</v>
      </c>
      <c r="AG125" s="372">
        <f t="shared" si="36"/>
        <v>3981.1199999999994</v>
      </c>
      <c r="AH125" s="380">
        <f t="shared" si="36"/>
        <v>4312.8799999999992</v>
      </c>
      <c r="AI125" s="380">
        <f t="shared" si="36"/>
        <v>4644.6399999999994</v>
      </c>
      <c r="AJ125" s="380">
        <f t="shared" si="36"/>
        <v>4976.3999999999996</v>
      </c>
      <c r="AK125" s="380">
        <f t="shared" si="36"/>
        <v>5308.16</v>
      </c>
      <c r="AL125" s="380">
        <f t="shared" si="36"/>
        <v>5639.92</v>
      </c>
      <c r="AM125" s="380">
        <f t="shared" si="36"/>
        <v>5971.68</v>
      </c>
      <c r="AN125" s="380">
        <f t="shared" si="36"/>
        <v>6303.44</v>
      </c>
      <c r="AO125" s="380">
        <f t="shared" si="36"/>
        <v>6635.1999999999989</v>
      </c>
      <c r="AP125" s="222">
        <f>AP124+U195</f>
        <v>3.1899999999999995</v>
      </c>
    </row>
    <row r="126" spans="1:42" x14ac:dyDescent="0.15">
      <c r="A126" s="251" t="s">
        <v>132</v>
      </c>
      <c r="B126" s="248">
        <f t="shared" si="21"/>
        <v>1215</v>
      </c>
      <c r="C126" s="248">
        <f t="shared" si="22"/>
        <v>1256</v>
      </c>
      <c r="D126" s="248">
        <f t="shared" si="23"/>
        <v>1274</v>
      </c>
      <c r="E126" s="248">
        <f t="shared" si="24"/>
        <v>1465</v>
      </c>
      <c r="F126" s="248">
        <f t="shared" si="25"/>
        <v>1628</v>
      </c>
      <c r="G126" s="248">
        <f t="shared" si="26"/>
        <v>1899</v>
      </c>
      <c r="H126" s="248">
        <f t="shared" si="27"/>
        <v>2171</v>
      </c>
      <c r="I126" s="248">
        <f t="shared" si="28"/>
        <v>2442</v>
      </c>
      <c r="J126" s="248">
        <f t="shared" si="29"/>
        <v>2714</v>
      </c>
      <c r="K126" s="248">
        <f t="shared" si="30"/>
        <v>2985</v>
      </c>
      <c r="L126" s="248">
        <f t="shared" si="31"/>
        <v>3256</v>
      </c>
      <c r="M126" s="248">
        <f t="shared" si="32"/>
        <v>3528</v>
      </c>
      <c r="N126" s="248">
        <f t="shared" si="33"/>
        <v>3799</v>
      </c>
      <c r="O126" s="248">
        <f t="shared" si="34"/>
        <v>4070</v>
      </c>
      <c r="P126" s="248">
        <f t="shared" si="35"/>
        <v>4342</v>
      </c>
      <c r="Q126" s="248">
        <f t="shared" si="12"/>
        <v>4613</v>
      </c>
      <c r="R126" s="248">
        <f t="shared" si="12"/>
        <v>4884</v>
      </c>
      <c r="S126" s="248">
        <f t="shared" si="12"/>
        <v>5156</v>
      </c>
      <c r="T126" s="249">
        <f t="shared" si="12"/>
        <v>5427</v>
      </c>
      <c r="V126" s="239">
        <v>54</v>
      </c>
      <c r="W126" s="380">
        <f>$W$74*V126*$W$134</f>
        <v>972</v>
      </c>
      <c r="X126" s="380">
        <f>$X$74*V126*$X$134</f>
        <v>1004.4</v>
      </c>
      <c r="Y126" s="380">
        <f>$Y$74*V126*$Y$134</f>
        <v>1019.52</v>
      </c>
      <c r="Z126" s="380">
        <f>$Z$74*V126*$Z$134</f>
        <v>1171.8</v>
      </c>
      <c r="AA126" s="380">
        <f>$AA$74*V126*$AA$134</f>
        <v>1302.4799999999998</v>
      </c>
      <c r="AB126" s="380">
        <f>$AB$74*V126*$AB$134</f>
        <v>1519.56</v>
      </c>
      <c r="AC126" s="380">
        <f>$AC$74*V126*$AC$134</f>
        <v>1736.6399999999999</v>
      </c>
      <c r="AD126" s="380">
        <f>$AD$74*V126*$AD$134</f>
        <v>1953.7199999999998</v>
      </c>
      <c r="AE126" s="380">
        <f>$AE$74*V126*$AE$134</f>
        <v>2170.7999999999997</v>
      </c>
      <c r="AF126" s="380">
        <f>$AF$74*V126*$AF$134</f>
        <v>2387.8799999999997</v>
      </c>
      <c r="AG126" s="372">
        <f>$AG$74*V126*$AG$134</f>
        <v>2604.9599999999996</v>
      </c>
      <c r="AH126" s="380">
        <f>$AH$74*V126*$AH$134</f>
        <v>2822.0399999999995</v>
      </c>
      <c r="AI126" s="380">
        <f>$AI$74*V126*$AI$134</f>
        <v>3039.12</v>
      </c>
      <c r="AJ126" s="380">
        <f>$AJ$74*V126*$AJ$134</f>
        <v>3256.2</v>
      </c>
      <c r="AK126" s="380">
        <f>$AK$74*V126*$AK$134</f>
        <v>3473.2799999999997</v>
      </c>
      <c r="AL126" s="380">
        <f>$AL$74*V126*$AL$134</f>
        <v>3690.3599999999997</v>
      </c>
      <c r="AM126" s="380">
        <f>$AM$74*V126*$AM$134</f>
        <v>3907.4399999999996</v>
      </c>
      <c r="AN126" s="380">
        <f>$AN$74*V126*$AN$134</f>
        <v>4124.5199999999995</v>
      </c>
      <c r="AO126" s="380">
        <f>$AO$74*V126*$AO$134</f>
        <v>4341.5999999999995</v>
      </c>
      <c r="AP126" s="222">
        <v>2.0099999999999998</v>
      </c>
    </row>
    <row r="127" spans="1:42" x14ac:dyDescent="0.15">
      <c r="A127" s="244">
        <v>1350</v>
      </c>
      <c r="B127" s="245">
        <f t="shared" si="21"/>
        <v>1931</v>
      </c>
      <c r="C127" s="245">
        <f t="shared" si="22"/>
        <v>2001</v>
      </c>
      <c r="D127" s="245">
        <f t="shared" si="23"/>
        <v>2117</v>
      </c>
      <c r="E127" s="245">
        <f t="shared" si="24"/>
        <v>2430</v>
      </c>
      <c r="F127" s="245">
        <f t="shared" si="25"/>
        <v>2714</v>
      </c>
      <c r="G127" s="245">
        <f t="shared" si="26"/>
        <v>3128</v>
      </c>
      <c r="H127" s="245">
        <f t="shared" si="27"/>
        <v>3542</v>
      </c>
      <c r="I127" s="245">
        <f t="shared" si="28"/>
        <v>3985</v>
      </c>
      <c r="J127" s="245">
        <f t="shared" si="29"/>
        <v>4347</v>
      </c>
      <c r="K127" s="245">
        <f t="shared" si="30"/>
        <v>4767</v>
      </c>
      <c r="L127" s="245">
        <f t="shared" si="31"/>
        <v>5168</v>
      </c>
      <c r="M127" s="245">
        <f t="shared" si="32"/>
        <v>5598</v>
      </c>
      <c r="N127" s="245">
        <f t="shared" si="33"/>
        <v>6029</v>
      </c>
      <c r="O127" s="245">
        <f t="shared" si="34"/>
        <v>6460</v>
      </c>
      <c r="P127" s="245">
        <f t="shared" si="35"/>
        <v>6890</v>
      </c>
      <c r="Q127" s="245">
        <f t="shared" si="12"/>
        <v>7321</v>
      </c>
      <c r="R127" s="245">
        <f t="shared" si="12"/>
        <v>7752</v>
      </c>
      <c r="S127" s="245">
        <f t="shared" si="12"/>
        <v>8182</v>
      </c>
      <c r="T127" s="246">
        <f t="shared" si="12"/>
        <v>8613</v>
      </c>
      <c r="V127" s="239">
        <v>1350</v>
      </c>
      <c r="W127" s="380">
        <f t="shared" ref="W127:AO127" si="37">W126+B197</f>
        <v>1544.4</v>
      </c>
      <c r="X127" s="380">
        <f t="shared" si="37"/>
        <v>1600.56</v>
      </c>
      <c r="Y127" s="380">
        <f t="shared" si="37"/>
        <v>1693.44</v>
      </c>
      <c r="Z127" s="380">
        <f t="shared" si="37"/>
        <v>1944</v>
      </c>
      <c r="AA127" s="380">
        <f t="shared" si="37"/>
        <v>2170.7999999999997</v>
      </c>
      <c r="AB127" s="380">
        <f t="shared" si="37"/>
        <v>2502.36</v>
      </c>
      <c r="AC127" s="380">
        <f t="shared" si="37"/>
        <v>2833.92</v>
      </c>
      <c r="AD127" s="380">
        <f t="shared" si="37"/>
        <v>3188.16</v>
      </c>
      <c r="AE127" s="380">
        <f t="shared" si="37"/>
        <v>3477.5999999999995</v>
      </c>
      <c r="AF127" s="380">
        <f t="shared" si="37"/>
        <v>3813.4799999999996</v>
      </c>
      <c r="AG127" s="372">
        <f t="shared" si="37"/>
        <v>4134.24</v>
      </c>
      <c r="AH127" s="380">
        <f t="shared" si="37"/>
        <v>4478.7599999999993</v>
      </c>
      <c r="AI127" s="380">
        <f t="shared" si="37"/>
        <v>4823.28</v>
      </c>
      <c r="AJ127" s="380">
        <f t="shared" si="37"/>
        <v>5167.7999999999993</v>
      </c>
      <c r="AK127" s="380">
        <f t="shared" si="37"/>
        <v>5512.32</v>
      </c>
      <c r="AL127" s="380">
        <f t="shared" si="37"/>
        <v>5856.84</v>
      </c>
      <c r="AM127" s="380">
        <f t="shared" si="37"/>
        <v>6201.36</v>
      </c>
      <c r="AN127" s="380">
        <f t="shared" si="37"/>
        <v>6545.8799999999992</v>
      </c>
      <c r="AO127" s="380">
        <f t="shared" si="37"/>
        <v>6890.4</v>
      </c>
      <c r="AP127" s="222">
        <f>AP126+U197</f>
        <v>3.1899999999999995</v>
      </c>
    </row>
    <row r="128" spans="1:42" x14ac:dyDescent="0.15">
      <c r="A128" s="251" t="s">
        <v>133</v>
      </c>
      <c r="B128" s="248">
        <f t="shared" si="21"/>
        <v>1260</v>
      </c>
      <c r="C128" s="248">
        <f t="shared" si="22"/>
        <v>1302</v>
      </c>
      <c r="D128" s="248">
        <f t="shared" si="23"/>
        <v>1322</v>
      </c>
      <c r="E128" s="248">
        <f t="shared" si="24"/>
        <v>1519</v>
      </c>
      <c r="F128" s="248">
        <f t="shared" si="25"/>
        <v>1688</v>
      </c>
      <c r="G128" s="248">
        <f t="shared" si="26"/>
        <v>1970</v>
      </c>
      <c r="H128" s="248">
        <f t="shared" si="27"/>
        <v>2251</v>
      </c>
      <c r="I128" s="248">
        <f t="shared" si="28"/>
        <v>2533</v>
      </c>
      <c r="J128" s="248">
        <f t="shared" si="29"/>
        <v>2814</v>
      </c>
      <c r="K128" s="248">
        <f t="shared" si="30"/>
        <v>3095</v>
      </c>
      <c r="L128" s="248">
        <f t="shared" si="31"/>
        <v>3377</v>
      </c>
      <c r="M128" s="248">
        <f t="shared" si="32"/>
        <v>3658</v>
      </c>
      <c r="N128" s="248">
        <f t="shared" si="33"/>
        <v>3940</v>
      </c>
      <c r="O128" s="248">
        <f t="shared" si="34"/>
        <v>4221</v>
      </c>
      <c r="P128" s="248">
        <f t="shared" si="35"/>
        <v>4502</v>
      </c>
      <c r="Q128" s="248">
        <f t="shared" si="12"/>
        <v>4784</v>
      </c>
      <c r="R128" s="248">
        <f t="shared" si="12"/>
        <v>5065</v>
      </c>
      <c r="S128" s="248">
        <f t="shared" si="12"/>
        <v>5347</v>
      </c>
      <c r="T128" s="249">
        <f t="shared" si="12"/>
        <v>5628</v>
      </c>
      <c r="V128" s="239">
        <v>56</v>
      </c>
      <c r="W128" s="380">
        <f>$W$74*V128*$W$134</f>
        <v>1008</v>
      </c>
      <c r="X128" s="380">
        <f>$X$74*V128*$X$134</f>
        <v>1041.6000000000001</v>
      </c>
      <c r="Y128" s="380">
        <f>$Y$74*V128*$Y$134</f>
        <v>1057.28</v>
      </c>
      <c r="Z128" s="380">
        <f>$Z$74*V128*$Z$134</f>
        <v>1215.2</v>
      </c>
      <c r="AA128" s="380">
        <f>$AA$74*V128*$AA$134</f>
        <v>1350.7199999999998</v>
      </c>
      <c r="AB128" s="380">
        <f>$AB$74*V128*$AB$134</f>
        <v>1575.84</v>
      </c>
      <c r="AC128" s="380">
        <f>$AC$74*V128*$AC$134</f>
        <v>1800.9599999999998</v>
      </c>
      <c r="AD128" s="380">
        <f>$AD$74*V128*$AD$134</f>
        <v>2026.0799999999997</v>
      </c>
      <c r="AE128" s="380">
        <f>$AE$74*V128*$AE$134</f>
        <v>2251.1999999999998</v>
      </c>
      <c r="AF128" s="380">
        <f>$AF$74*V128*$AF$134</f>
        <v>2476.3199999999997</v>
      </c>
      <c r="AG128" s="372">
        <f>$AG$74*V128*$AG$134</f>
        <v>2701.4399999999996</v>
      </c>
      <c r="AH128" s="380">
        <f>$AH$74*V128*$AH$134</f>
        <v>2926.5599999999995</v>
      </c>
      <c r="AI128" s="380">
        <f>$AI$74*V128*$AI$134</f>
        <v>3151.68</v>
      </c>
      <c r="AJ128" s="380">
        <f>$AJ$74*V128*$AJ$134</f>
        <v>3376.7999999999997</v>
      </c>
      <c r="AK128" s="380">
        <f>$AK$74*V128*$AK$134</f>
        <v>3601.9199999999996</v>
      </c>
      <c r="AL128" s="380">
        <f>$AL$74*V128*$AL$134</f>
        <v>3827.0399999999995</v>
      </c>
      <c r="AM128" s="380">
        <f>$AM$74*V128*$AM$134</f>
        <v>4052.1599999999994</v>
      </c>
      <c r="AN128" s="380">
        <f>$AN$74*V128*$AN$134</f>
        <v>4277.28</v>
      </c>
      <c r="AO128" s="380">
        <f>$AO$74*V128*$AO$134</f>
        <v>4502.3999999999996</v>
      </c>
      <c r="AP128" s="222">
        <v>2.0099999999999998</v>
      </c>
    </row>
    <row r="129" spans="1:45" x14ac:dyDescent="0.15">
      <c r="A129" s="244">
        <v>1400</v>
      </c>
      <c r="B129" s="245">
        <f t="shared" si="21"/>
        <v>2002</v>
      </c>
      <c r="C129" s="245">
        <f t="shared" si="22"/>
        <v>2075</v>
      </c>
      <c r="D129" s="245">
        <f t="shared" si="23"/>
        <v>2195</v>
      </c>
      <c r="E129" s="245">
        <f t="shared" si="24"/>
        <v>2520</v>
      </c>
      <c r="F129" s="245">
        <f t="shared" si="25"/>
        <v>2814</v>
      </c>
      <c r="G129" s="245">
        <f t="shared" si="26"/>
        <v>3244</v>
      </c>
      <c r="H129" s="245">
        <f t="shared" si="27"/>
        <v>3674</v>
      </c>
      <c r="I129" s="245">
        <f t="shared" si="28"/>
        <v>4133</v>
      </c>
      <c r="J129" s="245">
        <f t="shared" si="29"/>
        <v>4508</v>
      </c>
      <c r="K129" s="245">
        <f t="shared" si="30"/>
        <v>4943</v>
      </c>
      <c r="L129" s="245">
        <f t="shared" si="31"/>
        <v>5359</v>
      </c>
      <c r="M129" s="245">
        <f t="shared" si="32"/>
        <v>5806</v>
      </c>
      <c r="N129" s="245">
        <f t="shared" si="33"/>
        <v>6252</v>
      </c>
      <c r="O129" s="245">
        <f t="shared" si="34"/>
        <v>6699</v>
      </c>
      <c r="P129" s="245">
        <f t="shared" si="35"/>
        <v>7146</v>
      </c>
      <c r="Q129" s="245">
        <f t="shared" si="12"/>
        <v>7592</v>
      </c>
      <c r="R129" s="245">
        <f t="shared" si="12"/>
        <v>8039</v>
      </c>
      <c r="S129" s="245">
        <f t="shared" si="12"/>
        <v>8485</v>
      </c>
      <c r="T129" s="246">
        <f t="shared" si="12"/>
        <v>8932</v>
      </c>
      <c r="V129" s="239">
        <v>1400</v>
      </c>
      <c r="W129" s="380">
        <f t="shared" ref="W129:AO129" si="38">W128+B199</f>
        <v>1601.6</v>
      </c>
      <c r="X129" s="380">
        <f t="shared" si="38"/>
        <v>1659.8400000000001</v>
      </c>
      <c r="Y129" s="380">
        <f t="shared" si="38"/>
        <v>1756.1599999999999</v>
      </c>
      <c r="Z129" s="380">
        <f t="shared" si="38"/>
        <v>2016</v>
      </c>
      <c r="AA129" s="380">
        <f t="shared" si="38"/>
        <v>2251.1999999999998</v>
      </c>
      <c r="AB129" s="380">
        <f t="shared" si="38"/>
        <v>2595.04</v>
      </c>
      <c r="AC129" s="380">
        <f t="shared" si="38"/>
        <v>2938.88</v>
      </c>
      <c r="AD129" s="380">
        <f t="shared" si="38"/>
        <v>3306.24</v>
      </c>
      <c r="AE129" s="380">
        <f t="shared" si="38"/>
        <v>3606.3999999999996</v>
      </c>
      <c r="AF129" s="380">
        <f t="shared" si="38"/>
        <v>3954.7199999999993</v>
      </c>
      <c r="AG129" s="372">
        <f t="shared" si="38"/>
        <v>4287.3599999999997</v>
      </c>
      <c r="AH129" s="380">
        <f t="shared" si="38"/>
        <v>4644.6399999999994</v>
      </c>
      <c r="AI129" s="380">
        <f t="shared" si="38"/>
        <v>5001.92</v>
      </c>
      <c r="AJ129" s="380">
        <f t="shared" si="38"/>
        <v>5359.2</v>
      </c>
      <c r="AK129" s="380">
        <f t="shared" si="38"/>
        <v>5716.48</v>
      </c>
      <c r="AL129" s="380">
        <f t="shared" si="38"/>
        <v>6073.7599999999993</v>
      </c>
      <c r="AM129" s="380">
        <f t="shared" si="38"/>
        <v>6431.0399999999991</v>
      </c>
      <c r="AN129" s="380">
        <f t="shared" si="38"/>
        <v>6788.32</v>
      </c>
      <c r="AO129" s="380">
        <f t="shared" si="38"/>
        <v>7145.5999999999995</v>
      </c>
      <c r="AP129" s="222">
        <f>AP128+U199</f>
        <v>3.1899999999999995</v>
      </c>
    </row>
    <row r="130" spans="1:45" x14ac:dyDescent="0.15">
      <c r="A130" s="251" t="s">
        <v>134</v>
      </c>
      <c r="B130" s="248">
        <f t="shared" si="21"/>
        <v>1305</v>
      </c>
      <c r="C130" s="248">
        <f t="shared" si="22"/>
        <v>1349</v>
      </c>
      <c r="D130" s="248">
        <f t="shared" si="23"/>
        <v>1369</v>
      </c>
      <c r="E130" s="248">
        <f t="shared" si="24"/>
        <v>1573</v>
      </c>
      <c r="F130" s="248">
        <f t="shared" si="25"/>
        <v>1749</v>
      </c>
      <c r="G130" s="248">
        <f t="shared" si="26"/>
        <v>2040</v>
      </c>
      <c r="H130" s="248">
        <f t="shared" si="27"/>
        <v>2332</v>
      </c>
      <c r="I130" s="248">
        <f t="shared" si="28"/>
        <v>2623</v>
      </c>
      <c r="J130" s="248">
        <f t="shared" si="29"/>
        <v>2915</v>
      </c>
      <c r="K130" s="248">
        <f t="shared" si="30"/>
        <v>3206</v>
      </c>
      <c r="L130" s="248">
        <f t="shared" si="31"/>
        <v>3497</v>
      </c>
      <c r="M130" s="248">
        <f t="shared" si="32"/>
        <v>3789</v>
      </c>
      <c r="N130" s="248">
        <f t="shared" si="33"/>
        <v>4080</v>
      </c>
      <c r="O130" s="248">
        <f t="shared" si="34"/>
        <v>4372</v>
      </c>
      <c r="P130" s="248">
        <f t="shared" si="35"/>
        <v>4663</v>
      </c>
      <c r="Q130" s="248">
        <f t="shared" si="12"/>
        <v>4955</v>
      </c>
      <c r="R130" s="248">
        <f t="shared" si="12"/>
        <v>5246</v>
      </c>
      <c r="S130" s="248">
        <f t="shared" si="12"/>
        <v>5538</v>
      </c>
      <c r="T130" s="249">
        <f t="shared" si="12"/>
        <v>5829</v>
      </c>
      <c r="V130" s="239">
        <v>58</v>
      </c>
      <c r="W130" s="380">
        <f>$W$74*V130*$W$134</f>
        <v>1044</v>
      </c>
      <c r="X130" s="380">
        <f>$X$74*V130*$X$134</f>
        <v>1078.8</v>
      </c>
      <c r="Y130" s="380">
        <f>$Y$74*V130*$Y$134</f>
        <v>1095.04</v>
      </c>
      <c r="Z130" s="380">
        <f>$Z$74*V130*$Z$134</f>
        <v>1258.5999999999999</v>
      </c>
      <c r="AA130" s="380">
        <f>$AA$74*V130*$AA$134</f>
        <v>1398.9599999999998</v>
      </c>
      <c r="AB130" s="380">
        <f>$AB$74*V130*$AB$134</f>
        <v>1632.12</v>
      </c>
      <c r="AC130" s="380">
        <f>$AC$74*V130*$AC$134</f>
        <v>1865.2799999999997</v>
      </c>
      <c r="AD130" s="380">
        <f>$AD$74*V130*$AD$134</f>
        <v>2098.4399999999996</v>
      </c>
      <c r="AE130" s="380">
        <f>$AE$74*V130*$AE$134</f>
        <v>2331.6</v>
      </c>
      <c r="AF130" s="380">
        <f>$AF$74*V130*$AF$134</f>
        <v>2564.7599999999998</v>
      </c>
      <c r="AG130" s="372">
        <f>$AG$74*V130*$AG$134</f>
        <v>2797.9199999999996</v>
      </c>
      <c r="AH130" s="380">
        <f>$AH$74*V130*$AH$134</f>
        <v>3031.0799999999995</v>
      </c>
      <c r="AI130" s="380">
        <f>$AI$74*V130*$AI$134</f>
        <v>3264.24</v>
      </c>
      <c r="AJ130" s="380">
        <f>$AJ$74*V130*$AJ$134</f>
        <v>3497.3999999999996</v>
      </c>
      <c r="AK130" s="380">
        <f>$AK$74*V130*$AK$134</f>
        <v>3730.5599999999995</v>
      </c>
      <c r="AL130" s="380">
        <f>$AL$74*V130*$AL$134</f>
        <v>3963.72</v>
      </c>
      <c r="AM130" s="380">
        <f>$AM$74*V130*$AM$134</f>
        <v>4196.8799999999992</v>
      </c>
      <c r="AN130" s="380">
        <f>$AN$74*V130*$AN$134</f>
        <v>4430.04</v>
      </c>
      <c r="AO130" s="380">
        <f>$AO$74*V130*$AO$134</f>
        <v>4663.2</v>
      </c>
      <c r="AP130" s="222">
        <v>2.0099999999999998</v>
      </c>
    </row>
    <row r="131" spans="1:45" x14ac:dyDescent="0.15">
      <c r="A131" s="244">
        <v>1450</v>
      </c>
      <c r="B131" s="245">
        <f t="shared" si="21"/>
        <v>2074</v>
      </c>
      <c r="C131" s="245">
        <f t="shared" si="22"/>
        <v>2149</v>
      </c>
      <c r="D131" s="245">
        <f t="shared" si="23"/>
        <v>2274</v>
      </c>
      <c r="E131" s="245">
        <f t="shared" si="24"/>
        <v>2610</v>
      </c>
      <c r="F131" s="245">
        <f t="shared" si="25"/>
        <v>2915</v>
      </c>
      <c r="G131" s="245">
        <f t="shared" si="26"/>
        <v>3360</v>
      </c>
      <c r="H131" s="245">
        <f t="shared" si="27"/>
        <v>3805</v>
      </c>
      <c r="I131" s="245">
        <f t="shared" si="28"/>
        <v>4280</v>
      </c>
      <c r="J131" s="245">
        <f t="shared" si="29"/>
        <v>4669</v>
      </c>
      <c r="K131" s="245">
        <f t="shared" si="30"/>
        <v>5120</v>
      </c>
      <c r="L131" s="245">
        <f t="shared" si="31"/>
        <v>5551</v>
      </c>
      <c r="M131" s="245">
        <f t="shared" si="32"/>
        <v>6013</v>
      </c>
      <c r="N131" s="245">
        <f t="shared" si="33"/>
        <v>6476</v>
      </c>
      <c r="O131" s="245">
        <f t="shared" si="34"/>
        <v>6938</v>
      </c>
      <c r="P131" s="245">
        <f t="shared" si="35"/>
        <v>7401</v>
      </c>
      <c r="Q131" s="245">
        <f t="shared" si="12"/>
        <v>7863</v>
      </c>
      <c r="R131" s="245">
        <f t="shared" si="12"/>
        <v>8326</v>
      </c>
      <c r="S131" s="245">
        <f t="shared" si="12"/>
        <v>8788</v>
      </c>
      <c r="T131" s="246">
        <f t="shared" si="12"/>
        <v>9251</v>
      </c>
      <c r="V131" s="239">
        <v>1450</v>
      </c>
      <c r="W131" s="380">
        <f t="shared" ref="W131:AO131" si="39">W130+B201</f>
        <v>1658.8</v>
      </c>
      <c r="X131" s="380">
        <f t="shared" si="39"/>
        <v>1719.12</v>
      </c>
      <c r="Y131" s="380">
        <f t="shared" si="39"/>
        <v>1818.88</v>
      </c>
      <c r="Z131" s="380">
        <f t="shared" si="39"/>
        <v>2088</v>
      </c>
      <c r="AA131" s="380">
        <f t="shared" si="39"/>
        <v>2331.6</v>
      </c>
      <c r="AB131" s="380">
        <f t="shared" si="39"/>
        <v>2687.7200000000003</v>
      </c>
      <c r="AC131" s="380">
        <f t="shared" si="39"/>
        <v>3043.8399999999997</v>
      </c>
      <c r="AD131" s="380">
        <f t="shared" si="39"/>
        <v>3424.3199999999997</v>
      </c>
      <c r="AE131" s="380">
        <f t="shared" si="39"/>
        <v>3735.2</v>
      </c>
      <c r="AF131" s="380">
        <f t="shared" si="39"/>
        <v>4095.96</v>
      </c>
      <c r="AG131" s="372">
        <f t="shared" si="39"/>
        <v>4440.4799999999996</v>
      </c>
      <c r="AH131" s="380">
        <f t="shared" si="39"/>
        <v>4810.5199999999995</v>
      </c>
      <c r="AI131" s="380">
        <f t="shared" si="39"/>
        <v>5180.5599999999995</v>
      </c>
      <c r="AJ131" s="380">
        <f t="shared" si="39"/>
        <v>5550.5999999999995</v>
      </c>
      <c r="AK131" s="380">
        <f t="shared" si="39"/>
        <v>5920.6399999999994</v>
      </c>
      <c r="AL131" s="380">
        <f t="shared" si="39"/>
        <v>6290.68</v>
      </c>
      <c r="AM131" s="380">
        <f t="shared" si="39"/>
        <v>6660.7199999999993</v>
      </c>
      <c r="AN131" s="380">
        <f t="shared" si="39"/>
        <v>7030.76</v>
      </c>
      <c r="AO131" s="380">
        <f t="shared" si="39"/>
        <v>7400.7999999999993</v>
      </c>
      <c r="AP131" s="222">
        <f>AP130+U201</f>
        <v>3.1899999999999995</v>
      </c>
    </row>
    <row r="132" spans="1:45" x14ac:dyDescent="0.15">
      <c r="A132" s="251" t="s">
        <v>135</v>
      </c>
      <c r="B132" s="248">
        <f t="shared" si="21"/>
        <v>1350</v>
      </c>
      <c r="C132" s="248">
        <f t="shared" si="22"/>
        <v>1395</v>
      </c>
      <c r="D132" s="248">
        <f t="shared" si="23"/>
        <v>1416</v>
      </c>
      <c r="E132" s="248">
        <f t="shared" si="24"/>
        <v>1628</v>
      </c>
      <c r="F132" s="248">
        <f t="shared" si="25"/>
        <v>1809</v>
      </c>
      <c r="G132" s="248">
        <f t="shared" si="26"/>
        <v>2111</v>
      </c>
      <c r="H132" s="248">
        <f t="shared" si="27"/>
        <v>2412</v>
      </c>
      <c r="I132" s="248">
        <f t="shared" si="28"/>
        <v>2714</v>
      </c>
      <c r="J132" s="248">
        <f t="shared" si="29"/>
        <v>3015</v>
      </c>
      <c r="K132" s="248">
        <f t="shared" si="30"/>
        <v>3317</v>
      </c>
      <c r="L132" s="248">
        <f t="shared" si="31"/>
        <v>3618</v>
      </c>
      <c r="M132" s="248">
        <f t="shared" si="32"/>
        <v>3920</v>
      </c>
      <c r="N132" s="248">
        <f t="shared" si="33"/>
        <v>4221</v>
      </c>
      <c r="O132" s="248">
        <f t="shared" si="34"/>
        <v>4523</v>
      </c>
      <c r="P132" s="248">
        <f t="shared" si="35"/>
        <v>4824</v>
      </c>
      <c r="Q132" s="248">
        <f t="shared" si="12"/>
        <v>5126</v>
      </c>
      <c r="R132" s="248">
        <f t="shared" si="12"/>
        <v>5427</v>
      </c>
      <c r="S132" s="248">
        <f t="shared" si="12"/>
        <v>5729</v>
      </c>
      <c r="T132" s="249">
        <f t="shared" si="12"/>
        <v>6030</v>
      </c>
      <c r="V132" s="239">
        <v>60</v>
      </c>
      <c r="W132" s="380">
        <f>$W$74*V132*$W$134</f>
        <v>1080</v>
      </c>
      <c r="X132" s="380">
        <f>$X$74*V132*$X$134</f>
        <v>1116</v>
      </c>
      <c r="Y132" s="380">
        <f>$Y$74*V132*$Y$134</f>
        <v>1132.8</v>
      </c>
      <c r="Z132" s="380">
        <f>$Z$74*V132*$Z$134</f>
        <v>1302</v>
      </c>
      <c r="AA132" s="380">
        <f>$AA$74*V132*$AA$134</f>
        <v>1447.1999999999998</v>
      </c>
      <c r="AB132" s="380">
        <f>$AB$74*V132*$AB$134</f>
        <v>1688.3999999999999</v>
      </c>
      <c r="AC132" s="380">
        <f>$AC$74*V132*$AC$134</f>
        <v>1929.6</v>
      </c>
      <c r="AD132" s="380">
        <f>$AD$74*V132*$AD$134</f>
        <v>2170.7999999999997</v>
      </c>
      <c r="AE132" s="380">
        <f>$AE$74*V132*$AE$134</f>
        <v>2411.9999999999995</v>
      </c>
      <c r="AF132" s="380">
        <f>$AF$74*V132*$AF$134</f>
        <v>2653.2</v>
      </c>
      <c r="AG132" s="372">
        <f>$AG$74*V132*$AG$134</f>
        <v>2894.3999999999996</v>
      </c>
      <c r="AH132" s="380">
        <f>$AH$74*V132*$AH$134</f>
        <v>3135.5999999999995</v>
      </c>
      <c r="AI132" s="380">
        <f>$AI$74*V132*$AI$134</f>
        <v>3376.7999999999997</v>
      </c>
      <c r="AJ132" s="380">
        <f>$AJ$74*V132*$AJ$134</f>
        <v>3617.9999999999995</v>
      </c>
      <c r="AK132" s="380">
        <f>$AK$74*V132*$AK$134</f>
        <v>3859.2</v>
      </c>
      <c r="AL132" s="380">
        <f>$AL$74*V132*$AL$134</f>
        <v>4100.3999999999996</v>
      </c>
      <c r="AM132" s="380">
        <f>$AM$74*V132*$AM$134</f>
        <v>4341.5999999999995</v>
      </c>
      <c r="AN132" s="380">
        <f>$AN$74*V132*$AN$134</f>
        <v>4582.7999999999993</v>
      </c>
      <c r="AO132" s="380">
        <f>$AO$74*V132*$AO$134</f>
        <v>4823.9999999999991</v>
      </c>
      <c r="AP132" s="222">
        <v>2.0099999999999998</v>
      </c>
    </row>
    <row r="133" spans="1:45" ht="13" thickBot="1" x14ac:dyDescent="0.2">
      <c r="A133" s="240">
        <v>1500</v>
      </c>
      <c r="B133" s="252">
        <f t="shared" si="21"/>
        <v>2145</v>
      </c>
      <c r="C133" s="252">
        <f t="shared" si="22"/>
        <v>2223</v>
      </c>
      <c r="D133" s="252">
        <f t="shared" si="23"/>
        <v>2352</v>
      </c>
      <c r="E133" s="252">
        <f t="shared" si="24"/>
        <v>2700</v>
      </c>
      <c r="F133" s="252">
        <f t="shared" si="25"/>
        <v>3015</v>
      </c>
      <c r="G133" s="252">
        <f t="shared" si="26"/>
        <v>3476</v>
      </c>
      <c r="H133" s="252">
        <f t="shared" si="27"/>
        <v>3936</v>
      </c>
      <c r="I133" s="252">
        <f t="shared" si="28"/>
        <v>4428</v>
      </c>
      <c r="J133" s="252">
        <f t="shared" si="29"/>
        <v>4830</v>
      </c>
      <c r="K133" s="252">
        <f t="shared" si="30"/>
        <v>5297</v>
      </c>
      <c r="L133" s="252">
        <f t="shared" si="31"/>
        <v>5742</v>
      </c>
      <c r="M133" s="252">
        <f t="shared" si="32"/>
        <v>6221</v>
      </c>
      <c r="N133" s="252">
        <f t="shared" si="33"/>
        <v>6699</v>
      </c>
      <c r="O133" s="252">
        <f t="shared" si="34"/>
        <v>7178</v>
      </c>
      <c r="P133" s="252">
        <f t="shared" si="35"/>
        <v>7656</v>
      </c>
      <c r="Q133" s="252">
        <f t="shared" si="12"/>
        <v>8135</v>
      </c>
      <c r="R133" s="252">
        <f t="shared" si="12"/>
        <v>8613</v>
      </c>
      <c r="S133" s="252">
        <f t="shared" si="12"/>
        <v>9092</v>
      </c>
      <c r="T133" s="253">
        <f t="shared" si="12"/>
        <v>9570</v>
      </c>
      <c r="V133" s="239">
        <v>1500</v>
      </c>
      <c r="W133" s="380">
        <f t="shared" ref="W133:AO133" si="40">W132+B203</f>
        <v>1716</v>
      </c>
      <c r="X133" s="380">
        <f t="shared" si="40"/>
        <v>1778.4</v>
      </c>
      <c r="Y133" s="380">
        <f t="shared" si="40"/>
        <v>1881.6</v>
      </c>
      <c r="Z133" s="380">
        <f t="shared" si="40"/>
        <v>2160</v>
      </c>
      <c r="AA133" s="380">
        <f t="shared" si="40"/>
        <v>2412</v>
      </c>
      <c r="AB133" s="380">
        <f t="shared" si="40"/>
        <v>2780.3999999999996</v>
      </c>
      <c r="AC133" s="380">
        <f t="shared" si="40"/>
        <v>3148.8</v>
      </c>
      <c r="AD133" s="380">
        <f t="shared" si="40"/>
        <v>3542.3999999999996</v>
      </c>
      <c r="AE133" s="380">
        <f t="shared" si="40"/>
        <v>3863.9999999999995</v>
      </c>
      <c r="AF133" s="380">
        <f t="shared" si="40"/>
        <v>4237.2</v>
      </c>
      <c r="AG133" s="372">
        <f t="shared" si="40"/>
        <v>4593.5999999999995</v>
      </c>
      <c r="AH133" s="380">
        <f t="shared" si="40"/>
        <v>4976.3999999999996</v>
      </c>
      <c r="AI133" s="380">
        <f t="shared" si="40"/>
        <v>5359.2</v>
      </c>
      <c r="AJ133" s="380">
        <f t="shared" si="40"/>
        <v>5742</v>
      </c>
      <c r="AK133" s="380">
        <f t="shared" si="40"/>
        <v>6124.7999999999993</v>
      </c>
      <c r="AL133" s="380">
        <f t="shared" si="40"/>
        <v>6507.5999999999995</v>
      </c>
      <c r="AM133" s="380">
        <f t="shared" si="40"/>
        <v>6890.4</v>
      </c>
      <c r="AN133" s="380">
        <f t="shared" si="40"/>
        <v>7273.1999999999989</v>
      </c>
      <c r="AO133" s="380">
        <f t="shared" si="40"/>
        <v>7655.9999999999991</v>
      </c>
      <c r="AP133" s="222">
        <f>AP132+U203</f>
        <v>3.1899999999999995</v>
      </c>
    </row>
    <row r="134" spans="1:45" x14ac:dyDescent="0.15">
      <c r="W134" s="263">
        <v>4.5</v>
      </c>
      <c r="X134" s="263">
        <v>3.1</v>
      </c>
      <c r="Y134" s="369">
        <v>2.36</v>
      </c>
      <c r="Z134" s="369">
        <v>2.17</v>
      </c>
      <c r="AA134" s="369">
        <v>2.0099999999999998</v>
      </c>
      <c r="AB134" s="369">
        <v>2.0099999999999998</v>
      </c>
      <c r="AC134" s="369">
        <v>2.0099999999999998</v>
      </c>
      <c r="AD134" s="369">
        <v>2.0099999999999998</v>
      </c>
      <c r="AE134" s="221">
        <v>2.0099999999999998</v>
      </c>
      <c r="AF134" s="221">
        <v>2.0099999999999998</v>
      </c>
      <c r="AG134" s="301">
        <v>2.0099999999999998</v>
      </c>
      <c r="AH134" s="221">
        <v>2.0099999999999998</v>
      </c>
      <c r="AI134" s="221">
        <v>2.0099999999999998</v>
      </c>
      <c r="AJ134" s="221">
        <v>2.0099999999999998</v>
      </c>
      <c r="AK134" s="221">
        <v>2.0099999999999998</v>
      </c>
      <c r="AL134" s="221">
        <v>2.0099999999999998</v>
      </c>
      <c r="AM134" s="221">
        <v>2.0099999999999998</v>
      </c>
      <c r="AN134" s="221">
        <v>2.0099999999999998</v>
      </c>
      <c r="AO134" s="221">
        <v>2.0099999999999998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7.15</v>
      </c>
      <c r="X135" s="267">
        <f t="shared" ref="X135:AO135" si="41">X134+C204</f>
        <v>4.9400000000000004</v>
      </c>
      <c r="Y135" s="267">
        <f t="shared" si="41"/>
        <v>3.92</v>
      </c>
      <c r="Z135" s="267">
        <f t="shared" si="41"/>
        <v>3.5999999999999996</v>
      </c>
      <c r="AA135" s="267">
        <f t="shared" si="41"/>
        <v>3.3499999999999996</v>
      </c>
      <c r="AB135" s="267">
        <f t="shared" si="41"/>
        <v>3.3099999999999996</v>
      </c>
      <c r="AC135" s="267">
        <f t="shared" si="41"/>
        <v>3.28</v>
      </c>
      <c r="AD135" s="267">
        <f t="shared" si="41"/>
        <v>3.28</v>
      </c>
      <c r="AE135" s="267">
        <f t="shared" si="41"/>
        <v>3.2199999999999998</v>
      </c>
      <c r="AF135" s="267">
        <f t="shared" si="41"/>
        <v>3.21</v>
      </c>
      <c r="AG135" s="302">
        <f t="shared" si="41"/>
        <v>3.1899999999999995</v>
      </c>
      <c r="AH135" s="267">
        <f t="shared" si="41"/>
        <v>3.1899999999999995</v>
      </c>
      <c r="AI135" s="267">
        <f t="shared" si="41"/>
        <v>3.1899999999999995</v>
      </c>
      <c r="AJ135" s="267">
        <f t="shared" si="41"/>
        <v>3.1899999999999995</v>
      </c>
      <c r="AK135" s="267">
        <f t="shared" si="41"/>
        <v>3.1899999999999995</v>
      </c>
      <c r="AL135" s="267">
        <f t="shared" si="41"/>
        <v>3.1899999999999995</v>
      </c>
      <c r="AM135" s="267">
        <f t="shared" si="41"/>
        <v>3.1899999999999995</v>
      </c>
      <c r="AN135" s="267">
        <f t="shared" si="41"/>
        <v>3.1899999999999995</v>
      </c>
      <c r="AO135" s="267">
        <f t="shared" si="41"/>
        <v>3.1899999999999995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43">B144*$A$192*B204</f>
        <v>530</v>
      </c>
      <c r="C193" s="243">
        <f t="shared" si="43"/>
        <v>552</v>
      </c>
      <c r="D193" s="243">
        <f t="shared" si="43"/>
        <v>624</v>
      </c>
      <c r="E193" s="243">
        <f t="shared" si="43"/>
        <v>715</v>
      </c>
      <c r="F193" s="243">
        <f t="shared" si="43"/>
        <v>804</v>
      </c>
      <c r="G193" s="243">
        <f t="shared" si="43"/>
        <v>910</v>
      </c>
      <c r="H193" s="243">
        <f t="shared" si="43"/>
        <v>1016</v>
      </c>
      <c r="I193" s="243">
        <f t="shared" si="43"/>
        <v>1143</v>
      </c>
      <c r="J193" s="243">
        <f t="shared" si="43"/>
        <v>1210</v>
      </c>
      <c r="K193" s="243">
        <f t="shared" si="43"/>
        <v>1320</v>
      </c>
      <c r="L193" s="243">
        <f t="shared" si="43"/>
        <v>1416</v>
      </c>
      <c r="M193" s="243">
        <f t="shared" si="43"/>
        <v>1534</v>
      </c>
      <c r="N193" s="243">
        <f t="shared" si="43"/>
        <v>1652</v>
      </c>
      <c r="O193" s="243">
        <f t="shared" si="43"/>
        <v>1770</v>
      </c>
      <c r="P193" s="243">
        <f t="shared" si="43"/>
        <v>1888</v>
      </c>
      <c r="Q193" s="243">
        <f t="shared" si="43"/>
        <v>2006</v>
      </c>
      <c r="R193" s="243">
        <f t="shared" si="43"/>
        <v>2124</v>
      </c>
      <c r="S193" s="243">
        <f t="shared" si="43"/>
        <v>2242</v>
      </c>
      <c r="T193" s="243">
        <f t="shared" si="4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44">B144*$A$194*B204</f>
        <v>551.19999999999993</v>
      </c>
      <c r="C195" s="243">
        <f t="shared" si="44"/>
        <v>574.08000000000004</v>
      </c>
      <c r="D195" s="243">
        <f t="shared" si="44"/>
        <v>648.96</v>
      </c>
      <c r="E195" s="243">
        <f t="shared" si="44"/>
        <v>743.6</v>
      </c>
      <c r="F195" s="243">
        <f t="shared" si="44"/>
        <v>836.16000000000008</v>
      </c>
      <c r="G195" s="243">
        <f t="shared" si="44"/>
        <v>946.4</v>
      </c>
      <c r="H195" s="243">
        <f t="shared" si="44"/>
        <v>1056.6400000000001</v>
      </c>
      <c r="I195" s="243">
        <f t="shared" si="44"/>
        <v>1188.72</v>
      </c>
      <c r="J195" s="243">
        <f t="shared" si="44"/>
        <v>1258.3999999999999</v>
      </c>
      <c r="K195" s="243">
        <f t="shared" si="44"/>
        <v>1372.8</v>
      </c>
      <c r="L195" s="243">
        <f t="shared" si="44"/>
        <v>1472.6399999999999</v>
      </c>
      <c r="M195" s="243">
        <f t="shared" si="44"/>
        <v>1595.36</v>
      </c>
      <c r="N195" s="243">
        <f t="shared" si="44"/>
        <v>1718.08</v>
      </c>
      <c r="O195" s="243">
        <f t="shared" si="44"/>
        <v>1840.8</v>
      </c>
      <c r="P195" s="243">
        <f t="shared" si="44"/>
        <v>1963.52</v>
      </c>
      <c r="Q195" s="243">
        <f t="shared" si="44"/>
        <v>2086.2399999999998</v>
      </c>
      <c r="R195" s="243">
        <f t="shared" si="44"/>
        <v>2208.96</v>
      </c>
      <c r="S195" s="243">
        <f t="shared" si="44"/>
        <v>2331.6799999999998</v>
      </c>
      <c r="T195" s="243">
        <f t="shared" si="4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45">B144*$A$196*B204</f>
        <v>572.4</v>
      </c>
      <c r="C197" s="243">
        <f t="shared" si="45"/>
        <v>596.16000000000008</v>
      </c>
      <c r="D197" s="243">
        <f t="shared" si="45"/>
        <v>673.92000000000007</v>
      </c>
      <c r="E197" s="243">
        <f t="shared" si="45"/>
        <v>772.19999999999993</v>
      </c>
      <c r="F197" s="243">
        <f t="shared" si="45"/>
        <v>868.32</v>
      </c>
      <c r="G197" s="243">
        <f t="shared" si="45"/>
        <v>982.80000000000007</v>
      </c>
      <c r="H197" s="243">
        <f t="shared" si="45"/>
        <v>1097.28</v>
      </c>
      <c r="I197" s="243">
        <f t="shared" si="45"/>
        <v>1234.44</v>
      </c>
      <c r="J197" s="243">
        <f t="shared" si="45"/>
        <v>1306.8</v>
      </c>
      <c r="K197" s="243">
        <f t="shared" si="45"/>
        <v>1425.6</v>
      </c>
      <c r="L197" s="243">
        <f t="shared" si="45"/>
        <v>1529.28</v>
      </c>
      <c r="M197" s="243">
        <f t="shared" si="45"/>
        <v>1656.7199999999998</v>
      </c>
      <c r="N197" s="243">
        <f t="shared" si="45"/>
        <v>1784.1599999999999</v>
      </c>
      <c r="O197" s="243">
        <f t="shared" si="45"/>
        <v>1911.6</v>
      </c>
      <c r="P197" s="243">
        <f t="shared" si="45"/>
        <v>2039.04</v>
      </c>
      <c r="Q197" s="243">
        <f t="shared" si="45"/>
        <v>2166.48</v>
      </c>
      <c r="R197" s="243">
        <f t="shared" si="45"/>
        <v>2293.92</v>
      </c>
      <c r="S197" s="243">
        <f t="shared" si="45"/>
        <v>2421.3599999999997</v>
      </c>
      <c r="T197" s="243">
        <f t="shared" si="4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46">B144*$A$198*B204</f>
        <v>593.6</v>
      </c>
      <c r="C199" s="243">
        <f t="shared" si="46"/>
        <v>618.24</v>
      </c>
      <c r="D199" s="243">
        <f t="shared" si="46"/>
        <v>698.88</v>
      </c>
      <c r="E199" s="243">
        <f t="shared" si="46"/>
        <v>800.8</v>
      </c>
      <c r="F199" s="243">
        <f t="shared" si="46"/>
        <v>900.48</v>
      </c>
      <c r="G199" s="243">
        <f t="shared" si="46"/>
        <v>1019.2</v>
      </c>
      <c r="H199" s="243">
        <f t="shared" si="46"/>
        <v>1137.92</v>
      </c>
      <c r="I199" s="243">
        <f t="shared" si="46"/>
        <v>1280.1600000000001</v>
      </c>
      <c r="J199" s="243">
        <f t="shared" si="46"/>
        <v>1355.2</v>
      </c>
      <c r="K199" s="243">
        <f t="shared" si="46"/>
        <v>1478.3999999999999</v>
      </c>
      <c r="L199" s="243">
        <f t="shared" si="46"/>
        <v>1585.9199999999998</v>
      </c>
      <c r="M199" s="243">
        <f t="shared" si="46"/>
        <v>1718.08</v>
      </c>
      <c r="N199" s="243">
        <f t="shared" si="46"/>
        <v>1850.24</v>
      </c>
      <c r="O199" s="243">
        <f t="shared" si="46"/>
        <v>1982.3999999999999</v>
      </c>
      <c r="P199" s="243">
        <f t="shared" si="46"/>
        <v>2114.56</v>
      </c>
      <c r="Q199" s="243">
        <f t="shared" si="46"/>
        <v>2246.7199999999998</v>
      </c>
      <c r="R199" s="243">
        <f t="shared" si="46"/>
        <v>2378.8799999999997</v>
      </c>
      <c r="S199" s="243">
        <f t="shared" si="4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47">B144*$A$200*B204</f>
        <v>614.79999999999995</v>
      </c>
      <c r="C201" s="243">
        <f t="shared" si="47"/>
        <v>640.32000000000005</v>
      </c>
      <c r="D201" s="243">
        <f t="shared" si="47"/>
        <v>723.84</v>
      </c>
      <c r="E201" s="243">
        <f t="shared" si="47"/>
        <v>829.4</v>
      </c>
      <c r="F201" s="243">
        <f t="shared" si="47"/>
        <v>932.6400000000001</v>
      </c>
      <c r="G201" s="243">
        <f t="shared" si="47"/>
        <v>1055.6000000000001</v>
      </c>
      <c r="H201" s="243">
        <f t="shared" si="47"/>
        <v>1178.56</v>
      </c>
      <c r="I201" s="243">
        <f t="shared" si="47"/>
        <v>1325.88</v>
      </c>
      <c r="J201" s="243">
        <f t="shared" si="47"/>
        <v>1403.6</v>
      </c>
      <c r="K201" s="243">
        <f t="shared" si="47"/>
        <v>1531.2</v>
      </c>
      <c r="L201" s="243">
        <f t="shared" si="47"/>
        <v>1642.56</v>
      </c>
      <c r="M201" s="243">
        <f t="shared" si="47"/>
        <v>1779.4399999999998</v>
      </c>
      <c r="N201" s="243">
        <f t="shared" si="47"/>
        <v>1916.32</v>
      </c>
      <c r="O201" s="243">
        <f t="shared" si="47"/>
        <v>2053.1999999999998</v>
      </c>
      <c r="P201" s="243">
        <f t="shared" si="47"/>
        <v>2190.08</v>
      </c>
      <c r="Q201" s="243">
        <f t="shared" si="47"/>
        <v>2326.96</v>
      </c>
      <c r="R201" s="243">
        <f t="shared" si="47"/>
        <v>2463.8399999999997</v>
      </c>
      <c r="S201" s="243">
        <f t="shared" si="47"/>
        <v>2600.7199999999998</v>
      </c>
      <c r="T201" s="243">
        <f t="shared" si="4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48">B144*$A$202*B204</f>
        <v>636</v>
      </c>
      <c r="C203" s="243">
        <f t="shared" si="48"/>
        <v>662.4</v>
      </c>
      <c r="D203" s="243">
        <f t="shared" si="48"/>
        <v>748.80000000000007</v>
      </c>
      <c r="E203" s="243">
        <f t="shared" si="48"/>
        <v>858</v>
      </c>
      <c r="F203" s="243">
        <f t="shared" si="48"/>
        <v>964.80000000000007</v>
      </c>
      <c r="G203" s="243">
        <f t="shared" si="48"/>
        <v>1092</v>
      </c>
      <c r="H203" s="243">
        <f t="shared" si="48"/>
        <v>1219.2</v>
      </c>
      <c r="I203" s="243">
        <f t="shared" si="48"/>
        <v>1371.6</v>
      </c>
      <c r="J203" s="243">
        <f t="shared" si="48"/>
        <v>1452</v>
      </c>
      <c r="K203" s="243">
        <f t="shared" si="48"/>
        <v>1584</v>
      </c>
      <c r="L203" s="243">
        <f t="shared" si="48"/>
        <v>1699.1999999999998</v>
      </c>
      <c r="M203" s="243">
        <f t="shared" si="48"/>
        <v>1840.8</v>
      </c>
      <c r="N203" s="243">
        <f t="shared" si="48"/>
        <v>1982.3999999999999</v>
      </c>
      <c r="O203" s="243">
        <f t="shared" si="48"/>
        <v>2124</v>
      </c>
      <c r="P203" s="243">
        <f t="shared" si="48"/>
        <v>2265.6</v>
      </c>
      <c r="Q203" s="243">
        <f t="shared" si="48"/>
        <v>2407.1999999999998</v>
      </c>
      <c r="R203" s="243">
        <f t="shared" si="48"/>
        <v>2548.7999999999997</v>
      </c>
      <c r="S203" s="243">
        <f t="shared" si="48"/>
        <v>2690.3999999999996</v>
      </c>
      <c r="T203" s="243">
        <f t="shared" si="4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CE202-C07C-0B4C-8CDD-256AF62FD625}">
  <sheetPr>
    <tabColor theme="5" tint="0.79998168889431442"/>
  </sheetPr>
  <dimension ref="A1:AS205"/>
  <sheetViews>
    <sheetView showGridLines="0" zoomScaleNormal="100" workbookViewId="0">
      <selection activeCell="Z29" sqref="Z2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261</v>
      </c>
      <c r="H3" s="225"/>
      <c r="I3" s="225"/>
      <c r="J3" s="225"/>
      <c r="L3" s="225"/>
      <c r="M3" s="227" t="s">
        <v>262</v>
      </c>
      <c r="N3" s="226"/>
      <c r="O3" s="467" t="s">
        <v>233</v>
      </c>
      <c r="P3" s="224" t="s">
        <v>264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263</v>
      </c>
      <c r="H4" s="225"/>
      <c r="I4" s="225"/>
      <c r="J4" s="225"/>
      <c r="K4" s="225"/>
      <c r="L4" s="225"/>
      <c r="M4" s="227" t="s">
        <v>262</v>
      </c>
      <c r="N4" s="226"/>
      <c r="O4" s="467" t="s">
        <v>233</v>
      </c>
      <c r="P4" s="224" t="s">
        <v>265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68" t="s">
        <v>0</v>
      </c>
      <c r="B8" s="269" t="s">
        <v>28</v>
      </c>
      <c r="C8" s="368" t="s">
        <v>1</v>
      </c>
      <c r="D8" s="368" t="s">
        <v>2</v>
      </c>
      <c r="E8" s="368" t="s">
        <v>3</v>
      </c>
      <c r="F8" s="269" t="s">
        <v>4</v>
      </c>
      <c r="G8" s="368" t="s">
        <v>5</v>
      </c>
      <c r="H8" s="368" t="s">
        <v>6</v>
      </c>
      <c r="I8" s="368" t="s">
        <v>7</v>
      </c>
      <c r="J8" s="368" t="s">
        <v>8</v>
      </c>
      <c r="K8" s="269" t="s">
        <v>9</v>
      </c>
      <c r="L8" s="368" t="s">
        <v>10</v>
      </c>
      <c r="M8" s="368" t="s">
        <v>11</v>
      </c>
      <c r="N8" s="368" t="s">
        <v>12</v>
      </c>
      <c r="O8" s="368" t="s">
        <v>13</v>
      </c>
      <c r="P8" s="368" t="s">
        <v>14</v>
      </c>
      <c r="Q8" s="368" t="s">
        <v>15</v>
      </c>
      <c r="R8" s="368" t="s">
        <v>16</v>
      </c>
      <c r="S8" s="269" t="s">
        <v>17</v>
      </c>
      <c r="T8" s="3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68" t="s">
        <v>1</v>
      </c>
      <c r="B12" s="312">
        <v>429</v>
      </c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629</v>
      </c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68" t="s">
        <v>2</v>
      </c>
      <c r="B14" s="320">
        <v>429</v>
      </c>
      <c r="C14" s="321">
        <v>429</v>
      </c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657</v>
      </c>
      <c r="C15" s="309">
        <v>657</v>
      </c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68" t="s">
        <v>3</v>
      </c>
      <c r="B16" s="312">
        <v>429</v>
      </c>
      <c r="C16" s="313">
        <v>429</v>
      </c>
      <c r="D16" s="314">
        <v>429</v>
      </c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683</v>
      </c>
      <c r="C17" s="309">
        <v>683</v>
      </c>
      <c r="D17" s="310">
        <v>696</v>
      </c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479</v>
      </c>
      <c r="C18" s="313">
        <v>479</v>
      </c>
      <c r="D18" s="314">
        <v>479</v>
      </c>
      <c r="E18" s="315">
        <v>542</v>
      </c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754</v>
      </c>
      <c r="C19" s="317">
        <v>754</v>
      </c>
      <c r="D19" s="318">
        <v>786</v>
      </c>
      <c r="E19" s="319">
        <v>863</v>
      </c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68" t="s">
        <v>5</v>
      </c>
      <c r="B20" s="320">
        <v>531</v>
      </c>
      <c r="C20" s="321">
        <v>531</v>
      </c>
      <c r="D20" s="322">
        <v>531</v>
      </c>
      <c r="E20" s="323">
        <v>593</v>
      </c>
      <c r="F20" s="321">
        <v>670</v>
      </c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832</v>
      </c>
      <c r="C21" s="309">
        <v>832</v>
      </c>
      <c r="D21" s="310">
        <v>873</v>
      </c>
      <c r="E21" s="311">
        <v>956</v>
      </c>
      <c r="F21" s="309">
        <v>1063</v>
      </c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68" t="s">
        <v>6</v>
      </c>
      <c r="B22" s="312">
        <v>568</v>
      </c>
      <c r="C22" s="313">
        <v>568</v>
      </c>
      <c r="D22" s="314">
        <v>568</v>
      </c>
      <c r="E22" s="315">
        <v>645</v>
      </c>
      <c r="F22" s="313">
        <v>732</v>
      </c>
      <c r="G22" s="314">
        <v>809</v>
      </c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900</v>
      </c>
      <c r="C23" s="309">
        <v>900</v>
      </c>
      <c r="D23" s="310">
        <v>935</v>
      </c>
      <c r="E23" s="311">
        <v>1051</v>
      </c>
      <c r="F23" s="309">
        <v>1172</v>
      </c>
      <c r="G23" s="310">
        <v>1269</v>
      </c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68" t="s">
        <v>7</v>
      </c>
      <c r="B24" s="312">
        <v>619</v>
      </c>
      <c r="C24" s="313">
        <v>619</v>
      </c>
      <c r="D24" s="314">
        <v>619</v>
      </c>
      <c r="E24" s="315">
        <v>696</v>
      </c>
      <c r="F24" s="313">
        <v>796</v>
      </c>
      <c r="G24" s="314">
        <v>886</v>
      </c>
      <c r="H24" s="315">
        <v>1088</v>
      </c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980</v>
      </c>
      <c r="C25" s="317">
        <v>980</v>
      </c>
      <c r="D25" s="318">
        <v>1016</v>
      </c>
      <c r="E25" s="319">
        <v>1125</v>
      </c>
      <c r="F25" s="317">
        <v>1282</v>
      </c>
      <c r="G25" s="318">
        <v>1388</v>
      </c>
      <c r="H25" s="319">
        <v>1675</v>
      </c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68" t="s">
        <v>8</v>
      </c>
      <c r="B26" s="320">
        <v>645</v>
      </c>
      <c r="C26" s="321">
        <v>645</v>
      </c>
      <c r="D26" s="322">
        <v>645</v>
      </c>
      <c r="E26" s="323">
        <v>732</v>
      </c>
      <c r="F26" s="321">
        <v>834</v>
      </c>
      <c r="G26" s="322">
        <v>947</v>
      </c>
      <c r="H26" s="323">
        <v>1150</v>
      </c>
      <c r="I26" s="321">
        <v>1251</v>
      </c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1025</v>
      </c>
      <c r="C27" s="309">
        <v>1025</v>
      </c>
      <c r="D27" s="310">
        <v>1082</v>
      </c>
      <c r="E27" s="311">
        <v>1192</v>
      </c>
      <c r="F27" s="309">
        <v>1364</v>
      </c>
      <c r="G27" s="310">
        <v>1499</v>
      </c>
      <c r="H27" s="311">
        <v>1795</v>
      </c>
      <c r="I27" s="309">
        <v>1965</v>
      </c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683</v>
      </c>
      <c r="C28" s="313">
        <v>683</v>
      </c>
      <c r="D28" s="314">
        <v>683</v>
      </c>
      <c r="E28" s="315">
        <v>758</v>
      </c>
      <c r="F28" s="313">
        <v>886</v>
      </c>
      <c r="G28" s="314">
        <v>999</v>
      </c>
      <c r="H28" s="315">
        <v>1214</v>
      </c>
      <c r="I28" s="313">
        <v>1314</v>
      </c>
      <c r="J28" s="314">
        <v>1455</v>
      </c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1098</v>
      </c>
      <c r="C29" s="309">
        <v>1098</v>
      </c>
      <c r="D29" s="310">
        <v>1143</v>
      </c>
      <c r="E29" s="311">
        <v>1260</v>
      </c>
      <c r="F29" s="309">
        <v>1466</v>
      </c>
      <c r="G29" s="310">
        <v>1614</v>
      </c>
      <c r="H29" s="311">
        <v>1918</v>
      </c>
      <c r="I29" s="309">
        <v>2095</v>
      </c>
      <c r="J29" s="310">
        <v>2320</v>
      </c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68" t="s">
        <v>10</v>
      </c>
      <c r="B30" s="312">
        <v>719</v>
      </c>
      <c r="C30" s="313">
        <v>719</v>
      </c>
      <c r="D30" s="314">
        <v>719</v>
      </c>
      <c r="E30" s="315">
        <v>822</v>
      </c>
      <c r="F30" s="313">
        <v>947</v>
      </c>
      <c r="G30" s="314">
        <v>1074</v>
      </c>
      <c r="H30" s="315">
        <v>1291</v>
      </c>
      <c r="I30" s="313">
        <v>1404</v>
      </c>
      <c r="J30" s="314">
        <v>1559</v>
      </c>
      <c r="K30" s="315">
        <v>1715</v>
      </c>
      <c r="L30" s="313"/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1159</v>
      </c>
      <c r="C31" s="317">
        <v>1159</v>
      </c>
      <c r="D31" s="318">
        <v>1209</v>
      </c>
      <c r="E31" s="319">
        <v>1363</v>
      </c>
      <c r="F31" s="317">
        <v>1559</v>
      </c>
      <c r="G31" s="318">
        <v>1740</v>
      </c>
      <c r="H31" s="319">
        <v>2033</v>
      </c>
      <c r="I31" s="317">
        <v>2227</v>
      </c>
      <c r="J31" s="318">
        <v>2467</v>
      </c>
      <c r="K31" s="319">
        <v>2727</v>
      </c>
      <c r="L31" s="317"/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68" t="s">
        <v>11</v>
      </c>
      <c r="B32" s="320">
        <v>758</v>
      </c>
      <c r="C32" s="321">
        <v>758</v>
      </c>
      <c r="D32" s="322">
        <v>758</v>
      </c>
      <c r="E32" s="323">
        <v>886</v>
      </c>
      <c r="F32" s="321">
        <v>1011</v>
      </c>
      <c r="G32" s="322">
        <v>1137</v>
      </c>
      <c r="H32" s="323">
        <v>1364</v>
      </c>
      <c r="I32" s="321">
        <v>1478</v>
      </c>
      <c r="J32" s="322">
        <v>1636</v>
      </c>
      <c r="K32" s="323">
        <v>1800</v>
      </c>
      <c r="L32" s="321">
        <v>1963</v>
      </c>
      <c r="M32" s="322"/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1222</v>
      </c>
      <c r="C33" s="309">
        <v>1222</v>
      </c>
      <c r="D33" s="310">
        <v>1286</v>
      </c>
      <c r="E33" s="311">
        <v>1470</v>
      </c>
      <c r="F33" s="309">
        <v>1659</v>
      </c>
      <c r="G33" s="310">
        <v>1855</v>
      </c>
      <c r="H33" s="311">
        <v>2146</v>
      </c>
      <c r="I33" s="309">
        <v>2342</v>
      </c>
      <c r="J33" s="310">
        <v>2590</v>
      </c>
      <c r="K33" s="311">
        <v>2858</v>
      </c>
      <c r="L33" s="309">
        <v>3158</v>
      </c>
      <c r="M33" s="310"/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68" t="s">
        <v>12</v>
      </c>
      <c r="B34" s="312">
        <v>809</v>
      </c>
      <c r="C34" s="313">
        <v>809</v>
      </c>
      <c r="D34" s="314">
        <v>809</v>
      </c>
      <c r="E34" s="315">
        <v>935</v>
      </c>
      <c r="F34" s="313">
        <v>1063</v>
      </c>
      <c r="G34" s="314">
        <v>1188</v>
      </c>
      <c r="H34" s="315">
        <v>1441</v>
      </c>
      <c r="I34" s="313">
        <v>1567</v>
      </c>
      <c r="J34" s="314">
        <v>1738</v>
      </c>
      <c r="K34" s="315">
        <v>1911</v>
      </c>
      <c r="L34" s="313">
        <v>2085</v>
      </c>
      <c r="M34" s="314">
        <v>2259</v>
      </c>
      <c r="N34" s="315"/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1296</v>
      </c>
      <c r="C35" s="309">
        <v>1296</v>
      </c>
      <c r="D35" s="310">
        <v>1362</v>
      </c>
      <c r="E35" s="311">
        <v>1563</v>
      </c>
      <c r="F35" s="309">
        <v>1759</v>
      </c>
      <c r="G35" s="310">
        <v>1958</v>
      </c>
      <c r="H35" s="311">
        <v>2303</v>
      </c>
      <c r="I35" s="309">
        <v>2520</v>
      </c>
      <c r="J35" s="310">
        <v>2787</v>
      </c>
      <c r="K35" s="311">
        <v>3021</v>
      </c>
      <c r="L35" s="309">
        <v>3364</v>
      </c>
      <c r="M35" s="310">
        <v>3642</v>
      </c>
      <c r="N35" s="311"/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68" t="s">
        <v>13</v>
      </c>
      <c r="B36" s="312">
        <v>860</v>
      </c>
      <c r="C36" s="313">
        <v>860</v>
      </c>
      <c r="D36" s="314">
        <v>860</v>
      </c>
      <c r="E36" s="315">
        <v>986</v>
      </c>
      <c r="F36" s="313">
        <v>1114</v>
      </c>
      <c r="G36" s="314">
        <v>1251</v>
      </c>
      <c r="H36" s="315">
        <v>1504</v>
      </c>
      <c r="I36" s="313">
        <v>1644</v>
      </c>
      <c r="J36" s="314">
        <v>1827</v>
      </c>
      <c r="K36" s="315">
        <v>2010</v>
      </c>
      <c r="L36" s="313">
        <v>2192</v>
      </c>
      <c r="M36" s="314">
        <v>2375</v>
      </c>
      <c r="N36" s="315">
        <v>2558</v>
      </c>
      <c r="O36" s="313">
        <v>2741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1382</v>
      </c>
      <c r="C37" s="317">
        <v>1382</v>
      </c>
      <c r="D37" s="318">
        <v>1451</v>
      </c>
      <c r="E37" s="319">
        <v>1657</v>
      </c>
      <c r="F37" s="317">
        <v>1857</v>
      </c>
      <c r="G37" s="318">
        <v>2075</v>
      </c>
      <c r="H37" s="319">
        <v>2423</v>
      </c>
      <c r="I37" s="317">
        <v>2664</v>
      </c>
      <c r="J37" s="318">
        <v>2948</v>
      </c>
      <c r="K37" s="319">
        <v>3191</v>
      </c>
      <c r="L37" s="317">
        <v>3555</v>
      </c>
      <c r="M37" s="318">
        <v>3857</v>
      </c>
      <c r="N37" s="319">
        <v>4153</v>
      </c>
      <c r="O37" s="317">
        <v>4450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68" t="s">
        <v>14</v>
      </c>
      <c r="B38" s="320">
        <v>887</v>
      </c>
      <c r="C38" s="321">
        <v>896</v>
      </c>
      <c r="D38" s="322">
        <v>896</v>
      </c>
      <c r="E38" s="323">
        <v>1037</v>
      </c>
      <c r="F38" s="321">
        <v>1176</v>
      </c>
      <c r="G38" s="322">
        <v>1314</v>
      </c>
      <c r="H38" s="323">
        <v>1567</v>
      </c>
      <c r="I38" s="321">
        <v>1731</v>
      </c>
      <c r="J38" s="322">
        <v>1921</v>
      </c>
      <c r="K38" s="323">
        <v>2113</v>
      </c>
      <c r="L38" s="321">
        <v>2305</v>
      </c>
      <c r="M38" s="322">
        <v>2497</v>
      </c>
      <c r="N38" s="323">
        <v>2689</v>
      </c>
      <c r="O38" s="321">
        <v>2881</v>
      </c>
      <c r="P38" s="322">
        <v>3074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1433</v>
      </c>
      <c r="C39" s="309">
        <v>1441</v>
      </c>
      <c r="D39" s="310">
        <v>1514</v>
      </c>
      <c r="E39" s="311">
        <v>1739</v>
      </c>
      <c r="F39" s="309">
        <v>1949</v>
      </c>
      <c r="G39" s="310">
        <v>2192</v>
      </c>
      <c r="H39" s="311">
        <v>2526</v>
      </c>
      <c r="I39" s="309">
        <v>2791</v>
      </c>
      <c r="J39" s="310">
        <v>3088</v>
      </c>
      <c r="K39" s="311">
        <v>3372</v>
      </c>
      <c r="L39" s="309">
        <v>3719</v>
      </c>
      <c r="M39" s="310">
        <v>4029</v>
      </c>
      <c r="N39" s="311">
        <v>4339</v>
      </c>
      <c r="O39" s="309">
        <v>4649</v>
      </c>
      <c r="P39" s="310">
        <v>4959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68" t="s">
        <v>15</v>
      </c>
      <c r="B40" s="312">
        <v>935</v>
      </c>
      <c r="C40" s="313">
        <v>935</v>
      </c>
      <c r="D40" s="314">
        <v>935</v>
      </c>
      <c r="E40" s="315">
        <v>1088</v>
      </c>
      <c r="F40" s="313">
        <v>1227</v>
      </c>
      <c r="G40" s="314">
        <v>1392</v>
      </c>
      <c r="H40" s="315">
        <v>1618</v>
      </c>
      <c r="I40" s="313">
        <v>1821</v>
      </c>
      <c r="J40" s="314">
        <v>2021</v>
      </c>
      <c r="K40" s="315">
        <v>2223</v>
      </c>
      <c r="L40" s="313">
        <v>2426</v>
      </c>
      <c r="M40" s="314">
        <v>2628</v>
      </c>
      <c r="N40" s="315">
        <v>2830</v>
      </c>
      <c r="O40" s="313">
        <v>3032</v>
      </c>
      <c r="P40" s="314">
        <v>3234</v>
      </c>
      <c r="Q40" s="315">
        <v>3436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1499</v>
      </c>
      <c r="C41" s="309">
        <v>1499</v>
      </c>
      <c r="D41" s="310">
        <v>1586</v>
      </c>
      <c r="E41" s="311">
        <v>1828</v>
      </c>
      <c r="F41" s="309">
        <v>2047</v>
      </c>
      <c r="G41" s="310">
        <v>2321</v>
      </c>
      <c r="H41" s="311">
        <v>2635</v>
      </c>
      <c r="I41" s="309">
        <v>2971</v>
      </c>
      <c r="J41" s="310">
        <v>3284</v>
      </c>
      <c r="K41" s="311">
        <v>3553</v>
      </c>
      <c r="L41" s="309">
        <v>3886</v>
      </c>
      <c r="M41" s="310">
        <v>4204</v>
      </c>
      <c r="N41" s="311">
        <v>4528</v>
      </c>
      <c r="O41" s="309">
        <v>4851</v>
      </c>
      <c r="P41" s="310">
        <v>5175</v>
      </c>
      <c r="Q41" s="311">
        <v>5498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68" t="s">
        <v>16</v>
      </c>
      <c r="B42" s="312">
        <v>986</v>
      </c>
      <c r="C42" s="313">
        <v>986</v>
      </c>
      <c r="D42" s="314">
        <v>986</v>
      </c>
      <c r="E42" s="315">
        <v>1137</v>
      </c>
      <c r="F42" s="313">
        <v>1264</v>
      </c>
      <c r="G42" s="314">
        <v>1470</v>
      </c>
      <c r="H42" s="315">
        <v>1682</v>
      </c>
      <c r="I42" s="313">
        <v>1895</v>
      </c>
      <c r="J42" s="314">
        <v>2098</v>
      </c>
      <c r="K42" s="315">
        <v>2308</v>
      </c>
      <c r="L42" s="313">
        <v>2518</v>
      </c>
      <c r="M42" s="314">
        <v>2728</v>
      </c>
      <c r="N42" s="315">
        <v>2938</v>
      </c>
      <c r="O42" s="313">
        <v>3148</v>
      </c>
      <c r="P42" s="314">
        <v>3358</v>
      </c>
      <c r="Q42" s="315">
        <v>3567</v>
      </c>
      <c r="R42" s="313">
        <v>3777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1582</v>
      </c>
      <c r="C43" s="317">
        <v>1582</v>
      </c>
      <c r="D43" s="318">
        <v>1675</v>
      </c>
      <c r="E43" s="319">
        <v>1920</v>
      </c>
      <c r="F43" s="317">
        <v>2133</v>
      </c>
      <c r="G43" s="318">
        <v>2453</v>
      </c>
      <c r="H43" s="319">
        <v>2780</v>
      </c>
      <c r="I43" s="317">
        <v>3107</v>
      </c>
      <c r="J43" s="318">
        <v>3374</v>
      </c>
      <c r="K43" s="319">
        <v>3710</v>
      </c>
      <c r="L43" s="317">
        <v>4057</v>
      </c>
      <c r="M43" s="318">
        <v>4397</v>
      </c>
      <c r="N43" s="319">
        <v>4736</v>
      </c>
      <c r="O43" s="317">
        <v>5074</v>
      </c>
      <c r="P43" s="318">
        <v>5412</v>
      </c>
      <c r="Q43" s="319">
        <v>5750</v>
      </c>
      <c r="R43" s="317">
        <v>6089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68" t="s">
        <v>17</v>
      </c>
      <c r="B44" s="320">
        <v>992</v>
      </c>
      <c r="C44" s="321">
        <v>1025</v>
      </c>
      <c r="D44" s="322">
        <v>1040</v>
      </c>
      <c r="E44" s="323">
        <v>1196</v>
      </c>
      <c r="F44" s="321">
        <v>1329</v>
      </c>
      <c r="G44" s="322">
        <v>1551</v>
      </c>
      <c r="H44" s="323">
        <v>1772</v>
      </c>
      <c r="I44" s="321">
        <v>1994</v>
      </c>
      <c r="J44" s="322">
        <v>2215</v>
      </c>
      <c r="K44" s="323">
        <v>2437</v>
      </c>
      <c r="L44" s="321">
        <v>2658</v>
      </c>
      <c r="M44" s="322">
        <v>2880</v>
      </c>
      <c r="N44" s="323">
        <v>3101</v>
      </c>
      <c r="O44" s="321">
        <v>3323</v>
      </c>
      <c r="P44" s="322">
        <v>3544</v>
      </c>
      <c r="Q44" s="323">
        <v>3766</v>
      </c>
      <c r="R44" s="321">
        <v>3987</v>
      </c>
      <c r="S44" s="320">
        <v>4209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1618</v>
      </c>
      <c r="C45" s="309">
        <v>1651</v>
      </c>
      <c r="D45" s="310">
        <v>1765</v>
      </c>
      <c r="E45" s="311">
        <v>2018</v>
      </c>
      <c r="F45" s="309">
        <v>2244</v>
      </c>
      <c r="G45" s="310">
        <v>2584</v>
      </c>
      <c r="H45" s="311">
        <v>2929</v>
      </c>
      <c r="I45" s="309">
        <v>3268</v>
      </c>
      <c r="J45" s="310">
        <v>3559</v>
      </c>
      <c r="K45" s="311">
        <v>3910</v>
      </c>
      <c r="L45" s="309">
        <v>4281</v>
      </c>
      <c r="M45" s="310">
        <v>4642</v>
      </c>
      <c r="N45" s="311">
        <v>4999</v>
      </c>
      <c r="O45" s="309">
        <v>5356</v>
      </c>
      <c r="P45" s="310">
        <v>5713</v>
      </c>
      <c r="Q45" s="311">
        <v>6070</v>
      </c>
      <c r="R45" s="309">
        <v>6427</v>
      </c>
      <c r="S45" s="308">
        <v>6784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68" t="s">
        <v>18</v>
      </c>
      <c r="B46" s="312">
        <v>1044</v>
      </c>
      <c r="C46" s="313">
        <v>1079</v>
      </c>
      <c r="D46" s="314">
        <v>1095</v>
      </c>
      <c r="E46" s="315">
        <v>1259</v>
      </c>
      <c r="F46" s="313">
        <v>1399</v>
      </c>
      <c r="G46" s="314">
        <v>1632</v>
      </c>
      <c r="H46" s="315">
        <v>1865</v>
      </c>
      <c r="I46" s="313">
        <v>2098</v>
      </c>
      <c r="J46" s="314">
        <v>2332</v>
      </c>
      <c r="K46" s="315">
        <v>2565</v>
      </c>
      <c r="L46" s="313">
        <v>2798</v>
      </c>
      <c r="M46" s="314">
        <v>3031</v>
      </c>
      <c r="N46" s="315">
        <v>3264</v>
      </c>
      <c r="O46" s="313">
        <v>3497</v>
      </c>
      <c r="P46" s="314">
        <v>3731</v>
      </c>
      <c r="Q46" s="315">
        <v>3964</v>
      </c>
      <c r="R46" s="313">
        <v>4197</v>
      </c>
      <c r="S46" s="312">
        <v>4430</v>
      </c>
      <c r="T46" s="313">
        <v>4663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1688</v>
      </c>
      <c r="C47" s="309">
        <v>1723</v>
      </c>
      <c r="D47" s="310">
        <v>1855</v>
      </c>
      <c r="E47" s="311">
        <v>2123</v>
      </c>
      <c r="F47" s="309">
        <v>2360</v>
      </c>
      <c r="G47" s="310">
        <v>2721</v>
      </c>
      <c r="H47" s="311">
        <v>3080</v>
      </c>
      <c r="I47" s="309">
        <v>3441</v>
      </c>
      <c r="J47" s="310">
        <v>3744</v>
      </c>
      <c r="K47" s="311">
        <v>4115</v>
      </c>
      <c r="L47" s="309">
        <v>4464</v>
      </c>
      <c r="M47" s="310">
        <v>4841</v>
      </c>
      <c r="N47" s="311">
        <v>5213</v>
      </c>
      <c r="O47" s="309">
        <v>5585</v>
      </c>
      <c r="P47" s="310">
        <v>5958</v>
      </c>
      <c r="Q47" s="311">
        <v>6330</v>
      </c>
      <c r="R47" s="309">
        <v>6702</v>
      </c>
      <c r="S47" s="308">
        <v>7075</v>
      </c>
      <c r="T47" s="309">
        <v>7447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1096</v>
      </c>
      <c r="C48" s="313">
        <v>1133</v>
      </c>
      <c r="D48" s="314">
        <v>1150</v>
      </c>
      <c r="E48" s="315">
        <v>1322</v>
      </c>
      <c r="F48" s="313">
        <v>1469</v>
      </c>
      <c r="G48" s="314">
        <v>1714</v>
      </c>
      <c r="H48" s="315">
        <v>1959</v>
      </c>
      <c r="I48" s="313">
        <v>2203</v>
      </c>
      <c r="J48" s="314">
        <v>2448</v>
      </c>
      <c r="K48" s="315">
        <v>2693</v>
      </c>
      <c r="L48" s="313">
        <v>2938</v>
      </c>
      <c r="M48" s="314">
        <v>3183</v>
      </c>
      <c r="N48" s="315">
        <v>3427</v>
      </c>
      <c r="O48" s="313">
        <v>3672</v>
      </c>
      <c r="P48" s="314">
        <v>3917</v>
      </c>
      <c r="Q48" s="315">
        <v>4162</v>
      </c>
      <c r="R48" s="313">
        <v>4407</v>
      </c>
      <c r="S48" s="312">
        <v>4652</v>
      </c>
      <c r="T48" s="313">
        <v>4896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1770</v>
      </c>
      <c r="C49" s="317">
        <v>1807</v>
      </c>
      <c r="D49" s="318">
        <v>1928</v>
      </c>
      <c r="E49" s="319">
        <v>2228</v>
      </c>
      <c r="F49" s="317">
        <v>2462</v>
      </c>
      <c r="G49" s="318">
        <v>2853</v>
      </c>
      <c r="H49" s="319">
        <v>3233</v>
      </c>
      <c r="I49" s="317">
        <v>3610</v>
      </c>
      <c r="J49" s="318">
        <v>3924</v>
      </c>
      <c r="K49" s="319">
        <v>4320</v>
      </c>
      <c r="L49" s="317">
        <v>4685</v>
      </c>
      <c r="M49" s="318">
        <v>5083</v>
      </c>
      <c r="N49" s="319">
        <v>5474</v>
      </c>
      <c r="O49" s="317">
        <v>5865</v>
      </c>
      <c r="P49" s="318">
        <v>6256</v>
      </c>
      <c r="Q49" s="319">
        <v>6647</v>
      </c>
      <c r="R49" s="317">
        <v>7038</v>
      </c>
      <c r="S49" s="316">
        <v>7429</v>
      </c>
      <c r="T49" s="317">
        <v>7820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68" t="s">
        <v>20</v>
      </c>
      <c r="B50" s="320">
        <v>1148</v>
      </c>
      <c r="C50" s="321">
        <v>1187</v>
      </c>
      <c r="D50" s="322">
        <v>1205</v>
      </c>
      <c r="E50" s="323">
        <v>1384</v>
      </c>
      <c r="F50" s="321">
        <v>1539</v>
      </c>
      <c r="G50" s="322">
        <v>1795</v>
      </c>
      <c r="H50" s="323">
        <v>2052</v>
      </c>
      <c r="I50" s="321">
        <v>2308</v>
      </c>
      <c r="J50" s="322">
        <v>2565</v>
      </c>
      <c r="K50" s="323">
        <v>2821</v>
      </c>
      <c r="L50" s="321">
        <v>3078</v>
      </c>
      <c r="M50" s="322">
        <v>3334</v>
      </c>
      <c r="N50" s="323">
        <v>3591</v>
      </c>
      <c r="O50" s="321">
        <v>3847</v>
      </c>
      <c r="P50" s="322">
        <v>4104</v>
      </c>
      <c r="Q50" s="323">
        <v>4360</v>
      </c>
      <c r="R50" s="321">
        <v>4617</v>
      </c>
      <c r="S50" s="320">
        <v>4873</v>
      </c>
      <c r="T50" s="321">
        <v>5130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1855</v>
      </c>
      <c r="C51" s="309">
        <v>1893</v>
      </c>
      <c r="D51" s="310">
        <v>2002</v>
      </c>
      <c r="E51" s="311">
        <v>2333</v>
      </c>
      <c r="F51" s="309">
        <v>2592</v>
      </c>
      <c r="G51" s="310">
        <v>2989</v>
      </c>
      <c r="H51" s="311">
        <v>3384</v>
      </c>
      <c r="I51" s="309">
        <v>3780</v>
      </c>
      <c r="J51" s="310">
        <v>4110</v>
      </c>
      <c r="K51" s="311">
        <v>4521</v>
      </c>
      <c r="L51" s="309">
        <v>4899</v>
      </c>
      <c r="M51" s="310">
        <v>5308</v>
      </c>
      <c r="N51" s="311">
        <v>5716</v>
      </c>
      <c r="O51" s="309">
        <v>6125</v>
      </c>
      <c r="P51" s="310">
        <v>6533</v>
      </c>
      <c r="Q51" s="311">
        <v>6941</v>
      </c>
      <c r="R51" s="309">
        <v>7350</v>
      </c>
      <c r="S51" s="308">
        <v>7758</v>
      </c>
      <c r="T51" s="309">
        <v>8166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68" t="s">
        <v>21</v>
      </c>
      <c r="B52" s="312">
        <v>1201</v>
      </c>
      <c r="C52" s="313">
        <v>1241</v>
      </c>
      <c r="D52" s="314">
        <v>1259</v>
      </c>
      <c r="E52" s="315">
        <v>1447</v>
      </c>
      <c r="F52" s="313">
        <v>1609</v>
      </c>
      <c r="G52" s="314">
        <v>1877</v>
      </c>
      <c r="H52" s="315">
        <v>2145</v>
      </c>
      <c r="I52" s="313">
        <v>2413</v>
      </c>
      <c r="J52" s="314">
        <v>2681</v>
      </c>
      <c r="K52" s="315">
        <v>2949</v>
      </c>
      <c r="L52" s="313">
        <v>3218</v>
      </c>
      <c r="M52" s="314">
        <v>3486</v>
      </c>
      <c r="N52" s="315">
        <v>3754</v>
      </c>
      <c r="O52" s="313">
        <v>4022</v>
      </c>
      <c r="P52" s="314">
        <v>4290</v>
      </c>
      <c r="Q52" s="315">
        <v>4558</v>
      </c>
      <c r="R52" s="313">
        <v>4826</v>
      </c>
      <c r="S52" s="312">
        <v>5095</v>
      </c>
      <c r="T52" s="313">
        <v>5363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1936</v>
      </c>
      <c r="C53" s="309">
        <v>1976</v>
      </c>
      <c r="D53" s="310">
        <v>2093</v>
      </c>
      <c r="E53" s="311">
        <v>2423</v>
      </c>
      <c r="F53" s="309">
        <v>2709</v>
      </c>
      <c r="G53" s="310">
        <v>3121</v>
      </c>
      <c r="H53" s="311">
        <v>3537</v>
      </c>
      <c r="I53" s="309">
        <v>3949</v>
      </c>
      <c r="J53" s="310">
        <v>4295</v>
      </c>
      <c r="K53" s="311">
        <v>4720</v>
      </c>
      <c r="L53" s="309">
        <v>5114</v>
      </c>
      <c r="M53" s="310">
        <v>5532</v>
      </c>
      <c r="N53" s="311">
        <v>5958</v>
      </c>
      <c r="O53" s="309">
        <v>6383</v>
      </c>
      <c r="P53" s="310">
        <v>6809</v>
      </c>
      <c r="Q53" s="311">
        <v>7234</v>
      </c>
      <c r="R53" s="309">
        <v>7660</v>
      </c>
      <c r="S53" s="308">
        <v>8085</v>
      </c>
      <c r="T53" s="309">
        <v>8511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68" t="s">
        <v>22</v>
      </c>
      <c r="B54" s="312">
        <v>1253</v>
      </c>
      <c r="C54" s="313">
        <v>1295</v>
      </c>
      <c r="D54" s="314">
        <v>1314</v>
      </c>
      <c r="E54" s="315">
        <v>1510</v>
      </c>
      <c r="F54" s="313">
        <v>1679</v>
      </c>
      <c r="G54" s="314">
        <v>1959</v>
      </c>
      <c r="H54" s="315">
        <v>2238</v>
      </c>
      <c r="I54" s="313">
        <v>2518</v>
      </c>
      <c r="J54" s="314">
        <v>2798</v>
      </c>
      <c r="K54" s="315">
        <v>3078</v>
      </c>
      <c r="L54" s="313">
        <v>3358</v>
      </c>
      <c r="M54" s="314">
        <v>3637</v>
      </c>
      <c r="N54" s="315">
        <v>3917</v>
      </c>
      <c r="O54" s="313">
        <v>4197</v>
      </c>
      <c r="P54" s="314">
        <v>4477</v>
      </c>
      <c r="Q54" s="315">
        <v>4756</v>
      </c>
      <c r="R54" s="313">
        <v>5036</v>
      </c>
      <c r="S54" s="312">
        <v>5316</v>
      </c>
      <c r="T54" s="313">
        <v>5596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2020</v>
      </c>
      <c r="C55" s="317">
        <v>2062</v>
      </c>
      <c r="D55" s="318">
        <v>2184</v>
      </c>
      <c r="E55" s="319">
        <v>2502</v>
      </c>
      <c r="F55" s="317">
        <v>2795</v>
      </c>
      <c r="G55" s="318">
        <v>3223</v>
      </c>
      <c r="H55" s="319">
        <v>3654</v>
      </c>
      <c r="I55" s="317">
        <v>4109</v>
      </c>
      <c r="J55" s="318">
        <v>4480</v>
      </c>
      <c r="K55" s="319">
        <v>4921</v>
      </c>
      <c r="L55" s="317">
        <v>5332</v>
      </c>
      <c r="M55" s="318">
        <v>5773</v>
      </c>
      <c r="N55" s="319">
        <v>6217</v>
      </c>
      <c r="O55" s="317">
        <v>6661</v>
      </c>
      <c r="P55" s="318">
        <v>7105</v>
      </c>
      <c r="Q55" s="319">
        <v>7549</v>
      </c>
      <c r="R55" s="317">
        <v>7993</v>
      </c>
      <c r="S55" s="316">
        <v>8437</v>
      </c>
      <c r="T55" s="317">
        <v>8881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68" t="s">
        <v>130</v>
      </c>
      <c r="B56" s="320">
        <v>1305</v>
      </c>
      <c r="C56" s="321">
        <v>1349</v>
      </c>
      <c r="D56" s="322">
        <v>1369</v>
      </c>
      <c r="E56" s="323">
        <v>1573</v>
      </c>
      <c r="F56" s="321">
        <v>1749</v>
      </c>
      <c r="G56" s="322">
        <v>2040</v>
      </c>
      <c r="H56" s="323">
        <v>2332</v>
      </c>
      <c r="I56" s="321">
        <v>2623</v>
      </c>
      <c r="J56" s="322">
        <v>2915</v>
      </c>
      <c r="K56" s="323">
        <v>3206</v>
      </c>
      <c r="L56" s="321">
        <v>3497</v>
      </c>
      <c r="M56" s="322">
        <v>3789</v>
      </c>
      <c r="N56" s="323">
        <v>4080</v>
      </c>
      <c r="O56" s="321">
        <v>4372</v>
      </c>
      <c r="P56" s="322">
        <v>4663</v>
      </c>
      <c r="Q56" s="323">
        <v>4955</v>
      </c>
      <c r="R56" s="321">
        <v>5246</v>
      </c>
      <c r="S56" s="320">
        <v>5538</v>
      </c>
      <c r="T56" s="321">
        <v>5829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2074</v>
      </c>
      <c r="C57" s="309">
        <v>2149</v>
      </c>
      <c r="D57" s="310">
        <v>2274</v>
      </c>
      <c r="E57" s="311">
        <v>2610</v>
      </c>
      <c r="F57" s="309">
        <v>2915</v>
      </c>
      <c r="G57" s="310">
        <v>3360</v>
      </c>
      <c r="H57" s="311">
        <v>3805</v>
      </c>
      <c r="I57" s="309">
        <v>4280</v>
      </c>
      <c r="J57" s="310">
        <v>4669</v>
      </c>
      <c r="K57" s="311">
        <v>5120</v>
      </c>
      <c r="L57" s="309">
        <v>5551</v>
      </c>
      <c r="M57" s="310">
        <v>6013</v>
      </c>
      <c r="N57" s="311">
        <v>6476</v>
      </c>
      <c r="O57" s="309">
        <v>6938</v>
      </c>
      <c r="P57" s="310">
        <v>7401</v>
      </c>
      <c r="Q57" s="311">
        <v>7863</v>
      </c>
      <c r="R57" s="309">
        <v>8326</v>
      </c>
      <c r="S57" s="308">
        <v>8788</v>
      </c>
      <c r="T57" s="309">
        <v>9251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1357</v>
      </c>
      <c r="C58" s="313">
        <v>1402</v>
      </c>
      <c r="D58" s="314">
        <v>1424</v>
      </c>
      <c r="E58" s="315">
        <v>1636</v>
      </c>
      <c r="F58" s="313">
        <v>1819</v>
      </c>
      <c r="G58" s="314">
        <v>2122</v>
      </c>
      <c r="H58" s="315">
        <v>2425</v>
      </c>
      <c r="I58" s="313">
        <v>2728</v>
      </c>
      <c r="J58" s="314">
        <v>3031</v>
      </c>
      <c r="K58" s="315">
        <v>3334</v>
      </c>
      <c r="L58" s="313">
        <v>3637</v>
      </c>
      <c r="M58" s="314">
        <v>3940</v>
      </c>
      <c r="N58" s="315">
        <v>4244</v>
      </c>
      <c r="O58" s="313">
        <v>4547</v>
      </c>
      <c r="P58" s="314">
        <v>4850</v>
      </c>
      <c r="Q58" s="315">
        <v>5153</v>
      </c>
      <c r="R58" s="313">
        <v>5456</v>
      </c>
      <c r="S58" s="312">
        <v>5759</v>
      </c>
      <c r="T58" s="313">
        <v>6062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2156</v>
      </c>
      <c r="C59" s="309">
        <v>2235</v>
      </c>
      <c r="D59" s="310">
        <v>2365</v>
      </c>
      <c r="E59" s="311">
        <v>2714</v>
      </c>
      <c r="F59" s="309">
        <v>3031</v>
      </c>
      <c r="G59" s="310">
        <v>3494</v>
      </c>
      <c r="H59" s="311">
        <v>3957</v>
      </c>
      <c r="I59" s="309">
        <v>4452</v>
      </c>
      <c r="J59" s="310">
        <v>4856</v>
      </c>
      <c r="K59" s="311">
        <v>5325</v>
      </c>
      <c r="L59" s="309">
        <v>5773</v>
      </c>
      <c r="M59" s="310">
        <v>6254</v>
      </c>
      <c r="N59" s="311">
        <v>6735</v>
      </c>
      <c r="O59" s="309">
        <v>7216</v>
      </c>
      <c r="P59" s="310">
        <v>7697</v>
      </c>
      <c r="Q59" s="311">
        <v>8178</v>
      </c>
      <c r="R59" s="309">
        <v>8659</v>
      </c>
      <c r="S59" s="308">
        <v>9140</v>
      </c>
      <c r="T59" s="309">
        <v>9621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68" t="s">
        <v>132</v>
      </c>
      <c r="B60" s="312">
        <v>1409</v>
      </c>
      <c r="C60" s="313">
        <v>1456</v>
      </c>
      <c r="D60" s="314">
        <v>1478</v>
      </c>
      <c r="E60" s="315">
        <v>1699</v>
      </c>
      <c r="F60" s="313">
        <v>1889</v>
      </c>
      <c r="G60" s="314">
        <v>2203</v>
      </c>
      <c r="H60" s="315">
        <v>2518</v>
      </c>
      <c r="I60" s="313">
        <v>2833</v>
      </c>
      <c r="J60" s="314">
        <v>3148</v>
      </c>
      <c r="K60" s="315">
        <v>3462</v>
      </c>
      <c r="L60" s="313">
        <v>3777</v>
      </c>
      <c r="M60" s="314">
        <v>4092</v>
      </c>
      <c r="N60" s="315">
        <v>4407</v>
      </c>
      <c r="O60" s="313">
        <v>4721</v>
      </c>
      <c r="P60" s="314">
        <v>5036</v>
      </c>
      <c r="Q60" s="315">
        <v>5351</v>
      </c>
      <c r="R60" s="313">
        <v>5666</v>
      </c>
      <c r="S60" s="312">
        <v>5981</v>
      </c>
      <c r="T60" s="313">
        <v>6295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2239</v>
      </c>
      <c r="C61" s="317">
        <v>2321</v>
      </c>
      <c r="D61" s="318">
        <v>2455</v>
      </c>
      <c r="E61" s="319">
        <v>2819</v>
      </c>
      <c r="F61" s="317">
        <v>3148</v>
      </c>
      <c r="G61" s="318">
        <v>3628</v>
      </c>
      <c r="H61" s="319">
        <v>4109</v>
      </c>
      <c r="I61" s="317">
        <v>4623</v>
      </c>
      <c r="J61" s="318">
        <v>5043</v>
      </c>
      <c r="K61" s="319">
        <v>5530</v>
      </c>
      <c r="L61" s="317">
        <v>5995</v>
      </c>
      <c r="M61" s="318">
        <v>6494</v>
      </c>
      <c r="N61" s="319">
        <v>6994</v>
      </c>
      <c r="O61" s="317">
        <v>7493</v>
      </c>
      <c r="P61" s="318">
        <v>7993</v>
      </c>
      <c r="Q61" s="319">
        <v>8492</v>
      </c>
      <c r="R61" s="317">
        <v>8992</v>
      </c>
      <c r="S61" s="316">
        <v>9492</v>
      </c>
      <c r="T61" s="317">
        <v>9991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68" t="s">
        <v>133</v>
      </c>
      <c r="B62" s="320">
        <v>1462</v>
      </c>
      <c r="C62" s="321">
        <v>1510</v>
      </c>
      <c r="D62" s="322">
        <v>1533</v>
      </c>
      <c r="E62" s="323">
        <v>1762</v>
      </c>
      <c r="F62" s="321">
        <v>1959</v>
      </c>
      <c r="G62" s="322">
        <v>2285</v>
      </c>
      <c r="H62" s="323">
        <v>2611</v>
      </c>
      <c r="I62" s="321">
        <v>2938</v>
      </c>
      <c r="J62" s="322">
        <v>3264</v>
      </c>
      <c r="K62" s="323">
        <v>3591</v>
      </c>
      <c r="L62" s="321">
        <v>3917</v>
      </c>
      <c r="M62" s="322">
        <v>4244</v>
      </c>
      <c r="N62" s="323">
        <v>4570</v>
      </c>
      <c r="O62" s="321">
        <v>4896</v>
      </c>
      <c r="P62" s="322">
        <v>5223</v>
      </c>
      <c r="Q62" s="323">
        <v>5549</v>
      </c>
      <c r="R62" s="321">
        <v>5876</v>
      </c>
      <c r="S62" s="320">
        <v>6202</v>
      </c>
      <c r="T62" s="321">
        <v>6528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2322</v>
      </c>
      <c r="C63" s="309">
        <v>2407</v>
      </c>
      <c r="D63" s="310">
        <v>2546</v>
      </c>
      <c r="E63" s="311">
        <v>2923</v>
      </c>
      <c r="F63" s="309">
        <v>3264</v>
      </c>
      <c r="G63" s="310">
        <v>3763</v>
      </c>
      <c r="H63" s="311">
        <v>4261</v>
      </c>
      <c r="I63" s="309">
        <v>4794</v>
      </c>
      <c r="J63" s="310">
        <v>5229</v>
      </c>
      <c r="K63" s="311">
        <v>5734</v>
      </c>
      <c r="L63" s="309">
        <v>6217</v>
      </c>
      <c r="M63" s="310">
        <v>6735</v>
      </c>
      <c r="N63" s="311">
        <v>7253</v>
      </c>
      <c r="O63" s="309">
        <v>7771</v>
      </c>
      <c r="P63" s="310">
        <v>8289</v>
      </c>
      <c r="Q63" s="311">
        <v>8807</v>
      </c>
      <c r="R63" s="309">
        <v>9325</v>
      </c>
      <c r="S63" s="308">
        <v>9843</v>
      </c>
      <c r="T63" s="309">
        <v>10361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68" t="s">
        <v>134</v>
      </c>
      <c r="B64" s="312">
        <v>1514</v>
      </c>
      <c r="C64" s="313">
        <v>1564</v>
      </c>
      <c r="D64" s="314">
        <v>1588</v>
      </c>
      <c r="E64" s="315">
        <v>1825</v>
      </c>
      <c r="F64" s="313">
        <v>2028</v>
      </c>
      <c r="G64" s="314">
        <v>2367</v>
      </c>
      <c r="H64" s="315">
        <v>2705</v>
      </c>
      <c r="I64" s="313">
        <v>3043</v>
      </c>
      <c r="J64" s="314">
        <v>3381</v>
      </c>
      <c r="K64" s="315">
        <v>3719</v>
      </c>
      <c r="L64" s="313">
        <v>4057</v>
      </c>
      <c r="M64" s="314">
        <v>4395</v>
      </c>
      <c r="N64" s="315">
        <v>4733</v>
      </c>
      <c r="O64" s="313">
        <v>5071</v>
      </c>
      <c r="P64" s="314">
        <v>5409</v>
      </c>
      <c r="Q64" s="315">
        <v>5747</v>
      </c>
      <c r="R64" s="313">
        <v>6085</v>
      </c>
      <c r="S64" s="312">
        <v>6424</v>
      </c>
      <c r="T64" s="313">
        <v>6762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2405</v>
      </c>
      <c r="C65" s="309">
        <v>2493</v>
      </c>
      <c r="D65" s="310">
        <v>2637</v>
      </c>
      <c r="E65" s="311">
        <v>3028</v>
      </c>
      <c r="F65" s="309">
        <v>3381</v>
      </c>
      <c r="G65" s="310">
        <v>3897</v>
      </c>
      <c r="H65" s="311">
        <v>4414</v>
      </c>
      <c r="I65" s="309">
        <v>4965</v>
      </c>
      <c r="J65" s="310">
        <v>5416</v>
      </c>
      <c r="K65" s="311">
        <v>5939</v>
      </c>
      <c r="L65" s="309">
        <v>6439</v>
      </c>
      <c r="M65" s="310">
        <v>6975</v>
      </c>
      <c r="N65" s="311">
        <v>7512</v>
      </c>
      <c r="O65" s="309">
        <v>8048</v>
      </c>
      <c r="P65" s="310">
        <v>8585</v>
      </c>
      <c r="Q65" s="311">
        <v>9121</v>
      </c>
      <c r="R65" s="309">
        <v>9658</v>
      </c>
      <c r="S65" s="308">
        <v>10195</v>
      </c>
      <c r="T65" s="309">
        <v>10731</v>
      </c>
    </row>
    <row r="66" spans="1:42" x14ac:dyDescent="0.15">
      <c r="A66" s="368" t="s">
        <v>135</v>
      </c>
      <c r="B66" s="312">
        <v>1566</v>
      </c>
      <c r="C66" s="313">
        <v>1618</v>
      </c>
      <c r="D66" s="314">
        <v>1643</v>
      </c>
      <c r="E66" s="315">
        <v>1888</v>
      </c>
      <c r="F66" s="313">
        <v>2098</v>
      </c>
      <c r="G66" s="314">
        <v>2448</v>
      </c>
      <c r="H66" s="315">
        <v>2798</v>
      </c>
      <c r="I66" s="313">
        <v>3148</v>
      </c>
      <c r="J66" s="314">
        <v>3497</v>
      </c>
      <c r="K66" s="315">
        <v>3847</v>
      </c>
      <c r="L66" s="313">
        <v>4197</v>
      </c>
      <c r="M66" s="314">
        <v>4547</v>
      </c>
      <c r="N66" s="315">
        <v>4896</v>
      </c>
      <c r="O66" s="313">
        <v>5246</v>
      </c>
      <c r="P66" s="314">
        <v>5596</v>
      </c>
      <c r="Q66" s="315">
        <v>5946</v>
      </c>
      <c r="R66" s="313">
        <v>6295</v>
      </c>
      <c r="S66" s="312">
        <v>6645</v>
      </c>
      <c r="T66" s="313">
        <v>6995</v>
      </c>
      <c r="U66" s="294"/>
    </row>
    <row r="67" spans="1:42" x14ac:dyDescent="0.15">
      <c r="A67" s="270">
        <v>1500</v>
      </c>
      <c r="B67" s="316">
        <v>2488</v>
      </c>
      <c r="C67" s="317">
        <v>2579</v>
      </c>
      <c r="D67" s="318">
        <v>2728</v>
      </c>
      <c r="E67" s="319">
        <v>3132</v>
      </c>
      <c r="F67" s="317">
        <v>3497</v>
      </c>
      <c r="G67" s="318">
        <v>4032</v>
      </c>
      <c r="H67" s="319">
        <v>4566</v>
      </c>
      <c r="I67" s="317">
        <v>5136</v>
      </c>
      <c r="J67" s="318">
        <v>5603</v>
      </c>
      <c r="K67" s="319">
        <v>6144</v>
      </c>
      <c r="L67" s="317">
        <v>6661</v>
      </c>
      <c r="M67" s="318">
        <v>7216</v>
      </c>
      <c r="N67" s="319">
        <v>7771</v>
      </c>
      <c r="O67" s="317">
        <v>8326</v>
      </c>
      <c r="P67" s="318">
        <v>8881</v>
      </c>
      <c r="Q67" s="319">
        <v>9436</v>
      </c>
      <c r="R67" s="317">
        <v>9991</v>
      </c>
      <c r="S67" s="316">
        <v>10546</v>
      </c>
      <c r="T67" s="317">
        <v>11101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71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71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P106" si="0">ROUND(W76*$T$76,0)</f>
        <v>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1.45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372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372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429</v>
      </c>
      <c r="C78" s="248">
        <f t="shared" si="0"/>
        <v>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296</v>
      </c>
      <c r="X78" s="295"/>
      <c r="Y78" s="295"/>
      <c r="Z78" s="295"/>
      <c r="AA78" s="295"/>
      <c r="AB78" s="295"/>
      <c r="AC78" s="295"/>
      <c r="AD78" s="295"/>
      <c r="AE78" s="295"/>
      <c r="AF78" s="295"/>
      <c r="AG78" s="372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629</v>
      </c>
      <c r="C79" s="245">
        <f t="shared" si="0"/>
        <v>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434</v>
      </c>
      <c r="X79" s="295"/>
      <c r="Y79" s="295"/>
      <c r="Z79" s="295"/>
      <c r="AA79" s="295"/>
      <c r="AB79" s="295"/>
      <c r="AC79" s="295"/>
      <c r="AD79" s="295"/>
      <c r="AE79" s="295"/>
      <c r="AF79" s="295"/>
      <c r="AG79" s="372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429</v>
      </c>
      <c r="C80" s="248">
        <f t="shared" si="0"/>
        <v>429</v>
      </c>
      <c r="D80" s="248">
        <f t="shared" si="0"/>
        <v>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296</v>
      </c>
      <c r="X80" s="295">
        <v>296</v>
      </c>
      <c r="Y80" s="295"/>
      <c r="Z80" s="295"/>
      <c r="AA80" s="295"/>
      <c r="AB80" s="295"/>
      <c r="AC80" s="295"/>
      <c r="AD80" s="295"/>
      <c r="AE80" s="295"/>
      <c r="AF80" s="295"/>
      <c r="AG80" s="372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657</v>
      </c>
      <c r="C81" s="245">
        <f t="shared" si="0"/>
        <v>657</v>
      </c>
      <c r="D81" s="245">
        <f t="shared" si="0"/>
        <v>0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453</v>
      </c>
      <c r="X81" s="295">
        <f>X80+C151</f>
        <v>453</v>
      </c>
      <c r="Y81" s="295"/>
      <c r="Z81" s="295"/>
      <c r="AA81" s="295"/>
      <c r="AB81" s="295"/>
      <c r="AC81" s="295"/>
      <c r="AD81" s="295"/>
      <c r="AE81" s="295"/>
      <c r="AF81" s="295"/>
      <c r="AG81" s="372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429</v>
      </c>
      <c r="C82" s="248">
        <f t="shared" si="0"/>
        <v>429</v>
      </c>
      <c r="D82" s="248">
        <f t="shared" si="0"/>
        <v>429</v>
      </c>
      <c r="E82" s="248">
        <f t="shared" si="0"/>
        <v>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296</v>
      </c>
      <c r="X82" s="295">
        <v>296</v>
      </c>
      <c r="Y82" s="250">
        <v>296</v>
      </c>
      <c r="Z82" s="250"/>
      <c r="AA82" s="250"/>
      <c r="AB82" s="250"/>
      <c r="AC82" s="250"/>
      <c r="AD82" s="250"/>
      <c r="AE82" s="295"/>
      <c r="AF82" s="295"/>
      <c r="AG82" s="372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683</v>
      </c>
      <c r="C83" s="245">
        <f t="shared" si="0"/>
        <v>683</v>
      </c>
      <c r="D83" s="245">
        <f t="shared" si="0"/>
        <v>696</v>
      </c>
      <c r="E83" s="245">
        <f t="shared" si="0"/>
        <v>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471</v>
      </c>
      <c r="X83" s="295">
        <f>X82+C153</f>
        <v>471</v>
      </c>
      <c r="Y83" s="250">
        <f>Y82+D153</f>
        <v>480</v>
      </c>
      <c r="Z83" s="250"/>
      <c r="AA83" s="250"/>
      <c r="AB83" s="250"/>
      <c r="AC83" s="250"/>
      <c r="AD83" s="250"/>
      <c r="AE83" s="295"/>
      <c r="AF83" s="295"/>
      <c r="AG83" s="372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479</v>
      </c>
      <c r="C84" s="248">
        <f t="shared" si="0"/>
        <v>479</v>
      </c>
      <c r="D84" s="248">
        <f t="shared" si="0"/>
        <v>479</v>
      </c>
      <c r="E84" s="248">
        <f t="shared" si="0"/>
        <v>542</v>
      </c>
      <c r="F84" s="248">
        <f t="shared" si="0"/>
        <v>0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330</v>
      </c>
      <c r="X84" s="295">
        <v>330</v>
      </c>
      <c r="Y84" s="250">
        <v>330</v>
      </c>
      <c r="Z84" s="250">
        <v>374</v>
      </c>
      <c r="AA84" s="250"/>
      <c r="AB84" s="250"/>
      <c r="AC84" s="250"/>
      <c r="AD84" s="250"/>
      <c r="AE84" s="295"/>
      <c r="AF84" s="295"/>
      <c r="AG84" s="372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754</v>
      </c>
      <c r="C85" s="252">
        <f t="shared" si="0"/>
        <v>754</v>
      </c>
      <c r="D85" s="252">
        <f t="shared" si="0"/>
        <v>786</v>
      </c>
      <c r="E85" s="252">
        <f t="shared" si="0"/>
        <v>863</v>
      </c>
      <c r="F85" s="252">
        <f t="shared" si="0"/>
        <v>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520</v>
      </c>
      <c r="X85" s="295">
        <f>X84+C155</f>
        <v>520</v>
      </c>
      <c r="Y85" s="250">
        <f>Y84+D155</f>
        <v>542</v>
      </c>
      <c r="Z85" s="250">
        <f>Z84+E155</f>
        <v>595</v>
      </c>
      <c r="AA85" s="250"/>
      <c r="AB85" s="250"/>
      <c r="AC85" s="250"/>
      <c r="AD85" s="250"/>
      <c r="AE85" s="295"/>
      <c r="AF85" s="295"/>
      <c r="AG85" s="372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531</v>
      </c>
      <c r="C86" s="241">
        <f t="shared" si="0"/>
        <v>531</v>
      </c>
      <c r="D86" s="241">
        <f t="shared" si="0"/>
        <v>531</v>
      </c>
      <c r="E86" s="241">
        <f t="shared" si="0"/>
        <v>593</v>
      </c>
      <c r="F86" s="241">
        <f t="shared" si="0"/>
        <v>670</v>
      </c>
      <c r="G86" s="241">
        <f t="shared" si="0"/>
        <v>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366</v>
      </c>
      <c r="X86" s="295">
        <v>366</v>
      </c>
      <c r="Y86" s="250">
        <v>366</v>
      </c>
      <c r="Z86" s="250">
        <v>409</v>
      </c>
      <c r="AA86" s="250">
        <v>462</v>
      </c>
      <c r="AB86" s="250"/>
      <c r="AC86" s="250"/>
      <c r="AD86" s="250"/>
      <c r="AE86" s="295"/>
      <c r="AF86" s="295"/>
      <c r="AG86" s="372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832</v>
      </c>
      <c r="C87" s="245">
        <f t="shared" si="0"/>
        <v>832</v>
      </c>
      <c r="D87" s="245">
        <f t="shared" si="0"/>
        <v>873</v>
      </c>
      <c r="E87" s="245">
        <f t="shared" si="0"/>
        <v>956</v>
      </c>
      <c r="F87" s="245">
        <f t="shared" si="0"/>
        <v>1063</v>
      </c>
      <c r="G87" s="245">
        <f t="shared" si="0"/>
        <v>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>W86+B157</f>
        <v>574</v>
      </c>
      <c r="X87" s="295">
        <f>X86+C157</f>
        <v>574</v>
      </c>
      <c r="Y87" s="250">
        <f>Y86+D157</f>
        <v>602</v>
      </c>
      <c r="Z87" s="250">
        <f>Z86+E157</f>
        <v>659</v>
      </c>
      <c r="AA87" s="250">
        <f>AA86+F157</f>
        <v>733</v>
      </c>
      <c r="AB87" s="250"/>
      <c r="AC87" s="250"/>
      <c r="AD87" s="250"/>
      <c r="AE87" s="295"/>
      <c r="AF87" s="295"/>
      <c r="AG87" s="372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568</v>
      </c>
      <c r="C88" s="248">
        <f t="shared" si="0"/>
        <v>568</v>
      </c>
      <c r="D88" s="248">
        <f t="shared" si="0"/>
        <v>568</v>
      </c>
      <c r="E88" s="248">
        <f t="shared" si="0"/>
        <v>645</v>
      </c>
      <c r="F88" s="248">
        <f t="shared" si="0"/>
        <v>732</v>
      </c>
      <c r="G88" s="248">
        <f t="shared" si="0"/>
        <v>809</v>
      </c>
      <c r="H88" s="248">
        <f t="shared" si="0"/>
        <v>0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392</v>
      </c>
      <c r="X88" s="295">
        <v>392</v>
      </c>
      <c r="Y88" s="250">
        <v>392</v>
      </c>
      <c r="Z88" s="250">
        <v>445</v>
      </c>
      <c r="AA88" s="250">
        <v>505</v>
      </c>
      <c r="AB88" s="250">
        <v>558</v>
      </c>
      <c r="AC88" s="250"/>
      <c r="AD88" s="250"/>
      <c r="AE88" s="295"/>
      <c r="AF88" s="295"/>
      <c r="AG88" s="372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900</v>
      </c>
      <c r="C89" s="245">
        <f t="shared" si="0"/>
        <v>900</v>
      </c>
      <c r="D89" s="245">
        <f t="shared" si="0"/>
        <v>935</v>
      </c>
      <c r="E89" s="245">
        <f t="shared" si="0"/>
        <v>1051</v>
      </c>
      <c r="F89" s="245">
        <f t="shared" si="0"/>
        <v>1172</v>
      </c>
      <c r="G89" s="245">
        <f t="shared" si="0"/>
        <v>1269</v>
      </c>
      <c r="H89" s="245">
        <f t="shared" si="0"/>
        <v>0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B89" si="1">W88+B159</f>
        <v>621</v>
      </c>
      <c r="X89" s="295">
        <f t="shared" si="1"/>
        <v>621</v>
      </c>
      <c r="Y89" s="250">
        <f t="shared" si="1"/>
        <v>645</v>
      </c>
      <c r="Z89" s="250">
        <f t="shared" si="1"/>
        <v>725</v>
      </c>
      <c r="AA89" s="250">
        <f t="shared" si="1"/>
        <v>808</v>
      </c>
      <c r="AB89" s="250">
        <f t="shared" si="1"/>
        <v>875</v>
      </c>
      <c r="AC89" s="250"/>
      <c r="AD89" s="250"/>
      <c r="AE89" s="295"/>
      <c r="AF89" s="295"/>
      <c r="AG89" s="372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619</v>
      </c>
      <c r="C90" s="248">
        <f t="shared" si="0"/>
        <v>619</v>
      </c>
      <c r="D90" s="248">
        <f t="shared" si="0"/>
        <v>619</v>
      </c>
      <c r="E90" s="248">
        <f t="shared" si="0"/>
        <v>696</v>
      </c>
      <c r="F90" s="248">
        <f t="shared" si="0"/>
        <v>796</v>
      </c>
      <c r="G90" s="248">
        <f t="shared" si="0"/>
        <v>886</v>
      </c>
      <c r="H90" s="248">
        <f t="shared" si="0"/>
        <v>1088</v>
      </c>
      <c r="I90" s="248">
        <f t="shared" si="0"/>
        <v>0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427</v>
      </c>
      <c r="X90" s="295">
        <v>427</v>
      </c>
      <c r="Y90" s="250">
        <v>427</v>
      </c>
      <c r="Z90" s="250">
        <v>480</v>
      </c>
      <c r="AA90" s="250">
        <v>549</v>
      </c>
      <c r="AB90" s="250">
        <v>611</v>
      </c>
      <c r="AC90" s="250">
        <v>750</v>
      </c>
      <c r="AD90" s="250"/>
      <c r="AE90" s="295"/>
      <c r="AF90" s="295"/>
      <c r="AG90" s="372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980</v>
      </c>
      <c r="C91" s="245">
        <f t="shared" si="0"/>
        <v>980</v>
      </c>
      <c r="D91" s="245">
        <f t="shared" si="0"/>
        <v>1016</v>
      </c>
      <c r="E91" s="245">
        <f t="shared" si="0"/>
        <v>1125</v>
      </c>
      <c r="F91" s="245">
        <f t="shared" si="0"/>
        <v>1282</v>
      </c>
      <c r="G91" s="245">
        <f t="shared" si="0"/>
        <v>1388</v>
      </c>
      <c r="H91" s="245">
        <f t="shared" si="0"/>
        <v>1675</v>
      </c>
      <c r="I91" s="245">
        <f t="shared" si="0"/>
        <v>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C91" si="2">W90+B161</f>
        <v>676</v>
      </c>
      <c r="X91" s="295">
        <f t="shared" si="2"/>
        <v>676</v>
      </c>
      <c r="Y91" s="250">
        <f t="shared" si="2"/>
        <v>701</v>
      </c>
      <c r="Z91" s="250">
        <f t="shared" si="2"/>
        <v>776</v>
      </c>
      <c r="AA91" s="250">
        <f t="shared" si="2"/>
        <v>884</v>
      </c>
      <c r="AB91" s="250">
        <f t="shared" si="2"/>
        <v>957</v>
      </c>
      <c r="AC91" s="250">
        <f t="shared" si="2"/>
        <v>1155</v>
      </c>
      <c r="AD91" s="250"/>
      <c r="AE91" s="295"/>
      <c r="AF91" s="295"/>
      <c r="AG91" s="372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645</v>
      </c>
      <c r="C92" s="248">
        <f t="shared" si="0"/>
        <v>645</v>
      </c>
      <c r="D92" s="248">
        <f t="shared" si="0"/>
        <v>645</v>
      </c>
      <c r="E92" s="248">
        <f t="shared" si="0"/>
        <v>732</v>
      </c>
      <c r="F92" s="248">
        <f t="shared" si="0"/>
        <v>834</v>
      </c>
      <c r="G92" s="248">
        <f t="shared" si="0"/>
        <v>947</v>
      </c>
      <c r="H92" s="248">
        <f t="shared" si="0"/>
        <v>1150</v>
      </c>
      <c r="I92" s="248">
        <f t="shared" si="0"/>
        <v>1251</v>
      </c>
      <c r="J92" s="248">
        <f t="shared" si="0"/>
        <v>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445</v>
      </c>
      <c r="X92" s="295">
        <v>445</v>
      </c>
      <c r="Y92" s="250">
        <v>445</v>
      </c>
      <c r="Z92" s="250">
        <v>505</v>
      </c>
      <c r="AA92" s="250">
        <v>575</v>
      </c>
      <c r="AB92" s="250">
        <v>653</v>
      </c>
      <c r="AC92" s="250">
        <v>793</v>
      </c>
      <c r="AD92" s="250">
        <v>863</v>
      </c>
      <c r="AE92" s="295"/>
      <c r="AF92" s="295"/>
      <c r="AG92" s="372"/>
      <c r="AH92" s="243"/>
      <c r="AI92" s="243"/>
      <c r="AJ92" s="243"/>
      <c r="AK92" s="243"/>
      <c r="AL92" s="243"/>
      <c r="AM92" s="243"/>
      <c r="AN92" s="243"/>
      <c r="AO92" s="243"/>
      <c r="AP92" s="370">
        <v>2.39</v>
      </c>
    </row>
    <row r="93" spans="1:42" x14ac:dyDescent="0.15">
      <c r="A93" s="244">
        <v>500</v>
      </c>
      <c r="B93" s="245">
        <f t="shared" si="0"/>
        <v>1025</v>
      </c>
      <c r="C93" s="245">
        <f t="shared" si="0"/>
        <v>1025</v>
      </c>
      <c r="D93" s="245">
        <f t="shared" si="0"/>
        <v>1082</v>
      </c>
      <c r="E93" s="245">
        <f t="shared" si="0"/>
        <v>1192</v>
      </c>
      <c r="F93" s="245">
        <f t="shared" si="0"/>
        <v>1364</v>
      </c>
      <c r="G93" s="245">
        <f t="shared" si="0"/>
        <v>1499</v>
      </c>
      <c r="H93" s="245">
        <f t="shared" si="0"/>
        <v>1795</v>
      </c>
      <c r="I93" s="245">
        <f t="shared" si="0"/>
        <v>1965</v>
      </c>
      <c r="J93" s="245">
        <f t="shared" si="0"/>
        <v>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D93" si="3">W92+B163</f>
        <v>707</v>
      </c>
      <c r="X93" s="295">
        <f t="shared" si="3"/>
        <v>707</v>
      </c>
      <c r="Y93" s="250">
        <f t="shared" si="3"/>
        <v>746</v>
      </c>
      <c r="Z93" s="250">
        <f t="shared" si="3"/>
        <v>822</v>
      </c>
      <c r="AA93" s="250">
        <f t="shared" si="3"/>
        <v>941</v>
      </c>
      <c r="AB93" s="250">
        <f t="shared" si="3"/>
        <v>1034</v>
      </c>
      <c r="AC93" s="250">
        <f t="shared" si="3"/>
        <v>1238</v>
      </c>
      <c r="AD93" s="250">
        <f t="shared" si="3"/>
        <v>1355</v>
      </c>
      <c r="AE93" s="295"/>
      <c r="AF93" s="295"/>
      <c r="AG93" s="372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683</v>
      </c>
      <c r="C94" s="248">
        <f t="shared" si="0"/>
        <v>683</v>
      </c>
      <c r="D94" s="248">
        <f t="shared" si="0"/>
        <v>683</v>
      </c>
      <c r="E94" s="248">
        <f t="shared" si="0"/>
        <v>758</v>
      </c>
      <c r="F94" s="248">
        <f t="shared" si="0"/>
        <v>886</v>
      </c>
      <c r="G94" s="248">
        <f t="shared" si="0"/>
        <v>999</v>
      </c>
      <c r="H94" s="248">
        <f t="shared" si="0"/>
        <v>1214</v>
      </c>
      <c r="I94" s="248">
        <f t="shared" si="0"/>
        <v>1314</v>
      </c>
      <c r="J94" s="248">
        <f t="shared" si="0"/>
        <v>1455</v>
      </c>
      <c r="K94" s="248">
        <f t="shared" si="0"/>
        <v>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471</v>
      </c>
      <c r="X94" s="295">
        <v>471</v>
      </c>
      <c r="Y94" s="250">
        <v>471</v>
      </c>
      <c r="Z94" s="250">
        <v>523</v>
      </c>
      <c r="AA94" s="250">
        <v>611</v>
      </c>
      <c r="AB94" s="250">
        <v>689</v>
      </c>
      <c r="AC94" s="250">
        <v>837</v>
      </c>
      <c r="AD94" s="250">
        <v>906</v>
      </c>
      <c r="AE94" s="383">
        <f>$AE$74*V94*AP94</f>
        <v>1003.1999999999999</v>
      </c>
      <c r="AF94" s="295"/>
      <c r="AG94" s="372"/>
      <c r="AH94" s="295"/>
      <c r="AI94" s="295"/>
      <c r="AJ94" s="295"/>
      <c r="AK94" s="295"/>
      <c r="AL94" s="295"/>
      <c r="AM94" s="295"/>
      <c r="AN94" s="243"/>
      <c r="AO94" s="243"/>
      <c r="AP94" s="370">
        <v>2.2799999999999998</v>
      </c>
    </row>
    <row r="95" spans="1:42" x14ac:dyDescent="0.15">
      <c r="A95" s="244">
        <v>550</v>
      </c>
      <c r="B95" s="245">
        <f t="shared" si="0"/>
        <v>1098</v>
      </c>
      <c r="C95" s="245">
        <f t="shared" si="0"/>
        <v>1098</v>
      </c>
      <c r="D95" s="245">
        <f t="shared" si="0"/>
        <v>1143</v>
      </c>
      <c r="E95" s="245">
        <f t="shared" si="0"/>
        <v>1260</v>
      </c>
      <c r="F95" s="245">
        <f t="shared" si="0"/>
        <v>1466</v>
      </c>
      <c r="G95" s="245">
        <f t="shared" si="0"/>
        <v>1614</v>
      </c>
      <c r="H95" s="245">
        <f t="shared" si="0"/>
        <v>1918</v>
      </c>
      <c r="I95" s="245">
        <f t="shared" si="0"/>
        <v>2095</v>
      </c>
      <c r="J95" s="245">
        <f t="shared" si="0"/>
        <v>2320</v>
      </c>
      <c r="K95" s="245">
        <f t="shared" si="0"/>
        <v>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E95" si="4">W94+B165</f>
        <v>757</v>
      </c>
      <c r="X95" s="295">
        <f t="shared" si="4"/>
        <v>757</v>
      </c>
      <c r="Y95" s="250">
        <f t="shared" si="4"/>
        <v>788</v>
      </c>
      <c r="Z95" s="250">
        <f t="shared" si="4"/>
        <v>869</v>
      </c>
      <c r="AA95" s="250">
        <f t="shared" si="4"/>
        <v>1011</v>
      </c>
      <c r="AB95" s="250">
        <f t="shared" si="4"/>
        <v>1113</v>
      </c>
      <c r="AC95" s="250">
        <f t="shared" si="4"/>
        <v>1323</v>
      </c>
      <c r="AD95" s="250">
        <f t="shared" si="4"/>
        <v>1445</v>
      </c>
      <c r="AE95" s="383">
        <f t="shared" si="4"/>
        <v>1600.1999999999998</v>
      </c>
      <c r="AF95" s="295"/>
      <c r="AG95" s="372"/>
      <c r="AH95" s="295"/>
      <c r="AI95" s="295"/>
      <c r="AJ95" s="295"/>
      <c r="AK95" s="295"/>
      <c r="AL95" s="295"/>
      <c r="AM95" s="295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719</v>
      </c>
      <c r="C96" s="248">
        <f t="shared" si="0"/>
        <v>719</v>
      </c>
      <c r="D96" s="248">
        <f t="shared" si="0"/>
        <v>719</v>
      </c>
      <c r="E96" s="248">
        <f t="shared" si="0"/>
        <v>822</v>
      </c>
      <c r="F96" s="248">
        <f t="shared" si="0"/>
        <v>947</v>
      </c>
      <c r="G96" s="248">
        <f t="shared" si="0"/>
        <v>1074</v>
      </c>
      <c r="H96" s="248">
        <f t="shared" si="0"/>
        <v>1291</v>
      </c>
      <c r="I96" s="248">
        <f t="shared" si="0"/>
        <v>1404</v>
      </c>
      <c r="J96" s="248">
        <f t="shared" si="0"/>
        <v>1559</v>
      </c>
      <c r="K96" s="248">
        <f t="shared" si="0"/>
        <v>1715</v>
      </c>
      <c r="L96" s="248">
        <f t="shared" si="0"/>
        <v>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496</v>
      </c>
      <c r="X96" s="295">
        <v>496</v>
      </c>
      <c r="Y96" s="250">
        <v>496</v>
      </c>
      <c r="Z96" s="250">
        <v>567</v>
      </c>
      <c r="AA96" s="250">
        <v>653</v>
      </c>
      <c r="AB96" s="250">
        <v>741</v>
      </c>
      <c r="AC96" s="250">
        <v>890</v>
      </c>
      <c r="AD96" s="250">
        <v>968</v>
      </c>
      <c r="AE96" s="383">
        <f>$AE$74*V96*AP96</f>
        <v>1075.2</v>
      </c>
      <c r="AF96" s="383">
        <f>$AF$74*V96*AP96</f>
        <v>1182.72</v>
      </c>
      <c r="AG96" s="372"/>
      <c r="AH96" s="295"/>
      <c r="AI96" s="295"/>
      <c r="AJ96" s="295"/>
      <c r="AK96" s="295"/>
      <c r="AL96" s="295"/>
      <c r="AM96" s="295"/>
      <c r="AN96" s="243"/>
      <c r="AO96" s="243"/>
      <c r="AP96" s="370">
        <v>2.2400000000000002</v>
      </c>
    </row>
    <row r="97" spans="1:42" ht="13" thickBot="1" x14ac:dyDescent="0.2">
      <c r="A97" s="240">
        <v>600</v>
      </c>
      <c r="B97" s="252">
        <f t="shared" si="0"/>
        <v>1159</v>
      </c>
      <c r="C97" s="252">
        <f t="shared" si="0"/>
        <v>1159</v>
      </c>
      <c r="D97" s="252">
        <f t="shared" si="0"/>
        <v>1209</v>
      </c>
      <c r="E97" s="252">
        <f t="shared" si="0"/>
        <v>1363</v>
      </c>
      <c r="F97" s="252">
        <f t="shared" si="0"/>
        <v>1559</v>
      </c>
      <c r="G97" s="252">
        <f t="shared" si="0"/>
        <v>1740</v>
      </c>
      <c r="H97" s="252">
        <f t="shared" si="0"/>
        <v>2033</v>
      </c>
      <c r="I97" s="252">
        <f t="shared" si="0"/>
        <v>2227</v>
      </c>
      <c r="J97" s="252">
        <f t="shared" si="0"/>
        <v>2467</v>
      </c>
      <c r="K97" s="252">
        <f t="shared" si="0"/>
        <v>2727</v>
      </c>
      <c r="L97" s="252">
        <f t="shared" si="0"/>
        <v>0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F97" si="5">W96+B167</f>
        <v>799</v>
      </c>
      <c r="X97" s="295">
        <f t="shared" si="5"/>
        <v>799</v>
      </c>
      <c r="Y97" s="250">
        <f t="shared" si="5"/>
        <v>834</v>
      </c>
      <c r="Z97" s="250">
        <f t="shared" si="5"/>
        <v>940</v>
      </c>
      <c r="AA97" s="250">
        <f t="shared" si="5"/>
        <v>1075</v>
      </c>
      <c r="AB97" s="250">
        <f t="shared" si="5"/>
        <v>1200</v>
      </c>
      <c r="AC97" s="250">
        <f t="shared" si="5"/>
        <v>1402</v>
      </c>
      <c r="AD97" s="250">
        <f t="shared" si="5"/>
        <v>1536</v>
      </c>
      <c r="AE97" s="383">
        <f t="shared" si="5"/>
        <v>1701.2</v>
      </c>
      <c r="AF97" s="383">
        <f t="shared" si="5"/>
        <v>1880.72</v>
      </c>
      <c r="AG97" s="372"/>
      <c r="AH97" s="295"/>
      <c r="AI97" s="295"/>
      <c r="AJ97" s="295"/>
      <c r="AK97" s="295"/>
      <c r="AL97" s="295"/>
      <c r="AM97" s="295"/>
      <c r="AN97" s="243"/>
      <c r="AO97" s="243"/>
      <c r="AP97" s="222">
        <f>AP96+U167</f>
        <v>3.5700000000000003</v>
      </c>
    </row>
    <row r="98" spans="1:42" x14ac:dyDescent="0.15">
      <c r="A98" s="238" t="s">
        <v>11</v>
      </c>
      <c r="B98" s="241">
        <f t="shared" si="0"/>
        <v>758</v>
      </c>
      <c r="C98" s="241">
        <f t="shared" si="0"/>
        <v>758</v>
      </c>
      <c r="D98" s="241">
        <f t="shared" si="0"/>
        <v>758</v>
      </c>
      <c r="E98" s="241">
        <f t="shared" si="0"/>
        <v>886</v>
      </c>
      <c r="F98" s="241">
        <f t="shared" si="0"/>
        <v>1011</v>
      </c>
      <c r="G98" s="241">
        <f t="shared" si="0"/>
        <v>1137</v>
      </c>
      <c r="H98" s="241">
        <f t="shared" si="0"/>
        <v>1364</v>
      </c>
      <c r="I98" s="241">
        <f t="shared" si="0"/>
        <v>1478</v>
      </c>
      <c r="J98" s="241">
        <f t="shared" si="0"/>
        <v>1636</v>
      </c>
      <c r="K98" s="241">
        <f t="shared" si="0"/>
        <v>1800</v>
      </c>
      <c r="L98" s="241">
        <f t="shared" si="0"/>
        <v>1963</v>
      </c>
      <c r="M98" s="241">
        <f t="shared" si="0"/>
        <v>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523</v>
      </c>
      <c r="X98" s="295">
        <v>523</v>
      </c>
      <c r="Y98" s="250">
        <v>523</v>
      </c>
      <c r="Z98" s="250">
        <v>611</v>
      </c>
      <c r="AA98" s="250">
        <v>697</v>
      </c>
      <c r="AB98" s="250">
        <v>784</v>
      </c>
      <c r="AC98" s="250">
        <v>941</v>
      </c>
      <c r="AD98" s="250">
        <v>1019</v>
      </c>
      <c r="AE98" s="383">
        <f>$AE$74*V98*AP98</f>
        <v>1128.3999999999999</v>
      </c>
      <c r="AF98" s="383">
        <f>$AF$74*V98*AP98</f>
        <v>1241.24</v>
      </c>
      <c r="AG98" s="372">
        <f>$AG$74*V98*AP98</f>
        <v>1354.08</v>
      </c>
      <c r="AH98" s="295"/>
      <c r="AI98" s="295"/>
      <c r="AJ98" s="295"/>
      <c r="AK98" s="295"/>
      <c r="AL98" s="295"/>
      <c r="AM98" s="295"/>
      <c r="AN98" s="243"/>
      <c r="AO98" s="243"/>
      <c r="AP98" s="370">
        <v>2.17</v>
      </c>
    </row>
    <row r="99" spans="1:42" x14ac:dyDescent="0.15">
      <c r="A99" s="244">
        <v>650</v>
      </c>
      <c r="B99" s="245">
        <f t="shared" si="0"/>
        <v>1222</v>
      </c>
      <c r="C99" s="245">
        <f t="shared" si="0"/>
        <v>1222</v>
      </c>
      <c r="D99" s="245">
        <f t="shared" si="0"/>
        <v>1286</v>
      </c>
      <c r="E99" s="245">
        <f t="shared" si="0"/>
        <v>1470</v>
      </c>
      <c r="F99" s="245">
        <f t="shared" si="0"/>
        <v>1659</v>
      </c>
      <c r="G99" s="245">
        <f t="shared" si="0"/>
        <v>1855</v>
      </c>
      <c r="H99" s="245">
        <f t="shared" si="0"/>
        <v>2146</v>
      </c>
      <c r="I99" s="245">
        <f t="shared" si="0"/>
        <v>2342</v>
      </c>
      <c r="J99" s="245">
        <f t="shared" si="0"/>
        <v>2590</v>
      </c>
      <c r="K99" s="245">
        <f t="shared" si="0"/>
        <v>2858</v>
      </c>
      <c r="L99" s="245">
        <f t="shared" si="0"/>
        <v>3158</v>
      </c>
      <c r="M99" s="245">
        <f t="shared" si="0"/>
        <v>0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G99" si="6">W98+B169</f>
        <v>843</v>
      </c>
      <c r="X99" s="295">
        <f t="shared" si="6"/>
        <v>843</v>
      </c>
      <c r="Y99" s="250">
        <f t="shared" si="6"/>
        <v>887</v>
      </c>
      <c r="Z99" s="250">
        <f t="shared" si="6"/>
        <v>1014</v>
      </c>
      <c r="AA99" s="250">
        <f t="shared" si="6"/>
        <v>1144</v>
      </c>
      <c r="AB99" s="250">
        <f t="shared" si="6"/>
        <v>1279</v>
      </c>
      <c r="AC99" s="250">
        <f t="shared" si="6"/>
        <v>1480</v>
      </c>
      <c r="AD99" s="250">
        <f t="shared" si="6"/>
        <v>1615</v>
      </c>
      <c r="AE99" s="383">
        <f t="shared" si="6"/>
        <v>1786.3999999999999</v>
      </c>
      <c r="AF99" s="383">
        <f t="shared" si="6"/>
        <v>1971.24</v>
      </c>
      <c r="AG99" s="372">
        <f t="shared" si="6"/>
        <v>2178.08</v>
      </c>
      <c r="AH99" s="295"/>
      <c r="AI99" s="295"/>
      <c r="AJ99" s="295"/>
      <c r="AK99" s="295"/>
      <c r="AL99" s="295"/>
      <c r="AM99" s="295"/>
      <c r="AN99" s="243"/>
      <c r="AO99" s="243"/>
      <c r="AP99" s="222">
        <f>AP98+U169</f>
        <v>3.49</v>
      </c>
    </row>
    <row r="100" spans="1:42" x14ac:dyDescent="0.15">
      <c r="A100" s="251" t="s">
        <v>12</v>
      </c>
      <c r="B100" s="248">
        <f t="shared" si="0"/>
        <v>809</v>
      </c>
      <c r="C100" s="248">
        <f t="shared" si="0"/>
        <v>809</v>
      </c>
      <c r="D100" s="248">
        <f t="shared" si="0"/>
        <v>809</v>
      </c>
      <c r="E100" s="248">
        <f t="shared" si="0"/>
        <v>935</v>
      </c>
      <c r="F100" s="248">
        <f t="shared" si="0"/>
        <v>1063</v>
      </c>
      <c r="G100" s="248">
        <f t="shared" si="0"/>
        <v>1188</v>
      </c>
      <c r="H100" s="248">
        <f t="shared" si="0"/>
        <v>1441</v>
      </c>
      <c r="I100" s="248">
        <f t="shared" si="0"/>
        <v>1567</v>
      </c>
      <c r="J100" s="248">
        <f t="shared" si="0"/>
        <v>1738</v>
      </c>
      <c r="K100" s="248">
        <f t="shared" si="0"/>
        <v>1911</v>
      </c>
      <c r="L100" s="248">
        <f t="shared" si="0"/>
        <v>2085</v>
      </c>
      <c r="M100" s="248">
        <f t="shared" si="0"/>
        <v>2259</v>
      </c>
      <c r="N100" s="248">
        <f t="shared" si="0"/>
        <v>0</v>
      </c>
      <c r="O100" s="248"/>
      <c r="P100" s="248"/>
      <c r="Q100" s="248"/>
      <c r="R100" s="248"/>
      <c r="S100" s="248"/>
      <c r="T100" s="249"/>
      <c r="V100" s="239">
        <v>28</v>
      </c>
      <c r="W100" s="243">
        <v>558</v>
      </c>
      <c r="X100" s="295">
        <v>558</v>
      </c>
      <c r="Y100" s="250">
        <v>558</v>
      </c>
      <c r="Z100" s="250">
        <v>645</v>
      </c>
      <c r="AA100" s="250">
        <v>733</v>
      </c>
      <c r="AB100" s="250">
        <v>819</v>
      </c>
      <c r="AC100" s="250">
        <v>994</v>
      </c>
      <c r="AD100" s="250">
        <v>1081</v>
      </c>
      <c r="AE100" s="383">
        <f>$AE$74*V100*AP100</f>
        <v>1198.4000000000001</v>
      </c>
      <c r="AF100" s="383">
        <f>$AF$74*V100*AP100</f>
        <v>1318.24</v>
      </c>
      <c r="AG100" s="372">
        <f>$AG$74*V100*AP100</f>
        <v>1438.0800000000002</v>
      </c>
      <c r="AH100" s="383">
        <f>$AH$74*V100*AP100</f>
        <v>1557.92</v>
      </c>
      <c r="AI100" s="295"/>
      <c r="AJ100" s="295"/>
      <c r="AK100" s="295"/>
      <c r="AL100" s="295"/>
      <c r="AM100" s="295"/>
      <c r="AN100" s="243"/>
      <c r="AO100" s="243"/>
      <c r="AP100" s="370">
        <v>2.14</v>
      </c>
    </row>
    <row r="101" spans="1:42" x14ac:dyDescent="0.15">
      <c r="A101" s="244">
        <v>700</v>
      </c>
      <c r="B101" s="245">
        <f t="shared" si="0"/>
        <v>1296</v>
      </c>
      <c r="C101" s="245">
        <f t="shared" si="0"/>
        <v>1296</v>
      </c>
      <c r="D101" s="245">
        <f t="shared" si="0"/>
        <v>1362</v>
      </c>
      <c r="E101" s="245">
        <f t="shared" si="0"/>
        <v>1563</v>
      </c>
      <c r="F101" s="245">
        <f t="shared" si="0"/>
        <v>1759</v>
      </c>
      <c r="G101" s="245">
        <f t="shared" si="0"/>
        <v>1958</v>
      </c>
      <c r="H101" s="245">
        <f t="shared" si="0"/>
        <v>2303</v>
      </c>
      <c r="I101" s="245">
        <f t="shared" si="0"/>
        <v>2520</v>
      </c>
      <c r="J101" s="245">
        <f t="shared" si="0"/>
        <v>2787</v>
      </c>
      <c r="K101" s="245">
        <f t="shared" si="0"/>
        <v>3021</v>
      </c>
      <c r="L101" s="245">
        <f t="shared" si="0"/>
        <v>3364</v>
      </c>
      <c r="M101" s="245">
        <f t="shared" si="0"/>
        <v>3642</v>
      </c>
      <c r="N101" s="245">
        <f t="shared" si="0"/>
        <v>0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H101" si="7">W100+B171</f>
        <v>894</v>
      </c>
      <c r="X101" s="295">
        <f t="shared" si="7"/>
        <v>894</v>
      </c>
      <c r="Y101" s="250">
        <f t="shared" si="7"/>
        <v>939</v>
      </c>
      <c r="Z101" s="250">
        <f t="shared" si="7"/>
        <v>1078</v>
      </c>
      <c r="AA101" s="250">
        <f t="shared" si="7"/>
        <v>1213</v>
      </c>
      <c r="AB101" s="250">
        <f t="shared" si="7"/>
        <v>1350</v>
      </c>
      <c r="AC101" s="250">
        <f t="shared" si="7"/>
        <v>1588</v>
      </c>
      <c r="AD101" s="250">
        <f t="shared" si="7"/>
        <v>1738</v>
      </c>
      <c r="AE101" s="383">
        <f t="shared" si="7"/>
        <v>1922.4</v>
      </c>
      <c r="AF101" s="383">
        <f t="shared" si="7"/>
        <v>2083.2399999999998</v>
      </c>
      <c r="AG101" s="372">
        <f t="shared" si="7"/>
        <v>2320.08</v>
      </c>
      <c r="AH101" s="383">
        <f t="shared" si="7"/>
        <v>2511.6000000000004</v>
      </c>
      <c r="AI101" s="295"/>
      <c r="AJ101" s="295"/>
      <c r="AK101" s="295"/>
      <c r="AL101" s="295"/>
      <c r="AM101" s="295"/>
      <c r="AN101" s="243"/>
      <c r="AO101" s="243"/>
      <c r="AP101" s="222">
        <f>AP100+U171</f>
        <v>3.45</v>
      </c>
    </row>
    <row r="102" spans="1:42" x14ac:dyDescent="0.15">
      <c r="A102" s="251" t="s">
        <v>13</v>
      </c>
      <c r="B102" s="248">
        <f t="shared" si="0"/>
        <v>860</v>
      </c>
      <c r="C102" s="248">
        <f t="shared" si="0"/>
        <v>860</v>
      </c>
      <c r="D102" s="248">
        <f t="shared" si="0"/>
        <v>860</v>
      </c>
      <c r="E102" s="248">
        <f t="shared" si="0"/>
        <v>986</v>
      </c>
      <c r="F102" s="248">
        <f t="shared" si="0"/>
        <v>1114</v>
      </c>
      <c r="G102" s="248">
        <f t="shared" si="0"/>
        <v>1251</v>
      </c>
      <c r="H102" s="248">
        <f t="shared" si="0"/>
        <v>1504</v>
      </c>
      <c r="I102" s="248">
        <f t="shared" si="0"/>
        <v>1644</v>
      </c>
      <c r="J102" s="248">
        <f t="shared" si="0"/>
        <v>1827</v>
      </c>
      <c r="K102" s="248">
        <f t="shared" si="0"/>
        <v>2010</v>
      </c>
      <c r="L102" s="248">
        <f t="shared" si="0"/>
        <v>2192</v>
      </c>
      <c r="M102" s="248">
        <f t="shared" si="0"/>
        <v>2375</v>
      </c>
      <c r="N102" s="248">
        <f t="shared" si="0"/>
        <v>2558</v>
      </c>
      <c r="O102" s="248">
        <f t="shared" si="0"/>
        <v>2741</v>
      </c>
      <c r="P102" s="248"/>
      <c r="Q102" s="248"/>
      <c r="R102" s="248"/>
      <c r="S102" s="248"/>
      <c r="T102" s="249"/>
      <c r="V102" s="239">
        <v>30</v>
      </c>
      <c r="W102" s="243">
        <v>593</v>
      </c>
      <c r="X102" s="295">
        <v>593</v>
      </c>
      <c r="Y102" s="250">
        <v>593</v>
      </c>
      <c r="Z102" s="250">
        <v>680</v>
      </c>
      <c r="AA102" s="250">
        <v>768</v>
      </c>
      <c r="AB102" s="250">
        <v>863</v>
      </c>
      <c r="AC102" s="250">
        <v>1037</v>
      </c>
      <c r="AD102" s="250">
        <v>1134</v>
      </c>
      <c r="AE102" s="383">
        <f>$AE$74*V102*AP102</f>
        <v>1260</v>
      </c>
      <c r="AF102" s="383">
        <f>$AF$74*V102*AP102</f>
        <v>1386</v>
      </c>
      <c r="AG102" s="372">
        <f>$AG$74*V102*AP102</f>
        <v>1512</v>
      </c>
      <c r="AH102" s="383">
        <f>$AH$74*V102*AP102</f>
        <v>1638</v>
      </c>
      <c r="AI102" s="383">
        <f>$AI$74*V102*AP102</f>
        <v>1764</v>
      </c>
      <c r="AJ102" s="383">
        <f>$AJ$74*V102*AP102</f>
        <v>1890</v>
      </c>
      <c r="AK102" s="295"/>
      <c r="AL102" s="295"/>
      <c r="AM102" s="295"/>
      <c r="AN102" s="243"/>
      <c r="AO102" s="243"/>
      <c r="AP102" s="370">
        <v>2.1</v>
      </c>
    </row>
    <row r="103" spans="1:42" x14ac:dyDescent="0.15">
      <c r="A103" s="244">
        <v>750</v>
      </c>
      <c r="B103" s="245">
        <f t="shared" si="0"/>
        <v>1382</v>
      </c>
      <c r="C103" s="245">
        <f t="shared" si="0"/>
        <v>1382</v>
      </c>
      <c r="D103" s="245">
        <f t="shared" si="0"/>
        <v>1451</v>
      </c>
      <c r="E103" s="245">
        <f t="shared" si="0"/>
        <v>1657</v>
      </c>
      <c r="F103" s="245">
        <f t="shared" si="0"/>
        <v>1857</v>
      </c>
      <c r="G103" s="245">
        <f t="shared" si="0"/>
        <v>2075</v>
      </c>
      <c r="H103" s="245">
        <f t="shared" si="0"/>
        <v>2423</v>
      </c>
      <c r="I103" s="245">
        <f t="shared" si="0"/>
        <v>2664</v>
      </c>
      <c r="J103" s="245">
        <f t="shared" si="0"/>
        <v>2948</v>
      </c>
      <c r="K103" s="245">
        <f t="shared" si="0"/>
        <v>3191</v>
      </c>
      <c r="L103" s="245">
        <f t="shared" si="0"/>
        <v>3555</v>
      </c>
      <c r="M103" s="245">
        <f t="shared" si="0"/>
        <v>3857</v>
      </c>
      <c r="N103" s="245">
        <f t="shared" si="0"/>
        <v>4153</v>
      </c>
      <c r="O103" s="245">
        <f t="shared" si="0"/>
        <v>4450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8">W102+B173</f>
        <v>953</v>
      </c>
      <c r="X103" s="295">
        <f t="shared" si="8"/>
        <v>953</v>
      </c>
      <c r="Y103" s="250">
        <f t="shared" si="8"/>
        <v>1001</v>
      </c>
      <c r="Z103" s="250">
        <f t="shared" si="8"/>
        <v>1143</v>
      </c>
      <c r="AA103" s="250">
        <f t="shared" si="8"/>
        <v>1281</v>
      </c>
      <c r="AB103" s="250">
        <f t="shared" si="8"/>
        <v>1431</v>
      </c>
      <c r="AC103" s="250">
        <f t="shared" si="8"/>
        <v>1671</v>
      </c>
      <c r="AD103" s="250">
        <f t="shared" si="8"/>
        <v>1837</v>
      </c>
      <c r="AE103" s="383">
        <f t="shared" si="8"/>
        <v>2033</v>
      </c>
      <c r="AF103" s="383">
        <f t="shared" si="8"/>
        <v>2201</v>
      </c>
      <c r="AG103" s="372">
        <f t="shared" si="8"/>
        <v>2452</v>
      </c>
      <c r="AH103" s="383">
        <f t="shared" si="8"/>
        <v>2659.8</v>
      </c>
      <c r="AI103" s="383">
        <f t="shared" si="8"/>
        <v>2864.4</v>
      </c>
      <c r="AJ103" s="383">
        <f t="shared" si="8"/>
        <v>3069</v>
      </c>
      <c r="AK103" s="295"/>
      <c r="AL103" s="295"/>
      <c r="AM103" s="295"/>
      <c r="AN103" s="243"/>
      <c r="AO103" s="243"/>
      <c r="AP103" s="222">
        <f>AP102+U173</f>
        <v>3.41</v>
      </c>
    </row>
    <row r="104" spans="1:42" x14ac:dyDescent="0.15">
      <c r="A104" s="251" t="s">
        <v>14</v>
      </c>
      <c r="B104" s="248">
        <f t="shared" si="0"/>
        <v>887</v>
      </c>
      <c r="C104" s="248">
        <f t="shared" si="0"/>
        <v>896</v>
      </c>
      <c r="D104" s="248">
        <f t="shared" si="0"/>
        <v>896</v>
      </c>
      <c r="E104" s="248">
        <f t="shared" si="0"/>
        <v>1037</v>
      </c>
      <c r="F104" s="248">
        <f t="shared" si="0"/>
        <v>1176</v>
      </c>
      <c r="G104" s="248">
        <f t="shared" si="0"/>
        <v>1314</v>
      </c>
      <c r="H104" s="248">
        <f t="shared" si="0"/>
        <v>1567</v>
      </c>
      <c r="I104" s="248">
        <f t="shared" si="0"/>
        <v>1731</v>
      </c>
      <c r="J104" s="248">
        <f t="shared" si="0"/>
        <v>1921</v>
      </c>
      <c r="K104" s="248">
        <f t="shared" si="0"/>
        <v>2113</v>
      </c>
      <c r="L104" s="248">
        <f t="shared" si="0"/>
        <v>2305</v>
      </c>
      <c r="M104" s="248">
        <f t="shared" si="0"/>
        <v>2497</v>
      </c>
      <c r="N104" s="248">
        <f t="shared" si="0"/>
        <v>2689</v>
      </c>
      <c r="O104" s="248">
        <f t="shared" si="0"/>
        <v>2881</v>
      </c>
      <c r="P104" s="248">
        <f t="shared" si="0"/>
        <v>3074</v>
      </c>
      <c r="Q104" s="248"/>
      <c r="R104" s="248"/>
      <c r="S104" s="248"/>
      <c r="T104" s="249"/>
      <c r="V104" s="239">
        <v>32</v>
      </c>
      <c r="W104" s="243">
        <v>612</v>
      </c>
      <c r="X104" s="295">
        <v>618</v>
      </c>
      <c r="Y104" s="250">
        <v>618</v>
      </c>
      <c r="Z104" s="250">
        <v>715</v>
      </c>
      <c r="AA104" s="250">
        <v>811</v>
      </c>
      <c r="AB104" s="250">
        <v>906</v>
      </c>
      <c r="AC104" s="250">
        <v>1081</v>
      </c>
      <c r="AD104" s="250">
        <v>1194</v>
      </c>
      <c r="AE104" s="383">
        <f>$AE$74*V104*AP104</f>
        <v>1324.8</v>
      </c>
      <c r="AF104" s="383">
        <f>$AF$74*V104*AP104</f>
        <v>1457.28</v>
      </c>
      <c r="AG104" s="372">
        <f>$AG$74*V104*AP104</f>
        <v>1589.7599999999998</v>
      </c>
      <c r="AH104" s="383">
        <f>$AH$74*V104*AP104</f>
        <v>1722.2399999999998</v>
      </c>
      <c r="AI104" s="383">
        <f>$AI$74*V104*AP104</f>
        <v>1854.7199999999998</v>
      </c>
      <c r="AJ104" s="383">
        <f>$AJ$74*V104*AP104</f>
        <v>1987.1999999999998</v>
      </c>
      <c r="AK104" s="383">
        <f>$AK$74*V104*AP104</f>
        <v>2119.6799999999998</v>
      </c>
      <c r="AL104" s="295"/>
      <c r="AM104" s="295"/>
      <c r="AN104" s="243"/>
      <c r="AO104" s="243"/>
      <c r="AP104" s="370">
        <v>2.0699999999999998</v>
      </c>
    </row>
    <row r="105" spans="1:42" x14ac:dyDescent="0.15">
      <c r="A105" s="244">
        <v>800</v>
      </c>
      <c r="B105" s="245">
        <f t="shared" si="0"/>
        <v>1433</v>
      </c>
      <c r="C105" s="245">
        <f t="shared" si="0"/>
        <v>1441</v>
      </c>
      <c r="D105" s="245">
        <f t="shared" si="0"/>
        <v>1514</v>
      </c>
      <c r="E105" s="245">
        <f t="shared" si="0"/>
        <v>1739</v>
      </c>
      <c r="F105" s="245">
        <f t="shared" si="0"/>
        <v>1949</v>
      </c>
      <c r="G105" s="245">
        <f t="shared" si="0"/>
        <v>2192</v>
      </c>
      <c r="H105" s="245">
        <f t="shared" si="0"/>
        <v>2526</v>
      </c>
      <c r="I105" s="245">
        <f t="shared" si="0"/>
        <v>2791</v>
      </c>
      <c r="J105" s="245">
        <f t="shared" si="0"/>
        <v>3088</v>
      </c>
      <c r="K105" s="245">
        <f t="shared" si="0"/>
        <v>3372</v>
      </c>
      <c r="L105" s="245">
        <f t="shared" si="0"/>
        <v>3719</v>
      </c>
      <c r="M105" s="245">
        <f t="shared" si="0"/>
        <v>4029</v>
      </c>
      <c r="N105" s="245">
        <f t="shared" si="0"/>
        <v>4339</v>
      </c>
      <c r="O105" s="245">
        <f t="shared" si="0"/>
        <v>4649</v>
      </c>
      <c r="P105" s="245">
        <f t="shared" si="0"/>
        <v>4959</v>
      </c>
      <c r="Q105" s="245"/>
      <c r="R105" s="245"/>
      <c r="S105" s="245"/>
      <c r="T105" s="246"/>
      <c r="V105" s="239">
        <v>800</v>
      </c>
      <c r="W105" s="243">
        <f t="shared" ref="W105:AK105" si="9">W104+B175</f>
        <v>988</v>
      </c>
      <c r="X105" s="295">
        <f t="shared" si="9"/>
        <v>994</v>
      </c>
      <c r="Y105" s="250">
        <f t="shared" si="9"/>
        <v>1044</v>
      </c>
      <c r="Z105" s="250">
        <f t="shared" si="9"/>
        <v>1199</v>
      </c>
      <c r="AA105" s="250">
        <f t="shared" si="9"/>
        <v>1344</v>
      </c>
      <c r="AB105" s="250">
        <f t="shared" si="9"/>
        <v>1512</v>
      </c>
      <c r="AC105" s="250">
        <f t="shared" si="9"/>
        <v>1742</v>
      </c>
      <c r="AD105" s="250">
        <f t="shared" si="9"/>
        <v>1925</v>
      </c>
      <c r="AE105" s="383">
        <f t="shared" si="9"/>
        <v>2129.8000000000002</v>
      </c>
      <c r="AF105" s="383">
        <f t="shared" si="9"/>
        <v>2325.2799999999997</v>
      </c>
      <c r="AG105" s="372">
        <f t="shared" si="9"/>
        <v>2564.7599999999998</v>
      </c>
      <c r="AH105" s="383">
        <f t="shared" si="9"/>
        <v>2778.88</v>
      </c>
      <c r="AI105" s="383">
        <f t="shared" si="9"/>
        <v>2992.64</v>
      </c>
      <c r="AJ105" s="383">
        <f t="shared" si="9"/>
        <v>3206.3999999999996</v>
      </c>
      <c r="AK105" s="383">
        <f t="shared" si="9"/>
        <v>3420.16</v>
      </c>
      <c r="AL105" s="295"/>
      <c r="AM105" s="295"/>
      <c r="AN105" s="243"/>
      <c r="AO105" s="243"/>
      <c r="AP105" s="222">
        <f>AP104+U175</f>
        <v>3.34</v>
      </c>
    </row>
    <row r="106" spans="1:42" x14ac:dyDescent="0.15">
      <c r="A106" s="251" t="s">
        <v>15</v>
      </c>
      <c r="B106" s="248">
        <f t="shared" si="0"/>
        <v>935</v>
      </c>
      <c r="C106" s="248">
        <f t="shared" si="0"/>
        <v>935</v>
      </c>
      <c r="D106" s="248">
        <f t="shared" si="0"/>
        <v>935</v>
      </c>
      <c r="E106" s="248">
        <f t="shared" si="0"/>
        <v>1088</v>
      </c>
      <c r="F106" s="248">
        <f t="shared" si="0"/>
        <v>1227</v>
      </c>
      <c r="G106" s="248">
        <f t="shared" si="0"/>
        <v>1392</v>
      </c>
      <c r="H106" s="248">
        <f t="shared" si="0"/>
        <v>1618</v>
      </c>
      <c r="I106" s="248">
        <f t="shared" si="0"/>
        <v>1821</v>
      </c>
      <c r="J106" s="248">
        <f t="shared" si="0"/>
        <v>2021</v>
      </c>
      <c r="K106" s="248">
        <f t="shared" si="0"/>
        <v>2223</v>
      </c>
      <c r="L106" s="248">
        <f t="shared" si="0"/>
        <v>2426</v>
      </c>
      <c r="M106" s="248">
        <f t="shared" si="0"/>
        <v>2628</v>
      </c>
      <c r="N106" s="248">
        <f t="shared" si="0"/>
        <v>2830</v>
      </c>
      <c r="O106" s="248">
        <f t="shared" si="0"/>
        <v>3032</v>
      </c>
      <c r="P106" s="248">
        <f t="shared" si="0"/>
        <v>3234</v>
      </c>
      <c r="Q106" s="248">
        <f>ROUND(AL106*$T$76,0)</f>
        <v>3436</v>
      </c>
      <c r="R106" s="248"/>
      <c r="S106" s="248"/>
      <c r="T106" s="249"/>
      <c r="V106" s="239">
        <v>34</v>
      </c>
      <c r="W106" s="243">
        <v>645</v>
      </c>
      <c r="X106" s="295">
        <v>645</v>
      </c>
      <c r="Y106" s="250">
        <v>645</v>
      </c>
      <c r="Z106" s="250">
        <v>750</v>
      </c>
      <c r="AA106" s="250">
        <v>846</v>
      </c>
      <c r="AB106" s="250">
        <v>960</v>
      </c>
      <c r="AC106" s="250">
        <v>1116</v>
      </c>
      <c r="AD106" s="250">
        <v>1256</v>
      </c>
      <c r="AE106" s="383">
        <f>$AE$74*V106*AP106</f>
        <v>1393.9999999999998</v>
      </c>
      <c r="AF106" s="383">
        <f>$AF$74*V106*AP106</f>
        <v>1533.3999999999999</v>
      </c>
      <c r="AG106" s="372">
        <f>$AG$74*V106*AP106</f>
        <v>1672.8</v>
      </c>
      <c r="AH106" s="383">
        <f>$AH$74*V106*AP106</f>
        <v>1812.1999999999998</v>
      </c>
      <c r="AI106" s="383">
        <f>$AI$74*V106*AP106</f>
        <v>1951.6</v>
      </c>
      <c r="AJ106" s="383">
        <f>$AJ$74*V106*AP106</f>
        <v>2091</v>
      </c>
      <c r="AK106" s="383">
        <f>$AK$74*V106*AP106</f>
        <v>2230.3999999999996</v>
      </c>
      <c r="AL106" s="383">
        <f>$AL$74*V106*AP106</f>
        <v>2369.7999999999997</v>
      </c>
      <c r="AM106" s="295"/>
      <c r="AN106" s="243"/>
      <c r="AO106" s="243"/>
      <c r="AP106" s="370">
        <v>2.0499999999999998</v>
      </c>
    </row>
    <row r="107" spans="1:42" x14ac:dyDescent="0.15">
      <c r="A107" s="244">
        <v>850</v>
      </c>
      <c r="B107" s="245">
        <f t="shared" ref="B107:P123" si="10">ROUND(W107*$T$76,0)</f>
        <v>1499</v>
      </c>
      <c r="C107" s="245">
        <f t="shared" si="10"/>
        <v>1499</v>
      </c>
      <c r="D107" s="245">
        <f t="shared" si="10"/>
        <v>1586</v>
      </c>
      <c r="E107" s="245">
        <f t="shared" si="10"/>
        <v>1828</v>
      </c>
      <c r="F107" s="245">
        <f t="shared" si="10"/>
        <v>2047</v>
      </c>
      <c r="G107" s="245">
        <f t="shared" si="10"/>
        <v>2321</v>
      </c>
      <c r="H107" s="245">
        <f t="shared" si="10"/>
        <v>2635</v>
      </c>
      <c r="I107" s="245">
        <f t="shared" si="10"/>
        <v>2971</v>
      </c>
      <c r="J107" s="245">
        <f t="shared" si="10"/>
        <v>3284</v>
      </c>
      <c r="K107" s="245">
        <f t="shared" si="10"/>
        <v>3553</v>
      </c>
      <c r="L107" s="245">
        <f t="shared" si="10"/>
        <v>3886</v>
      </c>
      <c r="M107" s="245">
        <f t="shared" si="10"/>
        <v>4204</v>
      </c>
      <c r="N107" s="245">
        <f t="shared" si="10"/>
        <v>4528</v>
      </c>
      <c r="O107" s="245">
        <f t="shared" si="10"/>
        <v>4851</v>
      </c>
      <c r="P107" s="245">
        <f t="shared" si="10"/>
        <v>5175</v>
      </c>
      <c r="Q107" s="245">
        <f>ROUND(AL107*$T$76,0)</f>
        <v>5498</v>
      </c>
      <c r="R107" s="245"/>
      <c r="S107" s="245"/>
      <c r="T107" s="246"/>
      <c r="V107" s="239">
        <v>850</v>
      </c>
      <c r="W107" s="243">
        <f t="shared" ref="W107:AL107" si="11">W106+B177</f>
        <v>1034</v>
      </c>
      <c r="X107" s="295">
        <f t="shared" si="11"/>
        <v>1034</v>
      </c>
      <c r="Y107" s="250">
        <f t="shared" si="11"/>
        <v>1094</v>
      </c>
      <c r="Z107" s="250">
        <f t="shared" si="11"/>
        <v>1261</v>
      </c>
      <c r="AA107" s="250">
        <f t="shared" si="11"/>
        <v>1412</v>
      </c>
      <c r="AB107" s="250">
        <f t="shared" si="11"/>
        <v>1601</v>
      </c>
      <c r="AC107" s="250">
        <f t="shared" si="11"/>
        <v>1817</v>
      </c>
      <c r="AD107" s="250">
        <f t="shared" si="11"/>
        <v>2049</v>
      </c>
      <c r="AE107" s="383">
        <f t="shared" si="11"/>
        <v>2265</v>
      </c>
      <c r="AF107" s="383">
        <f t="shared" si="11"/>
        <v>2450.3999999999996</v>
      </c>
      <c r="AG107" s="372">
        <f t="shared" si="11"/>
        <v>2679.8</v>
      </c>
      <c r="AH107" s="383">
        <f t="shared" si="11"/>
        <v>2899.5199999999995</v>
      </c>
      <c r="AI107" s="383">
        <f t="shared" si="11"/>
        <v>3122.56</v>
      </c>
      <c r="AJ107" s="383">
        <f t="shared" si="11"/>
        <v>3345.6</v>
      </c>
      <c r="AK107" s="383">
        <f t="shared" si="11"/>
        <v>3568.6399999999994</v>
      </c>
      <c r="AL107" s="383">
        <f t="shared" si="11"/>
        <v>3791.6799999999994</v>
      </c>
      <c r="AM107" s="295"/>
      <c r="AN107" s="243"/>
      <c r="AO107" s="243"/>
      <c r="AP107" s="222">
        <f>AP106+U177</f>
        <v>3.28</v>
      </c>
    </row>
    <row r="108" spans="1:42" x14ac:dyDescent="0.15">
      <c r="A108" s="251" t="s">
        <v>16</v>
      </c>
      <c r="B108" s="248">
        <f t="shared" si="10"/>
        <v>986</v>
      </c>
      <c r="C108" s="248">
        <f t="shared" si="10"/>
        <v>986</v>
      </c>
      <c r="D108" s="248">
        <f t="shared" si="10"/>
        <v>986</v>
      </c>
      <c r="E108" s="248">
        <f t="shared" si="10"/>
        <v>1137</v>
      </c>
      <c r="F108" s="248">
        <f t="shared" si="10"/>
        <v>1264</v>
      </c>
      <c r="G108" s="248">
        <f t="shared" si="10"/>
        <v>1470</v>
      </c>
      <c r="H108" s="248">
        <f t="shared" si="10"/>
        <v>1682</v>
      </c>
      <c r="I108" s="248">
        <f t="shared" si="10"/>
        <v>1895</v>
      </c>
      <c r="J108" s="248">
        <f t="shared" si="10"/>
        <v>2098</v>
      </c>
      <c r="K108" s="248">
        <f t="shared" si="10"/>
        <v>2308</v>
      </c>
      <c r="L108" s="248">
        <f t="shared" si="10"/>
        <v>2518</v>
      </c>
      <c r="M108" s="248">
        <f t="shared" si="10"/>
        <v>2728</v>
      </c>
      <c r="N108" s="248">
        <f t="shared" si="10"/>
        <v>2938</v>
      </c>
      <c r="O108" s="248">
        <f t="shared" si="10"/>
        <v>3148</v>
      </c>
      <c r="P108" s="248">
        <f t="shared" si="10"/>
        <v>3358</v>
      </c>
      <c r="Q108" s="248">
        <f>ROUND(AL108*$T$76,0)</f>
        <v>3567</v>
      </c>
      <c r="R108" s="248">
        <f>ROUND(AM108*$T$76,0)</f>
        <v>3777</v>
      </c>
      <c r="S108" s="248"/>
      <c r="T108" s="249"/>
      <c r="V108" s="239">
        <v>36</v>
      </c>
      <c r="W108" s="243">
        <v>680</v>
      </c>
      <c r="X108" s="295">
        <v>680</v>
      </c>
      <c r="Y108" s="250">
        <v>680</v>
      </c>
      <c r="Z108" s="250">
        <v>784</v>
      </c>
      <c r="AA108" s="250">
        <v>872</v>
      </c>
      <c r="AB108" s="250">
        <v>1014</v>
      </c>
      <c r="AC108" s="250">
        <v>1160</v>
      </c>
      <c r="AD108" s="250">
        <v>1307</v>
      </c>
      <c r="AE108" s="383">
        <f>$AE$74*V108*AP108</f>
        <v>1447.1999999999998</v>
      </c>
      <c r="AF108" s="383">
        <f>$AF$74*V108*AP108</f>
        <v>1591.9199999999998</v>
      </c>
      <c r="AG108" s="372">
        <f>$AG$74*V108*AP108</f>
        <v>1736.6399999999999</v>
      </c>
      <c r="AH108" s="383">
        <f>$AH$74*V108*AP108</f>
        <v>1881.36</v>
      </c>
      <c r="AI108" s="383">
        <f>$AI$74*V108*AP108</f>
        <v>2026.0799999999997</v>
      </c>
      <c r="AJ108" s="383">
        <f>$AJ$74*V108*AP108</f>
        <v>2170.7999999999997</v>
      </c>
      <c r="AK108" s="383">
        <f>$AK$74*V108*AP108</f>
        <v>2315.5199999999995</v>
      </c>
      <c r="AL108" s="383">
        <f>$AL$74*V108*AP108</f>
        <v>2460.2399999999998</v>
      </c>
      <c r="AM108" s="383">
        <f>$AM$74*V108*AP108</f>
        <v>2604.9599999999996</v>
      </c>
      <c r="AN108" s="243"/>
      <c r="AO108" s="243"/>
      <c r="AP108" s="370">
        <v>2.0099999999999998</v>
      </c>
    </row>
    <row r="109" spans="1:42" ht="13" thickBot="1" x14ac:dyDescent="0.2">
      <c r="A109" s="240">
        <v>900</v>
      </c>
      <c r="B109" s="252">
        <f t="shared" si="10"/>
        <v>1582</v>
      </c>
      <c r="C109" s="252">
        <f t="shared" si="10"/>
        <v>1582</v>
      </c>
      <c r="D109" s="252">
        <f t="shared" si="10"/>
        <v>1675</v>
      </c>
      <c r="E109" s="252">
        <f t="shared" si="10"/>
        <v>1920</v>
      </c>
      <c r="F109" s="252">
        <f t="shared" si="10"/>
        <v>2133</v>
      </c>
      <c r="G109" s="252">
        <f t="shared" si="10"/>
        <v>2453</v>
      </c>
      <c r="H109" s="252">
        <f t="shared" si="10"/>
        <v>2780</v>
      </c>
      <c r="I109" s="252">
        <f t="shared" si="10"/>
        <v>3107</v>
      </c>
      <c r="J109" s="252">
        <f t="shared" si="10"/>
        <v>3374</v>
      </c>
      <c r="K109" s="252">
        <f t="shared" si="10"/>
        <v>3710</v>
      </c>
      <c r="L109" s="252">
        <f t="shared" si="10"/>
        <v>4057</v>
      </c>
      <c r="M109" s="252">
        <f t="shared" si="10"/>
        <v>4397</v>
      </c>
      <c r="N109" s="252">
        <f t="shared" si="10"/>
        <v>4736</v>
      </c>
      <c r="O109" s="252">
        <f t="shared" si="10"/>
        <v>5074</v>
      </c>
      <c r="P109" s="252">
        <f t="shared" si="10"/>
        <v>5412</v>
      </c>
      <c r="Q109" s="252">
        <f>ROUND(AL109*$T$76,0)</f>
        <v>5750</v>
      </c>
      <c r="R109" s="252">
        <f t="shared" ref="Q109:T133" si="12">ROUND(AM109*$T$76,0)</f>
        <v>6089</v>
      </c>
      <c r="S109" s="252"/>
      <c r="T109" s="253"/>
      <c r="V109" s="239">
        <v>900</v>
      </c>
      <c r="W109" s="243">
        <f t="shared" ref="W109:AM109" si="13">W108+B179</f>
        <v>1091</v>
      </c>
      <c r="X109" s="295">
        <f t="shared" si="13"/>
        <v>1091</v>
      </c>
      <c r="Y109" s="250">
        <f t="shared" si="13"/>
        <v>1155</v>
      </c>
      <c r="Z109" s="250">
        <f t="shared" si="13"/>
        <v>1324</v>
      </c>
      <c r="AA109" s="250">
        <f t="shared" si="13"/>
        <v>1471</v>
      </c>
      <c r="AB109" s="250">
        <f t="shared" si="13"/>
        <v>1692</v>
      </c>
      <c r="AC109" s="250">
        <f t="shared" si="13"/>
        <v>1917</v>
      </c>
      <c r="AD109" s="250">
        <f t="shared" si="13"/>
        <v>2143</v>
      </c>
      <c r="AE109" s="383">
        <f t="shared" si="13"/>
        <v>2327.1999999999998</v>
      </c>
      <c r="AF109" s="383">
        <f t="shared" si="13"/>
        <v>2558.92</v>
      </c>
      <c r="AG109" s="372">
        <f t="shared" si="13"/>
        <v>2797.64</v>
      </c>
      <c r="AH109" s="383">
        <f t="shared" si="13"/>
        <v>3032.64</v>
      </c>
      <c r="AI109" s="383">
        <f t="shared" si="13"/>
        <v>3265.9199999999996</v>
      </c>
      <c r="AJ109" s="383">
        <f t="shared" si="13"/>
        <v>3499.2</v>
      </c>
      <c r="AK109" s="383">
        <f t="shared" si="13"/>
        <v>3732.4799999999996</v>
      </c>
      <c r="AL109" s="383">
        <f t="shared" si="13"/>
        <v>3965.7599999999998</v>
      </c>
      <c r="AM109" s="383">
        <f t="shared" si="13"/>
        <v>4199.0399999999991</v>
      </c>
      <c r="AN109" s="243"/>
      <c r="AO109" s="243"/>
      <c r="AP109" s="222">
        <f>AP108+U179</f>
        <v>3.2399999999999998</v>
      </c>
    </row>
    <row r="110" spans="1:42" x14ac:dyDescent="0.15">
      <c r="A110" s="238" t="s">
        <v>17</v>
      </c>
      <c r="B110" s="241">
        <f t="shared" si="10"/>
        <v>992</v>
      </c>
      <c r="C110" s="241">
        <f t="shared" si="10"/>
        <v>1025</v>
      </c>
      <c r="D110" s="241">
        <f t="shared" si="10"/>
        <v>1040</v>
      </c>
      <c r="E110" s="241">
        <f t="shared" si="10"/>
        <v>1196</v>
      </c>
      <c r="F110" s="241">
        <f t="shared" si="10"/>
        <v>1329</v>
      </c>
      <c r="G110" s="241">
        <f t="shared" si="10"/>
        <v>1551</v>
      </c>
      <c r="H110" s="241">
        <f t="shared" si="10"/>
        <v>1772</v>
      </c>
      <c r="I110" s="241">
        <f t="shared" si="10"/>
        <v>1994</v>
      </c>
      <c r="J110" s="241">
        <f t="shared" si="10"/>
        <v>2215</v>
      </c>
      <c r="K110" s="241">
        <f t="shared" si="10"/>
        <v>2437</v>
      </c>
      <c r="L110" s="241">
        <f t="shared" si="10"/>
        <v>2658</v>
      </c>
      <c r="M110" s="241">
        <f t="shared" si="10"/>
        <v>2880</v>
      </c>
      <c r="N110" s="241">
        <f t="shared" si="10"/>
        <v>3101</v>
      </c>
      <c r="O110" s="241">
        <f t="shared" si="10"/>
        <v>3323</v>
      </c>
      <c r="P110" s="241">
        <f t="shared" si="10"/>
        <v>3544</v>
      </c>
      <c r="Q110" s="241">
        <f t="shared" si="12"/>
        <v>3766</v>
      </c>
      <c r="R110" s="241">
        <f t="shared" si="12"/>
        <v>3987</v>
      </c>
      <c r="S110" s="241">
        <f>ROUND(AN110*$T$76,0)</f>
        <v>4209</v>
      </c>
      <c r="T110" s="242"/>
      <c r="V110" s="239">
        <v>38</v>
      </c>
      <c r="W110" s="380">
        <f>$W$74*V110*$W$134</f>
        <v>684</v>
      </c>
      <c r="X110" s="380">
        <f>$X$74*V110*$X$134</f>
        <v>706.80000000000007</v>
      </c>
      <c r="Y110" s="380">
        <f>$Y$74*V110*$Y$134</f>
        <v>717.43999999999994</v>
      </c>
      <c r="Z110" s="380">
        <f>$Z$74*V110*$Z$134</f>
        <v>824.6</v>
      </c>
      <c r="AA110" s="380">
        <f>$AA$74*V110*$AA$134</f>
        <v>916.56</v>
      </c>
      <c r="AB110" s="380">
        <f>$AB$74*V110*$AB$134</f>
        <v>1069.32</v>
      </c>
      <c r="AC110" s="380">
        <f>$AC$74*V110*$AC$134</f>
        <v>1222.08</v>
      </c>
      <c r="AD110" s="380">
        <f>$AD$74*V110*$AD$134</f>
        <v>1374.84</v>
      </c>
      <c r="AE110" s="380">
        <f>$AE$74*V110*$AE$134</f>
        <v>1527.6</v>
      </c>
      <c r="AF110" s="380">
        <f>$AF$74*V110*$AF$134</f>
        <v>1680.36</v>
      </c>
      <c r="AG110" s="372">
        <f>$AG$74*V110*$AG$134</f>
        <v>1833.12</v>
      </c>
      <c r="AH110" s="380">
        <f>$AH$74*V110*$AH$134</f>
        <v>1985.8799999999999</v>
      </c>
      <c r="AI110" s="380">
        <f>$AI$74*V110*$AI$134</f>
        <v>2138.64</v>
      </c>
      <c r="AJ110" s="380">
        <f>$AJ$74*V110*$AJ$134</f>
        <v>2291.3999999999996</v>
      </c>
      <c r="AK110" s="380">
        <f>$AK$74*V110*$AK$134</f>
        <v>2444.16</v>
      </c>
      <c r="AL110" s="380">
        <f>$AL$74*V110*$AL$134</f>
        <v>2596.9199999999996</v>
      </c>
      <c r="AM110" s="380">
        <f>$AM$74*V110*$AM$134</f>
        <v>2749.68</v>
      </c>
      <c r="AN110" s="380">
        <f>$AN$74*V110*$AN$134</f>
        <v>2902.4399999999996</v>
      </c>
      <c r="AO110" s="295"/>
      <c r="AP110" s="222">
        <v>2.0099999999999998</v>
      </c>
    </row>
    <row r="111" spans="1:42" x14ac:dyDescent="0.15">
      <c r="A111" s="244">
        <v>950</v>
      </c>
      <c r="B111" s="245">
        <f t="shared" si="10"/>
        <v>1618</v>
      </c>
      <c r="C111" s="245">
        <f t="shared" si="10"/>
        <v>1651</v>
      </c>
      <c r="D111" s="245">
        <f t="shared" si="10"/>
        <v>1765</v>
      </c>
      <c r="E111" s="245">
        <f t="shared" si="10"/>
        <v>2018</v>
      </c>
      <c r="F111" s="245">
        <f t="shared" si="10"/>
        <v>2244</v>
      </c>
      <c r="G111" s="245">
        <f t="shared" si="10"/>
        <v>2584</v>
      </c>
      <c r="H111" s="245">
        <f t="shared" si="10"/>
        <v>2929</v>
      </c>
      <c r="I111" s="245">
        <f t="shared" si="10"/>
        <v>3268</v>
      </c>
      <c r="J111" s="245">
        <f t="shared" si="10"/>
        <v>3559</v>
      </c>
      <c r="K111" s="245">
        <f t="shared" si="10"/>
        <v>3910</v>
      </c>
      <c r="L111" s="245">
        <f t="shared" si="10"/>
        <v>4281</v>
      </c>
      <c r="M111" s="245">
        <f t="shared" si="10"/>
        <v>4642</v>
      </c>
      <c r="N111" s="245">
        <f t="shared" si="10"/>
        <v>4999</v>
      </c>
      <c r="O111" s="245">
        <f t="shared" si="10"/>
        <v>5356</v>
      </c>
      <c r="P111" s="245">
        <f t="shared" si="10"/>
        <v>5713</v>
      </c>
      <c r="Q111" s="245">
        <f t="shared" si="12"/>
        <v>6070</v>
      </c>
      <c r="R111" s="245">
        <f t="shared" si="12"/>
        <v>6427</v>
      </c>
      <c r="S111" s="245">
        <f t="shared" si="12"/>
        <v>6784</v>
      </c>
      <c r="T111" s="246"/>
      <c r="V111" s="239">
        <v>950</v>
      </c>
      <c r="W111" s="380">
        <f t="shared" ref="W111:AN111" si="14">W110+B181</f>
        <v>1116</v>
      </c>
      <c r="X111" s="380">
        <f t="shared" si="14"/>
        <v>1138.8000000000002</v>
      </c>
      <c r="Y111" s="380">
        <f t="shared" si="14"/>
        <v>1217.44</v>
      </c>
      <c r="Z111" s="380">
        <f t="shared" si="14"/>
        <v>1391.6</v>
      </c>
      <c r="AA111" s="380">
        <f t="shared" si="14"/>
        <v>1547.56</v>
      </c>
      <c r="AB111" s="380">
        <f t="shared" si="14"/>
        <v>1782.32</v>
      </c>
      <c r="AC111" s="380">
        <f t="shared" si="14"/>
        <v>2020.08</v>
      </c>
      <c r="AD111" s="380">
        <f t="shared" si="14"/>
        <v>2253.84</v>
      </c>
      <c r="AE111" s="380">
        <f t="shared" si="14"/>
        <v>2454.6</v>
      </c>
      <c r="AF111" s="380">
        <f t="shared" si="14"/>
        <v>2696.3599999999997</v>
      </c>
      <c r="AG111" s="372">
        <f t="shared" si="14"/>
        <v>2952.12</v>
      </c>
      <c r="AH111" s="380">
        <f t="shared" si="14"/>
        <v>3201.12</v>
      </c>
      <c r="AI111" s="380">
        <f t="shared" si="14"/>
        <v>3447.3599999999997</v>
      </c>
      <c r="AJ111" s="380">
        <f t="shared" si="14"/>
        <v>3693.5999999999995</v>
      </c>
      <c r="AK111" s="380">
        <f t="shared" si="14"/>
        <v>3939.84</v>
      </c>
      <c r="AL111" s="380">
        <f t="shared" si="14"/>
        <v>4186.08</v>
      </c>
      <c r="AM111" s="380">
        <f t="shared" si="14"/>
        <v>4432.32</v>
      </c>
      <c r="AN111" s="380">
        <f t="shared" si="14"/>
        <v>4678.5599999999995</v>
      </c>
      <c r="AO111" s="295"/>
      <c r="AP111" s="222">
        <f>AP110+U181</f>
        <v>3.2399999999999998</v>
      </c>
    </row>
    <row r="112" spans="1:42" x14ac:dyDescent="0.15">
      <c r="A112" s="251" t="s">
        <v>18</v>
      </c>
      <c r="B112" s="248">
        <f t="shared" si="10"/>
        <v>1044</v>
      </c>
      <c r="C112" s="248">
        <f t="shared" si="10"/>
        <v>1079</v>
      </c>
      <c r="D112" s="248">
        <f t="shared" si="10"/>
        <v>1095</v>
      </c>
      <c r="E112" s="248">
        <f t="shared" si="10"/>
        <v>1259</v>
      </c>
      <c r="F112" s="248">
        <f t="shared" si="10"/>
        <v>1399</v>
      </c>
      <c r="G112" s="248">
        <f t="shared" si="10"/>
        <v>1632</v>
      </c>
      <c r="H112" s="248">
        <f t="shared" si="10"/>
        <v>1865</v>
      </c>
      <c r="I112" s="248">
        <f t="shared" si="10"/>
        <v>2098</v>
      </c>
      <c r="J112" s="248">
        <f t="shared" si="10"/>
        <v>2332</v>
      </c>
      <c r="K112" s="248">
        <f t="shared" si="10"/>
        <v>2565</v>
      </c>
      <c r="L112" s="248">
        <f t="shared" si="10"/>
        <v>2798</v>
      </c>
      <c r="M112" s="248">
        <f t="shared" si="10"/>
        <v>3031</v>
      </c>
      <c r="N112" s="248">
        <f t="shared" si="10"/>
        <v>3264</v>
      </c>
      <c r="O112" s="248">
        <f t="shared" si="10"/>
        <v>3497</v>
      </c>
      <c r="P112" s="248">
        <f t="shared" si="10"/>
        <v>3731</v>
      </c>
      <c r="Q112" s="248">
        <f t="shared" si="12"/>
        <v>3964</v>
      </c>
      <c r="R112" s="248">
        <f t="shared" si="12"/>
        <v>4197</v>
      </c>
      <c r="S112" s="248">
        <f t="shared" si="12"/>
        <v>4430</v>
      </c>
      <c r="T112" s="249">
        <f>ROUND(AO112*$T$76,0)</f>
        <v>4663</v>
      </c>
      <c r="V112" s="239">
        <v>40</v>
      </c>
      <c r="W112" s="380">
        <f>$W$74*V112*$W$134</f>
        <v>720</v>
      </c>
      <c r="X112" s="380">
        <f>$X$74*V112*$X$134</f>
        <v>744</v>
      </c>
      <c r="Y112" s="380">
        <f>$Y$74*V112*$Y$134</f>
        <v>755.19999999999993</v>
      </c>
      <c r="Z112" s="380">
        <f>$Z$74*V112*$Z$134</f>
        <v>868</v>
      </c>
      <c r="AA112" s="380">
        <f>$AA$74*V112*$AA$134</f>
        <v>964.8</v>
      </c>
      <c r="AB112" s="380">
        <f>$AB$74*V112*$AB$134</f>
        <v>1125.5999999999999</v>
      </c>
      <c r="AC112" s="380">
        <f>$AC$74*V112*$AC$134</f>
        <v>1286.3999999999999</v>
      </c>
      <c r="AD112" s="380">
        <f>$AD$74*V112*$AD$134</f>
        <v>1447.1999999999998</v>
      </c>
      <c r="AE112" s="380">
        <f>$AE$74*V112*$AE$134</f>
        <v>1607.9999999999998</v>
      </c>
      <c r="AF112" s="380">
        <f>$AF$74*V112*$AF$134</f>
        <v>1768.7999999999997</v>
      </c>
      <c r="AG112" s="372">
        <f>$AG$74*V112*$AG$134</f>
        <v>1929.6</v>
      </c>
      <c r="AH112" s="380">
        <f>$AH$74*V112*$AH$134</f>
        <v>2090.3999999999996</v>
      </c>
      <c r="AI112" s="380">
        <f>$AI$74*V112*$AI$134</f>
        <v>2251.1999999999998</v>
      </c>
      <c r="AJ112" s="380">
        <f>$AJ$74*V112*$AJ$134</f>
        <v>2411.9999999999995</v>
      </c>
      <c r="AK112" s="380">
        <f>$AK$74*V112*$AK$134</f>
        <v>2572.7999999999997</v>
      </c>
      <c r="AL112" s="380">
        <f>$AL$74*V112*$AL$134</f>
        <v>2733.6</v>
      </c>
      <c r="AM112" s="380">
        <f>$AM$74*V112*$AM$134</f>
        <v>2894.3999999999996</v>
      </c>
      <c r="AN112" s="380">
        <f>$AN$74*V112*$AN$134</f>
        <v>3055.2</v>
      </c>
      <c r="AO112" s="380">
        <f>$AO$74*V112*$AO$134</f>
        <v>3215.9999999999995</v>
      </c>
      <c r="AP112" s="222">
        <v>2.0099999999999998</v>
      </c>
    </row>
    <row r="113" spans="1:42" x14ac:dyDescent="0.15">
      <c r="A113" s="244">
        <v>1000</v>
      </c>
      <c r="B113" s="245">
        <f t="shared" si="10"/>
        <v>1688</v>
      </c>
      <c r="C113" s="245">
        <f t="shared" si="10"/>
        <v>1723</v>
      </c>
      <c r="D113" s="245">
        <f t="shared" si="10"/>
        <v>1855</v>
      </c>
      <c r="E113" s="245">
        <f t="shared" si="10"/>
        <v>2123</v>
      </c>
      <c r="F113" s="245">
        <f t="shared" si="10"/>
        <v>2360</v>
      </c>
      <c r="G113" s="245">
        <f t="shared" si="10"/>
        <v>2721</v>
      </c>
      <c r="H113" s="245">
        <f t="shared" si="10"/>
        <v>3080</v>
      </c>
      <c r="I113" s="245">
        <f t="shared" si="10"/>
        <v>3441</v>
      </c>
      <c r="J113" s="245">
        <f t="shared" si="10"/>
        <v>3744</v>
      </c>
      <c r="K113" s="245">
        <f t="shared" si="10"/>
        <v>4115</v>
      </c>
      <c r="L113" s="245">
        <f t="shared" si="10"/>
        <v>4464</v>
      </c>
      <c r="M113" s="245">
        <f t="shared" si="10"/>
        <v>4841</v>
      </c>
      <c r="N113" s="245">
        <f t="shared" si="10"/>
        <v>5213</v>
      </c>
      <c r="O113" s="245">
        <f t="shared" si="10"/>
        <v>5585</v>
      </c>
      <c r="P113" s="245">
        <f t="shared" si="10"/>
        <v>5958</v>
      </c>
      <c r="Q113" s="245">
        <f t="shared" si="12"/>
        <v>6330</v>
      </c>
      <c r="R113" s="245">
        <f t="shared" si="12"/>
        <v>6702</v>
      </c>
      <c r="S113" s="245">
        <f t="shared" si="12"/>
        <v>7075</v>
      </c>
      <c r="T113" s="246">
        <f t="shared" si="12"/>
        <v>7447</v>
      </c>
      <c r="V113" s="239">
        <v>1000</v>
      </c>
      <c r="W113" s="380">
        <f t="shared" ref="W113:AO113" si="15">W112+B183</f>
        <v>1164</v>
      </c>
      <c r="X113" s="380">
        <f t="shared" si="15"/>
        <v>1188</v>
      </c>
      <c r="Y113" s="380">
        <f t="shared" si="15"/>
        <v>1279.1999999999998</v>
      </c>
      <c r="Z113" s="380">
        <f t="shared" si="15"/>
        <v>1464</v>
      </c>
      <c r="AA113" s="380">
        <f t="shared" si="15"/>
        <v>1627.8</v>
      </c>
      <c r="AB113" s="380">
        <f t="shared" si="15"/>
        <v>1876.6</v>
      </c>
      <c r="AC113" s="380">
        <f t="shared" si="15"/>
        <v>2124.3999999999996</v>
      </c>
      <c r="AD113" s="380">
        <f t="shared" si="15"/>
        <v>2373.1999999999998</v>
      </c>
      <c r="AE113" s="380">
        <f t="shared" si="15"/>
        <v>2582</v>
      </c>
      <c r="AF113" s="380">
        <f t="shared" si="15"/>
        <v>2837.7999999999997</v>
      </c>
      <c r="AG113" s="372">
        <f t="shared" si="15"/>
        <v>3078.6</v>
      </c>
      <c r="AH113" s="380">
        <f t="shared" si="15"/>
        <v>3338.3999999999996</v>
      </c>
      <c r="AI113" s="380">
        <f t="shared" si="15"/>
        <v>3595.2</v>
      </c>
      <c r="AJ113" s="380">
        <f t="shared" si="15"/>
        <v>3851.9999999999995</v>
      </c>
      <c r="AK113" s="380">
        <f t="shared" si="15"/>
        <v>4108.7999999999993</v>
      </c>
      <c r="AL113" s="380">
        <f t="shared" si="15"/>
        <v>4365.6000000000004</v>
      </c>
      <c r="AM113" s="380">
        <f t="shared" si="15"/>
        <v>4622.3999999999996</v>
      </c>
      <c r="AN113" s="380">
        <f t="shared" si="15"/>
        <v>4879.2</v>
      </c>
      <c r="AO113" s="380">
        <f t="shared" si="15"/>
        <v>5136</v>
      </c>
      <c r="AP113" s="222">
        <f>AP112+U183</f>
        <v>3.21</v>
      </c>
    </row>
    <row r="114" spans="1:42" x14ac:dyDescent="0.15">
      <c r="A114" s="251" t="s">
        <v>19</v>
      </c>
      <c r="B114" s="248">
        <f t="shared" si="10"/>
        <v>1096</v>
      </c>
      <c r="C114" s="248">
        <f t="shared" si="10"/>
        <v>1133</v>
      </c>
      <c r="D114" s="248">
        <f t="shared" si="10"/>
        <v>1150</v>
      </c>
      <c r="E114" s="248">
        <f t="shared" si="10"/>
        <v>1322</v>
      </c>
      <c r="F114" s="248">
        <f t="shared" si="10"/>
        <v>1469</v>
      </c>
      <c r="G114" s="248">
        <f t="shared" si="10"/>
        <v>1714</v>
      </c>
      <c r="H114" s="248">
        <f t="shared" si="10"/>
        <v>1959</v>
      </c>
      <c r="I114" s="248">
        <f t="shared" si="10"/>
        <v>2203</v>
      </c>
      <c r="J114" s="248">
        <f t="shared" si="10"/>
        <v>2448</v>
      </c>
      <c r="K114" s="248">
        <f t="shared" si="10"/>
        <v>2693</v>
      </c>
      <c r="L114" s="248">
        <f t="shared" si="10"/>
        <v>2938</v>
      </c>
      <c r="M114" s="248">
        <f t="shared" si="10"/>
        <v>3183</v>
      </c>
      <c r="N114" s="248">
        <f t="shared" si="10"/>
        <v>3427</v>
      </c>
      <c r="O114" s="248">
        <f t="shared" si="10"/>
        <v>3672</v>
      </c>
      <c r="P114" s="248">
        <f t="shared" si="10"/>
        <v>3917</v>
      </c>
      <c r="Q114" s="248">
        <f t="shared" si="12"/>
        <v>4162</v>
      </c>
      <c r="R114" s="248">
        <f t="shared" si="12"/>
        <v>4407</v>
      </c>
      <c r="S114" s="248">
        <f t="shared" si="12"/>
        <v>4652</v>
      </c>
      <c r="T114" s="249">
        <f t="shared" si="12"/>
        <v>4896</v>
      </c>
      <c r="V114" s="239">
        <v>42</v>
      </c>
      <c r="W114" s="380">
        <f>$W$74*V114*$W$134</f>
        <v>756</v>
      </c>
      <c r="X114" s="380">
        <f>$X$74*V114*$X$134</f>
        <v>781.2</v>
      </c>
      <c r="Y114" s="380">
        <f>$Y$74*V114*$Y$134</f>
        <v>792.95999999999992</v>
      </c>
      <c r="Z114" s="380">
        <f>$Z$74*V114*$Z$134</f>
        <v>911.4</v>
      </c>
      <c r="AA114" s="380">
        <f>$AA$74*V114*$AA$134</f>
        <v>1013.0399999999998</v>
      </c>
      <c r="AB114" s="380">
        <f>$AB$74*V114*$AB$134</f>
        <v>1181.8799999999999</v>
      </c>
      <c r="AC114" s="380">
        <f>$AC$74*V114*$AC$134</f>
        <v>1350.7199999999998</v>
      </c>
      <c r="AD114" s="380">
        <f>$AD$74*V114*$AD$134</f>
        <v>1519.56</v>
      </c>
      <c r="AE114" s="380">
        <f>$AE$74*V114*$AE$134</f>
        <v>1688.3999999999999</v>
      </c>
      <c r="AF114" s="380">
        <f>$AF$74*V114*$AF$134</f>
        <v>1857.2399999999998</v>
      </c>
      <c r="AG114" s="372">
        <f>$AG$74*V114*$AG$134</f>
        <v>2026.0799999999997</v>
      </c>
      <c r="AH114" s="380">
        <f>$AH$74*V114*$AH$134</f>
        <v>2194.9199999999996</v>
      </c>
      <c r="AI114" s="380">
        <f>$AI$74*V114*$AI$134</f>
        <v>2363.7599999999998</v>
      </c>
      <c r="AJ114" s="380">
        <f>$AJ$74*V114*$AJ$134</f>
        <v>2532.6</v>
      </c>
      <c r="AK114" s="380">
        <f>$AK$74*V114*$AK$134</f>
        <v>2701.4399999999996</v>
      </c>
      <c r="AL114" s="380">
        <f>$AL$74*V114*$AL$134</f>
        <v>2870.2799999999997</v>
      </c>
      <c r="AM114" s="380">
        <f>$AM$74*V114*$AM$134</f>
        <v>3039.12</v>
      </c>
      <c r="AN114" s="380">
        <f>$AN$74*V114*$AN$134</f>
        <v>3207.9599999999996</v>
      </c>
      <c r="AO114" s="380">
        <f>$AO$74*V114*$AO$134</f>
        <v>3376.7999999999997</v>
      </c>
      <c r="AP114" s="222">
        <v>2.0099999999999998</v>
      </c>
    </row>
    <row r="115" spans="1:42" x14ac:dyDescent="0.15">
      <c r="A115" s="244">
        <v>1050</v>
      </c>
      <c r="B115" s="245">
        <f t="shared" si="10"/>
        <v>1770</v>
      </c>
      <c r="C115" s="245">
        <f t="shared" si="10"/>
        <v>1807</v>
      </c>
      <c r="D115" s="245">
        <f t="shared" si="10"/>
        <v>1928</v>
      </c>
      <c r="E115" s="245">
        <f t="shared" si="10"/>
        <v>2228</v>
      </c>
      <c r="F115" s="245">
        <f t="shared" si="10"/>
        <v>2462</v>
      </c>
      <c r="G115" s="245">
        <f t="shared" si="10"/>
        <v>2853</v>
      </c>
      <c r="H115" s="245">
        <f t="shared" si="10"/>
        <v>3233</v>
      </c>
      <c r="I115" s="245">
        <f t="shared" si="10"/>
        <v>3610</v>
      </c>
      <c r="J115" s="245">
        <f t="shared" si="10"/>
        <v>3924</v>
      </c>
      <c r="K115" s="245">
        <f t="shared" si="10"/>
        <v>4320</v>
      </c>
      <c r="L115" s="245">
        <f t="shared" si="10"/>
        <v>4685</v>
      </c>
      <c r="M115" s="245">
        <f t="shared" si="10"/>
        <v>5083</v>
      </c>
      <c r="N115" s="245">
        <f t="shared" si="10"/>
        <v>5474</v>
      </c>
      <c r="O115" s="245">
        <f t="shared" si="10"/>
        <v>5865</v>
      </c>
      <c r="P115" s="245">
        <f t="shared" si="10"/>
        <v>6256</v>
      </c>
      <c r="Q115" s="245">
        <f t="shared" si="12"/>
        <v>6647</v>
      </c>
      <c r="R115" s="245">
        <f t="shared" si="12"/>
        <v>7038</v>
      </c>
      <c r="S115" s="245">
        <f t="shared" si="12"/>
        <v>7429</v>
      </c>
      <c r="T115" s="246">
        <f t="shared" si="12"/>
        <v>7820</v>
      </c>
      <c r="V115" s="239">
        <v>1050</v>
      </c>
      <c r="W115" s="380">
        <f t="shared" ref="W115:AO115" si="16">W114+B185</f>
        <v>1221</v>
      </c>
      <c r="X115" s="380">
        <f t="shared" si="16"/>
        <v>1246.2</v>
      </c>
      <c r="Y115" s="380">
        <f t="shared" si="16"/>
        <v>1329.96</v>
      </c>
      <c r="Z115" s="380">
        <f t="shared" si="16"/>
        <v>1536.4</v>
      </c>
      <c r="AA115" s="380">
        <f t="shared" si="16"/>
        <v>1698.04</v>
      </c>
      <c r="AB115" s="380">
        <f t="shared" si="16"/>
        <v>1967.8799999999999</v>
      </c>
      <c r="AC115" s="380">
        <f t="shared" si="16"/>
        <v>2229.7199999999998</v>
      </c>
      <c r="AD115" s="380">
        <f t="shared" si="16"/>
        <v>2489.56</v>
      </c>
      <c r="AE115" s="380">
        <f t="shared" si="16"/>
        <v>2706.3999999999996</v>
      </c>
      <c r="AF115" s="380">
        <f t="shared" si="16"/>
        <v>2979.24</v>
      </c>
      <c r="AG115" s="372">
        <f t="shared" si="16"/>
        <v>3231.08</v>
      </c>
      <c r="AH115" s="380">
        <f t="shared" si="16"/>
        <v>3505.3199999999997</v>
      </c>
      <c r="AI115" s="380">
        <f t="shared" si="16"/>
        <v>3774.96</v>
      </c>
      <c r="AJ115" s="380">
        <f t="shared" si="16"/>
        <v>4044.6</v>
      </c>
      <c r="AK115" s="380">
        <f t="shared" si="16"/>
        <v>4314.24</v>
      </c>
      <c r="AL115" s="380">
        <f t="shared" si="16"/>
        <v>4583.8799999999992</v>
      </c>
      <c r="AM115" s="380">
        <f t="shared" si="16"/>
        <v>4853.5199999999995</v>
      </c>
      <c r="AN115" s="380">
        <f t="shared" si="16"/>
        <v>5123.16</v>
      </c>
      <c r="AO115" s="380">
        <f t="shared" si="16"/>
        <v>5392.7999999999993</v>
      </c>
      <c r="AP115" s="222">
        <f>AP114+U185</f>
        <v>3.21</v>
      </c>
    </row>
    <row r="116" spans="1:42" x14ac:dyDescent="0.15">
      <c r="A116" s="251" t="s">
        <v>20</v>
      </c>
      <c r="B116" s="248">
        <f t="shared" si="10"/>
        <v>1148</v>
      </c>
      <c r="C116" s="248">
        <f t="shared" si="10"/>
        <v>1187</v>
      </c>
      <c r="D116" s="248">
        <f t="shared" si="10"/>
        <v>1205</v>
      </c>
      <c r="E116" s="248">
        <f t="shared" si="10"/>
        <v>1384</v>
      </c>
      <c r="F116" s="248">
        <f t="shared" si="10"/>
        <v>1539</v>
      </c>
      <c r="G116" s="248">
        <f t="shared" si="10"/>
        <v>1795</v>
      </c>
      <c r="H116" s="248">
        <f t="shared" si="10"/>
        <v>2052</v>
      </c>
      <c r="I116" s="248">
        <f t="shared" si="10"/>
        <v>2308</v>
      </c>
      <c r="J116" s="248">
        <f t="shared" si="10"/>
        <v>2565</v>
      </c>
      <c r="K116" s="248">
        <f t="shared" si="10"/>
        <v>2821</v>
      </c>
      <c r="L116" s="248">
        <f t="shared" si="10"/>
        <v>3078</v>
      </c>
      <c r="M116" s="248">
        <f t="shared" si="10"/>
        <v>3334</v>
      </c>
      <c r="N116" s="248">
        <f t="shared" si="10"/>
        <v>3591</v>
      </c>
      <c r="O116" s="248">
        <f t="shared" si="10"/>
        <v>3847</v>
      </c>
      <c r="P116" s="248">
        <f t="shared" si="10"/>
        <v>4104</v>
      </c>
      <c r="Q116" s="248">
        <f t="shared" si="12"/>
        <v>4360</v>
      </c>
      <c r="R116" s="248">
        <f t="shared" si="12"/>
        <v>4617</v>
      </c>
      <c r="S116" s="248">
        <f t="shared" si="12"/>
        <v>4873</v>
      </c>
      <c r="T116" s="249">
        <f t="shared" si="12"/>
        <v>5130</v>
      </c>
      <c r="V116" s="239">
        <v>44</v>
      </c>
      <c r="W116" s="380">
        <f>$W$74*V116*$W$134</f>
        <v>792</v>
      </c>
      <c r="X116" s="380">
        <f>$X$74*V116*$X$134</f>
        <v>818.4</v>
      </c>
      <c r="Y116" s="380">
        <f>$Y$74*V116*$Y$134</f>
        <v>830.71999999999991</v>
      </c>
      <c r="Z116" s="380">
        <f>$Z$74*V116*$Z$134</f>
        <v>954.8</v>
      </c>
      <c r="AA116" s="380">
        <f>$AA$74*V116*$AA$134</f>
        <v>1061.28</v>
      </c>
      <c r="AB116" s="380">
        <f>$AB$74*V116*$AB$134</f>
        <v>1238.1599999999999</v>
      </c>
      <c r="AC116" s="380">
        <f>$AC$74*V116*$AC$134</f>
        <v>1415.04</v>
      </c>
      <c r="AD116" s="380">
        <f>$AD$74*V116*$AD$134</f>
        <v>1591.9199999999998</v>
      </c>
      <c r="AE116" s="380">
        <f>$AE$74*V116*$AE$134</f>
        <v>1768.7999999999997</v>
      </c>
      <c r="AF116" s="380">
        <f>$AF$74*V116*$AF$134</f>
        <v>1945.6799999999998</v>
      </c>
      <c r="AG116" s="372">
        <f>$AG$74*V116*$AG$134</f>
        <v>2122.56</v>
      </c>
      <c r="AH116" s="380">
        <f>$AH$74*V116*$AH$134</f>
        <v>2299.4399999999996</v>
      </c>
      <c r="AI116" s="380">
        <f>$AI$74*V116*$AI$134</f>
        <v>2476.3199999999997</v>
      </c>
      <c r="AJ116" s="380">
        <f>$AJ$74*V116*$AJ$134</f>
        <v>2653.2</v>
      </c>
      <c r="AK116" s="380">
        <f>$AK$74*V116*$AK$134</f>
        <v>2830.08</v>
      </c>
      <c r="AL116" s="380">
        <f>$AL$74*V116*$AL$134</f>
        <v>3006.9599999999996</v>
      </c>
      <c r="AM116" s="380">
        <f>$AM$74*V116*$AM$134</f>
        <v>3183.8399999999997</v>
      </c>
      <c r="AN116" s="380">
        <f>$AN$74*V116*$AN$134</f>
        <v>3360.72</v>
      </c>
      <c r="AO116" s="380">
        <f>$AO$74*V116*$AO$134</f>
        <v>3537.5999999999995</v>
      </c>
      <c r="AP116" s="222">
        <v>2.0099999999999998</v>
      </c>
    </row>
    <row r="117" spans="1:42" x14ac:dyDescent="0.15">
      <c r="A117" s="244">
        <v>1100</v>
      </c>
      <c r="B117" s="245">
        <f t="shared" si="10"/>
        <v>1855</v>
      </c>
      <c r="C117" s="245">
        <f t="shared" si="10"/>
        <v>1893</v>
      </c>
      <c r="D117" s="245">
        <f t="shared" si="10"/>
        <v>2002</v>
      </c>
      <c r="E117" s="245">
        <f t="shared" si="10"/>
        <v>2333</v>
      </c>
      <c r="F117" s="245">
        <f t="shared" si="10"/>
        <v>2592</v>
      </c>
      <c r="G117" s="245">
        <f t="shared" si="10"/>
        <v>2989</v>
      </c>
      <c r="H117" s="245">
        <f t="shared" si="10"/>
        <v>3384</v>
      </c>
      <c r="I117" s="245">
        <f t="shared" si="10"/>
        <v>3780</v>
      </c>
      <c r="J117" s="245">
        <f t="shared" si="10"/>
        <v>4110</v>
      </c>
      <c r="K117" s="245">
        <f t="shared" si="10"/>
        <v>4521</v>
      </c>
      <c r="L117" s="245">
        <f t="shared" si="10"/>
        <v>4899</v>
      </c>
      <c r="M117" s="245">
        <f t="shared" si="10"/>
        <v>5308</v>
      </c>
      <c r="N117" s="245">
        <f t="shared" si="10"/>
        <v>5716</v>
      </c>
      <c r="O117" s="245">
        <f t="shared" si="10"/>
        <v>6125</v>
      </c>
      <c r="P117" s="245">
        <f t="shared" si="10"/>
        <v>6533</v>
      </c>
      <c r="Q117" s="245">
        <f t="shared" si="12"/>
        <v>6941</v>
      </c>
      <c r="R117" s="245">
        <f t="shared" si="12"/>
        <v>7350</v>
      </c>
      <c r="S117" s="245">
        <f t="shared" si="12"/>
        <v>7758</v>
      </c>
      <c r="T117" s="246">
        <f t="shared" si="12"/>
        <v>8166</v>
      </c>
      <c r="V117" s="239">
        <v>1100</v>
      </c>
      <c r="W117" s="380">
        <f t="shared" ref="W117:AO117" si="17">W116+B187</f>
        <v>1279</v>
      </c>
      <c r="X117" s="380">
        <f t="shared" si="17"/>
        <v>1305.4000000000001</v>
      </c>
      <c r="Y117" s="380">
        <f t="shared" si="17"/>
        <v>1380.7199999999998</v>
      </c>
      <c r="Z117" s="380">
        <f t="shared" si="17"/>
        <v>1608.8</v>
      </c>
      <c r="AA117" s="380">
        <f t="shared" si="17"/>
        <v>1787.28</v>
      </c>
      <c r="AB117" s="380">
        <f t="shared" si="17"/>
        <v>2061.16</v>
      </c>
      <c r="AC117" s="380">
        <f t="shared" si="17"/>
        <v>2334.04</v>
      </c>
      <c r="AD117" s="380">
        <f t="shared" si="17"/>
        <v>2606.92</v>
      </c>
      <c r="AE117" s="380">
        <f t="shared" si="17"/>
        <v>2834.7999999999997</v>
      </c>
      <c r="AF117" s="380">
        <f t="shared" si="17"/>
        <v>3117.68</v>
      </c>
      <c r="AG117" s="372">
        <f t="shared" si="17"/>
        <v>3378.56</v>
      </c>
      <c r="AH117" s="380">
        <f t="shared" si="17"/>
        <v>3660.7999999999993</v>
      </c>
      <c r="AI117" s="380">
        <f t="shared" si="17"/>
        <v>3942.3999999999996</v>
      </c>
      <c r="AJ117" s="380">
        <f t="shared" si="17"/>
        <v>4224</v>
      </c>
      <c r="AK117" s="380">
        <f t="shared" si="17"/>
        <v>4505.6000000000004</v>
      </c>
      <c r="AL117" s="380">
        <f t="shared" si="17"/>
        <v>4787.2</v>
      </c>
      <c r="AM117" s="380">
        <f t="shared" si="17"/>
        <v>5068.7999999999993</v>
      </c>
      <c r="AN117" s="380">
        <f t="shared" si="17"/>
        <v>5350.4</v>
      </c>
      <c r="AO117" s="380">
        <f t="shared" si="17"/>
        <v>5632</v>
      </c>
      <c r="AP117" s="222">
        <f>AP116+U187</f>
        <v>3.1999999999999997</v>
      </c>
    </row>
    <row r="118" spans="1:42" s="301" customFormat="1" x14ac:dyDescent="0.15">
      <c r="A118" s="373" t="s">
        <v>21</v>
      </c>
      <c r="B118" s="361">
        <f t="shared" si="10"/>
        <v>1201</v>
      </c>
      <c r="C118" s="361">
        <f t="shared" si="10"/>
        <v>1241</v>
      </c>
      <c r="D118" s="361">
        <f t="shared" si="10"/>
        <v>1259</v>
      </c>
      <c r="E118" s="361">
        <f t="shared" si="10"/>
        <v>1447</v>
      </c>
      <c r="F118" s="361">
        <f t="shared" si="10"/>
        <v>1609</v>
      </c>
      <c r="G118" s="361">
        <f t="shared" si="10"/>
        <v>1877</v>
      </c>
      <c r="H118" s="361">
        <f t="shared" si="10"/>
        <v>2145</v>
      </c>
      <c r="I118" s="361">
        <f t="shared" si="10"/>
        <v>2413</v>
      </c>
      <c r="J118" s="361">
        <f t="shared" si="10"/>
        <v>2681</v>
      </c>
      <c r="K118" s="361">
        <f t="shared" si="10"/>
        <v>2949</v>
      </c>
      <c r="L118" s="361">
        <f t="shared" si="10"/>
        <v>3218</v>
      </c>
      <c r="M118" s="361">
        <f t="shared" si="10"/>
        <v>3486</v>
      </c>
      <c r="N118" s="361">
        <f t="shared" si="10"/>
        <v>3754</v>
      </c>
      <c r="O118" s="361">
        <f t="shared" si="10"/>
        <v>4022</v>
      </c>
      <c r="P118" s="361">
        <f t="shared" si="10"/>
        <v>4290</v>
      </c>
      <c r="Q118" s="361">
        <f t="shared" si="12"/>
        <v>4558</v>
      </c>
      <c r="R118" s="361">
        <f t="shared" si="12"/>
        <v>4826</v>
      </c>
      <c r="S118" s="361">
        <f t="shared" si="12"/>
        <v>5095</v>
      </c>
      <c r="T118" s="374">
        <f t="shared" si="12"/>
        <v>5363</v>
      </c>
      <c r="U118" s="375"/>
      <c r="V118" s="303">
        <v>46</v>
      </c>
      <c r="W118" s="380">
        <f>$W$74*V118*$W$134</f>
        <v>828</v>
      </c>
      <c r="X118" s="380">
        <f>$X$74*V118*$X$134</f>
        <v>855.6</v>
      </c>
      <c r="Y118" s="380">
        <f>$Y$74*V118*$Y$134</f>
        <v>868.4799999999999</v>
      </c>
      <c r="Z118" s="380">
        <f>$Z$74*V118*$Z$134</f>
        <v>998.19999999999993</v>
      </c>
      <c r="AA118" s="380">
        <f>$AA$74*V118*$AA$134</f>
        <v>1109.52</v>
      </c>
      <c r="AB118" s="380">
        <f>$AB$74*V118*$AB$134</f>
        <v>1294.4399999999998</v>
      </c>
      <c r="AC118" s="380">
        <f>$AC$74*V118*$AC$134</f>
        <v>1479.36</v>
      </c>
      <c r="AD118" s="380">
        <f>$AD$74*V118*$AD$134</f>
        <v>1664.2799999999997</v>
      </c>
      <c r="AE118" s="380">
        <f>$AE$74*V118*$AE$134</f>
        <v>1849.1999999999998</v>
      </c>
      <c r="AF118" s="380">
        <f>$AF$74*V118*$AF$134</f>
        <v>2034.12</v>
      </c>
      <c r="AG118" s="372">
        <f>$AG$74*V118*$AG$134</f>
        <v>2219.04</v>
      </c>
      <c r="AH118" s="380">
        <f>$AH$74*V118*$AH$134</f>
        <v>2403.9599999999996</v>
      </c>
      <c r="AI118" s="380">
        <f>$AI$74*V118*$AI$134</f>
        <v>2588.8799999999997</v>
      </c>
      <c r="AJ118" s="380">
        <f>$AJ$74*V118*$AJ$134</f>
        <v>2773.7999999999997</v>
      </c>
      <c r="AK118" s="380">
        <f>$AK$74*V118*$AK$134</f>
        <v>2958.72</v>
      </c>
      <c r="AL118" s="380">
        <f>$AL$74*V118*$AL$134</f>
        <v>3143.64</v>
      </c>
      <c r="AM118" s="380">
        <f>$AM$74*V118*$AM$134</f>
        <v>3328.5599999999995</v>
      </c>
      <c r="AN118" s="380">
        <f>$AN$74*V118*$AN$134</f>
        <v>3513.4799999999996</v>
      </c>
      <c r="AO118" s="380">
        <f>$AO$74*V118*$AO$134</f>
        <v>3698.3999999999996</v>
      </c>
      <c r="AP118" s="375">
        <v>2.0099999999999998</v>
      </c>
    </row>
    <row r="119" spans="1:42" s="301" customFormat="1" x14ac:dyDescent="0.15">
      <c r="A119" s="381">
        <v>1150</v>
      </c>
      <c r="B119" s="367">
        <f t="shared" si="10"/>
        <v>1936</v>
      </c>
      <c r="C119" s="367">
        <f t="shared" si="10"/>
        <v>1976</v>
      </c>
      <c r="D119" s="367">
        <f t="shared" si="10"/>
        <v>2093</v>
      </c>
      <c r="E119" s="367">
        <f t="shared" si="10"/>
        <v>2423</v>
      </c>
      <c r="F119" s="367">
        <f t="shared" si="10"/>
        <v>2709</v>
      </c>
      <c r="G119" s="367">
        <f t="shared" si="10"/>
        <v>3121</v>
      </c>
      <c r="H119" s="367">
        <f t="shared" si="10"/>
        <v>3537</v>
      </c>
      <c r="I119" s="367">
        <f t="shared" si="10"/>
        <v>3949</v>
      </c>
      <c r="J119" s="367">
        <f t="shared" si="10"/>
        <v>4295</v>
      </c>
      <c r="K119" s="367">
        <f t="shared" si="10"/>
        <v>4720</v>
      </c>
      <c r="L119" s="367">
        <f t="shared" si="10"/>
        <v>5114</v>
      </c>
      <c r="M119" s="367">
        <f t="shared" si="10"/>
        <v>5532</v>
      </c>
      <c r="N119" s="367">
        <f t="shared" si="10"/>
        <v>5958</v>
      </c>
      <c r="O119" s="367">
        <f t="shared" si="10"/>
        <v>6383</v>
      </c>
      <c r="P119" s="367">
        <f t="shared" si="10"/>
        <v>6809</v>
      </c>
      <c r="Q119" s="367">
        <f t="shared" si="12"/>
        <v>7234</v>
      </c>
      <c r="R119" s="367">
        <f t="shared" si="12"/>
        <v>7660</v>
      </c>
      <c r="S119" s="367">
        <f t="shared" si="12"/>
        <v>8085</v>
      </c>
      <c r="T119" s="382">
        <f t="shared" si="12"/>
        <v>8511</v>
      </c>
      <c r="U119" s="375"/>
      <c r="V119" s="303">
        <v>1150</v>
      </c>
      <c r="W119" s="380">
        <f t="shared" ref="W119:AO119" si="18">W118+B189</f>
        <v>1335</v>
      </c>
      <c r="X119" s="380">
        <f t="shared" si="18"/>
        <v>1362.6</v>
      </c>
      <c r="Y119" s="380">
        <f t="shared" si="18"/>
        <v>1443.48</v>
      </c>
      <c r="Z119" s="380">
        <f t="shared" si="18"/>
        <v>1671.1999999999998</v>
      </c>
      <c r="AA119" s="380">
        <f t="shared" si="18"/>
        <v>1868.52</v>
      </c>
      <c r="AB119" s="380">
        <f t="shared" si="18"/>
        <v>2152.4399999999996</v>
      </c>
      <c r="AC119" s="380">
        <f t="shared" si="18"/>
        <v>2439.3599999999997</v>
      </c>
      <c r="AD119" s="380">
        <f t="shared" si="18"/>
        <v>2723.2799999999997</v>
      </c>
      <c r="AE119" s="380">
        <f t="shared" si="18"/>
        <v>2962.2</v>
      </c>
      <c r="AF119" s="380">
        <f t="shared" si="18"/>
        <v>3255.12</v>
      </c>
      <c r="AG119" s="372">
        <f t="shared" si="18"/>
        <v>3527.04</v>
      </c>
      <c r="AH119" s="380">
        <f t="shared" si="18"/>
        <v>3815.24</v>
      </c>
      <c r="AI119" s="380">
        <f t="shared" si="18"/>
        <v>4108.7199999999993</v>
      </c>
      <c r="AJ119" s="380">
        <f t="shared" si="18"/>
        <v>4402.2</v>
      </c>
      <c r="AK119" s="380">
        <f t="shared" si="18"/>
        <v>4695.6799999999994</v>
      </c>
      <c r="AL119" s="380">
        <f t="shared" si="18"/>
        <v>4989.16</v>
      </c>
      <c r="AM119" s="380">
        <f t="shared" si="18"/>
        <v>5282.6399999999994</v>
      </c>
      <c r="AN119" s="380">
        <f t="shared" si="18"/>
        <v>5576.119999999999</v>
      </c>
      <c r="AO119" s="380">
        <f t="shared" si="18"/>
        <v>5869.5999999999995</v>
      </c>
      <c r="AP119" s="375">
        <f>AP118+U189</f>
        <v>3.1899999999999995</v>
      </c>
    </row>
    <row r="120" spans="1:42" s="301" customFormat="1" x14ac:dyDescent="0.15">
      <c r="A120" s="373" t="s">
        <v>22</v>
      </c>
      <c r="B120" s="361">
        <f t="shared" si="10"/>
        <v>1253</v>
      </c>
      <c r="C120" s="361">
        <f t="shared" si="10"/>
        <v>1295</v>
      </c>
      <c r="D120" s="361">
        <f t="shared" si="10"/>
        <v>1314</v>
      </c>
      <c r="E120" s="361">
        <f t="shared" si="10"/>
        <v>1510</v>
      </c>
      <c r="F120" s="361">
        <f t="shared" si="10"/>
        <v>1679</v>
      </c>
      <c r="G120" s="361">
        <f t="shared" si="10"/>
        <v>1959</v>
      </c>
      <c r="H120" s="361">
        <f t="shared" si="10"/>
        <v>2238</v>
      </c>
      <c r="I120" s="361">
        <f t="shared" si="10"/>
        <v>2518</v>
      </c>
      <c r="J120" s="361">
        <f t="shared" si="10"/>
        <v>2798</v>
      </c>
      <c r="K120" s="361">
        <f t="shared" si="10"/>
        <v>3078</v>
      </c>
      <c r="L120" s="361">
        <f t="shared" si="10"/>
        <v>3358</v>
      </c>
      <c r="M120" s="361">
        <f t="shared" si="10"/>
        <v>3637</v>
      </c>
      <c r="N120" s="361">
        <f t="shared" si="10"/>
        <v>3917</v>
      </c>
      <c r="O120" s="361">
        <f t="shared" si="10"/>
        <v>4197</v>
      </c>
      <c r="P120" s="361">
        <f t="shared" si="10"/>
        <v>4477</v>
      </c>
      <c r="Q120" s="361">
        <f t="shared" si="12"/>
        <v>4756</v>
      </c>
      <c r="R120" s="361">
        <f t="shared" si="12"/>
        <v>5036</v>
      </c>
      <c r="S120" s="361">
        <f t="shared" si="12"/>
        <v>5316</v>
      </c>
      <c r="T120" s="374">
        <f t="shared" si="12"/>
        <v>5596</v>
      </c>
      <c r="U120" s="375"/>
      <c r="V120" s="371">
        <v>48</v>
      </c>
      <c r="W120" s="372">
        <f>$W$74*V120*$W$134</f>
        <v>864</v>
      </c>
      <c r="X120" s="372">
        <f>$X$74*V120*$X$134</f>
        <v>892.80000000000007</v>
      </c>
      <c r="Y120" s="372">
        <f>$Y$74*V120*$Y$134</f>
        <v>906.24</v>
      </c>
      <c r="Z120" s="372">
        <f>$Z$74*V120*$Z$134</f>
        <v>1041.5999999999999</v>
      </c>
      <c r="AA120" s="372">
        <f>$AA$74*V120*$AA$134</f>
        <v>1157.7599999999998</v>
      </c>
      <c r="AB120" s="372">
        <f>$AB$74*V120*$AB$134</f>
        <v>1350.7199999999998</v>
      </c>
      <c r="AC120" s="372">
        <f>$AC$74*V120*$AC$134</f>
        <v>1543.6799999999998</v>
      </c>
      <c r="AD120" s="372">
        <f>$AD$74*V120*$AD$134</f>
        <v>1736.6399999999999</v>
      </c>
      <c r="AE120" s="372">
        <f>$AE$74*V120*$AE$134</f>
        <v>1929.6</v>
      </c>
      <c r="AF120" s="372">
        <f>$AF$74*V120*$AF$134</f>
        <v>2122.56</v>
      </c>
      <c r="AG120" s="372">
        <f>$AG$74*V120*$AG$134</f>
        <v>2315.5199999999995</v>
      </c>
      <c r="AH120" s="372">
        <f>$AH$74*V120*$AH$134</f>
        <v>2508.4799999999996</v>
      </c>
      <c r="AI120" s="372">
        <f>$AI$74*V120*$AI$134</f>
        <v>2701.4399999999996</v>
      </c>
      <c r="AJ120" s="372">
        <f>$AJ$74*V120*$AJ$134</f>
        <v>2894.3999999999996</v>
      </c>
      <c r="AK120" s="372">
        <f>$AK$74*V120*$AK$134</f>
        <v>3087.3599999999997</v>
      </c>
      <c r="AL120" s="372">
        <f>$AL$74*V120*$AL$134</f>
        <v>3280.3199999999997</v>
      </c>
      <c r="AM120" s="372">
        <f>$AM$74*V120*$AM$134</f>
        <v>3473.2799999999997</v>
      </c>
      <c r="AN120" s="372">
        <f>$AN$74*V120*$AN$134</f>
        <v>3666.24</v>
      </c>
      <c r="AO120" s="372">
        <f>$AO$74*V120*$AO$134</f>
        <v>3859.2</v>
      </c>
      <c r="AP120" s="375">
        <v>2.0099999999999998</v>
      </c>
    </row>
    <row r="121" spans="1:42" s="301" customFormat="1" ht="13" thickBot="1" x14ac:dyDescent="0.2">
      <c r="A121" s="376">
        <v>1200</v>
      </c>
      <c r="B121" s="377">
        <f t="shared" si="10"/>
        <v>2020</v>
      </c>
      <c r="C121" s="377">
        <f t="shared" si="10"/>
        <v>2062</v>
      </c>
      <c r="D121" s="377">
        <f t="shared" si="10"/>
        <v>2184</v>
      </c>
      <c r="E121" s="377">
        <f t="shared" si="10"/>
        <v>2502</v>
      </c>
      <c r="F121" s="377">
        <f t="shared" si="10"/>
        <v>2795</v>
      </c>
      <c r="G121" s="377">
        <f t="shared" si="10"/>
        <v>3223</v>
      </c>
      <c r="H121" s="377">
        <f t="shared" si="10"/>
        <v>3654</v>
      </c>
      <c r="I121" s="377">
        <f t="shared" si="10"/>
        <v>4109</v>
      </c>
      <c r="J121" s="377">
        <f t="shared" si="10"/>
        <v>4480</v>
      </c>
      <c r="K121" s="377">
        <f t="shared" si="10"/>
        <v>4921</v>
      </c>
      <c r="L121" s="377">
        <f t="shared" si="10"/>
        <v>5332</v>
      </c>
      <c r="M121" s="377">
        <f t="shared" si="10"/>
        <v>5773</v>
      </c>
      <c r="N121" s="377">
        <f t="shared" si="10"/>
        <v>6217</v>
      </c>
      <c r="O121" s="377">
        <f t="shared" si="10"/>
        <v>6661</v>
      </c>
      <c r="P121" s="377">
        <f t="shared" si="10"/>
        <v>7105</v>
      </c>
      <c r="Q121" s="377">
        <f t="shared" si="12"/>
        <v>7549</v>
      </c>
      <c r="R121" s="377">
        <f t="shared" si="12"/>
        <v>7993</v>
      </c>
      <c r="S121" s="377">
        <f t="shared" si="12"/>
        <v>8437</v>
      </c>
      <c r="T121" s="378">
        <f t="shared" si="12"/>
        <v>8881</v>
      </c>
      <c r="U121" s="375"/>
      <c r="V121" s="371">
        <v>1200</v>
      </c>
      <c r="W121" s="372">
        <f t="shared" ref="W121:AO121" si="19">W120+B191</f>
        <v>1393</v>
      </c>
      <c r="X121" s="372">
        <f t="shared" si="19"/>
        <v>1421.8000000000002</v>
      </c>
      <c r="Y121" s="372">
        <f t="shared" si="19"/>
        <v>1506.24</v>
      </c>
      <c r="Z121" s="372">
        <f t="shared" si="19"/>
        <v>1725.6</v>
      </c>
      <c r="AA121" s="372">
        <f t="shared" si="19"/>
        <v>1927.7599999999998</v>
      </c>
      <c r="AB121" s="372">
        <f t="shared" si="19"/>
        <v>2222.7199999999998</v>
      </c>
      <c r="AC121" s="372">
        <f t="shared" si="19"/>
        <v>2519.6799999999998</v>
      </c>
      <c r="AD121" s="372">
        <f t="shared" si="19"/>
        <v>2833.64</v>
      </c>
      <c r="AE121" s="372">
        <f t="shared" si="19"/>
        <v>3089.6</v>
      </c>
      <c r="AF121" s="372">
        <f t="shared" si="19"/>
        <v>3393.56</v>
      </c>
      <c r="AG121" s="372">
        <f t="shared" si="19"/>
        <v>3677.5199999999995</v>
      </c>
      <c r="AH121" s="372">
        <f t="shared" si="19"/>
        <v>3981.1199999999994</v>
      </c>
      <c r="AI121" s="372">
        <f t="shared" si="19"/>
        <v>4287.3599999999997</v>
      </c>
      <c r="AJ121" s="372">
        <f t="shared" si="19"/>
        <v>4593.5999999999995</v>
      </c>
      <c r="AK121" s="372">
        <f t="shared" si="19"/>
        <v>4899.84</v>
      </c>
      <c r="AL121" s="372">
        <f t="shared" si="19"/>
        <v>5206.08</v>
      </c>
      <c r="AM121" s="372">
        <f t="shared" si="19"/>
        <v>5512.32</v>
      </c>
      <c r="AN121" s="372">
        <f t="shared" si="19"/>
        <v>5818.5599999999995</v>
      </c>
      <c r="AO121" s="372">
        <f t="shared" si="19"/>
        <v>6124.7999999999993</v>
      </c>
      <c r="AP121" s="375">
        <f>AP120+U191</f>
        <v>3.1899999999999995</v>
      </c>
    </row>
    <row r="122" spans="1:42" x14ac:dyDescent="0.15">
      <c r="A122" s="238" t="s">
        <v>130</v>
      </c>
      <c r="B122" s="241">
        <f t="shared" si="10"/>
        <v>1305</v>
      </c>
      <c r="C122" s="241">
        <f t="shared" si="10"/>
        <v>1349</v>
      </c>
      <c r="D122" s="241">
        <f t="shared" si="10"/>
        <v>1369</v>
      </c>
      <c r="E122" s="241">
        <f t="shared" si="10"/>
        <v>1573</v>
      </c>
      <c r="F122" s="241">
        <f t="shared" si="10"/>
        <v>1749</v>
      </c>
      <c r="G122" s="241">
        <f t="shared" si="10"/>
        <v>2040</v>
      </c>
      <c r="H122" s="241">
        <f t="shared" si="10"/>
        <v>2332</v>
      </c>
      <c r="I122" s="241">
        <f t="shared" si="10"/>
        <v>2623</v>
      </c>
      <c r="J122" s="241">
        <f t="shared" si="10"/>
        <v>2915</v>
      </c>
      <c r="K122" s="241">
        <f t="shared" si="10"/>
        <v>3206</v>
      </c>
      <c r="L122" s="241">
        <f t="shared" si="10"/>
        <v>3497</v>
      </c>
      <c r="M122" s="241">
        <f t="shared" si="10"/>
        <v>3789</v>
      </c>
      <c r="N122" s="241">
        <f t="shared" si="10"/>
        <v>4080</v>
      </c>
      <c r="O122" s="241">
        <f t="shared" si="10"/>
        <v>4372</v>
      </c>
      <c r="P122" s="241">
        <f t="shared" si="10"/>
        <v>4663</v>
      </c>
      <c r="Q122" s="241">
        <f t="shared" si="12"/>
        <v>4955</v>
      </c>
      <c r="R122" s="241">
        <f t="shared" si="12"/>
        <v>5246</v>
      </c>
      <c r="S122" s="241">
        <f t="shared" si="12"/>
        <v>5538</v>
      </c>
      <c r="T122" s="242">
        <f t="shared" si="12"/>
        <v>5829</v>
      </c>
      <c r="V122" s="239">
        <v>50</v>
      </c>
      <c r="W122" s="380">
        <f>$W$74*V122*$W$134</f>
        <v>900</v>
      </c>
      <c r="X122" s="380">
        <f>$X$74*V122*$X$134</f>
        <v>930</v>
      </c>
      <c r="Y122" s="380">
        <f>$Y$74*V122*$Y$134</f>
        <v>944</v>
      </c>
      <c r="Z122" s="380">
        <f>$Z$74*V122*$Z$134</f>
        <v>1085</v>
      </c>
      <c r="AA122" s="380">
        <f>$AA$74*V122*$AA$134</f>
        <v>1205.9999999999998</v>
      </c>
      <c r="AB122" s="380">
        <f>$AB$74*V122*$AB$134</f>
        <v>1406.9999999999998</v>
      </c>
      <c r="AC122" s="380">
        <f>$AC$74*V122*$AC$134</f>
        <v>1607.9999999999998</v>
      </c>
      <c r="AD122" s="380">
        <f>$AD$74*V122*$AD$134</f>
        <v>1808.9999999999998</v>
      </c>
      <c r="AE122" s="380">
        <f>$AE$74*V122*$AE$134</f>
        <v>2009.9999999999998</v>
      </c>
      <c r="AF122" s="380">
        <f>$AF$74*V122*$AF$134</f>
        <v>2210.9999999999995</v>
      </c>
      <c r="AG122" s="372">
        <f>$AG$74*V122*$AG$134</f>
        <v>2411.9999999999995</v>
      </c>
      <c r="AH122" s="380">
        <f>$AH$74*V122*$AH$134</f>
        <v>2612.9999999999995</v>
      </c>
      <c r="AI122" s="380">
        <f>$AI$74*V122*$AI$134</f>
        <v>2813.9999999999995</v>
      </c>
      <c r="AJ122" s="380">
        <f>$AJ$74*V122*$AJ$134</f>
        <v>3014.9999999999995</v>
      </c>
      <c r="AK122" s="380">
        <f>$AK$74*V122*$AK$134</f>
        <v>3215.9999999999995</v>
      </c>
      <c r="AL122" s="380">
        <f>$AL$74*V122*$AL$134</f>
        <v>3416.9999999999995</v>
      </c>
      <c r="AM122" s="380">
        <f>$AM$74*V122*$AM$134</f>
        <v>3617.9999999999995</v>
      </c>
      <c r="AN122" s="380">
        <f>$AN$74*V122*$AN$134</f>
        <v>3818.9999999999995</v>
      </c>
      <c r="AO122" s="380">
        <f>$AO$74*V122*$AO$134</f>
        <v>4019.9999999999995</v>
      </c>
      <c r="AP122" s="222">
        <v>2.0099999999999998</v>
      </c>
    </row>
    <row r="123" spans="1:42" x14ac:dyDescent="0.15">
      <c r="A123" s="244">
        <v>1250</v>
      </c>
      <c r="B123" s="245">
        <f t="shared" si="10"/>
        <v>2074</v>
      </c>
      <c r="C123" s="245">
        <f t="shared" si="10"/>
        <v>2149</v>
      </c>
      <c r="D123" s="245">
        <f t="shared" si="10"/>
        <v>2274</v>
      </c>
      <c r="E123" s="245">
        <f t="shared" si="10"/>
        <v>2610</v>
      </c>
      <c r="F123" s="245">
        <f t="shared" si="10"/>
        <v>2915</v>
      </c>
      <c r="G123" s="245">
        <f t="shared" si="10"/>
        <v>3360</v>
      </c>
      <c r="H123" s="245">
        <f t="shared" si="10"/>
        <v>3805</v>
      </c>
      <c r="I123" s="245">
        <f t="shared" si="10"/>
        <v>4280</v>
      </c>
      <c r="J123" s="245">
        <f t="shared" si="10"/>
        <v>4669</v>
      </c>
      <c r="K123" s="245">
        <f t="shared" si="10"/>
        <v>5120</v>
      </c>
      <c r="L123" s="245">
        <f t="shared" si="10"/>
        <v>5551</v>
      </c>
      <c r="M123" s="245">
        <f t="shared" si="10"/>
        <v>6013</v>
      </c>
      <c r="N123" s="245">
        <f t="shared" si="10"/>
        <v>6476</v>
      </c>
      <c r="O123" s="245">
        <f t="shared" si="10"/>
        <v>6938</v>
      </c>
      <c r="P123" s="245">
        <f t="shared" si="10"/>
        <v>7401</v>
      </c>
      <c r="Q123" s="245">
        <f t="shared" si="12"/>
        <v>7863</v>
      </c>
      <c r="R123" s="245">
        <f t="shared" si="12"/>
        <v>8326</v>
      </c>
      <c r="S123" s="245">
        <f t="shared" si="12"/>
        <v>8788</v>
      </c>
      <c r="T123" s="246">
        <f t="shared" si="12"/>
        <v>9251</v>
      </c>
      <c r="V123" s="239">
        <v>1250</v>
      </c>
      <c r="W123" s="380">
        <f t="shared" ref="W123:AO123" si="20">W122+B193</f>
        <v>1430</v>
      </c>
      <c r="X123" s="380">
        <f t="shared" si="20"/>
        <v>1482</v>
      </c>
      <c r="Y123" s="380">
        <f t="shared" si="20"/>
        <v>1568</v>
      </c>
      <c r="Z123" s="380">
        <f t="shared" si="20"/>
        <v>1800</v>
      </c>
      <c r="AA123" s="380">
        <f t="shared" si="20"/>
        <v>2009.9999999999998</v>
      </c>
      <c r="AB123" s="380">
        <f t="shared" si="20"/>
        <v>2317</v>
      </c>
      <c r="AC123" s="380">
        <f t="shared" si="20"/>
        <v>2624</v>
      </c>
      <c r="AD123" s="380">
        <f t="shared" si="20"/>
        <v>2952</v>
      </c>
      <c r="AE123" s="380">
        <f t="shared" si="20"/>
        <v>3220</v>
      </c>
      <c r="AF123" s="380">
        <f t="shared" si="20"/>
        <v>3530.9999999999995</v>
      </c>
      <c r="AG123" s="372">
        <f t="shared" si="20"/>
        <v>3827.9999999999995</v>
      </c>
      <c r="AH123" s="380">
        <f t="shared" si="20"/>
        <v>4147</v>
      </c>
      <c r="AI123" s="380">
        <f t="shared" si="20"/>
        <v>4466</v>
      </c>
      <c r="AJ123" s="380">
        <f t="shared" si="20"/>
        <v>4785</v>
      </c>
      <c r="AK123" s="380">
        <f t="shared" si="20"/>
        <v>5104</v>
      </c>
      <c r="AL123" s="380">
        <f t="shared" si="20"/>
        <v>5423</v>
      </c>
      <c r="AM123" s="380">
        <f t="shared" si="20"/>
        <v>5742</v>
      </c>
      <c r="AN123" s="380">
        <f t="shared" si="20"/>
        <v>6061</v>
      </c>
      <c r="AO123" s="380">
        <f t="shared" si="20"/>
        <v>6380</v>
      </c>
      <c r="AP123" s="222">
        <f>AP122+U193</f>
        <v>3.1899999999999995</v>
      </c>
    </row>
    <row r="124" spans="1:42" x14ac:dyDescent="0.15">
      <c r="A124" s="251" t="s">
        <v>131</v>
      </c>
      <c r="B124" s="248">
        <f t="shared" ref="B124:B133" si="21">ROUND(W124*$T$76,0)</f>
        <v>1357</v>
      </c>
      <c r="C124" s="248">
        <f t="shared" ref="C124:C133" si="22">ROUND(X124*$T$76,0)</f>
        <v>1402</v>
      </c>
      <c r="D124" s="248">
        <f t="shared" ref="D124:D133" si="23">ROUND(Y124*$T$76,0)</f>
        <v>1424</v>
      </c>
      <c r="E124" s="248">
        <f t="shared" ref="E124:E133" si="24">ROUND(Z124*$T$76,0)</f>
        <v>1636</v>
      </c>
      <c r="F124" s="248">
        <f t="shared" ref="F124:F133" si="25">ROUND(AA124*$T$76,0)</f>
        <v>1819</v>
      </c>
      <c r="G124" s="248">
        <f t="shared" ref="G124:G133" si="26">ROUND(AB124*$T$76,0)</f>
        <v>2122</v>
      </c>
      <c r="H124" s="248">
        <f t="shared" ref="H124:H133" si="27">ROUND(AC124*$T$76,0)</f>
        <v>2425</v>
      </c>
      <c r="I124" s="248">
        <f t="shared" ref="I124:I133" si="28">ROUND(AD124*$T$76,0)</f>
        <v>2728</v>
      </c>
      <c r="J124" s="248">
        <f t="shared" ref="J124:J133" si="29">ROUND(AE124*$T$76,0)</f>
        <v>3031</v>
      </c>
      <c r="K124" s="248">
        <f t="shared" ref="K124:K133" si="30">ROUND(AF124*$T$76,0)</f>
        <v>3334</v>
      </c>
      <c r="L124" s="248">
        <f t="shared" ref="L124:L133" si="31">ROUND(AG124*$T$76,0)</f>
        <v>3637</v>
      </c>
      <c r="M124" s="248">
        <f t="shared" ref="M124:M133" si="32">ROUND(AH124*$T$76,0)</f>
        <v>3940</v>
      </c>
      <c r="N124" s="248">
        <f t="shared" ref="N124:N133" si="33">ROUND(AI124*$T$76,0)</f>
        <v>4244</v>
      </c>
      <c r="O124" s="248">
        <f t="shared" ref="O124:O133" si="34">ROUND(AJ124*$T$76,0)</f>
        <v>4547</v>
      </c>
      <c r="P124" s="248">
        <f t="shared" ref="P124:P133" si="35">ROUND(AK124*$T$76,0)</f>
        <v>4850</v>
      </c>
      <c r="Q124" s="248">
        <f t="shared" si="12"/>
        <v>5153</v>
      </c>
      <c r="R124" s="248">
        <f t="shared" si="12"/>
        <v>5456</v>
      </c>
      <c r="S124" s="248">
        <f t="shared" si="12"/>
        <v>5759</v>
      </c>
      <c r="T124" s="249">
        <f t="shared" si="12"/>
        <v>6062</v>
      </c>
      <c r="V124" s="239">
        <v>52</v>
      </c>
      <c r="W124" s="380">
        <f>$W$74*V124*$W$134</f>
        <v>936</v>
      </c>
      <c r="X124" s="380">
        <f>$X$74*V124*$X$134</f>
        <v>967.2</v>
      </c>
      <c r="Y124" s="380">
        <f>$Y$74*V124*$Y$134</f>
        <v>981.76</v>
      </c>
      <c r="Z124" s="380">
        <f>$Z$74*V124*$Z$134</f>
        <v>1128.3999999999999</v>
      </c>
      <c r="AA124" s="380">
        <f>$AA$74*V124*$AA$134</f>
        <v>1254.2399999999998</v>
      </c>
      <c r="AB124" s="380">
        <f>$AB$74*V124*$AB$134</f>
        <v>1463.2799999999997</v>
      </c>
      <c r="AC124" s="380">
        <f>$AC$74*V124*$AC$134</f>
        <v>1672.3199999999997</v>
      </c>
      <c r="AD124" s="380">
        <f>$AD$74*V124*$AD$134</f>
        <v>1881.36</v>
      </c>
      <c r="AE124" s="380">
        <f>$AE$74*V124*$AE$134</f>
        <v>2090.3999999999996</v>
      </c>
      <c r="AF124" s="380">
        <f>$AF$74*V124*$AF$134</f>
        <v>2299.4399999999996</v>
      </c>
      <c r="AG124" s="372">
        <f>$AG$74*V124*$AG$134</f>
        <v>2508.4799999999996</v>
      </c>
      <c r="AH124" s="380">
        <f>$AH$74*V124*$AH$134</f>
        <v>2717.5199999999995</v>
      </c>
      <c r="AI124" s="380">
        <f>$AI$74*V124*$AI$134</f>
        <v>2926.5599999999995</v>
      </c>
      <c r="AJ124" s="380">
        <f>$AJ$74*V124*$AJ$134</f>
        <v>3135.5999999999995</v>
      </c>
      <c r="AK124" s="380">
        <f>$AK$74*V124*$AK$134</f>
        <v>3344.6399999999994</v>
      </c>
      <c r="AL124" s="380">
        <f>$AL$74*V124*$AL$134</f>
        <v>3553.68</v>
      </c>
      <c r="AM124" s="380">
        <f>$AM$74*V124*$AM$134</f>
        <v>3762.72</v>
      </c>
      <c r="AN124" s="380">
        <f>$AN$74*V124*$AN$134</f>
        <v>3971.7599999999998</v>
      </c>
      <c r="AO124" s="380">
        <f>$AO$74*V124*$AO$134</f>
        <v>4180.7999999999993</v>
      </c>
      <c r="AP124" s="222">
        <v>2.0099999999999998</v>
      </c>
    </row>
    <row r="125" spans="1:42" x14ac:dyDescent="0.15">
      <c r="A125" s="244">
        <v>1300</v>
      </c>
      <c r="B125" s="245">
        <f t="shared" si="21"/>
        <v>2156</v>
      </c>
      <c r="C125" s="245">
        <f t="shared" si="22"/>
        <v>2235</v>
      </c>
      <c r="D125" s="245">
        <f t="shared" si="23"/>
        <v>2365</v>
      </c>
      <c r="E125" s="245">
        <f t="shared" si="24"/>
        <v>2714</v>
      </c>
      <c r="F125" s="245">
        <f t="shared" si="25"/>
        <v>3031</v>
      </c>
      <c r="G125" s="245">
        <f t="shared" si="26"/>
        <v>3494</v>
      </c>
      <c r="H125" s="245">
        <f t="shared" si="27"/>
        <v>3957</v>
      </c>
      <c r="I125" s="245">
        <f t="shared" si="28"/>
        <v>4452</v>
      </c>
      <c r="J125" s="245">
        <f t="shared" si="29"/>
        <v>4856</v>
      </c>
      <c r="K125" s="245">
        <f t="shared" si="30"/>
        <v>5325</v>
      </c>
      <c r="L125" s="245">
        <f t="shared" si="31"/>
        <v>5773</v>
      </c>
      <c r="M125" s="245">
        <f t="shared" si="32"/>
        <v>6254</v>
      </c>
      <c r="N125" s="245">
        <f t="shared" si="33"/>
        <v>6735</v>
      </c>
      <c r="O125" s="245">
        <f t="shared" si="34"/>
        <v>7216</v>
      </c>
      <c r="P125" s="245">
        <f t="shared" si="35"/>
        <v>7697</v>
      </c>
      <c r="Q125" s="245">
        <f t="shared" si="12"/>
        <v>8178</v>
      </c>
      <c r="R125" s="245">
        <f t="shared" si="12"/>
        <v>8659</v>
      </c>
      <c r="S125" s="245">
        <f t="shared" si="12"/>
        <v>9140</v>
      </c>
      <c r="T125" s="246">
        <f t="shared" si="12"/>
        <v>9621</v>
      </c>
      <c r="V125" s="239">
        <v>1300</v>
      </c>
      <c r="W125" s="380">
        <f t="shared" ref="W125:AO125" si="36">W124+B195</f>
        <v>1487.1999999999998</v>
      </c>
      <c r="X125" s="380">
        <f t="shared" si="36"/>
        <v>1541.2800000000002</v>
      </c>
      <c r="Y125" s="380">
        <f t="shared" si="36"/>
        <v>1630.72</v>
      </c>
      <c r="Z125" s="380">
        <f t="shared" si="36"/>
        <v>1872</v>
      </c>
      <c r="AA125" s="380">
        <f t="shared" si="36"/>
        <v>2090.3999999999996</v>
      </c>
      <c r="AB125" s="380">
        <f t="shared" si="36"/>
        <v>2409.6799999999998</v>
      </c>
      <c r="AC125" s="380">
        <f t="shared" si="36"/>
        <v>2728.96</v>
      </c>
      <c r="AD125" s="380">
        <f t="shared" si="36"/>
        <v>3070.08</v>
      </c>
      <c r="AE125" s="380">
        <f t="shared" si="36"/>
        <v>3348.7999999999993</v>
      </c>
      <c r="AF125" s="380">
        <f t="shared" si="36"/>
        <v>3672.24</v>
      </c>
      <c r="AG125" s="372">
        <f t="shared" si="36"/>
        <v>3981.1199999999994</v>
      </c>
      <c r="AH125" s="380">
        <f t="shared" si="36"/>
        <v>4312.8799999999992</v>
      </c>
      <c r="AI125" s="380">
        <f t="shared" si="36"/>
        <v>4644.6399999999994</v>
      </c>
      <c r="AJ125" s="380">
        <f t="shared" si="36"/>
        <v>4976.3999999999996</v>
      </c>
      <c r="AK125" s="380">
        <f t="shared" si="36"/>
        <v>5308.16</v>
      </c>
      <c r="AL125" s="380">
        <f t="shared" si="36"/>
        <v>5639.92</v>
      </c>
      <c r="AM125" s="380">
        <f t="shared" si="36"/>
        <v>5971.68</v>
      </c>
      <c r="AN125" s="380">
        <f t="shared" si="36"/>
        <v>6303.44</v>
      </c>
      <c r="AO125" s="380">
        <f t="shared" si="36"/>
        <v>6635.1999999999989</v>
      </c>
      <c r="AP125" s="222">
        <f>AP124+U195</f>
        <v>3.1899999999999995</v>
      </c>
    </row>
    <row r="126" spans="1:42" x14ac:dyDescent="0.15">
      <c r="A126" s="251" t="s">
        <v>132</v>
      </c>
      <c r="B126" s="248">
        <f t="shared" si="21"/>
        <v>1409</v>
      </c>
      <c r="C126" s="248">
        <f t="shared" si="22"/>
        <v>1456</v>
      </c>
      <c r="D126" s="248">
        <f t="shared" si="23"/>
        <v>1478</v>
      </c>
      <c r="E126" s="248">
        <f t="shared" si="24"/>
        <v>1699</v>
      </c>
      <c r="F126" s="248">
        <f t="shared" si="25"/>
        <v>1889</v>
      </c>
      <c r="G126" s="248">
        <f t="shared" si="26"/>
        <v>2203</v>
      </c>
      <c r="H126" s="248">
        <f t="shared" si="27"/>
        <v>2518</v>
      </c>
      <c r="I126" s="248">
        <f t="shared" si="28"/>
        <v>2833</v>
      </c>
      <c r="J126" s="248">
        <f t="shared" si="29"/>
        <v>3148</v>
      </c>
      <c r="K126" s="248">
        <f t="shared" si="30"/>
        <v>3462</v>
      </c>
      <c r="L126" s="248">
        <f t="shared" si="31"/>
        <v>3777</v>
      </c>
      <c r="M126" s="248">
        <f t="shared" si="32"/>
        <v>4092</v>
      </c>
      <c r="N126" s="248">
        <f t="shared" si="33"/>
        <v>4407</v>
      </c>
      <c r="O126" s="248">
        <f t="shared" si="34"/>
        <v>4721</v>
      </c>
      <c r="P126" s="248">
        <f t="shared" si="35"/>
        <v>5036</v>
      </c>
      <c r="Q126" s="248">
        <f t="shared" si="12"/>
        <v>5351</v>
      </c>
      <c r="R126" s="248">
        <f t="shared" si="12"/>
        <v>5666</v>
      </c>
      <c r="S126" s="248">
        <f t="shared" si="12"/>
        <v>5981</v>
      </c>
      <c r="T126" s="249">
        <f t="shared" si="12"/>
        <v>6295</v>
      </c>
      <c r="V126" s="239">
        <v>54</v>
      </c>
      <c r="W126" s="380">
        <f>$W$74*V126*$W$134</f>
        <v>972</v>
      </c>
      <c r="X126" s="380">
        <f>$X$74*V126*$X$134</f>
        <v>1004.4</v>
      </c>
      <c r="Y126" s="380">
        <f>$Y$74*V126*$Y$134</f>
        <v>1019.52</v>
      </c>
      <c r="Z126" s="380">
        <f>$Z$74*V126*$Z$134</f>
        <v>1171.8</v>
      </c>
      <c r="AA126" s="380">
        <f>$AA$74*V126*$AA$134</f>
        <v>1302.4799999999998</v>
      </c>
      <c r="AB126" s="380">
        <f>$AB$74*V126*$AB$134</f>
        <v>1519.56</v>
      </c>
      <c r="AC126" s="380">
        <f>$AC$74*V126*$AC$134</f>
        <v>1736.6399999999999</v>
      </c>
      <c r="AD126" s="380">
        <f>$AD$74*V126*$AD$134</f>
        <v>1953.7199999999998</v>
      </c>
      <c r="AE126" s="380">
        <f>$AE$74*V126*$AE$134</f>
        <v>2170.7999999999997</v>
      </c>
      <c r="AF126" s="380">
        <f>$AF$74*V126*$AF$134</f>
        <v>2387.8799999999997</v>
      </c>
      <c r="AG126" s="372">
        <f>$AG$74*V126*$AG$134</f>
        <v>2604.9599999999996</v>
      </c>
      <c r="AH126" s="380">
        <f>$AH$74*V126*$AH$134</f>
        <v>2822.0399999999995</v>
      </c>
      <c r="AI126" s="380">
        <f>$AI$74*V126*$AI$134</f>
        <v>3039.12</v>
      </c>
      <c r="AJ126" s="380">
        <f>$AJ$74*V126*$AJ$134</f>
        <v>3256.2</v>
      </c>
      <c r="AK126" s="380">
        <f>$AK$74*V126*$AK$134</f>
        <v>3473.2799999999997</v>
      </c>
      <c r="AL126" s="380">
        <f>$AL$74*V126*$AL$134</f>
        <v>3690.3599999999997</v>
      </c>
      <c r="AM126" s="380">
        <f>$AM$74*V126*$AM$134</f>
        <v>3907.4399999999996</v>
      </c>
      <c r="AN126" s="380">
        <f>$AN$74*V126*$AN$134</f>
        <v>4124.5199999999995</v>
      </c>
      <c r="AO126" s="380">
        <f>$AO$74*V126*$AO$134</f>
        <v>4341.5999999999995</v>
      </c>
      <c r="AP126" s="222">
        <v>2.0099999999999998</v>
      </c>
    </row>
    <row r="127" spans="1:42" x14ac:dyDescent="0.15">
      <c r="A127" s="244">
        <v>1350</v>
      </c>
      <c r="B127" s="245">
        <f t="shared" si="21"/>
        <v>2239</v>
      </c>
      <c r="C127" s="245">
        <f t="shared" si="22"/>
        <v>2321</v>
      </c>
      <c r="D127" s="245">
        <f t="shared" si="23"/>
        <v>2455</v>
      </c>
      <c r="E127" s="245">
        <f t="shared" si="24"/>
        <v>2819</v>
      </c>
      <c r="F127" s="245">
        <f t="shared" si="25"/>
        <v>3148</v>
      </c>
      <c r="G127" s="245">
        <f t="shared" si="26"/>
        <v>3628</v>
      </c>
      <c r="H127" s="245">
        <f t="shared" si="27"/>
        <v>4109</v>
      </c>
      <c r="I127" s="245">
        <f t="shared" si="28"/>
        <v>4623</v>
      </c>
      <c r="J127" s="245">
        <f t="shared" si="29"/>
        <v>5043</v>
      </c>
      <c r="K127" s="245">
        <f t="shared" si="30"/>
        <v>5530</v>
      </c>
      <c r="L127" s="245">
        <f t="shared" si="31"/>
        <v>5995</v>
      </c>
      <c r="M127" s="245">
        <f t="shared" si="32"/>
        <v>6494</v>
      </c>
      <c r="N127" s="245">
        <f t="shared" si="33"/>
        <v>6994</v>
      </c>
      <c r="O127" s="245">
        <f t="shared" si="34"/>
        <v>7493</v>
      </c>
      <c r="P127" s="245">
        <f t="shared" si="35"/>
        <v>7993</v>
      </c>
      <c r="Q127" s="245">
        <f t="shared" si="12"/>
        <v>8492</v>
      </c>
      <c r="R127" s="245">
        <f t="shared" si="12"/>
        <v>8992</v>
      </c>
      <c r="S127" s="245">
        <f t="shared" si="12"/>
        <v>9492</v>
      </c>
      <c r="T127" s="246">
        <f t="shared" si="12"/>
        <v>9991</v>
      </c>
      <c r="V127" s="239">
        <v>1350</v>
      </c>
      <c r="W127" s="380">
        <f t="shared" ref="W127:AO127" si="37">W126+B197</f>
        <v>1544.4</v>
      </c>
      <c r="X127" s="380">
        <f t="shared" si="37"/>
        <v>1600.56</v>
      </c>
      <c r="Y127" s="380">
        <f t="shared" si="37"/>
        <v>1693.44</v>
      </c>
      <c r="Z127" s="380">
        <f t="shared" si="37"/>
        <v>1944</v>
      </c>
      <c r="AA127" s="380">
        <f t="shared" si="37"/>
        <v>2170.7999999999997</v>
      </c>
      <c r="AB127" s="380">
        <f t="shared" si="37"/>
        <v>2502.36</v>
      </c>
      <c r="AC127" s="380">
        <f t="shared" si="37"/>
        <v>2833.92</v>
      </c>
      <c r="AD127" s="380">
        <f t="shared" si="37"/>
        <v>3188.16</v>
      </c>
      <c r="AE127" s="380">
        <f t="shared" si="37"/>
        <v>3477.5999999999995</v>
      </c>
      <c r="AF127" s="380">
        <f t="shared" si="37"/>
        <v>3813.4799999999996</v>
      </c>
      <c r="AG127" s="372">
        <f t="shared" si="37"/>
        <v>4134.24</v>
      </c>
      <c r="AH127" s="380">
        <f t="shared" si="37"/>
        <v>4478.7599999999993</v>
      </c>
      <c r="AI127" s="380">
        <f t="shared" si="37"/>
        <v>4823.28</v>
      </c>
      <c r="AJ127" s="380">
        <f t="shared" si="37"/>
        <v>5167.7999999999993</v>
      </c>
      <c r="AK127" s="380">
        <f t="shared" si="37"/>
        <v>5512.32</v>
      </c>
      <c r="AL127" s="380">
        <f t="shared" si="37"/>
        <v>5856.84</v>
      </c>
      <c r="AM127" s="380">
        <f t="shared" si="37"/>
        <v>6201.36</v>
      </c>
      <c r="AN127" s="380">
        <f t="shared" si="37"/>
        <v>6545.8799999999992</v>
      </c>
      <c r="AO127" s="380">
        <f t="shared" si="37"/>
        <v>6890.4</v>
      </c>
      <c r="AP127" s="222">
        <f>AP126+U197</f>
        <v>3.1899999999999995</v>
      </c>
    </row>
    <row r="128" spans="1:42" x14ac:dyDescent="0.15">
      <c r="A128" s="251" t="s">
        <v>133</v>
      </c>
      <c r="B128" s="248">
        <f t="shared" si="21"/>
        <v>1462</v>
      </c>
      <c r="C128" s="248">
        <f t="shared" si="22"/>
        <v>1510</v>
      </c>
      <c r="D128" s="248">
        <f t="shared" si="23"/>
        <v>1533</v>
      </c>
      <c r="E128" s="248">
        <f t="shared" si="24"/>
        <v>1762</v>
      </c>
      <c r="F128" s="248">
        <f t="shared" si="25"/>
        <v>1959</v>
      </c>
      <c r="G128" s="248">
        <f t="shared" si="26"/>
        <v>2285</v>
      </c>
      <c r="H128" s="248">
        <f t="shared" si="27"/>
        <v>2611</v>
      </c>
      <c r="I128" s="248">
        <f t="shared" si="28"/>
        <v>2938</v>
      </c>
      <c r="J128" s="248">
        <f t="shared" si="29"/>
        <v>3264</v>
      </c>
      <c r="K128" s="248">
        <f t="shared" si="30"/>
        <v>3591</v>
      </c>
      <c r="L128" s="248">
        <f t="shared" si="31"/>
        <v>3917</v>
      </c>
      <c r="M128" s="248">
        <f t="shared" si="32"/>
        <v>4244</v>
      </c>
      <c r="N128" s="248">
        <f t="shared" si="33"/>
        <v>4570</v>
      </c>
      <c r="O128" s="248">
        <f t="shared" si="34"/>
        <v>4896</v>
      </c>
      <c r="P128" s="248">
        <f t="shared" si="35"/>
        <v>5223</v>
      </c>
      <c r="Q128" s="248">
        <f t="shared" si="12"/>
        <v>5549</v>
      </c>
      <c r="R128" s="248">
        <f t="shared" si="12"/>
        <v>5876</v>
      </c>
      <c r="S128" s="248">
        <f t="shared" si="12"/>
        <v>6202</v>
      </c>
      <c r="T128" s="249">
        <f t="shared" si="12"/>
        <v>6528</v>
      </c>
      <c r="V128" s="239">
        <v>56</v>
      </c>
      <c r="W128" s="380">
        <f>$W$74*V128*$W$134</f>
        <v>1008</v>
      </c>
      <c r="X128" s="380">
        <f>$X$74*V128*$X$134</f>
        <v>1041.6000000000001</v>
      </c>
      <c r="Y128" s="380">
        <f>$Y$74*V128*$Y$134</f>
        <v>1057.28</v>
      </c>
      <c r="Z128" s="380">
        <f>$Z$74*V128*$Z$134</f>
        <v>1215.2</v>
      </c>
      <c r="AA128" s="380">
        <f>$AA$74*V128*$AA$134</f>
        <v>1350.7199999999998</v>
      </c>
      <c r="AB128" s="380">
        <f>$AB$74*V128*$AB$134</f>
        <v>1575.84</v>
      </c>
      <c r="AC128" s="380">
        <f>$AC$74*V128*$AC$134</f>
        <v>1800.9599999999998</v>
      </c>
      <c r="AD128" s="380">
        <f>$AD$74*V128*$AD$134</f>
        <v>2026.0799999999997</v>
      </c>
      <c r="AE128" s="380">
        <f>$AE$74*V128*$AE$134</f>
        <v>2251.1999999999998</v>
      </c>
      <c r="AF128" s="380">
        <f>$AF$74*V128*$AF$134</f>
        <v>2476.3199999999997</v>
      </c>
      <c r="AG128" s="372">
        <f>$AG$74*V128*$AG$134</f>
        <v>2701.4399999999996</v>
      </c>
      <c r="AH128" s="380">
        <f>$AH$74*V128*$AH$134</f>
        <v>2926.5599999999995</v>
      </c>
      <c r="AI128" s="380">
        <f>$AI$74*V128*$AI$134</f>
        <v>3151.68</v>
      </c>
      <c r="AJ128" s="380">
        <f>$AJ$74*V128*$AJ$134</f>
        <v>3376.7999999999997</v>
      </c>
      <c r="AK128" s="380">
        <f>$AK$74*V128*$AK$134</f>
        <v>3601.9199999999996</v>
      </c>
      <c r="AL128" s="380">
        <f>$AL$74*V128*$AL$134</f>
        <v>3827.0399999999995</v>
      </c>
      <c r="AM128" s="380">
        <f>$AM$74*V128*$AM$134</f>
        <v>4052.1599999999994</v>
      </c>
      <c r="AN128" s="380">
        <f>$AN$74*V128*$AN$134</f>
        <v>4277.28</v>
      </c>
      <c r="AO128" s="380">
        <f>$AO$74*V128*$AO$134</f>
        <v>4502.3999999999996</v>
      </c>
      <c r="AP128" s="222">
        <v>2.0099999999999998</v>
      </c>
    </row>
    <row r="129" spans="1:45" x14ac:dyDescent="0.15">
      <c r="A129" s="244">
        <v>1400</v>
      </c>
      <c r="B129" s="245">
        <f t="shared" si="21"/>
        <v>2322</v>
      </c>
      <c r="C129" s="245">
        <f t="shared" si="22"/>
        <v>2407</v>
      </c>
      <c r="D129" s="245">
        <f t="shared" si="23"/>
        <v>2546</v>
      </c>
      <c r="E129" s="245">
        <f t="shared" si="24"/>
        <v>2923</v>
      </c>
      <c r="F129" s="245">
        <f t="shared" si="25"/>
        <v>3264</v>
      </c>
      <c r="G129" s="245">
        <f t="shared" si="26"/>
        <v>3763</v>
      </c>
      <c r="H129" s="245">
        <f t="shared" si="27"/>
        <v>4261</v>
      </c>
      <c r="I129" s="245">
        <f t="shared" si="28"/>
        <v>4794</v>
      </c>
      <c r="J129" s="245">
        <f t="shared" si="29"/>
        <v>5229</v>
      </c>
      <c r="K129" s="245">
        <f t="shared" si="30"/>
        <v>5734</v>
      </c>
      <c r="L129" s="245">
        <f t="shared" si="31"/>
        <v>6217</v>
      </c>
      <c r="M129" s="245">
        <f t="shared" si="32"/>
        <v>6735</v>
      </c>
      <c r="N129" s="245">
        <f t="shared" si="33"/>
        <v>7253</v>
      </c>
      <c r="O129" s="245">
        <f t="shared" si="34"/>
        <v>7771</v>
      </c>
      <c r="P129" s="245">
        <f t="shared" si="35"/>
        <v>8289</v>
      </c>
      <c r="Q129" s="245">
        <f t="shared" si="12"/>
        <v>8807</v>
      </c>
      <c r="R129" s="245">
        <f t="shared" si="12"/>
        <v>9325</v>
      </c>
      <c r="S129" s="245">
        <f t="shared" si="12"/>
        <v>9843</v>
      </c>
      <c r="T129" s="246">
        <f t="shared" si="12"/>
        <v>10361</v>
      </c>
      <c r="V129" s="239">
        <v>1400</v>
      </c>
      <c r="W129" s="380">
        <f t="shared" ref="W129:AO129" si="38">W128+B199</f>
        <v>1601.6</v>
      </c>
      <c r="X129" s="380">
        <f t="shared" si="38"/>
        <v>1659.8400000000001</v>
      </c>
      <c r="Y129" s="380">
        <f t="shared" si="38"/>
        <v>1756.1599999999999</v>
      </c>
      <c r="Z129" s="380">
        <f t="shared" si="38"/>
        <v>2016</v>
      </c>
      <c r="AA129" s="380">
        <f t="shared" si="38"/>
        <v>2251.1999999999998</v>
      </c>
      <c r="AB129" s="380">
        <f t="shared" si="38"/>
        <v>2595.04</v>
      </c>
      <c r="AC129" s="380">
        <f t="shared" si="38"/>
        <v>2938.88</v>
      </c>
      <c r="AD129" s="380">
        <f t="shared" si="38"/>
        <v>3306.24</v>
      </c>
      <c r="AE129" s="380">
        <f t="shared" si="38"/>
        <v>3606.3999999999996</v>
      </c>
      <c r="AF129" s="380">
        <f t="shared" si="38"/>
        <v>3954.7199999999993</v>
      </c>
      <c r="AG129" s="372">
        <f t="shared" si="38"/>
        <v>4287.3599999999997</v>
      </c>
      <c r="AH129" s="380">
        <f t="shared" si="38"/>
        <v>4644.6399999999994</v>
      </c>
      <c r="AI129" s="380">
        <f t="shared" si="38"/>
        <v>5001.92</v>
      </c>
      <c r="AJ129" s="380">
        <f t="shared" si="38"/>
        <v>5359.2</v>
      </c>
      <c r="AK129" s="380">
        <f t="shared" si="38"/>
        <v>5716.48</v>
      </c>
      <c r="AL129" s="380">
        <f t="shared" si="38"/>
        <v>6073.7599999999993</v>
      </c>
      <c r="AM129" s="380">
        <f t="shared" si="38"/>
        <v>6431.0399999999991</v>
      </c>
      <c r="AN129" s="380">
        <f t="shared" si="38"/>
        <v>6788.32</v>
      </c>
      <c r="AO129" s="380">
        <f t="shared" si="38"/>
        <v>7145.5999999999995</v>
      </c>
      <c r="AP129" s="222">
        <f>AP128+U199</f>
        <v>3.1899999999999995</v>
      </c>
    </row>
    <row r="130" spans="1:45" x14ac:dyDescent="0.15">
      <c r="A130" s="251" t="s">
        <v>134</v>
      </c>
      <c r="B130" s="248">
        <f t="shared" si="21"/>
        <v>1514</v>
      </c>
      <c r="C130" s="248">
        <f t="shared" si="22"/>
        <v>1564</v>
      </c>
      <c r="D130" s="248">
        <f t="shared" si="23"/>
        <v>1588</v>
      </c>
      <c r="E130" s="248">
        <f t="shared" si="24"/>
        <v>1825</v>
      </c>
      <c r="F130" s="248">
        <f t="shared" si="25"/>
        <v>2028</v>
      </c>
      <c r="G130" s="248">
        <f t="shared" si="26"/>
        <v>2367</v>
      </c>
      <c r="H130" s="248">
        <f t="shared" si="27"/>
        <v>2705</v>
      </c>
      <c r="I130" s="248">
        <f t="shared" si="28"/>
        <v>3043</v>
      </c>
      <c r="J130" s="248">
        <f t="shared" si="29"/>
        <v>3381</v>
      </c>
      <c r="K130" s="248">
        <f t="shared" si="30"/>
        <v>3719</v>
      </c>
      <c r="L130" s="248">
        <f t="shared" si="31"/>
        <v>4057</v>
      </c>
      <c r="M130" s="248">
        <f t="shared" si="32"/>
        <v>4395</v>
      </c>
      <c r="N130" s="248">
        <f t="shared" si="33"/>
        <v>4733</v>
      </c>
      <c r="O130" s="248">
        <f t="shared" si="34"/>
        <v>5071</v>
      </c>
      <c r="P130" s="248">
        <f t="shared" si="35"/>
        <v>5409</v>
      </c>
      <c r="Q130" s="248">
        <f t="shared" si="12"/>
        <v>5747</v>
      </c>
      <c r="R130" s="248">
        <f t="shared" si="12"/>
        <v>6085</v>
      </c>
      <c r="S130" s="248">
        <f t="shared" si="12"/>
        <v>6424</v>
      </c>
      <c r="T130" s="249">
        <f t="shared" si="12"/>
        <v>6762</v>
      </c>
      <c r="V130" s="239">
        <v>58</v>
      </c>
      <c r="W130" s="380">
        <f>$W$74*V130*$W$134</f>
        <v>1044</v>
      </c>
      <c r="X130" s="380">
        <f>$X$74*V130*$X$134</f>
        <v>1078.8</v>
      </c>
      <c r="Y130" s="380">
        <f>$Y$74*V130*$Y$134</f>
        <v>1095.04</v>
      </c>
      <c r="Z130" s="380">
        <f>$Z$74*V130*$Z$134</f>
        <v>1258.5999999999999</v>
      </c>
      <c r="AA130" s="380">
        <f>$AA$74*V130*$AA$134</f>
        <v>1398.9599999999998</v>
      </c>
      <c r="AB130" s="380">
        <f>$AB$74*V130*$AB$134</f>
        <v>1632.12</v>
      </c>
      <c r="AC130" s="380">
        <f>$AC$74*V130*$AC$134</f>
        <v>1865.2799999999997</v>
      </c>
      <c r="AD130" s="380">
        <f>$AD$74*V130*$AD$134</f>
        <v>2098.4399999999996</v>
      </c>
      <c r="AE130" s="380">
        <f>$AE$74*V130*$AE$134</f>
        <v>2331.6</v>
      </c>
      <c r="AF130" s="380">
        <f>$AF$74*V130*$AF$134</f>
        <v>2564.7599999999998</v>
      </c>
      <c r="AG130" s="372">
        <f>$AG$74*V130*$AG$134</f>
        <v>2797.9199999999996</v>
      </c>
      <c r="AH130" s="380">
        <f>$AH$74*V130*$AH$134</f>
        <v>3031.0799999999995</v>
      </c>
      <c r="AI130" s="380">
        <f>$AI$74*V130*$AI$134</f>
        <v>3264.24</v>
      </c>
      <c r="AJ130" s="380">
        <f>$AJ$74*V130*$AJ$134</f>
        <v>3497.3999999999996</v>
      </c>
      <c r="AK130" s="380">
        <f>$AK$74*V130*$AK$134</f>
        <v>3730.5599999999995</v>
      </c>
      <c r="AL130" s="380">
        <f>$AL$74*V130*$AL$134</f>
        <v>3963.72</v>
      </c>
      <c r="AM130" s="380">
        <f>$AM$74*V130*$AM$134</f>
        <v>4196.8799999999992</v>
      </c>
      <c r="AN130" s="380">
        <f>$AN$74*V130*$AN$134</f>
        <v>4430.04</v>
      </c>
      <c r="AO130" s="380">
        <f>$AO$74*V130*$AO$134</f>
        <v>4663.2</v>
      </c>
      <c r="AP130" s="222">
        <v>2.0099999999999998</v>
      </c>
    </row>
    <row r="131" spans="1:45" x14ac:dyDescent="0.15">
      <c r="A131" s="244">
        <v>1450</v>
      </c>
      <c r="B131" s="245">
        <f t="shared" si="21"/>
        <v>2405</v>
      </c>
      <c r="C131" s="245">
        <f t="shared" si="22"/>
        <v>2493</v>
      </c>
      <c r="D131" s="245">
        <f t="shared" si="23"/>
        <v>2637</v>
      </c>
      <c r="E131" s="245">
        <f t="shared" si="24"/>
        <v>3028</v>
      </c>
      <c r="F131" s="245">
        <f t="shared" si="25"/>
        <v>3381</v>
      </c>
      <c r="G131" s="245">
        <f t="shared" si="26"/>
        <v>3897</v>
      </c>
      <c r="H131" s="245">
        <f t="shared" si="27"/>
        <v>4414</v>
      </c>
      <c r="I131" s="245">
        <f t="shared" si="28"/>
        <v>4965</v>
      </c>
      <c r="J131" s="245">
        <f t="shared" si="29"/>
        <v>5416</v>
      </c>
      <c r="K131" s="245">
        <f t="shared" si="30"/>
        <v>5939</v>
      </c>
      <c r="L131" s="245">
        <f t="shared" si="31"/>
        <v>6439</v>
      </c>
      <c r="M131" s="245">
        <f t="shared" si="32"/>
        <v>6975</v>
      </c>
      <c r="N131" s="245">
        <f t="shared" si="33"/>
        <v>7512</v>
      </c>
      <c r="O131" s="245">
        <f t="shared" si="34"/>
        <v>8048</v>
      </c>
      <c r="P131" s="245">
        <f t="shared" si="35"/>
        <v>8585</v>
      </c>
      <c r="Q131" s="245">
        <f t="shared" si="12"/>
        <v>9121</v>
      </c>
      <c r="R131" s="245">
        <f t="shared" si="12"/>
        <v>9658</v>
      </c>
      <c r="S131" s="245">
        <f t="shared" si="12"/>
        <v>10195</v>
      </c>
      <c r="T131" s="246">
        <f t="shared" si="12"/>
        <v>10731</v>
      </c>
      <c r="V131" s="239">
        <v>1450</v>
      </c>
      <c r="W131" s="380">
        <f t="shared" ref="W131:AO131" si="39">W130+B201</f>
        <v>1658.8</v>
      </c>
      <c r="X131" s="380">
        <f t="shared" si="39"/>
        <v>1719.12</v>
      </c>
      <c r="Y131" s="380">
        <f t="shared" si="39"/>
        <v>1818.88</v>
      </c>
      <c r="Z131" s="380">
        <f t="shared" si="39"/>
        <v>2088</v>
      </c>
      <c r="AA131" s="380">
        <f t="shared" si="39"/>
        <v>2331.6</v>
      </c>
      <c r="AB131" s="380">
        <f t="shared" si="39"/>
        <v>2687.7200000000003</v>
      </c>
      <c r="AC131" s="380">
        <f t="shared" si="39"/>
        <v>3043.8399999999997</v>
      </c>
      <c r="AD131" s="380">
        <f t="shared" si="39"/>
        <v>3424.3199999999997</v>
      </c>
      <c r="AE131" s="380">
        <f t="shared" si="39"/>
        <v>3735.2</v>
      </c>
      <c r="AF131" s="380">
        <f t="shared" si="39"/>
        <v>4095.96</v>
      </c>
      <c r="AG131" s="372">
        <f t="shared" si="39"/>
        <v>4440.4799999999996</v>
      </c>
      <c r="AH131" s="380">
        <f t="shared" si="39"/>
        <v>4810.5199999999995</v>
      </c>
      <c r="AI131" s="380">
        <f t="shared" si="39"/>
        <v>5180.5599999999995</v>
      </c>
      <c r="AJ131" s="380">
        <f t="shared" si="39"/>
        <v>5550.5999999999995</v>
      </c>
      <c r="AK131" s="380">
        <f t="shared" si="39"/>
        <v>5920.6399999999994</v>
      </c>
      <c r="AL131" s="380">
        <f t="shared" si="39"/>
        <v>6290.68</v>
      </c>
      <c r="AM131" s="380">
        <f t="shared" si="39"/>
        <v>6660.7199999999993</v>
      </c>
      <c r="AN131" s="380">
        <f t="shared" si="39"/>
        <v>7030.76</v>
      </c>
      <c r="AO131" s="380">
        <f t="shared" si="39"/>
        <v>7400.7999999999993</v>
      </c>
      <c r="AP131" s="222">
        <f>AP130+U201</f>
        <v>3.1899999999999995</v>
      </c>
    </row>
    <row r="132" spans="1:45" x14ac:dyDescent="0.15">
      <c r="A132" s="251" t="s">
        <v>135</v>
      </c>
      <c r="B132" s="248">
        <f t="shared" si="21"/>
        <v>1566</v>
      </c>
      <c r="C132" s="248">
        <f t="shared" si="22"/>
        <v>1618</v>
      </c>
      <c r="D132" s="248">
        <f t="shared" si="23"/>
        <v>1643</v>
      </c>
      <c r="E132" s="248">
        <f t="shared" si="24"/>
        <v>1888</v>
      </c>
      <c r="F132" s="248">
        <f t="shared" si="25"/>
        <v>2098</v>
      </c>
      <c r="G132" s="248">
        <f t="shared" si="26"/>
        <v>2448</v>
      </c>
      <c r="H132" s="248">
        <f t="shared" si="27"/>
        <v>2798</v>
      </c>
      <c r="I132" s="248">
        <f t="shared" si="28"/>
        <v>3148</v>
      </c>
      <c r="J132" s="248">
        <f t="shared" si="29"/>
        <v>3497</v>
      </c>
      <c r="K132" s="248">
        <f t="shared" si="30"/>
        <v>3847</v>
      </c>
      <c r="L132" s="248">
        <f t="shared" si="31"/>
        <v>4197</v>
      </c>
      <c r="M132" s="248">
        <f t="shared" si="32"/>
        <v>4547</v>
      </c>
      <c r="N132" s="248">
        <f t="shared" si="33"/>
        <v>4896</v>
      </c>
      <c r="O132" s="248">
        <f t="shared" si="34"/>
        <v>5246</v>
      </c>
      <c r="P132" s="248">
        <f t="shared" si="35"/>
        <v>5596</v>
      </c>
      <c r="Q132" s="248">
        <f t="shared" si="12"/>
        <v>5946</v>
      </c>
      <c r="R132" s="248">
        <f t="shared" si="12"/>
        <v>6295</v>
      </c>
      <c r="S132" s="248">
        <f t="shared" si="12"/>
        <v>6645</v>
      </c>
      <c r="T132" s="249">
        <f t="shared" si="12"/>
        <v>6995</v>
      </c>
      <c r="V132" s="239">
        <v>60</v>
      </c>
      <c r="W132" s="380">
        <f>$W$74*V132*$W$134</f>
        <v>1080</v>
      </c>
      <c r="X132" s="380">
        <f>$X$74*V132*$X$134</f>
        <v>1116</v>
      </c>
      <c r="Y132" s="380">
        <f>$Y$74*V132*$Y$134</f>
        <v>1132.8</v>
      </c>
      <c r="Z132" s="380">
        <f>$Z$74*V132*$Z$134</f>
        <v>1302</v>
      </c>
      <c r="AA132" s="380">
        <f>$AA$74*V132*$AA$134</f>
        <v>1447.1999999999998</v>
      </c>
      <c r="AB132" s="380">
        <f>$AB$74*V132*$AB$134</f>
        <v>1688.3999999999999</v>
      </c>
      <c r="AC132" s="380">
        <f>$AC$74*V132*$AC$134</f>
        <v>1929.6</v>
      </c>
      <c r="AD132" s="380">
        <f>$AD$74*V132*$AD$134</f>
        <v>2170.7999999999997</v>
      </c>
      <c r="AE132" s="380">
        <f>$AE$74*V132*$AE$134</f>
        <v>2411.9999999999995</v>
      </c>
      <c r="AF132" s="380">
        <f>$AF$74*V132*$AF$134</f>
        <v>2653.2</v>
      </c>
      <c r="AG132" s="372">
        <f>$AG$74*V132*$AG$134</f>
        <v>2894.3999999999996</v>
      </c>
      <c r="AH132" s="380">
        <f>$AH$74*V132*$AH$134</f>
        <v>3135.5999999999995</v>
      </c>
      <c r="AI132" s="380">
        <f>$AI$74*V132*$AI$134</f>
        <v>3376.7999999999997</v>
      </c>
      <c r="AJ132" s="380">
        <f>$AJ$74*V132*$AJ$134</f>
        <v>3617.9999999999995</v>
      </c>
      <c r="AK132" s="380">
        <f>$AK$74*V132*$AK$134</f>
        <v>3859.2</v>
      </c>
      <c r="AL132" s="380">
        <f>$AL$74*V132*$AL$134</f>
        <v>4100.3999999999996</v>
      </c>
      <c r="AM132" s="380">
        <f>$AM$74*V132*$AM$134</f>
        <v>4341.5999999999995</v>
      </c>
      <c r="AN132" s="380">
        <f>$AN$74*V132*$AN$134</f>
        <v>4582.7999999999993</v>
      </c>
      <c r="AO132" s="380">
        <f>$AO$74*V132*$AO$134</f>
        <v>4823.9999999999991</v>
      </c>
      <c r="AP132" s="222">
        <v>2.0099999999999998</v>
      </c>
    </row>
    <row r="133" spans="1:45" ht="13" thickBot="1" x14ac:dyDescent="0.2">
      <c r="A133" s="240">
        <v>1500</v>
      </c>
      <c r="B133" s="252">
        <f t="shared" si="21"/>
        <v>2488</v>
      </c>
      <c r="C133" s="252">
        <f t="shared" si="22"/>
        <v>2579</v>
      </c>
      <c r="D133" s="252">
        <f t="shared" si="23"/>
        <v>2728</v>
      </c>
      <c r="E133" s="252">
        <f t="shared" si="24"/>
        <v>3132</v>
      </c>
      <c r="F133" s="252">
        <f t="shared" si="25"/>
        <v>3497</v>
      </c>
      <c r="G133" s="252">
        <f t="shared" si="26"/>
        <v>4032</v>
      </c>
      <c r="H133" s="252">
        <f t="shared" si="27"/>
        <v>4566</v>
      </c>
      <c r="I133" s="252">
        <f t="shared" si="28"/>
        <v>5136</v>
      </c>
      <c r="J133" s="252">
        <f t="shared" si="29"/>
        <v>5603</v>
      </c>
      <c r="K133" s="252">
        <f t="shared" si="30"/>
        <v>6144</v>
      </c>
      <c r="L133" s="252">
        <f t="shared" si="31"/>
        <v>6661</v>
      </c>
      <c r="M133" s="252">
        <f t="shared" si="32"/>
        <v>7216</v>
      </c>
      <c r="N133" s="252">
        <f t="shared" si="33"/>
        <v>7771</v>
      </c>
      <c r="O133" s="252">
        <f t="shared" si="34"/>
        <v>8326</v>
      </c>
      <c r="P133" s="252">
        <f t="shared" si="35"/>
        <v>8881</v>
      </c>
      <c r="Q133" s="252">
        <f t="shared" si="12"/>
        <v>9436</v>
      </c>
      <c r="R133" s="252">
        <f t="shared" si="12"/>
        <v>9991</v>
      </c>
      <c r="S133" s="252">
        <f t="shared" si="12"/>
        <v>10546</v>
      </c>
      <c r="T133" s="253">
        <f t="shared" si="12"/>
        <v>11101</v>
      </c>
      <c r="V133" s="239">
        <v>1500</v>
      </c>
      <c r="W133" s="380">
        <f t="shared" ref="W133:AO133" si="40">W132+B203</f>
        <v>1716</v>
      </c>
      <c r="X133" s="380">
        <f t="shared" si="40"/>
        <v>1778.4</v>
      </c>
      <c r="Y133" s="380">
        <f t="shared" si="40"/>
        <v>1881.6</v>
      </c>
      <c r="Z133" s="380">
        <f t="shared" si="40"/>
        <v>2160</v>
      </c>
      <c r="AA133" s="380">
        <f t="shared" si="40"/>
        <v>2412</v>
      </c>
      <c r="AB133" s="380">
        <f t="shared" si="40"/>
        <v>2780.3999999999996</v>
      </c>
      <c r="AC133" s="380">
        <f t="shared" si="40"/>
        <v>3148.8</v>
      </c>
      <c r="AD133" s="380">
        <f t="shared" si="40"/>
        <v>3542.3999999999996</v>
      </c>
      <c r="AE133" s="380">
        <f t="shared" si="40"/>
        <v>3863.9999999999995</v>
      </c>
      <c r="AF133" s="380">
        <f t="shared" si="40"/>
        <v>4237.2</v>
      </c>
      <c r="AG133" s="372">
        <f t="shared" si="40"/>
        <v>4593.5999999999995</v>
      </c>
      <c r="AH133" s="380">
        <f t="shared" si="40"/>
        <v>4976.3999999999996</v>
      </c>
      <c r="AI133" s="380">
        <f t="shared" si="40"/>
        <v>5359.2</v>
      </c>
      <c r="AJ133" s="380">
        <f t="shared" si="40"/>
        <v>5742</v>
      </c>
      <c r="AK133" s="380">
        <f t="shared" si="40"/>
        <v>6124.7999999999993</v>
      </c>
      <c r="AL133" s="380">
        <f t="shared" si="40"/>
        <v>6507.5999999999995</v>
      </c>
      <c r="AM133" s="380">
        <f t="shared" si="40"/>
        <v>6890.4</v>
      </c>
      <c r="AN133" s="380">
        <f t="shared" si="40"/>
        <v>7273.1999999999989</v>
      </c>
      <c r="AO133" s="380">
        <f t="shared" si="40"/>
        <v>7655.9999999999991</v>
      </c>
      <c r="AP133" s="222">
        <f>AP132+U203</f>
        <v>3.1899999999999995</v>
      </c>
    </row>
    <row r="134" spans="1:45" x14ac:dyDescent="0.15">
      <c r="W134" s="263">
        <v>4.5</v>
      </c>
      <c r="X134" s="263">
        <v>3.1</v>
      </c>
      <c r="Y134" s="369">
        <v>2.36</v>
      </c>
      <c r="Z134" s="369">
        <v>2.17</v>
      </c>
      <c r="AA134" s="369">
        <v>2.0099999999999998</v>
      </c>
      <c r="AB134" s="369">
        <v>2.0099999999999998</v>
      </c>
      <c r="AC134" s="369">
        <v>2.0099999999999998</v>
      </c>
      <c r="AD134" s="369">
        <v>2.0099999999999998</v>
      </c>
      <c r="AE134" s="221">
        <v>2.0099999999999998</v>
      </c>
      <c r="AF134" s="221">
        <v>2.0099999999999998</v>
      </c>
      <c r="AG134" s="301">
        <v>2.0099999999999998</v>
      </c>
      <c r="AH134" s="221">
        <v>2.0099999999999998</v>
      </c>
      <c r="AI134" s="221">
        <v>2.0099999999999998</v>
      </c>
      <c r="AJ134" s="221">
        <v>2.0099999999999998</v>
      </c>
      <c r="AK134" s="221">
        <v>2.0099999999999998</v>
      </c>
      <c r="AL134" s="221">
        <v>2.0099999999999998</v>
      </c>
      <c r="AM134" s="221">
        <v>2.0099999999999998</v>
      </c>
      <c r="AN134" s="221">
        <v>2.0099999999999998</v>
      </c>
      <c r="AO134" s="221">
        <v>2.0099999999999998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7.15</v>
      </c>
      <c r="X135" s="267">
        <f t="shared" ref="X135:AO135" si="41">X134+C204</f>
        <v>4.9400000000000004</v>
      </c>
      <c r="Y135" s="267">
        <f t="shared" si="41"/>
        <v>3.92</v>
      </c>
      <c r="Z135" s="267">
        <f t="shared" si="41"/>
        <v>3.5999999999999996</v>
      </c>
      <c r="AA135" s="267">
        <f t="shared" si="41"/>
        <v>3.3499999999999996</v>
      </c>
      <c r="AB135" s="267">
        <f t="shared" si="41"/>
        <v>3.3099999999999996</v>
      </c>
      <c r="AC135" s="267">
        <f t="shared" si="41"/>
        <v>3.28</v>
      </c>
      <c r="AD135" s="267">
        <f t="shared" si="41"/>
        <v>3.28</v>
      </c>
      <c r="AE135" s="267">
        <f t="shared" si="41"/>
        <v>3.2199999999999998</v>
      </c>
      <c r="AF135" s="267">
        <f t="shared" si="41"/>
        <v>3.21</v>
      </c>
      <c r="AG135" s="302">
        <f t="shared" si="41"/>
        <v>3.1899999999999995</v>
      </c>
      <c r="AH135" s="267">
        <f t="shared" si="41"/>
        <v>3.1899999999999995</v>
      </c>
      <c r="AI135" s="267">
        <f t="shared" si="41"/>
        <v>3.1899999999999995</v>
      </c>
      <c r="AJ135" s="267">
        <f t="shared" si="41"/>
        <v>3.1899999999999995</v>
      </c>
      <c r="AK135" s="267">
        <f t="shared" si="41"/>
        <v>3.1899999999999995</v>
      </c>
      <c r="AL135" s="267">
        <f t="shared" si="41"/>
        <v>3.1899999999999995</v>
      </c>
      <c r="AM135" s="267">
        <f t="shared" si="41"/>
        <v>3.1899999999999995</v>
      </c>
      <c r="AN135" s="267">
        <f t="shared" si="41"/>
        <v>3.1899999999999995</v>
      </c>
      <c r="AO135" s="267">
        <f t="shared" si="41"/>
        <v>3.1899999999999995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43">B144*$A$192*B204</f>
        <v>530</v>
      </c>
      <c r="C193" s="243">
        <f t="shared" si="43"/>
        <v>552</v>
      </c>
      <c r="D193" s="243">
        <f t="shared" si="43"/>
        <v>624</v>
      </c>
      <c r="E193" s="243">
        <f t="shared" si="43"/>
        <v>715</v>
      </c>
      <c r="F193" s="243">
        <f t="shared" si="43"/>
        <v>804</v>
      </c>
      <c r="G193" s="243">
        <f t="shared" si="43"/>
        <v>910</v>
      </c>
      <c r="H193" s="243">
        <f t="shared" si="43"/>
        <v>1016</v>
      </c>
      <c r="I193" s="243">
        <f t="shared" si="43"/>
        <v>1143</v>
      </c>
      <c r="J193" s="243">
        <f t="shared" si="43"/>
        <v>1210</v>
      </c>
      <c r="K193" s="243">
        <f t="shared" si="43"/>
        <v>1320</v>
      </c>
      <c r="L193" s="243">
        <f t="shared" si="43"/>
        <v>1416</v>
      </c>
      <c r="M193" s="243">
        <f t="shared" si="43"/>
        <v>1534</v>
      </c>
      <c r="N193" s="243">
        <f t="shared" si="43"/>
        <v>1652</v>
      </c>
      <c r="O193" s="243">
        <f t="shared" si="43"/>
        <v>1770</v>
      </c>
      <c r="P193" s="243">
        <f t="shared" si="43"/>
        <v>1888</v>
      </c>
      <c r="Q193" s="243">
        <f t="shared" si="43"/>
        <v>2006</v>
      </c>
      <c r="R193" s="243">
        <f t="shared" si="43"/>
        <v>2124</v>
      </c>
      <c r="S193" s="243">
        <f t="shared" si="43"/>
        <v>2242</v>
      </c>
      <c r="T193" s="243">
        <f t="shared" si="4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44">B144*$A$194*B204</f>
        <v>551.19999999999993</v>
      </c>
      <c r="C195" s="243">
        <f t="shared" si="44"/>
        <v>574.08000000000004</v>
      </c>
      <c r="D195" s="243">
        <f t="shared" si="44"/>
        <v>648.96</v>
      </c>
      <c r="E195" s="243">
        <f t="shared" si="44"/>
        <v>743.6</v>
      </c>
      <c r="F195" s="243">
        <f t="shared" si="44"/>
        <v>836.16000000000008</v>
      </c>
      <c r="G195" s="243">
        <f t="shared" si="44"/>
        <v>946.4</v>
      </c>
      <c r="H195" s="243">
        <f t="shared" si="44"/>
        <v>1056.6400000000001</v>
      </c>
      <c r="I195" s="243">
        <f t="shared" si="44"/>
        <v>1188.72</v>
      </c>
      <c r="J195" s="243">
        <f t="shared" si="44"/>
        <v>1258.3999999999999</v>
      </c>
      <c r="K195" s="243">
        <f t="shared" si="44"/>
        <v>1372.8</v>
      </c>
      <c r="L195" s="243">
        <f t="shared" si="44"/>
        <v>1472.6399999999999</v>
      </c>
      <c r="M195" s="243">
        <f t="shared" si="44"/>
        <v>1595.36</v>
      </c>
      <c r="N195" s="243">
        <f t="shared" si="44"/>
        <v>1718.08</v>
      </c>
      <c r="O195" s="243">
        <f t="shared" si="44"/>
        <v>1840.8</v>
      </c>
      <c r="P195" s="243">
        <f t="shared" si="44"/>
        <v>1963.52</v>
      </c>
      <c r="Q195" s="243">
        <f t="shared" si="44"/>
        <v>2086.2399999999998</v>
      </c>
      <c r="R195" s="243">
        <f t="shared" si="44"/>
        <v>2208.96</v>
      </c>
      <c r="S195" s="243">
        <f t="shared" si="44"/>
        <v>2331.6799999999998</v>
      </c>
      <c r="T195" s="243">
        <f t="shared" si="4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45">B144*$A$196*B204</f>
        <v>572.4</v>
      </c>
      <c r="C197" s="243">
        <f t="shared" si="45"/>
        <v>596.16000000000008</v>
      </c>
      <c r="D197" s="243">
        <f t="shared" si="45"/>
        <v>673.92000000000007</v>
      </c>
      <c r="E197" s="243">
        <f t="shared" si="45"/>
        <v>772.19999999999993</v>
      </c>
      <c r="F197" s="243">
        <f t="shared" si="45"/>
        <v>868.32</v>
      </c>
      <c r="G197" s="243">
        <f t="shared" si="45"/>
        <v>982.80000000000007</v>
      </c>
      <c r="H197" s="243">
        <f t="shared" si="45"/>
        <v>1097.28</v>
      </c>
      <c r="I197" s="243">
        <f t="shared" si="45"/>
        <v>1234.44</v>
      </c>
      <c r="J197" s="243">
        <f t="shared" si="45"/>
        <v>1306.8</v>
      </c>
      <c r="K197" s="243">
        <f t="shared" si="45"/>
        <v>1425.6</v>
      </c>
      <c r="L197" s="243">
        <f t="shared" si="45"/>
        <v>1529.28</v>
      </c>
      <c r="M197" s="243">
        <f t="shared" si="45"/>
        <v>1656.7199999999998</v>
      </c>
      <c r="N197" s="243">
        <f t="shared" si="45"/>
        <v>1784.1599999999999</v>
      </c>
      <c r="O197" s="243">
        <f t="shared" si="45"/>
        <v>1911.6</v>
      </c>
      <c r="P197" s="243">
        <f t="shared" si="45"/>
        <v>2039.04</v>
      </c>
      <c r="Q197" s="243">
        <f t="shared" si="45"/>
        <v>2166.48</v>
      </c>
      <c r="R197" s="243">
        <f t="shared" si="45"/>
        <v>2293.92</v>
      </c>
      <c r="S197" s="243">
        <f t="shared" si="45"/>
        <v>2421.3599999999997</v>
      </c>
      <c r="T197" s="243">
        <f t="shared" si="4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46">B144*$A$198*B204</f>
        <v>593.6</v>
      </c>
      <c r="C199" s="243">
        <f t="shared" si="46"/>
        <v>618.24</v>
      </c>
      <c r="D199" s="243">
        <f t="shared" si="46"/>
        <v>698.88</v>
      </c>
      <c r="E199" s="243">
        <f t="shared" si="46"/>
        <v>800.8</v>
      </c>
      <c r="F199" s="243">
        <f t="shared" si="46"/>
        <v>900.48</v>
      </c>
      <c r="G199" s="243">
        <f t="shared" si="46"/>
        <v>1019.2</v>
      </c>
      <c r="H199" s="243">
        <f t="shared" si="46"/>
        <v>1137.92</v>
      </c>
      <c r="I199" s="243">
        <f t="shared" si="46"/>
        <v>1280.1600000000001</v>
      </c>
      <c r="J199" s="243">
        <f t="shared" si="46"/>
        <v>1355.2</v>
      </c>
      <c r="K199" s="243">
        <f t="shared" si="46"/>
        <v>1478.3999999999999</v>
      </c>
      <c r="L199" s="243">
        <f t="shared" si="46"/>
        <v>1585.9199999999998</v>
      </c>
      <c r="M199" s="243">
        <f t="shared" si="46"/>
        <v>1718.08</v>
      </c>
      <c r="N199" s="243">
        <f t="shared" si="46"/>
        <v>1850.24</v>
      </c>
      <c r="O199" s="243">
        <f t="shared" si="46"/>
        <v>1982.3999999999999</v>
      </c>
      <c r="P199" s="243">
        <f t="shared" si="46"/>
        <v>2114.56</v>
      </c>
      <c r="Q199" s="243">
        <f t="shared" si="46"/>
        <v>2246.7199999999998</v>
      </c>
      <c r="R199" s="243">
        <f t="shared" si="46"/>
        <v>2378.8799999999997</v>
      </c>
      <c r="S199" s="243">
        <f t="shared" si="4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47">B144*$A$200*B204</f>
        <v>614.79999999999995</v>
      </c>
      <c r="C201" s="243">
        <f t="shared" si="47"/>
        <v>640.32000000000005</v>
      </c>
      <c r="D201" s="243">
        <f t="shared" si="47"/>
        <v>723.84</v>
      </c>
      <c r="E201" s="243">
        <f t="shared" si="47"/>
        <v>829.4</v>
      </c>
      <c r="F201" s="243">
        <f t="shared" si="47"/>
        <v>932.6400000000001</v>
      </c>
      <c r="G201" s="243">
        <f t="shared" si="47"/>
        <v>1055.6000000000001</v>
      </c>
      <c r="H201" s="243">
        <f t="shared" si="47"/>
        <v>1178.56</v>
      </c>
      <c r="I201" s="243">
        <f t="shared" si="47"/>
        <v>1325.88</v>
      </c>
      <c r="J201" s="243">
        <f t="shared" si="47"/>
        <v>1403.6</v>
      </c>
      <c r="K201" s="243">
        <f t="shared" si="47"/>
        <v>1531.2</v>
      </c>
      <c r="L201" s="243">
        <f t="shared" si="47"/>
        <v>1642.56</v>
      </c>
      <c r="M201" s="243">
        <f t="shared" si="47"/>
        <v>1779.4399999999998</v>
      </c>
      <c r="N201" s="243">
        <f t="shared" si="47"/>
        <v>1916.32</v>
      </c>
      <c r="O201" s="243">
        <f t="shared" si="47"/>
        <v>2053.1999999999998</v>
      </c>
      <c r="P201" s="243">
        <f t="shared" si="47"/>
        <v>2190.08</v>
      </c>
      <c r="Q201" s="243">
        <f t="shared" si="47"/>
        <v>2326.96</v>
      </c>
      <c r="R201" s="243">
        <f t="shared" si="47"/>
        <v>2463.8399999999997</v>
      </c>
      <c r="S201" s="243">
        <f t="shared" si="47"/>
        <v>2600.7199999999998</v>
      </c>
      <c r="T201" s="243">
        <f t="shared" si="4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48">B144*$A$202*B204</f>
        <v>636</v>
      </c>
      <c r="C203" s="243">
        <f t="shared" si="48"/>
        <v>662.4</v>
      </c>
      <c r="D203" s="243">
        <f t="shared" si="48"/>
        <v>748.80000000000007</v>
      </c>
      <c r="E203" s="243">
        <f t="shared" si="48"/>
        <v>858</v>
      </c>
      <c r="F203" s="243">
        <f t="shared" si="48"/>
        <v>964.80000000000007</v>
      </c>
      <c r="G203" s="243">
        <f t="shared" si="48"/>
        <v>1092</v>
      </c>
      <c r="H203" s="243">
        <f t="shared" si="48"/>
        <v>1219.2</v>
      </c>
      <c r="I203" s="243">
        <f t="shared" si="48"/>
        <v>1371.6</v>
      </c>
      <c r="J203" s="243">
        <f t="shared" si="48"/>
        <v>1452</v>
      </c>
      <c r="K203" s="243">
        <f t="shared" si="48"/>
        <v>1584</v>
      </c>
      <c r="L203" s="243">
        <f t="shared" si="48"/>
        <v>1699.1999999999998</v>
      </c>
      <c r="M203" s="243">
        <f t="shared" si="48"/>
        <v>1840.8</v>
      </c>
      <c r="N203" s="243">
        <f t="shared" si="48"/>
        <v>1982.3999999999999</v>
      </c>
      <c r="O203" s="243">
        <f t="shared" si="48"/>
        <v>2124</v>
      </c>
      <c r="P203" s="243">
        <f t="shared" si="48"/>
        <v>2265.6</v>
      </c>
      <c r="Q203" s="243">
        <f t="shared" si="48"/>
        <v>2407.1999999999998</v>
      </c>
      <c r="R203" s="243">
        <f t="shared" si="48"/>
        <v>2548.7999999999997</v>
      </c>
      <c r="S203" s="243">
        <f t="shared" si="48"/>
        <v>2690.3999999999996</v>
      </c>
      <c r="T203" s="243">
        <f t="shared" si="4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6AEF4-8EE9-4B4F-84F8-BCE125070495}">
  <sheetPr>
    <tabColor theme="5" tint="0.79998168889431442"/>
  </sheetPr>
  <dimension ref="A1:AS205"/>
  <sheetViews>
    <sheetView showGridLines="0" zoomScaleNormal="100" workbookViewId="0">
      <selection activeCell="X14" sqref="X14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261</v>
      </c>
      <c r="H3" s="225"/>
      <c r="I3" s="225"/>
      <c r="J3" s="225"/>
      <c r="L3" s="225"/>
      <c r="M3" s="227" t="s">
        <v>266</v>
      </c>
      <c r="N3" s="226"/>
      <c r="O3" s="467" t="s">
        <v>233</v>
      </c>
      <c r="P3" s="224" t="s">
        <v>267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263</v>
      </c>
      <c r="H4" s="225"/>
      <c r="I4" s="225"/>
      <c r="J4" s="225"/>
      <c r="K4" s="225"/>
      <c r="L4" s="225"/>
      <c r="M4" s="227" t="s">
        <v>266</v>
      </c>
      <c r="N4" s="226"/>
      <c r="O4" s="467" t="s">
        <v>233</v>
      </c>
      <c r="P4" s="224" t="s">
        <v>268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68" t="s">
        <v>0</v>
      </c>
      <c r="B8" s="269" t="s">
        <v>28</v>
      </c>
      <c r="C8" s="368" t="s">
        <v>1</v>
      </c>
      <c r="D8" s="368" t="s">
        <v>2</v>
      </c>
      <c r="E8" s="368" t="s">
        <v>3</v>
      </c>
      <c r="F8" s="269" t="s">
        <v>4</v>
      </c>
      <c r="G8" s="368" t="s">
        <v>5</v>
      </c>
      <c r="H8" s="368" t="s">
        <v>6</v>
      </c>
      <c r="I8" s="368" t="s">
        <v>7</v>
      </c>
      <c r="J8" s="368" t="s">
        <v>8</v>
      </c>
      <c r="K8" s="269" t="s">
        <v>9</v>
      </c>
      <c r="L8" s="368" t="s">
        <v>10</v>
      </c>
      <c r="M8" s="368" t="s">
        <v>11</v>
      </c>
      <c r="N8" s="368" t="s">
        <v>12</v>
      </c>
      <c r="O8" s="368" t="s">
        <v>13</v>
      </c>
      <c r="P8" s="368" t="s">
        <v>14</v>
      </c>
      <c r="Q8" s="368" t="s">
        <v>15</v>
      </c>
      <c r="R8" s="368" t="s">
        <v>16</v>
      </c>
      <c r="S8" s="269" t="s">
        <v>17</v>
      </c>
      <c r="T8" s="3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68" t="s">
        <v>1</v>
      </c>
      <c r="B12" s="312">
        <v>349</v>
      </c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487</v>
      </c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68" t="s">
        <v>2</v>
      </c>
      <c r="B14" s="320">
        <v>349</v>
      </c>
      <c r="C14" s="321">
        <v>349</v>
      </c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506</v>
      </c>
      <c r="C15" s="309">
        <v>506</v>
      </c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68" t="s">
        <v>3</v>
      </c>
      <c r="B16" s="312">
        <v>349</v>
      </c>
      <c r="C16" s="313">
        <v>349</v>
      </c>
      <c r="D16" s="314">
        <v>349</v>
      </c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524</v>
      </c>
      <c r="C17" s="309">
        <v>524</v>
      </c>
      <c r="D17" s="310">
        <v>533</v>
      </c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390</v>
      </c>
      <c r="C18" s="313">
        <v>390</v>
      </c>
      <c r="D18" s="314">
        <v>390</v>
      </c>
      <c r="E18" s="315">
        <v>441</v>
      </c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580</v>
      </c>
      <c r="C19" s="317">
        <v>580</v>
      </c>
      <c r="D19" s="318">
        <v>602</v>
      </c>
      <c r="E19" s="319">
        <v>662</v>
      </c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68" t="s">
        <v>5</v>
      </c>
      <c r="B20" s="320">
        <v>432</v>
      </c>
      <c r="C20" s="321">
        <v>432</v>
      </c>
      <c r="D20" s="322">
        <v>432</v>
      </c>
      <c r="E20" s="323">
        <v>482</v>
      </c>
      <c r="F20" s="321">
        <v>545</v>
      </c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640</v>
      </c>
      <c r="C21" s="309">
        <v>640</v>
      </c>
      <c r="D21" s="310">
        <v>668</v>
      </c>
      <c r="E21" s="311">
        <v>732</v>
      </c>
      <c r="F21" s="309">
        <v>816</v>
      </c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68" t="s">
        <v>6</v>
      </c>
      <c r="B22" s="312">
        <v>463</v>
      </c>
      <c r="C22" s="313">
        <v>463</v>
      </c>
      <c r="D22" s="314">
        <v>463</v>
      </c>
      <c r="E22" s="315">
        <v>525</v>
      </c>
      <c r="F22" s="313">
        <v>596</v>
      </c>
      <c r="G22" s="314">
        <v>658</v>
      </c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692</v>
      </c>
      <c r="C23" s="309">
        <v>692</v>
      </c>
      <c r="D23" s="310">
        <v>716</v>
      </c>
      <c r="E23" s="311">
        <v>805</v>
      </c>
      <c r="F23" s="309">
        <v>899</v>
      </c>
      <c r="G23" s="310">
        <v>975</v>
      </c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68" t="s">
        <v>7</v>
      </c>
      <c r="B24" s="312">
        <v>504</v>
      </c>
      <c r="C24" s="313">
        <v>504</v>
      </c>
      <c r="D24" s="314">
        <v>504</v>
      </c>
      <c r="E24" s="315">
        <v>566</v>
      </c>
      <c r="F24" s="313">
        <v>648</v>
      </c>
      <c r="G24" s="314">
        <v>721</v>
      </c>
      <c r="H24" s="315">
        <v>884</v>
      </c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753</v>
      </c>
      <c r="C25" s="317">
        <v>753</v>
      </c>
      <c r="D25" s="318">
        <v>778</v>
      </c>
      <c r="E25" s="319">
        <v>862</v>
      </c>
      <c r="F25" s="317">
        <v>983</v>
      </c>
      <c r="G25" s="318">
        <v>1067</v>
      </c>
      <c r="H25" s="319">
        <v>1289</v>
      </c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68" t="s">
        <v>8</v>
      </c>
      <c r="B26" s="320">
        <v>525</v>
      </c>
      <c r="C26" s="321">
        <v>525</v>
      </c>
      <c r="D26" s="322">
        <v>525</v>
      </c>
      <c r="E26" s="323">
        <v>596</v>
      </c>
      <c r="F26" s="321">
        <v>678</v>
      </c>
      <c r="G26" s="322">
        <v>771</v>
      </c>
      <c r="H26" s="323">
        <v>936</v>
      </c>
      <c r="I26" s="321">
        <v>1018</v>
      </c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>
        <v>2.83</v>
      </c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787</v>
      </c>
      <c r="C27" s="309">
        <v>787</v>
      </c>
      <c r="D27" s="310">
        <v>826</v>
      </c>
      <c r="E27" s="311">
        <v>913</v>
      </c>
      <c r="F27" s="309">
        <v>1044</v>
      </c>
      <c r="G27" s="310">
        <v>1152</v>
      </c>
      <c r="H27" s="311">
        <v>1381</v>
      </c>
      <c r="I27" s="309">
        <v>1510</v>
      </c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555</v>
      </c>
      <c r="C28" s="313">
        <v>555</v>
      </c>
      <c r="D28" s="314">
        <v>555</v>
      </c>
      <c r="E28" s="315">
        <v>617</v>
      </c>
      <c r="F28" s="313">
        <v>721</v>
      </c>
      <c r="G28" s="314">
        <v>813</v>
      </c>
      <c r="H28" s="315">
        <v>988</v>
      </c>
      <c r="I28" s="313">
        <v>1070</v>
      </c>
      <c r="J28" s="314">
        <v>1188</v>
      </c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U28" s="294">
        <v>2.7</v>
      </c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841</v>
      </c>
      <c r="C29" s="309">
        <v>841</v>
      </c>
      <c r="D29" s="310">
        <v>872</v>
      </c>
      <c r="E29" s="311">
        <v>963</v>
      </c>
      <c r="F29" s="309">
        <v>1121</v>
      </c>
      <c r="G29" s="310">
        <v>1237</v>
      </c>
      <c r="H29" s="311">
        <v>1474</v>
      </c>
      <c r="I29" s="309">
        <v>1609</v>
      </c>
      <c r="J29" s="310">
        <v>1785</v>
      </c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68" t="s">
        <v>10</v>
      </c>
      <c r="B30" s="312">
        <v>586</v>
      </c>
      <c r="C30" s="313">
        <v>586</v>
      </c>
      <c r="D30" s="314">
        <v>586</v>
      </c>
      <c r="E30" s="315">
        <v>669</v>
      </c>
      <c r="F30" s="313">
        <v>771</v>
      </c>
      <c r="G30" s="314">
        <v>874</v>
      </c>
      <c r="H30" s="315">
        <v>1050</v>
      </c>
      <c r="I30" s="313">
        <v>1142</v>
      </c>
      <c r="J30" s="314">
        <v>1296</v>
      </c>
      <c r="K30" s="315">
        <v>1426</v>
      </c>
      <c r="L30" s="313"/>
      <c r="M30" s="314"/>
      <c r="N30" s="315"/>
      <c r="O30" s="313"/>
      <c r="P30" s="314"/>
      <c r="Q30" s="315"/>
      <c r="R30" s="313"/>
      <c r="S30" s="312"/>
      <c r="T30" s="313"/>
      <c r="U30" s="294">
        <v>2.7</v>
      </c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889</v>
      </c>
      <c r="C31" s="317">
        <v>889</v>
      </c>
      <c r="D31" s="318">
        <v>924</v>
      </c>
      <c r="E31" s="319">
        <v>1042</v>
      </c>
      <c r="F31" s="317">
        <v>1193</v>
      </c>
      <c r="G31" s="318">
        <v>1333</v>
      </c>
      <c r="H31" s="319">
        <v>1562</v>
      </c>
      <c r="I31" s="317">
        <v>1710</v>
      </c>
      <c r="J31" s="318">
        <v>1922</v>
      </c>
      <c r="K31" s="319">
        <v>2124</v>
      </c>
      <c r="L31" s="317"/>
      <c r="M31" s="318"/>
      <c r="N31" s="319"/>
      <c r="O31" s="317"/>
      <c r="P31" s="318"/>
      <c r="Q31" s="319"/>
      <c r="R31" s="317"/>
      <c r="S31" s="316"/>
      <c r="T31" s="317"/>
      <c r="U31" s="222">
        <v>4.03</v>
      </c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68" t="s">
        <v>11</v>
      </c>
      <c r="B32" s="320">
        <v>617</v>
      </c>
      <c r="C32" s="321">
        <v>617</v>
      </c>
      <c r="D32" s="322">
        <v>617</v>
      </c>
      <c r="E32" s="323">
        <v>721</v>
      </c>
      <c r="F32" s="321">
        <v>822</v>
      </c>
      <c r="G32" s="322">
        <v>925</v>
      </c>
      <c r="H32" s="323">
        <v>1110</v>
      </c>
      <c r="I32" s="321">
        <v>1203</v>
      </c>
      <c r="J32" s="322">
        <v>1336</v>
      </c>
      <c r="K32" s="323">
        <v>1470</v>
      </c>
      <c r="L32" s="321">
        <v>1604</v>
      </c>
      <c r="M32" s="322"/>
      <c r="N32" s="323"/>
      <c r="O32" s="321"/>
      <c r="P32" s="322"/>
      <c r="Q32" s="323"/>
      <c r="R32" s="321"/>
      <c r="S32" s="320"/>
      <c r="T32" s="321"/>
      <c r="U32" s="294">
        <v>2.57</v>
      </c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937</v>
      </c>
      <c r="C33" s="309">
        <v>937</v>
      </c>
      <c r="D33" s="310">
        <v>981</v>
      </c>
      <c r="E33" s="311">
        <v>1124</v>
      </c>
      <c r="F33" s="309">
        <v>1269</v>
      </c>
      <c r="G33" s="310">
        <v>1420</v>
      </c>
      <c r="H33" s="311">
        <v>1649</v>
      </c>
      <c r="I33" s="309">
        <v>1799</v>
      </c>
      <c r="J33" s="310">
        <v>1994</v>
      </c>
      <c r="K33" s="311">
        <v>2200</v>
      </c>
      <c r="L33" s="309">
        <v>2428</v>
      </c>
      <c r="M33" s="310"/>
      <c r="N33" s="311"/>
      <c r="O33" s="309"/>
      <c r="P33" s="310"/>
      <c r="Q33" s="311"/>
      <c r="R33" s="309"/>
      <c r="S33" s="308"/>
      <c r="T33" s="309"/>
      <c r="U33" s="222">
        <v>3.8899999999999997</v>
      </c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68" t="s">
        <v>12</v>
      </c>
      <c r="B34" s="312">
        <v>658</v>
      </c>
      <c r="C34" s="313">
        <v>658</v>
      </c>
      <c r="D34" s="314">
        <v>658</v>
      </c>
      <c r="E34" s="315">
        <v>762</v>
      </c>
      <c r="F34" s="313">
        <v>865</v>
      </c>
      <c r="G34" s="314">
        <v>966</v>
      </c>
      <c r="H34" s="315">
        <v>1173</v>
      </c>
      <c r="I34" s="313">
        <v>1276</v>
      </c>
      <c r="J34" s="314">
        <v>1417</v>
      </c>
      <c r="K34" s="315">
        <v>1558</v>
      </c>
      <c r="L34" s="313">
        <v>1700</v>
      </c>
      <c r="M34" s="314">
        <v>1842</v>
      </c>
      <c r="N34" s="315"/>
      <c r="O34" s="313"/>
      <c r="P34" s="314"/>
      <c r="Q34" s="315"/>
      <c r="R34" s="313"/>
      <c r="S34" s="312"/>
      <c r="T34" s="313"/>
      <c r="U34" s="294">
        <v>2.5299999999999998</v>
      </c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994</v>
      </c>
      <c r="C35" s="309">
        <v>994</v>
      </c>
      <c r="D35" s="310">
        <v>1039</v>
      </c>
      <c r="E35" s="311">
        <v>1195</v>
      </c>
      <c r="F35" s="309">
        <v>1345</v>
      </c>
      <c r="G35" s="310">
        <v>1497</v>
      </c>
      <c r="H35" s="311">
        <v>1767</v>
      </c>
      <c r="I35" s="309">
        <v>1933</v>
      </c>
      <c r="J35" s="310">
        <v>2141</v>
      </c>
      <c r="K35" s="311">
        <v>2323</v>
      </c>
      <c r="L35" s="309">
        <v>2582</v>
      </c>
      <c r="M35" s="310">
        <v>2796</v>
      </c>
      <c r="N35" s="311"/>
      <c r="O35" s="309"/>
      <c r="P35" s="310"/>
      <c r="Q35" s="311"/>
      <c r="R35" s="309"/>
      <c r="S35" s="308"/>
      <c r="T35" s="309"/>
      <c r="U35" s="222">
        <v>3.84</v>
      </c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68" t="s">
        <v>13</v>
      </c>
      <c r="B36" s="312">
        <v>699</v>
      </c>
      <c r="C36" s="313">
        <v>699</v>
      </c>
      <c r="D36" s="314">
        <v>699</v>
      </c>
      <c r="E36" s="315">
        <v>803</v>
      </c>
      <c r="F36" s="313">
        <v>906</v>
      </c>
      <c r="G36" s="314">
        <v>1018</v>
      </c>
      <c r="H36" s="315">
        <v>1224</v>
      </c>
      <c r="I36" s="313">
        <v>1338</v>
      </c>
      <c r="J36" s="314">
        <v>1488</v>
      </c>
      <c r="K36" s="315">
        <v>1637</v>
      </c>
      <c r="L36" s="313">
        <v>1786</v>
      </c>
      <c r="M36" s="314">
        <v>1934</v>
      </c>
      <c r="N36" s="315">
        <v>2083</v>
      </c>
      <c r="O36" s="313">
        <v>2232</v>
      </c>
      <c r="P36" s="314"/>
      <c r="Q36" s="315"/>
      <c r="R36" s="313"/>
      <c r="S36" s="312"/>
      <c r="T36" s="313"/>
      <c r="U36" s="294">
        <v>2.48</v>
      </c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1059</v>
      </c>
      <c r="C37" s="317">
        <v>1059</v>
      </c>
      <c r="D37" s="318">
        <v>1107</v>
      </c>
      <c r="E37" s="319">
        <v>1266</v>
      </c>
      <c r="F37" s="317">
        <v>1419</v>
      </c>
      <c r="G37" s="318">
        <v>1586</v>
      </c>
      <c r="H37" s="319">
        <v>1858</v>
      </c>
      <c r="I37" s="317">
        <v>2041</v>
      </c>
      <c r="J37" s="318">
        <v>2261</v>
      </c>
      <c r="K37" s="319">
        <v>2452</v>
      </c>
      <c r="L37" s="317">
        <v>2726</v>
      </c>
      <c r="M37" s="318">
        <v>2956</v>
      </c>
      <c r="N37" s="319">
        <v>3184</v>
      </c>
      <c r="O37" s="317">
        <v>3411</v>
      </c>
      <c r="P37" s="318"/>
      <c r="Q37" s="319"/>
      <c r="R37" s="317"/>
      <c r="S37" s="316"/>
      <c r="T37" s="317"/>
      <c r="U37" s="222">
        <v>3.79</v>
      </c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68" t="s">
        <v>14</v>
      </c>
      <c r="B38" s="320">
        <v>730</v>
      </c>
      <c r="C38" s="321">
        <v>730</v>
      </c>
      <c r="D38" s="322">
        <v>730</v>
      </c>
      <c r="E38" s="323">
        <v>843</v>
      </c>
      <c r="F38" s="321">
        <v>957</v>
      </c>
      <c r="G38" s="322">
        <v>1070</v>
      </c>
      <c r="H38" s="323">
        <v>1276</v>
      </c>
      <c r="I38" s="321">
        <v>1409</v>
      </c>
      <c r="J38" s="322">
        <v>1568</v>
      </c>
      <c r="K38" s="323">
        <v>1725</v>
      </c>
      <c r="L38" s="321">
        <v>1882</v>
      </c>
      <c r="M38" s="322">
        <v>2038</v>
      </c>
      <c r="N38" s="323">
        <v>2195</v>
      </c>
      <c r="O38" s="321">
        <v>2352</v>
      </c>
      <c r="P38" s="322">
        <v>2509</v>
      </c>
      <c r="Q38" s="323"/>
      <c r="R38" s="321"/>
      <c r="S38" s="320"/>
      <c r="T38" s="321"/>
      <c r="U38" s="294">
        <v>2.4500000000000002</v>
      </c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1106</v>
      </c>
      <c r="C39" s="309">
        <v>1106</v>
      </c>
      <c r="D39" s="310">
        <v>1156</v>
      </c>
      <c r="E39" s="311">
        <v>1327</v>
      </c>
      <c r="F39" s="309">
        <v>1490</v>
      </c>
      <c r="G39" s="310">
        <v>1676</v>
      </c>
      <c r="H39" s="311">
        <v>1937</v>
      </c>
      <c r="I39" s="309">
        <v>2140</v>
      </c>
      <c r="J39" s="310">
        <v>2373</v>
      </c>
      <c r="K39" s="311">
        <v>2593</v>
      </c>
      <c r="L39" s="309">
        <v>2857</v>
      </c>
      <c r="M39" s="310">
        <v>3095</v>
      </c>
      <c r="N39" s="311">
        <v>3333</v>
      </c>
      <c r="O39" s="309">
        <v>3571</v>
      </c>
      <c r="P39" s="310">
        <v>3809</v>
      </c>
      <c r="Q39" s="311"/>
      <c r="R39" s="309"/>
      <c r="S39" s="308"/>
      <c r="T39" s="309"/>
      <c r="U39" s="222">
        <v>3.72</v>
      </c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68" t="s">
        <v>15</v>
      </c>
      <c r="B40" s="312">
        <v>762</v>
      </c>
      <c r="C40" s="313">
        <v>762</v>
      </c>
      <c r="D40" s="314">
        <v>762</v>
      </c>
      <c r="E40" s="315">
        <v>884</v>
      </c>
      <c r="F40" s="313">
        <v>998</v>
      </c>
      <c r="G40" s="314">
        <v>1135</v>
      </c>
      <c r="H40" s="315">
        <v>1317</v>
      </c>
      <c r="I40" s="313">
        <v>1482</v>
      </c>
      <c r="J40" s="314">
        <v>1646</v>
      </c>
      <c r="K40" s="315">
        <v>1810</v>
      </c>
      <c r="L40" s="313">
        <v>1975</v>
      </c>
      <c r="M40" s="314">
        <v>2139</v>
      </c>
      <c r="N40" s="315">
        <v>2304</v>
      </c>
      <c r="O40" s="313">
        <v>2468</v>
      </c>
      <c r="P40" s="314">
        <v>2633</v>
      </c>
      <c r="Q40" s="315">
        <v>2798</v>
      </c>
      <c r="R40" s="313"/>
      <c r="S40" s="312"/>
      <c r="T40" s="313"/>
      <c r="U40" s="294">
        <v>2.42</v>
      </c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1151</v>
      </c>
      <c r="C41" s="309">
        <v>1151</v>
      </c>
      <c r="D41" s="310">
        <v>1211</v>
      </c>
      <c r="E41" s="311">
        <v>1395</v>
      </c>
      <c r="F41" s="309">
        <v>1564</v>
      </c>
      <c r="G41" s="310">
        <v>1776</v>
      </c>
      <c r="H41" s="311">
        <v>2018</v>
      </c>
      <c r="I41" s="309">
        <v>2275</v>
      </c>
      <c r="J41" s="310">
        <v>2517</v>
      </c>
      <c r="K41" s="311">
        <v>2727</v>
      </c>
      <c r="L41" s="309">
        <v>2982</v>
      </c>
      <c r="M41" s="310">
        <v>3227</v>
      </c>
      <c r="N41" s="311">
        <v>3475</v>
      </c>
      <c r="O41" s="309">
        <v>3723</v>
      </c>
      <c r="P41" s="310">
        <v>3971</v>
      </c>
      <c r="Q41" s="311">
        <v>4219</v>
      </c>
      <c r="R41" s="309"/>
      <c r="S41" s="308"/>
      <c r="T41" s="309"/>
      <c r="U41" s="222">
        <v>3.65</v>
      </c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68" t="s">
        <v>16</v>
      </c>
      <c r="B42" s="312">
        <v>803</v>
      </c>
      <c r="C42" s="313">
        <v>803</v>
      </c>
      <c r="D42" s="314">
        <v>803</v>
      </c>
      <c r="E42" s="315">
        <v>925</v>
      </c>
      <c r="F42" s="313">
        <v>1029</v>
      </c>
      <c r="G42" s="314">
        <v>1200</v>
      </c>
      <c r="H42" s="315">
        <v>1371</v>
      </c>
      <c r="I42" s="313">
        <v>1543</v>
      </c>
      <c r="J42" s="314">
        <v>1714</v>
      </c>
      <c r="K42" s="315">
        <v>1885</v>
      </c>
      <c r="L42" s="313">
        <v>2056</v>
      </c>
      <c r="M42" s="314">
        <v>2228</v>
      </c>
      <c r="N42" s="315">
        <v>2399</v>
      </c>
      <c r="O42" s="313">
        <v>2570</v>
      </c>
      <c r="P42" s="314">
        <v>2742</v>
      </c>
      <c r="Q42" s="315">
        <v>2913</v>
      </c>
      <c r="R42" s="313">
        <v>3084</v>
      </c>
      <c r="S42" s="312"/>
      <c r="T42" s="313"/>
      <c r="U42" s="294">
        <v>2.38</v>
      </c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1214</v>
      </c>
      <c r="C43" s="317">
        <v>1214</v>
      </c>
      <c r="D43" s="318">
        <v>1278</v>
      </c>
      <c r="E43" s="319">
        <v>1465</v>
      </c>
      <c r="F43" s="317">
        <v>1628</v>
      </c>
      <c r="G43" s="318">
        <v>1878</v>
      </c>
      <c r="H43" s="319">
        <v>2128</v>
      </c>
      <c r="I43" s="317">
        <v>2379</v>
      </c>
      <c r="J43" s="318">
        <v>2594</v>
      </c>
      <c r="K43" s="319">
        <v>2852</v>
      </c>
      <c r="L43" s="317">
        <v>3117</v>
      </c>
      <c r="M43" s="318">
        <v>3379</v>
      </c>
      <c r="N43" s="319">
        <v>3639</v>
      </c>
      <c r="O43" s="317">
        <v>3899</v>
      </c>
      <c r="P43" s="318">
        <v>4159</v>
      </c>
      <c r="Q43" s="319">
        <v>4419</v>
      </c>
      <c r="R43" s="317">
        <v>4679</v>
      </c>
      <c r="S43" s="316"/>
      <c r="T43" s="317"/>
      <c r="U43" s="222">
        <v>3.61</v>
      </c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68" t="s">
        <v>17</v>
      </c>
      <c r="B44" s="320">
        <v>806</v>
      </c>
      <c r="C44" s="321">
        <v>821</v>
      </c>
      <c r="D44" s="322">
        <v>848</v>
      </c>
      <c r="E44" s="323">
        <v>977</v>
      </c>
      <c r="F44" s="321">
        <v>1085</v>
      </c>
      <c r="G44" s="322">
        <v>1266</v>
      </c>
      <c r="H44" s="323">
        <v>1447</v>
      </c>
      <c r="I44" s="321">
        <v>1628</v>
      </c>
      <c r="J44" s="322">
        <v>1809</v>
      </c>
      <c r="K44" s="323">
        <v>1990</v>
      </c>
      <c r="L44" s="321">
        <v>2171</v>
      </c>
      <c r="M44" s="322">
        <v>2351</v>
      </c>
      <c r="N44" s="323">
        <v>2532</v>
      </c>
      <c r="O44" s="321">
        <v>2713</v>
      </c>
      <c r="P44" s="322">
        <v>2894</v>
      </c>
      <c r="Q44" s="323">
        <v>3075</v>
      </c>
      <c r="R44" s="321">
        <v>3256</v>
      </c>
      <c r="S44" s="320">
        <v>3437</v>
      </c>
      <c r="T44" s="321"/>
      <c r="U44" s="294">
        <v>2.38</v>
      </c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1238</v>
      </c>
      <c r="C45" s="309">
        <v>1253</v>
      </c>
      <c r="D45" s="310">
        <v>1348</v>
      </c>
      <c r="E45" s="311">
        <v>1544</v>
      </c>
      <c r="F45" s="309">
        <v>1716</v>
      </c>
      <c r="G45" s="310">
        <v>1979</v>
      </c>
      <c r="H45" s="311">
        <v>2245</v>
      </c>
      <c r="I45" s="309">
        <v>2507</v>
      </c>
      <c r="J45" s="310">
        <v>2736</v>
      </c>
      <c r="K45" s="311">
        <v>3006</v>
      </c>
      <c r="L45" s="309">
        <v>3290</v>
      </c>
      <c r="M45" s="310">
        <v>3567</v>
      </c>
      <c r="N45" s="311">
        <v>3841</v>
      </c>
      <c r="O45" s="309">
        <v>4115</v>
      </c>
      <c r="P45" s="310">
        <v>4390</v>
      </c>
      <c r="Q45" s="311">
        <v>4664</v>
      </c>
      <c r="R45" s="309">
        <v>4938</v>
      </c>
      <c r="S45" s="308">
        <v>5213</v>
      </c>
      <c r="T45" s="309"/>
      <c r="U45" s="222">
        <v>3.61</v>
      </c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68" t="s">
        <v>18</v>
      </c>
      <c r="B46" s="312">
        <v>848</v>
      </c>
      <c r="C46" s="313">
        <v>864</v>
      </c>
      <c r="D46" s="314">
        <v>893</v>
      </c>
      <c r="E46" s="315">
        <v>1028</v>
      </c>
      <c r="F46" s="313">
        <v>1142</v>
      </c>
      <c r="G46" s="314">
        <v>1333</v>
      </c>
      <c r="H46" s="315">
        <v>1523</v>
      </c>
      <c r="I46" s="313">
        <v>1714</v>
      </c>
      <c r="J46" s="314">
        <v>1904</v>
      </c>
      <c r="K46" s="315">
        <v>2094</v>
      </c>
      <c r="L46" s="313">
        <v>2285</v>
      </c>
      <c r="M46" s="314">
        <v>2475</v>
      </c>
      <c r="N46" s="315">
        <v>2666</v>
      </c>
      <c r="O46" s="313">
        <v>2856</v>
      </c>
      <c r="P46" s="314">
        <v>3046</v>
      </c>
      <c r="Q46" s="315">
        <v>3237</v>
      </c>
      <c r="R46" s="313">
        <v>3427</v>
      </c>
      <c r="S46" s="312">
        <v>3618</v>
      </c>
      <c r="T46" s="313">
        <v>3808</v>
      </c>
      <c r="U46" s="294">
        <v>2.38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1292</v>
      </c>
      <c r="C47" s="309">
        <v>1308</v>
      </c>
      <c r="D47" s="310">
        <v>1417</v>
      </c>
      <c r="E47" s="311">
        <v>1624</v>
      </c>
      <c r="F47" s="309">
        <v>1805</v>
      </c>
      <c r="G47" s="310">
        <v>2084</v>
      </c>
      <c r="H47" s="311">
        <v>2361</v>
      </c>
      <c r="I47" s="309">
        <v>2640</v>
      </c>
      <c r="J47" s="310">
        <v>2878</v>
      </c>
      <c r="K47" s="311">
        <v>3163</v>
      </c>
      <c r="L47" s="309">
        <v>3434</v>
      </c>
      <c r="M47" s="310">
        <v>3723</v>
      </c>
      <c r="N47" s="311">
        <v>4010</v>
      </c>
      <c r="O47" s="309">
        <v>4296</v>
      </c>
      <c r="P47" s="310">
        <v>4582</v>
      </c>
      <c r="Q47" s="311">
        <v>4869</v>
      </c>
      <c r="R47" s="309">
        <v>5155</v>
      </c>
      <c r="S47" s="308">
        <v>5442</v>
      </c>
      <c r="T47" s="309">
        <v>5728</v>
      </c>
      <c r="U47" s="222">
        <v>3.58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890</v>
      </c>
      <c r="C48" s="313">
        <v>907</v>
      </c>
      <c r="D48" s="314">
        <v>937</v>
      </c>
      <c r="E48" s="315">
        <v>1079</v>
      </c>
      <c r="F48" s="313">
        <v>1200</v>
      </c>
      <c r="G48" s="314">
        <v>1399</v>
      </c>
      <c r="H48" s="315">
        <v>1599</v>
      </c>
      <c r="I48" s="313">
        <v>1799</v>
      </c>
      <c r="J48" s="314">
        <v>1999</v>
      </c>
      <c r="K48" s="315">
        <v>2199</v>
      </c>
      <c r="L48" s="313">
        <v>2399</v>
      </c>
      <c r="M48" s="314">
        <v>2599</v>
      </c>
      <c r="N48" s="315">
        <v>2799</v>
      </c>
      <c r="O48" s="313">
        <v>2999</v>
      </c>
      <c r="P48" s="314">
        <v>3199</v>
      </c>
      <c r="Q48" s="315">
        <v>3399</v>
      </c>
      <c r="R48" s="313">
        <v>3599</v>
      </c>
      <c r="S48" s="312">
        <v>3798</v>
      </c>
      <c r="T48" s="313">
        <v>3998</v>
      </c>
      <c r="U48" s="294">
        <v>2.38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1355</v>
      </c>
      <c r="C49" s="317">
        <v>1372</v>
      </c>
      <c r="D49" s="318">
        <v>1474</v>
      </c>
      <c r="E49" s="319">
        <v>1704</v>
      </c>
      <c r="F49" s="317">
        <v>1885</v>
      </c>
      <c r="G49" s="318">
        <v>2185</v>
      </c>
      <c r="H49" s="319">
        <v>2478</v>
      </c>
      <c r="I49" s="317">
        <v>2769</v>
      </c>
      <c r="J49" s="318">
        <v>3017</v>
      </c>
      <c r="K49" s="319">
        <v>3321</v>
      </c>
      <c r="L49" s="317">
        <v>3604</v>
      </c>
      <c r="M49" s="318">
        <v>3909</v>
      </c>
      <c r="N49" s="319">
        <v>4210</v>
      </c>
      <c r="O49" s="317">
        <v>4511</v>
      </c>
      <c r="P49" s="318">
        <v>4812</v>
      </c>
      <c r="Q49" s="319">
        <v>5112</v>
      </c>
      <c r="R49" s="317">
        <v>5413</v>
      </c>
      <c r="S49" s="316">
        <v>5714</v>
      </c>
      <c r="T49" s="317">
        <v>6014</v>
      </c>
      <c r="U49" s="222">
        <v>3.58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68" t="s">
        <v>20</v>
      </c>
      <c r="B50" s="320">
        <v>933</v>
      </c>
      <c r="C50" s="321">
        <v>950</v>
      </c>
      <c r="D50" s="322">
        <v>982</v>
      </c>
      <c r="E50" s="323">
        <v>1131</v>
      </c>
      <c r="F50" s="321">
        <v>1257</v>
      </c>
      <c r="G50" s="322">
        <v>1466</v>
      </c>
      <c r="H50" s="323">
        <v>1676</v>
      </c>
      <c r="I50" s="321">
        <v>1885</v>
      </c>
      <c r="J50" s="322">
        <v>2094</v>
      </c>
      <c r="K50" s="323">
        <v>2304</v>
      </c>
      <c r="L50" s="321">
        <v>2513</v>
      </c>
      <c r="M50" s="322">
        <v>2723</v>
      </c>
      <c r="N50" s="323">
        <v>2932</v>
      </c>
      <c r="O50" s="321">
        <v>3142</v>
      </c>
      <c r="P50" s="322">
        <v>3351</v>
      </c>
      <c r="Q50" s="323">
        <v>3560</v>
      </c>
      <c r="R50" s="321">
        <v>3770</v>
      </c>
      <c r="S50" s="320">
        <v>3979</v>
      </c>
      <c r="T50" s="321">
        <v>4189</v>
      </c>
      <c r="U50" s="294">
        <v>2.38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1420</v>
      </c>
      <c r="C51" s="309">
        <v>1437</v>
      </c>
      <c r="D51" s="310">
        <v>1532</v>
      </c>
      <c r="E51" s="311">
        <v>1785</v>
      </c>
      <c r="F51" s="309">
        <v>1983</v>
      </c>
      <c r="G51" s="310">
        <v>2289</v>
      </c>
      <c r="H51" s="311">
        <v>2595</v>
      </c>
      <c r="I51" s="309">
        <v>2900</v>
      </c>
      <c r="J51" s="310">
        <v>3160</v>
      </c>
      <c r="K51" s="311">
        <v>3476</v>
      </c>
      <c r="L51" s="309">
        <v>3769</v>
      </c>
      <c r="M51" s="310">
        <v>4084</v>
      </c>
      <c r="N51" s="311">
        <v>4398</v>
      </c>
      <c r="O51" s="309">
        <v>4712</v>
      </c>
      <c r="P51" s="310">
        <v>5027</v>
      </c>
      <c r="Q51" s="311">
        <v>5341</v>
      </c>
      <c r="R51" s="309">
        <v>5655</v>
      </c>
      <c r="S51" s="308">
        <v>5969</v>
      </c>
      <c r="T51" s="309">
        <v>6283</v>
      </c>
      <c r="U51" s="222">
        <v>3.57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68" t="s">
        <v>21</v>
      </c>
      <c r="B52" s="312">
        <v>975</v>
      </c>
      <c r="C52" s="313">
        <v>994</v>
      </c>
      <c r="D52" s="314">
        <v>1027</v>
      </c>
      <c r="E52" s="315">
        <v>1182</v>
      </c>
      <c r="F52" s="313">
        <v>1314</v>
      </c>
      <c r="G52" s="314">
        <v>1533</v>
      </c>
      <c r="H52" s="315">
        <v>1752</v>
      </c>
      <c r="I52" s="313">
        <v>1971</v>
      </c>
      <c r="J52" s="314">
        <v>2190</v>
      </c>
      <c r="K52" s="315">
        <v>2409</v>
      </c>
      <c r="L52" s="313">
        <v>2628</v>
      </c>
      <c r="M52" s="314">
        <v>2846</v>
      </c>
      <c r="N52" s="315">
        <v>3065</v>
      </c>
      <c r="O52" s="313">
        <v>3284</v>
      </c>
      <c r="P52" s="314">
        <v>3503</v>
      </c>
      <c r="Q52" s="315">
        <v>3722</v>
      </c>
      <c r="R52" s="313">
        <v>3941</v>
      </c>
      <c r="S52" s="312">
        <v>4160</v>
      </c>
      <c r="T52" s="313">
        <v>4379</v>
      </c>
      <c r="U52" s="294">
        <v>2.38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1482</v>
      </c>
      <c r="C53" s="309">
        <v>1501</v>
      </c>
      <c r="D53" s="310">
        <v>1602</v>
      </c>
      <c r="E53" s="311">
        <v>1855</v>
      </c>
      <c r="F53" s="309">
        <v>2073</v>
      </c>
      <c r="G53" s="310">
        <v>2391</v>
      </c>
      <c r="H53" s="311">
        <v>2712</v>
      </c>
      <c r="I53" s="309">
        <v>3030</v>
      </c>
      <c r="J53" s="310">
        <v>3303</v>
      </c>
      <c r="K53" s="311">
        <v>3630</v>
      </c>
      <c r="L53" s="309">
        <v>3936</v>
      </c>
      <c r="M53" s="310">
        <v>4258</v>
      </c>
      <c r="N53" s="311">
        <v>4585</v>
      </c>
      <c r="O53" s="309">
        <v>4913</v>
      </c>
      <c r="P53" s="310">
        <v>5240</v>
      </c>
      <c r="Q53" s="311">
        <v>5568</v>
      </c>
      <c r="R53" s="309">
        <v>5895</v>
      </c>
      <c r="S53" s="308">
        <v>6223</v>
      </c>
      <c r="T53" s="309">
        <v>6550</v>
      </c>
      <c r="U53" s="222">
        <v>3.5599999999999996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68" t="s">
        <v>22</v>
      </c>
      <c r="B54" s="312">
        <v>1018</v>
      </c>
      <c r="C54" s="313">
        <v>1037</v>
      </c>
      <c r="D54" s="314">
        <v>1071</v>
      </c>
      <c r="E54" s="315">
        <v>1234</v>
      </c>
      <c r="F54" s="313">
        <v>1371</v>
      </c>
      <c r="G54" s="314">
        <v>1599</v>
      </c>
      <c r="H54" s="315">
        <v>1828</v>
      </c>
      <c r="I54" s="313">
        <v>2056</v>
      </c>
      <c r="J54" s="314">
        <v>2285</v>
      </c>
      <c r="K54" s="315">
        <v>2513</v>
      </c>
      <c r="L54" s="313">
        <v>2742</v>
      </c>
      <c r="M54" s="314">
        <v>2970</v>
      </c>
      <c r="N54" s="315">
        <v>3199</v>
      </c>
      <c r="O54" s="313">
        <v>3427</v>
      </c>
      <c r="P54" s="314">
        <v>3656</v>
      </c>
      <c r="Q54" s="315">
        <v>3884</v>
      </c>
      <c r="R54" s="313">
        <v>4113</v>
      </c>
      <c r="S54" s="312">
        <v>4341</v>
      </c>
      <c r="T54" s="313">
        <v>4570</v>
      </c>
      <c r="U54" s="294">
        <v>2.38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1547</v>
      </c>
      <c r="C55" s="317">
        <v>1566</v>
      </c>
      <c r="D55" s="318">
        <v>1671</v>
      </c>
      <c r="E55" s="319">
        <v>1918</v>
      </c>
      <c r="F55" s="317">
        <v>2141</v>
      </c>
      <c r="G55" s="318">
        <v>2471</v>
      </c>
      <c r="H55" s="319">
        <v>2804</v>
      </c>
      <c r="I55" s="317">
        <v>3153</v>
      </c>
      <c r="J55" s="318">
        <v>3445</v>
      </c>
      <c r="K55" s="319">
        <v>3784</v>
      </c>
      <c r="L55" s="317">
        <v>4104</v>
      </c>
      <c r="M55" s="318">
        <v>4443</v>
      </c>
      <c r="N55" s="319">
        <v>4785</v>
      </c>
      <c r="O55" s="317">
        <v>5126</v>
      </c>
      <c r="P55" s="318">
        <v>5468</v>
      </c>
      <c r="Q55" s="319">
        <v>5810</v>
      </c>
      <c r="R55" s="317">
        <v>6152</v>
      </c>
      <c r="S55" s="316">
        <v>6493</v>
      </c>
      <c r="T55" s="317">
        <v>6835</v>
      </c>
      <c r="U55" s="222">
        <v>3.5599999999999996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68" t="s">
        <v>130</v>
      </c>
      <c r="B56" s="320">
        <v>1060</v>
      </c>
      <c r="C56" s="321">
        <v>1080</v>
      </c>
      <c r="D56" s="322">
        <v>1116</v>
      </c>
      <c r="E56" s="323">
        <v>1285</v>
      </c>
      <c r="F56" s="321">
        <v>1428</v>
      </c>
      <c r="G56" s="322">
        <v>1666</v>
      </c>
      <c r="H56" s="323">
        <v>1904</v>
      </c>
      <c r="I56" s="321">
        <v>2142</v>
      </c>
      <c r="J56" s="322">
        <v>2380</v>
      </c>
      <c r="K56" s="323">
        <v>2618</v>
      </c>
      <c r="L56" s="321">
        <v>2856</v>
      </c>
      <c r="M56" s="322">
        <v>3094</v>
      </c>
      <c r="N56" s="323">
        <v>3332</v>
      </c>
      <c r="O56" s="321">
        <v>3570</v>
      </c>
      <c r="P56" s="322">
        <v>3808</v>
      </c>
      <c r="Q56" s="323">
        <v>4046</v>
      </c>
      <c r="R56" s="321">
        <v>4284</v>
      </c>
      <c r="S56" s="320">
        <v>4522</v>
      </c>
      <c r="T56" s="321">
        <v>4760</v>
      </c>
      <c r="U56" s="294">
        <v>2.38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1590</v>
      </c>
      <c r="C57" s="309">
        <v>1632</v>
      </c>
      <c r="D57" s="310">
        <v>1740</v>
      </c>
      <c r="E57" s="311">
        <v>2000</v>
      </c>
      <c r="F57" s="309">
        <v>2232</v>
      </c>
      <c r="G57" s="310">
        <v>2576</v>
      </c>
      <c r="H57" s="311">
        <v>2920</v>
      </c>
      <c r="I57" s="309">
        <v>3285</v>
      </c>
      <c r="J57" s="310">
        <v>3590</v>
      </c>
      <c r="K57" s="311">
        <v>3938</v>
      </c>
      <c r="L57" s="309">
        <v>4272</v>
      </c>
      <c r="M57" s="310">
        <v>4628</v>
      </c>
      <c r="N57" s="311">
        <v>4984</v>
      </c>
      <c r="O57" s="309">
        <v>5340</v>
      </c>
      <c r="P57" s="310">
        <v>5696</v>
      </c>
      <c r="Q57" s="311">
        <v>6052</v>
      </c>
      <c r="R57" s="309">
        <v>6408</v>
      </c>
      <c r="S57" s="308">
        <v>6764</v>
      </c>
      <c r="T57" s="309">
        <v>7120</v>
      </c>
      <c r="U57" s="222">
        <v>3.5599999999999996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1102</v>
      </c>
      <c r="C58" s="313">
        <v>1123</v>
      </c>
      <c r="D58" s="314">
        <v>1161</v>
      </c>
      <c r="E58" s="315">
        <v>1336</v>
      </c>
      <c r="F58" s="313">
        <v>1485</v>
      </c>
      <c r="G58" s="314">
        <v>1733</v>
      </c>
      <c r="H58" s="315">
        <v>1980</v>
      </c>
      <c r="I58" s="313">
        <v>2228</v>
      </c>
      <c r="J58" s="314">
        <v>2475</v>
      </c>
      <c r="K58" s="315">
        <v>2723</v>
      </c>
      <c r="L58" s="313">
        <v>2970</v>
      </c>
      <c r="M58" s="314">
        <v>3218</v>
      </c>
      <c r="N58" s="315">
        <v>3465</v>
      </c>
      <c r="O58" s="313">
        <v>3713</v>
      </c>
      <c r="P58" s="314">
        <v>3960</v>
      </c>
      <c r="Q58" s="315">
        <v>4208</v>
      </c>
      <c r="R58" s="313">
        <v>4455</v>
      </c>
      <c r="S58" s="312">
        <v>4703</v>
      </c>
      <c r="T58" s="313">
        <v>4950</v>
      </c>
      <c r="U58" s="294">
        <v>2.38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1654</v>
      </c>
      <c r="C59" s="309">
        <v>1697</v>
      </c>
      <c r="D59" s="310">
        <v>1810</v>
      </c>
      <c r="E59" s="311">
        <v>2080</v>
      </c>
      <c r="F59" s="309">
        <v>2321</v>
      </c>
      <c r="G59" s="310">
        <v>2679</v>
      </c>
      <c r="H59" s="311">
        <v>3037</v>
      </c>
      <c r="I59" s="309">
        <v>3416</v>
      </c>
      <c r="J59" s="310">
        <v>3734</v>
      </c>
      <c r="K59" s="311">
        <v>4096</v>
      </c>
      <c r="L59" s="309">
        <v>4443</v>
      </c>
      <c r="M59" s="310">
        <v>4813</v>
      </c>
      <c r="N59" s="311">
        <v>5183</v>
      </c>
      <c r="O59" s="309">
        <v>5554</v>
      </c>
      <c r="P59" s="310">
        <v>5924</v>
      </c>
      <c r="Q59" s="311">
        <v>6294</v>
      </c>
      <c r="R59" s="309">
        <v>6664</v>
      </c>
      <c r="S59" s="308">
        <v>7035</v>
      </c>
      <c r="T59" s="309">
        <v>7405</v>
      </c>
      <c r="U59" s="222">
        <v>3.5599999999999996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68" t="s">
        <v>132</v>
      </c>
      <c r="B60" s="312">
        <v>1145</v>
      </c>
      <c r="C60" s="313">
        <v>1166</v>
      </c>
      <c r="D60" s="314">
        <v>1205</v>
      </c>
      <c r="E60" s="315">
        <v>1388</v>
      </c>
      <c r="F60" s="313">
        <v>1542</v>
      </c>
      <c r="G60" s="314">
        <v>1799</v>
      </c>
      <c r="H60" s="315">
        <v>2056</v>
      </c>
      <c r="I60" s="313">
        <v>2313</v>
      </c>
      <c r="J60" s="314">
        <v>2570</v>
      </c>
      <c r="K60" s="315">
        <v>2827</v>
      </c>
      <c r="L60" s="313">
        <v>3084</v>
      </c>
      <c r="M60" s="314">
        <v>3342</v>
      </c>
      <c r="N60" s="315">
        <v>3599</v>
      </c>
      <c r="O60" s="313">
        <v>3856</v>
      </c>
      <c r="P60" s="314">
        <v>4113</v>
      </c>
      <c r="Q60" s="315">
        <v>4370</v>
      </c>
      <c r="R60" s="313">
        <v>4627</v>
      </c>
      <c r="S60" s="312">
        <v>4884</v>
      </c>
      <c r="T60" s="313">
        <v>5141</v>
      </c>
      <c r="U60" s="294">
        <v>2.38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1717</v>
      </c>
      <c r="C61" s="317">
        <v>1763</v>
      </c>
      <c r="D61" s="318">
        <v>1879</v>
      </c>
      <c r="E61" s="319">
        <v>2160</v>
      </c>
      <c r="F61" s="317">
        <v>2411</v>
      </c>
      <c r="G61" s="318">
        <v>2782</v>
      </c>
      <c r="H61" s="319">
        <v>3154</v>
      </c>
      <c r="I61" s="317">
        <v>3548</v>
      </c>
      <c r="J61" s="318">
        <v>3877</v>
      </c>
      <c r="K61" s="319">
        <v>4253</v>
      </c>
      <c r="L61" s="317">
        <v>4614</v>
      </c>
      <c r="M61" s="318">
        <v>4998</v>
      </c>
      <c r="N61" s="319">
        <v>5383</v>
      </c>
      <c r="O61" s="317">
        <v>5767</v>
      </c>
      <c r="P61" s="318">
        <v>6152</v>
      </c>
      <c r="Q61" s="319">
        <v>6536</v>
      </c>
      <c r="R61" s="317">
        <v>6921</v>
      </c>
      <c r="S61" s="316">
        <v>7305</v>
      </c>
      <c r="T61" s="317">
        <v>7690</v>
      </c>
      <c r="U61" s="222">
        <v>3.5599999999999996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68" t="s">
        <v>133</v>
      </c>
      <c r="B62" s="320">
        <v>1187</v>
      </c>
      <c r="C62" s="321">
        <v>1210</v>
      </c>
      <c r="D62" s="322">
        <v>1250</v>
      </c>
      <c r="E62" s="323">
        <v>1439</v>
      </c>
      <c r="F62" s="321">
        <v>1599</v>
      </c>
      <c r="G62" s="322">
        <v>1866</v>
      </c>
      <c r="H62" s="323">
        <v>2132</v>
      </c>
      <c r="I62" s="321">
        <v>2399</v>
      </c>
      <c r="J62" s="322">
        <v>2666</v>
      </c>
      <c r="K62" s="323">
        <v>2932</v>
      </c>
      <c r="L62" s="321">
        <v>3199</v>
      </c>
      <c r="M62" s="322">
        <v>3465</v>
      </c>
      <c r="N62" s="323">
        <v>3732</v>
      </c>
      <c r="O62" s="321">
        <v>3998</v>
      </c>
      <c r="P62" s="322">
        <v>4265</v>
      </c>
      <c r="Q62" s="323">
        <v>4532</v>
      </c>
      <c r="R62" s="321">
        <v>4798</v>
      </c>
      <c r="S62" s="320">
        <v>5065</v>
      </c>
      <c r="T62" s="321">
        <v>5331</v>
      </c>
      <c r="U62" s="294">
        <v>2.38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1781</v>
      </c>
      <c r="C63" s="309">
        <v>1828</v>
      </c>
      <c r="D63" s="310">
        <v>1949</v>
      </c>
      <c r="E63" s="311">
        <v>2240</v>
      </c>
      <c r="F63" s="309">
        <v>2500</v>
      </c>
      <c r="G63" s="310">
        <v>2885</v>
      </c>
      <c r="H63" s="311">
        <v>3270</v>
      </c>
      <c r="I63" s="309">
        <v>3679</v>
      </c>
      <c r="J63" s="310">
        <v>4021</v>
      </c>
      <c r="K63" s="311">
        <v>4411</v>
      </c>
      <c r="L63" s="309">
        <v>4785</v>
      </c>
      <c r="M63" s="310">
        <v>5183</v>
      </c>
      <c r="N63" s="311">
        <v>5582</v>
      </c>
      <c r="O63" s="309">
        <v>5981</v>
      </c>
      <c r="P63" s="310">
        <v>6380</v>
      </c>
      <c r="Q63" s="311">
        <v>6778</v>
      </c>
      <c r="R63" s="309">
        <v>7177</v>
      </c>
      <c r="S63" s="308">
        <v>7576</v>
      </c>
      <c r="T63" s="309">
        <v>7974</v>
      </c>
      <c r="U63" s="222">
        <v>3.5599999999999996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68" t="s">
        <v>134</v>
      </c>
      <c r="B64" s="312">
        <v>1230</v>
      </c>
      <c r="C64" s="313">
        <v>1253</v>
      </c>
      <c r="D64" s="314">
        <v>1295</v>
      </c>
      <c r="E64" s="315">
        <v>1491</v>
      </c>
      <c r="F64" s="313">
        <v>1656</v>
      </c>
      <c r="G64" s="314">
        <v>1933</v>
      </c>
      <c r="H64" s="315">
        <v>2209</v>
      </c>
      <c r="I64" s="313">
        <v>2485</v>
      </c>
      <c r="J64" s="314">
        <v>2761</v>
      </c>
      <c r="K64" s="315">
        <v>3037</v>
      </c>
      <c r="L64" s="313">
        <v>3313</v>
      </c>
      <c r="M64" s="314">
        <v>3589</v>
      </c>
      <c r="N64" s="315">
        <v>3865</v>
      </c>
      <c r="O64" s="313">
        <v>4141</v>
      </c>
      <c r="P64" s="314">
        <v>4417</v>
      </c>
      <c r="Q64" s="315">
        <v>4693</v>
      </c>
      <c r="R64" s="313">
        <v>4969</v>
      </c>
      <c r="S64" s="312">
        <v>5246</v>
      </c>
      <c r="T64" s="313">
        <v>5522</v>
      </c>
      <c r="U64" s="294">
        <v>2.38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1844</v>
      </c>
      <c r="C65" s="309">
        <v>1893</v>
      </c>
      <c r="D65" s="310">
        <v>2018</v>
      </c>
      <c r="E65" s="311">
        <v>2320</v>
      </c>
      <c r="F65" s="309">
        <v>2589</v>
      </c>
      <c r="G65" s="310">
        <v>2988</v>
      </c>
      <c r="H65" s="311">
        <v>3387</v>
      </c>
      <c r="I65" s="309">
        <v>3811</v>
      </c>
      <c r="J65" s="310">
        <v>4164</v>
      </c>
      <c r="K65" s="311">
        <v>4568</v>
      </c>
      <c r="L65" s="309">
        <v>4956</v>
      </c>
      <c r="M65" s="310">
        <v>5368</v>
      </c>
      <c r="N65" s="311">
        <v>5781</v>
      </c>
      <c r="O65" s="309">
        <v>6194</v>
      </c>
      <c r="P65" s="310">
        <v>6607</v>
      </c>
      <c r="Q65" s="311">
        <v>7020</v>
      </c>
      <c r="R65" s="309">
        <v>7433</v>
      </c>
      <c r="S65" s="308">
        <v>7846</v>
      </c>
      <c r="T65" s="309">
        <v>8259</v>
      </c>
      <c r="U65" s="222">
        <v>3.5599999999999996</v>
      </c>
    </row>
    <row r="66" spans="1:42" x14ac:dyDescent="0.15">
      <c r="A66" s="368" t="s">
        <v>135</v>
      </c>
      <c r="B66" s="312">
        <v>1272</v>
      </c>
      <c r="C66" s="313">
        <v>1296</v>
      </c>
      <c r="D66" s="314">
        <v>1339</v>
      </c>
      <c r="E66" s="315">
        <v>1542</v>
      </c>
      <c r="F66" s="313">
        <v>1714</v>
      </c>
      <c r="G66" s="314">
        <v>1999</v>
      </c>
      <c r="H66" s="315">
        <v>2285</v>
      </c>
      <c r="I66" s="313">
        <v>2570</v>
      </c>
      <c r="J66" s="314">
        <v>2856</v>
      </c>
      <c r="K66" s="315">
        <v>3142</v>
      </c>
      <c r="L66" s="313">
        <v>3427</v>
      </c>
      <c r="M66" s="314">
        <v>3713</v>
      </c>
      <c r="N66" s="315">
        <v>3998</v>
      </c>
      <c r="O66" s="313">
        <v>4284</v>
      </c>
      <c r="P66" s="314">
        <v>4570</v>
      </c>
      <c r="Q66" s="315">
        <v>4855</v>
      </c>
      <c r="R66" s="313">
        <v>5141</v>
      </c>
      <c r="S66" s="312">
        <v>5426</v>
      </c>
      <c r="T66" s="313">
        <v>5712</v>
      </c>
      <c r="U66" s="294">
        <v>2.38</v>
      </c>
    </row>
    <row r="67" spans="1:42" x14ac:dyDescent="0.15">
      <c r="A67" s="270">
        <v>1500</v>
      </c>
      <c r="B67" s="316">
        <v>1908</v>
      </c>
      <c r="C67" s="317">
        <v>1958</v>
      </c>
      <c r="D67" s="318">
        <v>2088</v>
      </c>
      <c r="E67" s="319">
        <v>2400</v>
      </c>
      <c r="F67" s="317">
        <v>2678</v>
      </c>
      <c r="G67" s="318">
        <v>3091</v>
      </c>
      <c r="H67" s="319">
        <v>3504</v>
      </c>
      <c r="I67" s="317">
        <v>3942</v>
      </c>
      <c r="J67" s="318">
        <v>4308</v>
      </c>
      <c r="K67" s="319">
        <v>4726</v>
      </c>
      <c r="L67" s="317">
        <v>5126</v>
      </c>
      <c r="M67" s="318">
        <v>5554</v>
      </c>
      <c r="N67" s="319">
        <v>5981</v>
      </c>
      <c r="O67" s="317">
        <v>6408</v>
      </c>
      <c r="P67" s="318">
        <v>6835</v>
      </c>
      <c r="Q67" s="319">
        <v>7262</v>
      </c>
      <c r="R67" s="317">
        <v>7690</v>
      </c>
      <c r="S67" s="316">
        <v>8117</v>
      </c>
      <c r="T67" s="317">
        <v>8544</v>
      </c>
      <c r="U67" s="222">
        <v>3.5599999999999996</v>
      </c>
    </row>
    <row r="68" spans="1:42" x14ac:dyDescent="0.15">
      <c r="A68" s="264"/>
      <c r="B68" s="293">
        <v>5.3</v>
      </c>
      <c r="C68" s="293">
        <v>3.6</v>
      </c>
      <c r="D68" s="264">
        <v>2.79</v>
      </c>
      <c r="E68" s="264">
        <v>2.57</v>
      </c>
      <c r="F68" s="264">
        <v>2.38</v>
      </c>
      <c r="G68" s="264">
        <v>2.38</v>
      </c>
      <c r="H68" s="264">
        <v>2.38</v>
      </c>
      <c r="I68" s="264">
        <v>2.38</v>
      </c>
      <c r="J68" s="264">
        <v>2.38</v>
      </c>
      <c r="K68" s="264">
        <v>2.38</v>
      </c>
      <c r="L68" s="264">
        <v>2.38</v>
      </c>
      <c r="M68" s="264">
        <v>2.38</v>
      </c>
      <c r="N68" s="264">
        <v>2.38</v>
      </c>
      <c r="O68" s="264">
        <v>2.38</v>
      </c>
      <c r="P68" s="264">
        <v>2.38</v>
      </c>
      <c r="Q68" s="264">
        <v>2.38</v>
      </c>
      <c r="R68" s="264">
        <v>2.38</v>
      </c>
      <c r="S68" s="264">
        <v>2.38</v>
      </c>
      <c r="T68" s="264">
        <v>2.38</v>
      </c>
    </row>
    <row r="69" spans="1:42" x14ac:dyDescent="0.15">
      <c r="A69" s="264"/>
      <c r="B69" s="265">
        <v>7.9499999999999993</v>
      </c>
      <c r="C69" s="219">
        <v>5.44</v>
      </c>
      <c r="D69" s="219">
        <v>4.3499999999999996</v>
      </c>
      <c r="E69" s="219">
        <v>4</v>
      </c>
      <c r="F69" s="219">
        <v>3.7199999999999998</v>
      </c>
      <c r="G69" s="219">
        <v>3.6799999999999997</v>
      </c>
      <c r="H69" s="219">
        <v>3.65</v>
      </c>
      <c r="I69" s="219">
        <v>3.65</v>
      </c>
      <c r="J69" s="219">
        <v>3.59</v>
      </c>
      <c r="K69" s="219">
        <v>3.58</v>
      </c>
      <c r="L69" s="219">
        <v>3.5599999999999996</v>
      </c>
      <c r="M69" s="219">
        <v>3.5599999999999996</v>
      </c>
      <c r="N69" s="219">
        <v>3.5599999999999996</v>
      </c>
      <c r="O69" s="219">
        <v>3.5599999999999996</v>
      </c>
      <c r="P69" s="219">
        <v>3.5599999999999996</v>
      </c>
      <c r="Q69" s="219">
        <v>3.5599999999999996</v>
      </c>
      <c r="R69" s="219">
        <v>3.5599999999999996</v>
      </c>
      <c r="S69" s="219">
        <v>3.5599999999999996</v>
      </c>
      <c r="T69" s="219">
        <v>3.5599999999999996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71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71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P106" si="0">ROUND(W76*$T$76,0)</f>
        <v>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372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372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349</v>
      </c>
      <c r="C78" s="248">
        <f t="shared" si="0"/>
        <v>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349</v>
      </c>
      <c r="X78" s="295"/>
      <c r="Y78" s="295"/>
      <c r="Z78" s="295"/>
      <c r="AA78" s="295"/>
      <c r="AB78" s="295"/>
      <c r="AC78" s="295"/>
      <c r="AD78" s="295"/>
      <c r="AE78" s="295"/>
      <c r="AF78" s="295"/>
      <c r="AG78" s="372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487</v>
      </c>
      <c r="C79" s="245">
        <f t="shared" si="0"/>
        <v>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487</v>
      </c>
      <c r="X79" s="295"/>
      <c r="Y79" s="295"/>
      <c r="Z79" s="295"/>
      <c r="AA79" s="295"/>
      <c r="AB79" s="295"/>
      <c r="AC79" s="295"/>
      <c r="AD79" s="295"/>
      <c r="AE79" s="295"/>
      <c r="AF79" s="295"/>
      <c r="AG79" s="372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349</v>
      </c>
      <c r="C80" s="248">
        <f t="shared" si="0"/>
        <v>349</v>
      </c>
      <c r="D80" s="248">
        <f t="shared" si="0"/>
        <v>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349</v>
      </c>
      <c r="X80" s="295">
        <v>349</v>
      </c>
      <c r="Y80" s="295"/>
      <c r="Z80" s="295"/>
      <c r="AA80" s="295"/>
      <c r="AB80" s="295"/>
      <c r="AC80" s="295"/>
      <c r="AD80" s="295"/>
      <c r="AE80" s="295"/>
      <c r="AF80" s="295"/>
      <c r="AG80" s="372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506</v>
      </c>
      <c r="C81" s="245">
        <f t="shared" si="0"/>
        <v>506</v>
      </c>
      <c r="D81" s="245">
        <f t="shared" si="0"/>
        <v>0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506</v>
      </c>
      <c r="X81" s="295">
        <f>X80+C151</f>
        <v>506</v>
      </c>
      <c r="Y81" s="295"/>
      <c r="Z81" s="295"/>
      <c r="AA81" s="295"/>
      <c r="AB81" s="295"/>
      <c r="AC81" s="295"/>
      <c r="AD81" s="295"/>
      <c r="AE81" s="295"/>
      <c r="AF81" s="295"/>
      <c r="AG81" s="372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349</v>
      </c>
      <c r="C82" s="248">
        <f t="shared" si="0"/>
        <v>349</v>
      </c>
      <c r="D82" s="248">
        <f t="shared" si="0"/>
        <v>349</v>
      </c>
      <c r="E82" s="248">
        <f t="shared" si="0"/>
        <v>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349</v>
      </c>
      <c r="X82" s="295">
        <v>349</v>
      </c>
      <c r="Y82" s="250">
        <v>349</v>
      </c>
      <c r="Z82" s="250"/>
      <c r="AA82" s="250"/>
      <c r="AB82" s="250"/>
      <c r="AC82" s="250"/>
      <c r="AD82" s="250"/>
      <c r="AE82" s="295"/>
      <c r="AF82" s="295"/>
      <c r="AG82" s="372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524</v>
      </c>
      <c r="C83" s="245">
        <f t="shared" si="0"/>
        <v>524</v>
      </c>
      <c r="D83" s="245">
        <f t="shared" si="0"/>
        <v>533</v>
      </c>
      <c r="E83" s="245">
        <f t="shared" si="0"/>
        <v>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524</v>
      </c>
      <c r="X83" s="295">
        <f>X82+C153</f>
        <v>524</v>
      </c>
      <c r="Y83" s="250">
        <f>Y82+D153</f>
        <v>533</v>
      </c>
      <c r="Z83" s="250"/>
      <c r="AA83" s="250"/>
      <c r="AB83" s="250"/>
      <c r="AC83" s="250"/>
      <c r="AD83" s="250"/>
      <c r="AE83" s="295"/>
      <c r="AF83" s="295"/>
      <c r="AG83" s="372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390</v>
      </c>
      <c r="C84" s="248">
        <f t="shared" si="0"/>
        <v>390</v>
      </c>
      <c r="D84" s="248">
        <f t="shared" si="0"/>
        <v>390</v>
      </c>
      <c r="E84" s="248">
        <f t="shared" si="0"/>
        <v>441</v>
      </c>
      <c r="F84" s="248">
        <f t="shared" si="0"/>
        <v>0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390</v>
      </c>
      <c r="X84" s="295">
        <v>390</v>
      </c>
      <c r="Y84" s="250">
        <v>390</v>
      </c>
      <c r="Z84" s="250">
        <v>441</v>
      </c>
      <c r="AA84" s="250"/>
      <c r="AB84" s="250"/>
      <c r="AC84" s="250"/>
      <c r="AD84" s="250"/>
      <c r="AE84" s="295"/>
      <c r="AF84" s="295"/>
      <c r="AG84" s="372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580</v>
      </c>
      <c r="C85" s="252">
        <f t="shared" si="0"/>
        <v>580</v>
      </c>
      <c r="D85" s="252">
        <f t="shared" si="0"/>
        <v>602</v>
      </c>
      <c r="E85" s="252">
        <f t="shared" si="0"/>
        <v>662</v>
      </c>
      <c r="F85" s="252">
        <f t="shared" si="0"/>
        <v>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580</v>
      </c>
      <c r="X85" s="295">
        <f>X84+C155</f>
        <v>580</v>
      </c>
      <c r="Y85" s="250">
        <f>Y84+D155</f>
        <v>602</v>
      </c>
      <c r="Z85" s="250">
        <f>Z84+E155</f>
        <v>662</v>
      </c>
      <c r="AA85" s="250"/>
      <c r="AB85" s="250"/>
      <c r="AC85" s="250"/>
      <c r="AD85" s="250"/>
      <c r="AE85" s="295"/>
      <c r="AF85" s="295"/>
      <c r="AG85" s="372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432</v>
      </c>
      <c r="C86" s="241">
        <f t="shared" si="0"/>
        <v>432</v>
      </c>
      <c r="D86" s="241">
        <f t="shared" si="0"/>
        <v>432</v>
      </c>
      <c r="E86" s="241">
        <f t="shared" si="0"/>
        <v>482</v>
      </c>
      <c r="F86" s="241">
        <f t="shared" si="0"/>
        <v>545</v>
      </c>
      <c r="G86" s="241">
        <f t="shared" si="0"/>
        <v>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432</v>
      </c>
      <c r="X86" s="295">
        <v>432</v>
      </c>
      <c r="Y86" s="250">
        <v>432</v>
      </c>
      <c r="Z86" s="250">
        <v>482</v>
      </c>
      <c r="AA86" s="250">
        <v>545</v>
      </c>
      <c r="AB86" s="250"/>
      <c r="AC86" s="250"/>
      <c r="AD86" s="250"/>
      <c r="AE86" s="295"/>
      <c r="AF86" s="295"/>
      <c r="AG86" s="372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640</v>
      </c>
      <c r="C87" s="245">
        <f t="shared" si="0"/>
        <v>640</v>
      </c>
      <c r="D87" s="245">
        <f t="shared" si="0"/>
        <v>668</v>
      </c>
      <c r="E87" s="245">
        <f t="shared" si="0"/>
        <v>732</v>
      </c>
      <c r="F87" s="245">
        <f t="shared" si="0"/>
        <v>816</v>
      </c>
      <c r="G87" s="245">
        <f t="shared" si="0"/>
        <v>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>W86+B157</f>
        <v>640</v>
      </c>
      <c r="X87" s="295">
        <f>X86+C157</f>
        <v>640</v>
      </c>
      <c r="Y87" s="250">
        <f>Y86+D157</f>
        <v>668</v>
      </c>
      <c r="Z87" s="250">
        <f>Z86+E157</f>
        <v>732</v>
      </c>
      <c r="AA87" s="250">
        <f>AA86+F157</f>
        <v>816</v>
      </c>
      <c r="AB87" s="250"/>
      <c r="AC87" s="250"/>
      <c r="AD87" s="250"/>
      <c r="AE87" s="295"/>
      <c r="AF87" s="295"/>
      <c r="AG87" s="372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463</v>
      </c>
      <c r="C88" s="248">
        <f t="shared" si="0"/>
        <v>463</v>
      </c>
      <c r="D88" s="248">
        <f t="shared" si="0"/>
        <v>463</v>
      </c>
      <c r="E88" s="248">
        <f t="shared" si="0"/>
        <v>525</v>
      </c>
      <c r="F88" s="248">
        <f t="shared" si="0"/>
        <v>596</v>
      </c>
      <c r="G88" s="248">
        <f t="shared" si="0"/>
        <v>658</v>
      </c>
      <c r="H88" s="248">
        <f t="shared" si="0"/>
        <v>0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463</v>
      </c>
      <c r="X88" s="295">
        <v>463</v>
      </c>
      <c r="Y88" s="250">
        <v>463</v>
      </c>
      <c r="Z88" s="250">
        <v>525</v>
      </c>
      <c r="AA88" s="250">
        <v>596</v>
      </c>
      <c r="AB88" s="250">
        <v>658</v>
      </c>
      <c r="AC88" s="250"/>
      <c r="AD88" s="250"/>
      <c r="AE88" s="295"/>
      <c r="AF88" s="295"/>
      <c r="AG88" s="372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692</v>
      </c>
      <c r="C89" s="245">
        <f t="shared" si="0"/>
        <v>692</v>
      </c>
      <c r="D89" s="245">
        <f t="shared" si="0"/>
        <v>716</v>
      </c>
      <c r="E89" s="245">
        <f t="shared" si="0"/>
        <v>805</v>
      </c>
      <c r="F89" s="245">
        <f t="shared" si="0"/>
        <v>899</v>
      </c>
      <c r="G89" s="245">
        <f t="shared" si="0"/>
        <v>975</v>
      </c>
      <c r="H89" s="245">
        <f t="shared" si="0"/>
        <v>0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B89" si="1">W88+B159</f>
        <v>692</v>
      </c>
      <c r="X89" s="295">
        <f t="shared" si="1"/>
        <v>692</v>
      </c>
      <c r="Y89" s="250">
        <f t="shared" si="1"/>
        <v>716</v>
      </c>
      <c r="Z89" s="250">
        <f t="shared" si="1"/>
        <v>805</v>
      </c>
      <c r="AA89" s="250">
        <f t="shared" si="1"/>
        <v>899</v>
      </c>
      <c r="AB89" s="250">
        <f t="shared" si="1"/>
        <v>975</v>
      </c>
      <c r="AC89" s="250"/>
      <c r="AD89" s="250"/>
      <c r="AE89" s="295"/>
      <c r="AF89" s="295"/>
      <c r="AG89" s="372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504</v>
      </c>
      <c r="C90" s="248">
        <f t="shared" si="0"/>
        <v>504</v>
      </c>
      <c r="D90" s="248">
        <f t="shared" si="0"/>
        <v>504</v>
      </c>
      <c r="E90" s="248">
        <f t="shared" si="0"/>
        <v>566</v>
      </c>
      <c r="F90" s="248">
        <f t="shared" si="0"/>
        <v>648</v>
      </c>
      <c r="G90" s="248">
        <f t="shared" si="0"/>
        <v>721</v>
      </c>
      <c r="H90" s="248">
        <f t="shared" si="0"/>
        <v>884</v>
      </c>
      <c r="I90" s="248">
        <f t="shared" si="0"/>
        <v>0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504</v>
      </c>
      <c r="X90" s="295">
        <v>504</v>
      </c>
      <c r="Y90" s="250">
        <v>504</v>
      </c>
      <c r="Z90" s="250">
        <v>566</v>
      </c>
      <c r="AA90" s="250">
        <v>648</v>
      </c>
      <c r="AB90" s="250">
        <v>721</v>
      </c>
      <c r="AC90" s="250">
        <v>884</v>
      </c>
      <c r="AD90" s="250"/>
      <c r="AE90" s="295"/>
      <c r="AF90" s="295"/>
      <c r="AG90" s="372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753</v>
      </c>
      <c r="C91" s="245">
        <f t="shared" si="0"/>
        <v>753</v>
      </c>
      <c r="D91" s="245">
        <f t="shared" si="0"/>
        <v>778</v>
      </c>
      <c r="E91" s="245">
        <f t="shared" si="0"/>
        <v>862</v>
      </c>
      <c r="F91" s="245">
        <f t="shared" si="0"/>
        <v>983</v>
      </c>
      <c r="G91" s="245">
        <f t="shared" si="0"/>
        <v>1067</v>
      </c>
      <c r="H91" s="245">
        <f t="shared" si="0"/>
        <v>1289</v>
      </c>
      <c r="I91" s="245">
        <f t="shared" si="0"/>
        <v>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C91" si="2">W90+B161</f>
        <v>753</v>
      </c>
      <c r="X91" s="295">
        <f t="shared" si="2"/>
        <v>753</v>
      </c>
      <c r="Y91" s="250">
        <f t="shared" si="2"/>
        <v>778</v>
      </c>
      <c r="Z91" s="250">
        <f t="shared" si="2"/>
        <v>862</v>
      </c>
      <c r="AA91" s="250">
        <f t="shared" si="2"/>
        <v>983</v>
      </c>
      <c r="AB91" s="250">
        <f t="shared" si="2"/>
        <v>1067</v>
      </c>
      <c r="AC91" s="250">
        <f t="shared" si="2"/>
        <v>1289</v>
      </c>
      <c r="AD91" s="250"/>
      <c r="AE91" s="295"/>
      <c r="AF91" s="295"/>
      <c r="AG91" s="372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525</v>
      </c>
      <c r="C92" s="248">
        <f t="shared" si="0"/>
        <v>525</v>
      </c>
      <c r="D92" s="248">
        <f t="shared" si="0"/>
        <v>525</v>
      </c>
      <c r="E92" s="248">
        <f t="shared" si="0"/>
        <v>596</v>
      </c>
      <c r="F92" s="248">
        <f t="shared" si="0"/>
        <v>678</v>
      </c>
      <c r="G92" s="248">
        <f t="shared" si="0"/>
        <v>771</v>
      </c>
      <c r="H92" s="248">
        <f t="shared" si="0"/>
        <v>936</v>
      </c>
      <c r="I92" s="248">
        <f t="shared" si="0"/>
        <v>1018</v>
      </c>
      <c r="J92" s="248">
        <f t="shared" si="0"/>
        <v>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525</v>
      </c>
      <c r="X92" s="295">
        <v>525</v>
      </c>
      <c r="Y92" s="250">
        <v>525</v>
      </c>
      <c r="Z92" s="250">
        <v>596</v>
      </c>
      <c r="AA92" s="250">
        <v>678</v>
      </c>
      <c r="AB92" s="250">
        <v>771</v>
      </c>
      <c r="AC92" s="250">
        <v>936</v>
      </c>
      <c r="AD92" s="250">
        <v>1018</v>
      </c>
      <c r="AE92" s="295"/>
      <c r="AF92" s="295"/>
      <c r="AG92" s="372"/>
      <c r="AH92" s="243"/>
      <c r="AI92" s="243"/>
      <c r="AJ92" s="243"/>
      <c r="AK92" s="243"/>
      <c r="AL92" s="243"/>
      <c r="AM92" s="243"/>
      <c r="AN92" s="243"/>
      <c r="AO92" s="243"/>
      <c r="AP92" s="370">
        <v>2.83</v>
      </c>
    </row>
    <row r="93" spans="1:42" x14ac:dyDescent="0.15">
      <c r="A93" s="244">
        <v>500</v>
      </c>
      <c r="B93" s="245">
        <f t="shared" si="0"/>
        <v>787</v>
      </c>
      <c r="C93" s="245">
        <f t="shared" si="0"/>
        <v>787</v>
      </c>
      <c r="D93" s="245">
        <f t="shared" si="0"/>
        <v>826</v>
      </c>
      <c r="E93" s="245">
        <f t="shared" si="0"/>
        <v>913</v>
      </c>
      <c r="F93" s="245">
        <f t="shared" si="0"/>
        <v>1044</v>
      </c>
      <c r="G93" s="245">
        <f t="shared" si="0"/>
        <v>1152</v>
      </c>
      <c r="H93" s="245">
        <f t="shared" si="0"/>
        <v>1381</v>
      </c>
      <c r="I93" s="245">
        <f t="shared" si="0"/>
        <v>1510</v>
      </c>
      <c r="J93" s="245">
        <f t="shared" si="0"/>
        <v>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D93" si="3">W92+B163</f>
        <v>787</v>
      </c>
      <c r="X93" s="295">
        <f t="shared" si="3"/>
        <v>787</v>
      </c>
      <c r="Y93" s="250">
        <f t="shared" si="3"/>
        <v>826</v>
      </c>
      <c r="Z93" s="250">
        <f t="shared" si="3"/>
        <v>913</v>
      </c>
      <c r="AA93" s="250">
        <f t="shared" si="3"/>
        <v>1044</v>
      </c>
      <c r="AB93" s="250">
        <f t="shared" si="3"/>
        <v>1152</v>
      </c>
      <c r="AC93" s="250">
        <f t="shared" si="3"/>
        <v>1381</v>
      </c>
      <c r="AD93" s="250">
        <f t="shared" si="3"/>
        <v>1510</v>
      </c>
      <c r="AE93" s="295"/>
      <c r="AF93" s="295"/>
      <c r="AG93" s="372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555</v>
      </c>
      <c r="C94" s="248">
        <f t="shared" si="0"/>
        <v>555</v>
      </c>
      <c r="D94" s="248">
        <f t="shared" si="0"/>
        <v>555</v>
      </c>
      <c r="E94" s="248">
        <f t="shared" si="0"/>
        <v>617</v>
      </c>
      <c r="F94" s="248">
        <f t="shared" si="0"/>
        <v>721</v>
      </c>
      <c r="G94" s="248">
        <f t="shared" si="0"/>
        <v>813</v>
      </c>
      <c r="H94" s="248">
        <f t="shared" si="0"/>
        <v>988</v>
      </c>
      <c r="I94" s="248">
        <f t="shared" si="0"/>
        <v>1070</v>
      </c>
      <c r="J94" s="248">
        <f t="shared" si="0"/>
        <v>1188</v>
      </c>
      <c r="K94" s="248">
        <f t="shared" si="0"/>
        <v>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555</v>
      </c>
      <c r="X94" s="295">
        <v>555</v>
      </c>
      <c r="Y94" s="250">
        <v>555</v>
      </c>
      <c r="Z94" s="250">
        <v>617</v>
      </c>
      <c r="AA94" s="250">
        <v>721</v>
      </c>
      <c r="AB94" s="250">
        <v>813</v>
      </c>
      <c r="AC94" s="250">
        <v>988</v>
      </c>
      <c r="AD94" s="250">
        <v>1070</v>
      </c>
      <c r="AE94" s="383">
        <f>$AE$74*V94*AP94</f>
        <v>1188</v>
      </c>
      <c r="AF94" s="295"/>
      <c r="AG94" s="372"/>
      <c r="AH94" s="295"/>
      <c r="AI94" s="295"/>
      <c r="AJ94" s="295"/>
      <c r="AK94" s="295"/>
      <c r="AL94" s="295"/>
      <c r="AM94" s="295"/>
      <c r="AN94" s="243"/>
      <c r="AO94" s="243"/>
      <c r="AP94" s="370">
        <v>2.7</v>
      </c>
    </row>
    <row r="95" spans="1:42" x14ac:dyDescent="0.15">
      <c r="A95" s="244">
        <v>550</v>
      </c>
      <c r="B95" s="245">
        <f t="shared" si="0"/>
        <v>841</v>
      </c>
      <c r="C95" s="245">
        <f t="shared" si="0"/>
        <v>841</v>
      </c>
      <c r="D95" s="245">
        <f t="shared" si="0"/>
        <v>872</v>
      </c>
      <c r="E95" s="245">
        <f t="shared" si="0"/>
        <v>963</v>
      </c>
      <c r="F95" s="245">
        <f t="shared" si="0"/>
        <v>1121</v>
      </c>
      <c r="G95" s="245">
        <f t="shared" si="0"/>
        <v>1237</v>
      </c>
      <c r="H95" s="245">
        <f t="shared" si="0"/>
        <v>1474</v>
      </c>
      <c r="I95" s="245">
        <f t="shared" si="0"/>
        <v>1609</v>
      </c>
      <c r="J95" s="245">
        <f t="shared" si="0"/>
        <v>1785</v>
      </c>
      <c r="K95" s="245">
        <f t="shared" si="0"/>
        <v>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E95" si="4">W94+B165</f>
        <v>841</v>
      </c>
      <c r="X95" s="295">
        <f t="shared" si="4"/>
        <v>841</v>
      </c>
      <c r="Y95" s="250">
        <f t="shared" si="4"/>
        <v>872</v>
      </c>
      <c r="Z95" s="250">
        <f t="shared" si="4"/>
        <v>963</v>
      </c>
      <c r="AA95" s="250">
        <f t="shared" si="4"/>
        <v>1121</v>
      </c>
      <c r="AB95" s="250">
        <f t="shared" si="4"/>
        <v>1237</v>
      </c>
      <c r="AC95" s="250">
        <f t="shared" si="4"/>
        <v>1474</v>
      </c>
      <c r="AD95" s="250">
        <f t="shared" si="4"/>
        <v>1609</v>
      </c>
      <c r="AE95" s="383">
        <f t="shared" si="4"/>
        <v>1785</v>
      </c>
      <c r="AF95" s="295"/>
      <c r="AG95" s="372"/>
      <c r="AH95" s="295"/>
      <c r="AI95" s="295"/>
      <c r="AJ95" s="295"/>
      <c r="AK95" s="295"/>
      <c r="AL95" s="295"/>
      <c r="AM95" s="295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586</v>
      </c>
      <c r="C96" s="248">
        <f t="shared" si="0"/>
        <v>586</v>
      </c>
      <c r="D96" s="248">
        <f t="shared" si="0"/>
        <v>586</v>
      </c>
      <c r="E96" s="248">
        <f t="shared" si="0"/>
        <v>669</v>
      </c>
      <c r="F96" s="248">
        <f t="shared" si="0"/>
        <v>771</v>
      </c>
      <c r="G96" s="248">
        <f t="shared" si="0"/>
        <v>874</v>
      </c>
      <c r="H96" s="248">
        <f t="shared" si="0"/>
        <v>1050</v>
      </c>
      <c r="I96" s="248">
        <f t="shared" si="0"/>
        <v>1142</v>
      </c>
      <c r="J96" s="248">
        <f t="shared" si="0"/>
        <v>1296</v>
      </c>
      <c r="K96" s="248">
        <f t="shared" si="0"/>
        <v>1426</v>
      </c>
      <c r="L96" s="248">
        <f t="shared" si="0"/>
        <v>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586</v>
      </c>
      <c r="X96" s="295">
        <v>586</v>
      </c>
      <c r="Y96" s="250">
        <v>586</v>
      </c>
      <c r="Z96" s="250">
        <v>669</v>
      </c>
      <c r="AA96" s="250">
        <v>771</v>
      </c>
      <c r="AB96" s="250">
        <v>874</v>
      </c>
      <c r="AC96" s="250">
        <v>1050</v>
      </c>
      <c r="AD96" s="250">
        <v>1142</v>
      </c>
      <c r="AE96" s="383">
        <f>$AE$74*V96*AP96</f>
        <v>1296</v>
      </c>
      <c r="AF96" s="383">
        <f>$AF$74*V96*AP96</f>
        <v>1425.6000000000001</v>
      </c>
      <c r="AG96" s="372"/>
      <c r="AH96" s="295"/>
      <c r="AI96" s="295"/>
      <c r="AJ96" s="295"/>
      <c r="AK96" s="295"/>
      <c r="AL96" s="295"/>
      <c r="AM96" s="295"/>
      <c r="AN96" s="243"/>
      <c r="AO96" s="243"/>
      <c r="AP96" s="370">
        <v>2.7</v>
      </c>
    </row>
    <row r="97" spans="1:42" ht="13" thickBot="1" x14ac:dyDescent="0.2">
      <c r="A97" s="240">
        <v>600</v>
      </c>
      <c r="B97" s="252">
        <f t="shared" si="0"/>
        <v>889</v>
      </c>
      <c r="C97" s="252">
        <f t="shared" si="0"/>
        <v>889</v>
      </c>
      <c r="D97" s="252">
        <f t="shared" si="0"/>
        <v>924</v>
      </c>
      <c r="E97" s="252">
        <f t="shared" si="0"/>
        <v>1042</v>
      </c>
      <c r="F97" s="252">
        <f t="shared" si="0"/>
        <v>1193</v>
      </c>
      <c r="G97" s="252">
        <f t="shared" si="0"/>
        <v>1333</v>
      </c>
      <c r="H97" s="252">
        <f t="shared" si="0"/>
        <v>1562</v>
      </c>
      <c r="I97" s="252">
        <f t="shared" si="0"/>
        <v>1710</v>
      </c>
      <c r="J97" s="252">
        <f t="shared" si="0"/>
        <v>1922</v>
      </c>
      <c r="K97" s="252">
        <f t="shared" si="0"/>
        <v>2124</v>
      </c>
      <c r="L97" s="252">
        <f t="shared" si="0"/>
        <v>0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F97" si="5">W96+B167</f>
        <v>889</v>
      </c>
      <c r="X97" s="295">
        <f t="shared" si="5"/>
        <v>889</v>
      </c>
      <c r="Y97" s="250">
        <f t="shared" si="5"/>
        <v>924</v>
      </c>
      <c r="Z97" s="250">
        <f t="shared" si="5"/>
        <v>1042</v>
      </c>
      <c r="AA97" s="250">
        <f t="shared" si="5"/>
        <v>1193</v>
      </c>
      <c r="AB97" s="250">
        <f t="shared" si="5"/>
        <v>1333</v>
      </c>
      <c r="AC97" s="250">
        <f t="shared" si="5"/>
        <v>1562</v>
      </c>
      <c r="AD97" s="250">
        <f t="shared" si="5"/>
        <v>1710</v>
      </c>
      <c r="AE97" s="383">
        <f t="shared" si="5"/>
        <v>1922</v>
      </c>
      <c r="AF97" s="383">
        <f t="shared" si="5"/>
        <v>2123.6000000000004</v>
      </c>
      <c r="AG97" s="372"/>
      <c r="AH97" s="295"/>
      <c r="AI97" s="295"/>
      <c r="AJ97" s="295"/>
      <c r="AK97" s="295"/>
      <c r="AL97" s="295"/>
      <c r="AM97" s="295"/>
      <c r="AN97" s="243"/>
      <c r="AO97" s="243"/>
      <c r="AP97" s="222">
        <f>AP96+U167</f>
        <v>4.03</v>
      </c>
    </row>
    <row r="98" spans="1:42" x14ac:dyDescent="0.15">
      <c r="A98" s="238" t="s">
        <v>11</v>
      </c>
      <c r="B98" s="241">
        <f t="shared" si="0"/>
        <v>617</v>
      </c>
      <c r="C98" s="241">
        <f t="shared" si="0"/>
        <v>617</v>
      </c>
      <c r="D98" s="241">
        <f t="shared" si="0"/>
        <v>617</v>
      </c>
      <c r="E98" s="241">
        <f t="shared" si="0"/>
        <v>721</v>
      </c>
      <c r="F98" s="241">
        <f t="shared" si="0"/>
        <v>822</v>
      </c>
      <c r="G98" s="241">
        <f t="shared" si="0"/>
        <v>925</v>
      </c>
      <c r="H98" s="241">
        <f t="shared" si="0"/>
        <v>1110</v>
      </c>
      <c r="I98" s="241">
        <f t="shared" si="0"/>
        <v>1203</v>
      </c>
      <c r="J98" s="241">
        <f t="shared" si="0"/>
        <v>1336</v>
      </c>
      <c r="K98" s="241">
        <f t="shared" si="0"/>
        <v>1470</v>
      </c>
      <c r="L98" s="241">
        <f t="shared" si="0"/>
        <v>1604</v>
      </c>
      <c r="M98" s="241">
        <f t="shared" si="0"/>
        <v>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617</v>
      </c>
      <c r="X98" s="295">
        <v>617</v>
      </c>
      <c r="Y98" s="250">
        <v>617</v>
      </c>
      <c r="Z98" s="250">
        <v>721</v>
      </c>
      <c r="AA98" s="250">
        <v>822</v>
      </c>
      <c r="AB98" s="250">
        <v>925</v>
      </c>
      <c r="AC98" s="250">
        <v>1110</v>
      </c>
      <c r="AD98" s="250">
        <v>1203</v>
      </c>
      <c r="AE98" s="383">
        <f>$AE$74*V98*AP98</f>
        <v>1336.3999999999999</v>
      </c>
      <c r="AF98" s="383">
        <f>$AF$74*V98*AP98</f>
        <v>1470.04</v>
      </c>
      <c r="AG98" s="372">
        <f>$AG$74*V98*AP98</f>
        <v>1603.6799999999998</v>
      </c>
      <c r="AH98" s="295"/>
      <c r="AI98" s="295"/>
      <c r="AJ98" s="295"/>
      <c r="AK98" s="295"/>
      <c r="AL98" s="295"/>
      <c r="AM98" s="295"/>
      <c r="AN98" s="243"/>
      <c r="AO98" s="243"/>
      <c r="AP98" s="370">
        <v>2.57</v>
      </c>
    </row>
    <row r="99" spans="1:42" x14ac:dyDescent="0.15">
      <c r="A99" s="244">
        <v>650</v>
      </c>
      <c r="B99" s="245">
        <f t="shared" si="0"/>
        <v>937</v>
      </c>
      <c r="C99" s="245">
        <f t="shared" si="0"/>
        <v>937</v>
      </c>
      <c r="D99" s="245">
        <f t="shared" si="0"/>
        <v>981</v>
      </c>
      <c r="E99" s="245">
        <f t="shared" si="0"/>
        <v>1124</v>
      </c>
      <c r="F99" s="245">
        <f t="shared" si="0"/>
        <v>1269</v>
      </c>
      <c r="G99" s="245">
        <f t="shared" si="0"/>
        <v>1420</v>
      </c>
      <c r="H99" s="245">
        <f t="shared" si="0"/>
        <v>1649</v>
      </c>
      <c r="I99" s="245">
        <f t="shared" si="0"/>
        <v>1799</v>
      </c>
      <c r="J99" s="245">
        <f t="shared" si="0"/>
        <v>1994</v>
      </c>
      <c r="K99" s="245">
        <f t="shared" si="0"/>
        <v>2200</v>
      </c>
      <c r="L99" s="245">
        <f t="shared" si="0"/>
        <v>2428</v>
      </c>
      <c r="M99" s="245">
        <f t="shared" si="0"/>
        <v>0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G99" si="6">W98+B169</f>
        <v>937</v>
      </c>
      <c r="X99" s="295">
        <f t="shared" si="6"/>
        <v>937</v>
      </c>
      <c r="Y99" s="250">
        <f t="shared" si="6"/>
        <v>981</v>
      </c>
      <c r="Z99" s="250">
        <f t="shared" si="6"/>
        <v>1124</v>
      </c>
      <c r="AA99" s="250">
        <f t="shared" si="6"/>
        <v>1269</v>
      </c>
      <c r="AB99" s="250">
        <f t="shared" si="6"/>
        <v>1420</v>
      </c>
      <c r="AC99" s="250">
        <f t="shared" si="6"/>
        <v>1649</v>
      </c>
      <c r="AD99" s="250">
        <f t="shared" si="6"/>
        <v>1799</v>
      </c>
      <c r="AE99" s="383">
        <f t="shared" si="6"/>
        <v>1994.3999999999999</v>
      </c>
      <c r="AF99" s="383">
        <f t="shared" si="6"/>
        <v>2200.04</v>
      </c>
      <c r="AG99" s="372">
        <f t="shared" si="6"/>
        <v>2427.6799999999998</v>
      </c>
      <c r="AH99" s="295"/>
      <c r="AI99" s="295"/>
      <c r="AJ99" s="295"/>
      <c r="AK99" s="295"/>
      <c r="AL99" s="295"/>
      <c r="AM99" s="295"/>
      <c r="AN99" s="243"/>
      <c r="AO99" s="243"/>
      <c r="AP99" s="222">
        <f>AP98+U169</f>
        <v>3.8899999999999997</v>
      </c>
    </row>
    <row r="100" spans="1:42" x14ac:dyDescent="0.15">
      <c r="A100" s="251" t="s">
        <v>12</v>
      </c>
      <c r="B100" s="248">
        <f t="shared" si="0"/>
        <v>658</v>
      </c>
      <c r="C100" s="248">
        <f t="shared" si="0"/>
        <v>658</v>
      </c>
      <c r="D100" s="248">
        <f t="shared" si="0"/>
        <v>658</v>
      </c>
      <c r="E100" s="248">
        <f t="shared" si="0"/>
        <v>762</v>
      </c>
      <c r="F100" s="248">
        <f t="shared" si="0"/>
        <v>865</v>
      </c>
      <c r="G100" s="248">
        <f t="shared" si="0"/>
        <v>966</v>
      </c>
      <c r="H100" s="248">
        <f t="shared" si="0"/>
        <v>1173</v>
      </c>
      <c r="I100" s="248">
        <f t="shared" si="0"/>
        <v>1276</v>
      </c>
      <c r="J100" s="248">
        <f t="shared" si="0"/>
        <v>1417</v>
      </c>
      <c r="K100" s="248">
        <f t="shared" si="0"/>
        <v>1558</v>
      </c>
      <c r="L100" s="248">
        <f t="shared" si="0"/>
        <v>1700</v>
      </c>
      <c r="M100" s="248">
        <f t="shared" si="0"/>
        <v>1842</v>
      </c>
      <c r="N100" s="248">
        <f t="shared" si="0"/>
        <v>0</v>
      </c>
      <c r="O100" s="248"/>
      <c r="P100" s="248"/>
      <c r="Q100" s="248"/>
      <c r="R100" s="248"/>
      <c r="S100" s="248"/>
      <c r="T100" s="249"/>
      <c r="V100" s="239">
        <v>28</v>
      </c>
      <c r="W100" s="243">
        <v>658</v>
      </c>
      <c r="X100" s="295">
        <v>658</v>
      </c>
      <c r="Y100" s="250">
        <v>658</v>
      </c>
      <c r="Z100" s="250">
        <v>762</v>
      </c>
      <c r="AA100" s="250">
        <v>865</v>
      </c>
      <c r="AB100" s="250">
        <v>966</v>
      </c>
      <c r="AC100" s="250">
        <v>1173</v>
      </c>
      <c r="AD100" s="250">
        <v>1276</v>
      </c>
      <c r="AE100" s="383">
        <f>$AE$74*V100*AP100</f>
        <v>1416.8</v>
      </c>
      <c r="AF100" s="383">
        <f>$AF$74*V100*AP100</f>
        <v>1558.4799999999998</v>
      </c>
      <c r="AG100" s="372">
        <f>$AG$74*V100*AP100</f>
        <v>1700.1599999999999</v>
      </c>
      <c r="AH100" s="383">
        <f>$AH$74*V100*AP100</f>
        <v>1841.84</v>
      </c>
      <c r="AI100" s="295"/>
      <c r="AJ100" s="295"/>
      <c r="AK100" s="295"/>
      <c r="AL100" s="295"/>
      <c r="AM100" s="295"/>
      <c r="AN100" s="243"/>
      <c r="AO100" s="243"/>
      <c r="AP100" s="370">
        <v>2.5299999999999998</v>
      </c>
    </row>
    <row r="101" spans="1:42" x14ac:dyDescent="0.15">
      <c r="A101" s="244">
        <v>700</v>
      </c>
      <c r="B101" s="245">
        <f t="shared" si="0"/>
        <v>994</v>
      </c>
      <c r="C101" s="245">
        <f t="shared" si="0"/>
        <v>994</v>
      </c>
      <c r="D101" s="245">
        <f t="shared" si="0"/>
        <v>1039</v>
      </c>
      <c r="E101" s="245">
        <f t="shared" si="0"/>
        <v>1195</v>
      </c>
      <c r="F101" s="245">
        <f t="shared" si="0"/>
        <v>1345</v>
      </c>
      <c r="G101" s="245">
        <f t="shared" si="0"/>
        <v>1497</v>
      </c>
      <c r="H101" s="245">
        <f t="shared" si="0"/>
        <v>1767</v>
      </c>
      <c r="I101" s="245">
        <f t="shared" si="0"/>
        <v>1933</v>
      </c>
      <c r="J101" s="245">
        <f t="shared" si="0"/>
        <v>2141</v>
      </c>
      <c r="K101" s="245">
        <f t="shared" si="0"/>
        <v>2323</v>
      </c>
      <c r="L101" s="245">
        <f t="shared" si="0"/>
        <v>2582</v>
      </c>
      <c r="M101" s="245">
        <f t="shared" si="0"/>
        <v>2796</v>
      </c>
      <c r="N101" s="245">
        <f t="shared" si="0"/>
        <v>0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H101" si="7">W100+B171</f>
        <v>994</v>
      </c>
      <c r="X101" s="295">
        <f t="shared" si="7"/>
        <v>994</v>
      </c>
      <c r="Y101" s="250">
        <f t="shared" si="7"/>
        <v>1039</v>
      </c>
      <c r="Z101" s="250">
        <f t="shared" si="7"/>
        <v>1195</v>
      </c>
      <c r="AA101" s="250">
        <f t="shared" si="7"/>
        <v>1345</v>
      </c>
      <c r="AB101" s="250">
        <f t="shared" si="7"/>
        <v>1497</v>
      </c>
      <c r="AC101" s="250">
        <f t="shared" si="7"/>
        <v>1767</v>
      </c>
      <c r="AD101" s="250">
        <f t="shared" si="7"/>
        <v>1933</v>
      </c>
      <c r="AE101" s="383">
        <f t="shared" si="7"/>
        <v>2140.8000000000002</v>
      </c>
      <c r="AF101" s="383">
        <f t="shared" si="7"/>
        <v>2323.4799999999996</v>
      </c>
      <c r="AG101" s="372">
        <f t="shared" si="7"/>
        <v>2582.16</v>
      </c>
      <c r="AH101" s="383">
        <f t="shared" si="7"/>
        <v>2795.52</v>
      </c>
      <c r="AI101" s="295"/>
      <c r="AJ101" s="295"/>
      <c r="AK101" s="295"/>
      <c r="AL101" s="295"/>
      <c r="AM101" s="295"/>
      <c r="AN101" s="243"/>
      <c r="AO101" s="243"/>
      <c r="AP101" s="222">
        <f>AP100+U171</f>
        <v>3.84</v>
      </c>
    </row>
    <row r="102" spans="1:42" x14ac:dyDescent="0.15">
      <c r="A102" s="251" t="s">
        <v>13</v>
      </c>
      <c r="B102" s="248">
        <f t="shared" si="0"/>
        <v>699</v>
      </c>
      <c r="C102" s="248">
        <f t="shared" si="0"/>
        <v>699</v>
      </c>
      <c r="D102" s="248">
        <f t="shared" si="0"/>
        <v>699</v>
      </c>
      <c r="E102" s="248">
        <f t="shared" si="0"/>
        <v>803</v>
      </c>
      <c r="F102" s="248">
        <f t="shared" si="0"/>
        <v>906</v>
      </c>
      <c r="G102" s="248">
        <f t="shared" si="0"/>
        <v>1018</v>
      </c>
      <c r="H102" s="248">
        <f t="shared" si="0"/>
        <v>1224</v>
      </c>
      <c r="I102" s="248">
        <f t="shared" si="0"/>
        <v>1338</v>
      </c>
      <c r="J102" s="248">
        <f t="shared" si="0"/>
        <v>1488</v>
      </c>
      <c r="K102" s="248">
        <f t="shared" si="0"/>
        <v>1637</v>
      </c>
      <c r="L102" s="248">
        <f t="shared" si="0"/>
        <v>1786</v>
      </c>
      <c r="M102" s="248">
        <f t="shared" si="0"/>
        <v>1934</v>
      </c>
      <c r="N102" s="248">
        <f t="shared" si="0"/>
        <v>2083</v>
      </c>
      <c r="O102" s="248">
        <f t="shared" si="0"/>
        <v>2232</v>
      </c>
      <c r="P102" s="248"/>
      <c r="Q102" s="248"/>
      <c r="R102" s="248"/>
      <c r="S102" s="248"/>
      <c r="T102" s="249"/>
      <c r="V102" s="239">
        <v>30</v>
      </c>
      <c r="W102" s="243">
        <v>699</v>
      </c>
      <c r="X102" s="295">
        <v>699</v>
      </c>
      <c r="Y102" s="250">
        <v>699</v>
      </c>
      <c r="Z102" s="250">
        <v>803</v>
      </c>
      <c r="AA102" s="250">
        <v>906</v>
      </c>
      <c r="AB102" s="250">
        <v>1018</v>
      </c>
      <c r="AC102" s="250">
        <v>1224</v>
      </c>
      <c r="AD102" s="250">
        <v>1338</v>
      </c>
      <c r="AE102" s="383">
        <f>$AE$74*V102*AP102</f>
        <v>1488</v>
      </c>
      <c r="AF102" s="383">
        <f>$AF$74*V102*AP102</f>
        <v>1636.8</v>
      </c>
      <c r="AG102" s="372">
        <f>$AG$74*V102*AP102</f>
        <v>1785.6</v>
      </c>
      <c r="AH102" s="383">
        <f>$AH$74*V102*AP102</f>
        <v>1934.4</v>
      </c>
      <c r="AI102" s="383">
        <f>$AI$74*V102*AP102</f>
        <v>2083.1999999999998</v>
      </c>
      <c r="AJ102" s="383">
        <f>$AJ$74*V102*AP102</f>
        <v>2232</v>
      </c>
      <c r="AK102" s="295"/>
      <c r="AL102" s="295"/>
      <c r="AM102" s="295"/>
      <c r="AN102" s="243"/>
      <c r="AO102" s="243"/>
      <c r="AP102" s="370">
        <v>2.48</v>
      </c>
    </row>
    <row r="103" spans="1:42" x14ac:dyDescent="0.15">
      <c r="A103" s="244">
        <v>750</v>
      </c>
      <c r="B103" s="245">
        <f t="shared" si="0"/>
        <v>1059</v>
      </c>
      <c r="C103" s="245">
        <f t="shared" si="0"/>
        <v>1059</v>
      </c>
      <c r="D103" s="245">
        <f t="shared" si="0"/>
        <v>1107</v>
      </c>
      <c r="E103" s="245">
        <f t="shared" si="0"/>
        <v>1266</v>
      </c>
      <c r="F103" s="245">
        <f t="shared" si="0"/>
        <v>1419</v>
      </c>
      <c r="G103" s="245">
        <f t="shared" si="0"/>
        <v>1586</v>
      </c>
      <c r="H103" s="245">
        <f t="shared" si="0"/>
        <v>1858</v>
      </c>
      <c r="I103" s="245">
        <f t="shared" si="0"/>
        <v>2041</v>
      </c>
      <c r="J103" s="245">
        <f t="shared" si="0"/>
        <v>2261</v>
      </c>
      <c r="K103" s="245">
        <f t="shared" si="0"/>
        <v>2452</v>
      </c>
      <c r="L103" s="245">
        <f t="shared" si="0"/>
        <v>2726</v>
      </c>
      <c r="M103" s="245">
        <f t="shared" si="0"/>
        <v>2956</v>
      </c>
      <c r="N103" s="245">
        <f t="shared" si="0"/>
        <v>3184</v>
      </c>
      <c r="O103" s="245">
        <f t="shared" si="0"/>
        <v>3411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8">W102+B173</f>
        <v>1059</v>
      </c>
      <c r="X103" s="295">
        <f t="shared" si="8"/>
        <v>1059</v>
      </c>
      <c r="Y103" s="250">
        <f t="shared" si="8"/>
        <v>1107</v>
      </c>
      <c r="Z103" s="250">
        <f t="shared" si="8"/>
        <v>1266</v>
      </c>
      <c r="AA103" s="250">
        <f t="shared" si="8"/>
        <v>1419</v>
      </c>
      <c r="AB103" s="250">
        <f t="shared" si="8"/>
        <v>1586</v>
      </c>
      <c r="AC103" s="250">
        <f t="shared" si="8"/>
        <v>1858</v>
      </c>
      <c r="AD103" s="250">
        <f t="shared" si="8"/>
        <v>2041</v>
      </c>
      <c r="AE103" s="383">
        <f t="shared" si="8"/>
        <v>2261</v>
      </c>
      <c r="AF103" s="383">
        <f t="shared" si="8"/>
        <v>2451.8000000000002</v>
      </c>
      <c r="AG103" s="372">
        <f t="shared" si="8"/>
        <v>2725.6</v>
      </c>
      <c r="AH103" s="383">
        <f t="shared" si="8"/>
        <v>2956.2000000000003</v>
      </c>
      <c r="AI103" s="383">
        <f t="shared" si="8"/>
        <v>3183.6</v>
      </c>
      <c r="AJ103" s="383">
        <f t="shared" si="8"/>
        <v>3411</v>
      </c>
      <c r="AK103" s="295"/>
      <c r="AL103" s="295"/>
      <c r="AM103" s="295"/>
      <c r="AN103" s="243"/>
      <c r="AO103" s="243"/>
      <c r="AP103" s="222">
        <f>AP102+U173</f>
        <v>3.79</v>
      </c>
    </row>
    <row r="104" spans="1:42" x14ac:dyDescent="0.15">
      <c r="A104" s="251" t="s">
        <v>14</v>
      </c>
      <c r="B104" s="248">
        <f t="shared" si="0"/>
        <v>730</v>
      </c>
      <c r="C104" s="248">
        <f t="shared" si="0"/>
        <v>730</v>
      </c>
      <c r="D104" s="248">
        <f t="shared" si="0"/>
        <v>730</v>
      </c>
      <c r="E104" s="248">
        <f t="shared" si="0"/>
        <v>843</v>
      </c>
      <c r="F104" s="248">
        <f t="shared" si="0"/>
        <v>957</v>
      </c>
      <c r="G104" s="248">
        <f t="shared" si="0"/>
        <v>1070</v>
      </c>
      <c r="H104" s="248">
        <f t="shared" si="0"/>
        <v>1276</v>
      </c>
      <c r="I104" s="248">
        <f t="shared" si="0"/>
        <v>1409</v>
      </c>
      <c r="J104" s="248">
        <f t="shared" si="0"/>
        <v>1568</v>
      </c>
      <c r="K104" s="248">
        <f t="shared" si="0"/>
        <v>1725</v>
      </c>
      <c r="L104" s="248">
        <f t="shared" si="0"/>
        <v>1882</v>
      </c>
      <c r="M104" s="248">
        <f t="shared" si="0"/>
        <v>2038</v>
      </c>
      <c r="N104" s="248">
        <f t="shared" si="0"/>
        <v>2195</v>
      </c>
      <c r="O104" s="248">
        <f t="shared" si="0"/>
        <v>2352</v>
      </c>
      <c r="P104" s="248">
        <f t="shared" si="0"/>
        <v>2509</v>
      </c>
      <c r="Q104" s="248"/>
      <c r="R104" s="248"/>
      <c r="S104" s="248"/>
      <c r="T104" s="249"/>
      <c r="V104" s="239">
        <v>32</v>
      </c>
      <c r="W104" s="243">
        <v>730</v>
      </c>
      <c r="X104" s="295">
        <v>730</v>
      </c>
      <c r="Y104" s="250">
        <v>730</v>
      </c>
      <c r="Z104" s="250">
        <v>843</v>
      </c>
      <c r="AA104" s="250">
        <v>957</v>
      </c>
      <c r="AB104" s="250">
        <v>1070</v>
      </c>
      <c r="AC104" s="250">
        <v>1276</v>
      </c>
      <c r="AD104" s="250">
        <v>1409</v>
      </c>
      <c r="AE104" s="383">
        <f>$AE$74*V104*AP104</f>
        <v>1568</v>
      </c>
      <c r="AF104" s="383">
        <f>$AF$74*V104*AP104</f>
        <v>1724.8000000000002</v>
      </c>
      <c r="AG104" s="372">
        <f>$AG$74*V104*AP104</f>
        <v>1881.6000000000001</v>
      </c>
      <c r="AH104" s="383">
        <f>$AH$74*V104*AP104</f>
        <v>2038.4</v>
      </c>
      <c r="AI104" s="383">
        <f>$AI$74*V104*AP104</f>
        <v>2195.2000000000003</v>
      </c>
      <c r="AJ104" s="383">
        <f>$AJ$74*V104*AP104</f>
        <v>2352</v>
      </c>
      <c r="AK104" s="383">
        <f>$AK$74*V104*AP104</f>
        <v>2508.8000000000002</v>
      </c>
      <c r="AL104" s="295"/>
      <c r="AM104" s="295"/>
      <c r="AN104" s="243"/>
      <c r="AO104" s="243"/>
      <c r="AP104" s="370">
        <v>2.4500000000000002</v>
      </c>
    </row>
    <row r="105" spans="1:42" x14ac:dyDescent="0.15">
      <c r="A105" s="244">
        <v>800</v>
      </c>
      <c r="B105" s="245">
        <f t="shared" si="0"/>
        <v>1106</v>
      </c>
      <c r="C105" s="245">
        <f t="shared" si="0"/>
        <v>1106</v>
      </c>
      <c r="D105" s="245">
        <f t="shared" si="0"/>
        <v>1156</v>
      </c>
      <c r="E105" s="245">
        <f t="shared" si="0"/>
        <v>1327</v>
      </c>
      <c r="F105" s="245">
        <f t="shared" si="0"/>
        <v>1490</v>
      </c>
      <c r="G105" s="245">
        <f t="shared" si="0"/>
        <v>1676</v>
      </c>
      <c r="H105" s="245">
        <f t="shared" si="0"/>
        <v>1937</v>
      </c>
      <c r="I105" s="245">
        <f t="shared" si="0"/>
        <v>2140</v>
      </c>
      <c r="J105" s="245">
        <f t="shared" si="0"/>
        <v>2373</v>
      </c>
      <c r="K105" s="245">
        <f t="shared" si="0"/>
        <v>2593</v>
      </c>
      <c r="L105" s="245">
        <f t="shared" si="0"/>
        <v>2857</v>
      </c>
      <c r="M105" s="245">
        <f t="shared" si="0"/>
        <v>3095</v>
      </c>
      <c r="N105" s="245">
        <f t="shared" si="0"/>
        <v>3333</v>
      </c>
      <c r="O105" s="245">
        <f t="shared" si="0"/>
        <v>3571</v>
      </c>
      <c r="P105" s="245">
        <f t="shared" si="0"/>
        <v>3809</v>
      </c>
      <c r="Q105" s="245"/>
      <c r="R105" s="245"/>
      <c r="S105" s="245"/>
      <c r="T105" s="246"/>
      <c r="V105" s="239">
        <v>800</v>
      </c>
      <c r="W105" s="243">
        <f t="shared" ref="W105:AK105" si="9">W104+B175</f>
        <v>1106</v>
      </c>
      <c r="X105" s="295">
        <f t="shared" si="9"/>
        <v>1106</v>
      </c>
      <c r="Y105" s="250">
        <f t="shared" si="9"/>
        <v>1156</v>
      </c>
      <c r="Z105" s="250">
        <f t="shared" si="9"/>
        <v>1327</v>
      </c>
      <c r="AA105" s="250">
        <f t="shared" si="9"/>
        <v>1490</v>
      </c>
      <c r="AB105" s="250">
        <f t="shared" si="9"/>
        <v>1676</v>
      </c>
      <c r="AC105" s="250">
        <f t="shared" si="9"/>
        <v>1937</v>
      </c>
      <c r="AD105" s="250">
        <f t="shared" si="9"/>
        <v>2140</v>
      </c>
      <c r="AE105" s="383">
        <f t="shared" si="9"/>
        <v>2373</v>
      </c>
      <c r="AF105" s="383">
        <f t="shared" si="9"/>
        <v>2592.8000000000002</v>
      </c>
      <c r="AG105" s="372">
        <f t="shared" si="9"/>
        <v>2856.6000000000004</v>
      </c>
      <c r="AH105" s="383">
        <f t="shared" si="9"/>
        <v>3095.04</v>
      </c>
      <c r="AI105" s="383">
        <f t="shared" si="9"/>
        <v>3333.1200000000003</v>
      </c>
      <c r="AJ105" s="383">
        <f t="shared" si="9"/>
        <v>3571.2</v>
      </c>
      <c r="AK105" s="383">
        <f t="shared" si="9"/>
        <v>3809.28</v>
      </c>
      <c r="AL105" s="295"/>
      <c r="AM105" s="295"/>
      <c r="AN105" s="243"/>
      <c r="AO105" s="243"/>
      <c r="AP105" s="222">
        <f>AP104+U175</f>
        <v>3.72</v>
      </c>
    </row>
    <row r="106" spans="1:42" x14ac:dyDescent="0.15">
      <c r="A106" s="251" t="s">
        <v>15</v>
      </c>
      <c r="B106" s="248">
        <f t="shared" si="0"/>
        <v>762</v>
      </c>
      <c r="C106" s="248">
        <f t="shared" si="0"/>
        <v>762</v>
      </c>
      <c r="D106" s="248">
        <f t="shared" si="0"/>
        <v>762</v>
      </c>
      <c r="E106" s="248">
        <f t="shared" si="0"/>
        <v>884</v>
      </c>
      <c r="F106" s="248">
        <f t="shared" si="0"/>
        <v>998</v>
      </c>
      <c r="G106" s="248">
        <f t="shared" si="0"/>
        <v>1135</v>
      </c>
      <c r="H106" s="248">
        <f t="shared" si="0"/>
        <v>1317</v>
      </c>
      <c r="I106" s="248">
        <f t="shared" si="0"/>
        <v>1482</v>
      </c>
      <c r="J106" s="248">
        <f t="shared" si="0"/>
        <v>1646</v>
      </c>
      <c r="K106" s="248">
        <f t="shared" si="0"/>
        <v>1810</v>
      </c>
      <c r="L106" s="248">
        <f t="shared" si="0"/>
        <v>1975</v>
      </c>
      <c r="M106" s="248">
        <f t="shared" si="0"/>
        <v>2139</v>
      </c>
      <c r="N106" s="248">
        <f t="shared" si="0"/>
        <v>2304</v>
      </c>
      <c r="O106" s="248">
        <f t="shared" si="0"/>
        <v>2468</v>
      </c>
      <c r="P106" s="248">
        <f t="shared" si="0"/>
        <v>2633</v>
      </c>
      <c r="Q106" s="248">
        <f>ROUND(AL106*$T$76,0)</f>
        <v>2798</v>
      </c>
      <c r="R106" s="248"/>
      <c r="S106" s="248"/>
      <c r="T106" s="249"/>
      <c r="V106" s="239">
        <v>34</v>
      </c>
      <c r="W106" s="243">
        <v>762</v>
      </c>
      <c r="X106" s="295">
        <v>762</v>
      </c>
      <c r="Y106" s="250">
        <v>762</v>
      </c>
      <c r="Z106" s="250">
        <v>884</v>
      </c>
      <c r="AA106" s="250">
        <v>998</v>
      </c>
      <c r="AB106" s="250">
        <v>1135</v>
      </c>
      <c r="AC106" s="250">
        <v>1317</v>
      </c>
      <c r="AD106" s="250">
        <v>1482</v>
      </c>
      <c r="AE106" s="383">
        <f>$AE$74*V106*AP106</f>
        <v>1645.6</v>
      </c>
      <c r="AF106" s="383">
        <f>$AF$74*V106*AP106</f>
        <v>1810.1599999999999</v>
      </c>
      <c r="AG106" s="372">
        <f>$AG$74*V106*AP106</f>
        <v>1974.72</v>
      </c>
      <c r="AH106" s="383">
        <f>$AH$74*V106*AP106</f>
        <v>2139.2799999999997</v>
      </c>
      <c r="AI106" s="383">
        <f>$AI$74*V106*AP106</f>
        <v>2303.84</v>
      </c>
      <c r="AJ106" s="383">
        <f>$AJ$74*V106*AP106</f>
        <v>2468.4</v>
      </c>
      <c r="AK106" s="383">
        <f>$AK$74*V106*AP106</f>
        <v>2632.96</v>
      </c>
      <c r="AL106" s="383">
        <f>$AL$74*V106*AP106</f>
        <v>2797.52</v>
      </c>
      <c r="AM106" s="295"/>
      <c r="AN106" s="243"/>
      <c r="AO106" s="243"/>
      <c r="AP106" s="370">
        <v>2.42</v>
      </c>
    </row>
    <row r="107" spans="1:42" x14ac:dyDescent="0.15">
      <c r="A107" s="244">
        <v>850</v>
      </c>
      <c r="B107" s="245">
        <f t="shared" ref="B107:P123" si="10">ROUND(W107*$T$76,0)</f>
        <v>1151</v>
      </c>
      <c r="C107" s="245">
        <f t="shared" si="10"/>
        <v>1151</v>
      </c>
      <c r="D107" s="245">
        <f t="shared" si="10"/>
        <v>1211</v>
      </c>
      <c r="E107" s="245">
        <f t="shared" si="10"/>
        <v>1395</v>
      </c>
      <c r="F107" s="245">
        <f t="shared" si="10"/>
        <v>1564</v>
      </c>
      <c r="G107" s="245">
        <f t="shared" si="10"/>
        <v>1776</v>
      </c>
      <c r="H107" s="245">
        <f t="shared" si="10"/>
        <v>2018</v>
      </c>
      <c r="I107" s="245">
        <f t="shared" si="10"/>
        <v>2275</v>
      </c>
      <c r="J107" s="245">
        <f t="shared" si="10"/>
        <v>2517</v>
      </c>
      <c r="K107" s="245">
        <f t="shared" si="10"/>
        <v>2727</v>
      </c>
      <c r="L107" s="245">
        <f t="shared" si="10"/>
        <v>2982</v>
      </c>
      <c r="M107" s="245">
        <f t="shared" si="10"/>
        <v>3227</v>
      </c>
      <c r="N107" s="245">
        <f t="shared" si="10"/>
        <v>3475</v>
      </c>
      <c r="O107" s="245">
        <f t="shared" si="10"/>
        <v>3723</v>
      </c>
      <c r="P107" s="245">
        <f t="shared" si="10"/>
        <v>3971</v>
      </c>
      <c r="Q107" s="245">
        <f>ROUND(AL107*$T$76,0)</f>
        <v>4219</v>
      </c>
      <c r="R107" s="245"/>
      <c r="S107" s="245"/>
      <c r="T107" s="246"/>
      <c r="V107" s="239">
        <v>850</v>
      </c>
      <c r="W107" s="243">
        <f t="shared" ref="W107:AL107" si="11">W106+B177</f>
        <v>1151</v>
      </c>
      <c r="X107" s="295">
        <f t="shared" si="11"/>
        <v>1151</v>
      </c>
      <c r="Y107" s="250">
        <f t="shared" si="11"/>
        <v>1211</v>
      </c>
      <c r="Z107" s="250">
        <f t="shared" si="11"/>
        <v>1395</v>
      </c>
      <c r="AA107" s="250">
        <f t="shared" si="11"/>
        <v>1564</v>
      </c>
      <c r="AB107" s="250">
        <f t="shared" si="11"/>
        <v>1776</v>
      </c>
      <c r="AC107" s="250">
        <f t="shared" si="11"/>
        <v>2018</v>
      </c>
      <c r="AD107" s="250">
        <f t="shared" si="11"/>
        <v>2275</v>
      </c>
      <c r="AE107" s="383">
        <f t="shared" si="11"/>
        <v>2516.6</v>
      </c>
      <c r="AF107" s="383">
        <f t="shared" si="11"/>
        <v>2727.16</v>
      </c>
      <c r="AG107" s="372">
        <f t="shared" si="11"/>
        <v>2981.7200000000003</v>
      </c>
      <c r="AH107" s="383">
        <f t="shared" si="11"/>
        <v>3226.5999999999995</v>
      </c>
      <c r="AI107" s="383">
        <f t="shared" si="11"/>
        <v>3474.8</v>
      </c>
      <c r="AJ107" s="383">
        <f t="shared" si="11"/>
        <v>3723</v>
      </c>
      <c r="AK107" s="383">
        <f t="shared" si="11"/>
        <v>3971.2</v>
      </c>
      <c r="AL107" s="383">
        <f t="shared" si="11"/>
        <v>4219.3999999999996</v>
      </c>
      <c r="AM107" s="295"/>
      <c r="AN107" s="243"/>
      <c r="AO107" s="243"/>
      <c r="AP107" s="222">
        <f>AP106+U177</f>
        <v>3.65</v>
      </c>
    </row>
    <row r="108" spans="1:42" x14ac:dyDescent="0.15">
      <c r="A108" s="251" t="s">
        <v>16</v>
      </c>
      <c r="B108" s="248">
        <f t="shared" si="10"/>
        <v>803</v>
      </c>
      <c r="C108" s="248">
        <f t="shared" si="10"/>
        <v>803</v>
      </c>
      <c r="D108" s="248">
        <f t="shared" si="10"/>
        <v>803</v>
      </c>
      <c r="E108" s="248">
        <f t="shared" si="10"/>
        <v>925</v>
      </c>
      <c r="F108" s="248">
        <f t="shared" si="10"/>
        <v>1029</v>
      </c>
      <c r="G108" s="248">
        <f t="shared" si="10"/>
        <v>1200</v>
      </c>
      <c r="H108" s="248">
        <f t="shared" si="10"/>
        <v>1371</v>
      </c>
      <c r="I108" s="248">
        <f t="shared" si="10"/>
        <v>1543</v>
      </c>
      <c r="J108" s="248">
        <f t="shared" si="10"/>
        <v>1714</v>
      </c>
      <c r="K108" s="248">
        <f t="shared" si="10"/>
        <v>1885</v>
      </c>
      <c r="L108" s="248">
        <f t="shared" si="10"/>
        <v>2056</v>
      </c>
      <c r="M108" s="248">
        <f t="shared" si="10"/>
        <v>2228</v>
      </c>
      <c r="N108" s="248">
        <f t="shared" si="10"/>
        <v>2399</v>
      </c>
      <c r="O108" s="248">
        <f t="shared" si="10"/>
        <v>2570</v>
      </c>
      <c r="P108" s="248">
        <f t="shared" si="10"/>
        <v>2742</v>
      </c>
      <c r="Q108" s="248">
        <f>ROUND(AL108*$T$76,0)</f>
        <v>2913</v>
      </c>
      <c r="R108" s="248">
        <f>ROUND(AM108*$T$76,0)</f>
        <v>3084</v>
      </c>
      <c r="S108" s="248"/>
      <c r="T108" s="249"/>
      <c r="V108" s="239">
        <v>36</v>
      </c>
      <c r="W108" s="243">
        <v>803</v>
      </c>
      <c r="X108" s="295">
        <v>803</v>
      </c>
      <c r="Y108" s="250">
        <v>803</v>
      </c>
      <c r="Z108" s="250">
        <v>925</v>
      </c>
      <c r="AA108" s="250">
        <v>1029</v>
      </c>
      <c r="AB108" s="250">
        <v>1200</v>
      </c>
      <c r="AC108" s="250">
        <v>1371</v>
      </c>
      <c r="AD108" s="250">
        <v>1543</v>
      </c>
      <c r="AE108" s="383">
        <f>$AE$74*V108*AP108</f>
        <v>1713.6</v>
      </c>
      <c r="AF108" s="383">
        <f>$AF$74*V108*AP108</f>
        <v>1884.9599999999998</v>
      </c>
      <c r="AG108" s="372">
        <f>$AG$74*V108*AP108</f>
        <v>2056.3199999999997</v>
      </c>
      <c r="AH108" s="383">
        <f>$AH$74*V108*AP108</f>
        <v>2227.6799999999998</v>
      </c>
      <c r="AI108" s="383">
        <f>$AI$74*V108*AP108</f>
        <v>2399.04</v>
      </c>
      <c r="AJ108" s="383">
        <f>$AJ$74*V108*AP108</f>
        <v>2570.4</v>
      </c>
      <c r="AK108" s="383">
        <f>$AK$74*V108*AP108</f>
        <v>2741.7599999999998</v>
      </c>
      <c r="AL108" s="383">
        <f>$AL$74*V108*AP108</f>
        <v>2913.12</v>
      </c>
      <c r="AM108" s="383">
        <f>$AM$74*V108*AP108</f>
        <v>3084.48</v>
      </c>
      <c r="AN108" s="243"/>
      <c r="AO108" s="243"/>
      <c r="AP108" s="370">
        <v>2.38</v>
      </c>
    </row>
    <row r="109" spans="1:42" ht="13" thickBot="1" x14ac:dyDescent="0.2">
      <c r="A109" s="240">
        <v>900</v>
      </c>
      <c r="B109" s="252">
        <f t="shared" si="10"/>
        <v>1214</v>
      </c>
      <c r="C109" s="252">
        <f t="shared" si="10"/>
        <v>1214</v>
      </c>
      <c r="D109" s="252">
        <f t="shared" si="10"/>
        <v>1278</v>
      </c>
      <c r="E109" s="252">
        <f t="shared" si="10"/>
        <v>1465</v>
      </c>
      <c r="F109" s="252">
        <f t="shared" si="10"/>
        <v>1628</v>
      </c>
      <c r="G109" s="252">
        <f t="shared" si="10"/>
        <v>1878</v>
      </c>
      <c r="H109" s="252">
        <f t="shared" si="10"/>
        <v>2128</v>
      </c>
      <c r="I109" s="252">
        <f t="shared" si="10"/>
        <v>2379</v>
      </c>
      <c r="J109" s="252">
        <f t="shared" si="10"/>
        <v>2594</v>
      </c>
      <c r="K109" s="252">
        <f t="shared" si="10"/>
        <v>2852</v>
      </c>
      <c r="L109" s="252">
        <f t="shared" si="10"/>
        <v>3117</v>
      </c>
      <c r="M109" s="252">
        <f t="shared" si="10"/>
        <v>3379</v>
      </c>
      <c r="N109" s="252">
        <f t="shared" si="10"/>
        <v>3639</v>
      </c>
      <c r="O109" s="252">
        <f t="shared" si="10"/>
        <v>3899</v>
      </c>
      <c r="P109" s="252">
        <f t="shared" si="10"/>
        <v>4159</v>
      </c>
      <c r="Q109" s="252">
        <f>ROUND(AL109*$T$76,0)</f>
        <v>4419</v>
      </c>
      <c r="R109" s="252">
        <f t="shared" ref="Q109:T133" si="12">ROUND(AM109*$T$76,0)</f>
        <v>4679</v>
      </c>
      <c r="S109" s="252"/>
      <c r="T109" s="253"/>
      <c r="V109" s="239">
        <v>900</v>
      </c>
      <c r="W109" s="243">
        <f t="shared" ref="W109:AM109" si="13">W108+B179</f>
        <v>1214</v>
      </c>
      <c r="X109" s="295">
        <f t="shared" si="13"/>
        <v>1214</v>
      </c>
      <c r="Y109" s="250">
        <f t="shared" si="13"/>
        <v>1278</v>
      </c>
      <c r="Z109" s="250">
        <f t="shared" si="13"/>
        <v>1465</v>
      </c>
      <c r="AA109" s="250">
        <f t="shared" si="13"/>
        <v>1628</v>
      </c>
      <c r="AB109" s="250">
        <f t="shared" si="13"/>
        <v>1878</v>
      </c>
      <c r="AC109" s="250">
        <f t="shared" si="13"/>
        <v>2128</v>
      </c>
      <c r="AD109" s="250">
        <f t="shared" si="13"/>
        <v>2379</v>
      </c>
      <c r="AE109" s="383">
        <f t="shared" si="13"/>
        <v>2593.6</v>
      </c>
      <c r="AF109" s="383">
        <f t="shared" si="13"/>
        <v>2851.96</v>
      </c>
      <c r="AG109" s="372">
        <f t="shared" si="13"/>
        <v>3117.3199999999997</v>
      </c>
      <c r="AH109" s="383">
        <f t="shared" si="13"/>
        <v>3378.96</v>
      </c>
      <c r="AI109" s="383">
        <f t="shared" si="13"/>
        <v>3638.88</v>
      </c>
      <c r="AJ109" s="383">
        <f t="shared" si="13"/>
        <v>3898.8</v>
      </c>
      <c r="AK109" s="383">
        <f t="shared" si="13"/>
        <v>4158.7199999999993</v>
      </c>
      <c r="AL109" s="383">
        <f t="shared" si="13"/>
        <v>4418.6399999999994</v>
      </c>
      <c r="AM109" s="383">
        <f t="shared" si="13"/>
        <v>4678.5599999999995</v>
      </c>
      <c r="AN109" s="243"/>
      <c r="AO109" s="243"/>
      <c r="AP109" s="222">
        <f>AP108+U179</f>
        <v>3.61</v>
      </c>
    </row>
    <row r="110" spans="1:42" x14ac:dyDescent="0.15">
      <c r="A110" s="238" t="s">
        <v>17</v>
      </c>
      <c r="B110" s="241">
        <f t="shared" si="10"/>
        <v>806</v>
      </c>
      <c r="C110" s="241">
        <f t="shared" si="10"/>
        <v>821</v>
      </c>
      <c r="D110" s="241">
        <f t="shared" si="10"/>
        <v>848</v>
      </c>
      <c r="E110" s="241">
        <f t="shared" si="10"/>
        <v>977</v>
      </c>
      <c r="F110" s="241">
        <f t="shared" si="10"/>
        <v>1085</v>
      </c>
      <c r="G110" s="241">
        <f t="shared" si="10"/>
        <v>1266</v>
      </c>
      <c r="H110" s="241">
        <f t="shared" si="10"/>
        <v>1447</v>
      </c>
      <c r="I110" s="241">
        <f t="shared" si="10"/>
        <v>1628</v>
      </c>
      <c r="J110" s="241">
        <f t="shared" si="10"/>
        <v>1809</v>
      </c>
      <c r="K110" s="241">
        <f t="shared" si="10"/>
        <v>1990</v>
      </c>
      <c r="L110" s="241">
        <f t="shared" si="10"/>
        <v>2171</v>
      </c>
      <c r="M110" s="241">
        <f t="shared" si="10"/>
        <v>2351</v>
      </c>
      <c r="N110" s="241">
        <f t="shared" si="10"/>
        <v>2532</v>
      </c>
      <c r="O110" s="241">
        <f t="shared" si="10"/>
        <v>2713</v>
      </c>
      <c r="P110" s="241">
        <f t="shared" si="10"/>
        <v>2894</v>
      </c>
      <c r="Q110" s="241">
        <f t="shared" si="12"/>
        <v>3075</v>
      </c>
      <c r="R110" s="241">
        <f t="shared" si="12"/>
        <v>3256</v>
      </c>
      <c r="S110" s="241">
        <f>ROUND(AN110*$T$76,0)</f>
        <v>3437</v>
      </c>
      <c r="T110" s="242"/>
      <c r="V110" s="239">
        <v>38</v>
      </c>
      <c r="W110" s="380">
        <f>$W$74*V110*$W$134</f>
        <v>805.6</v>
      </c>
      <c r="X110" s="380">
        <f>$X$74*V110*$X$134</f>
        <v>820.80000000000007</v>
      </c>
      <c r="Y110" s="380">
        <f>$Y$74*V110*$Y$134</f>
        <v>848.16</v>
      </c>
      <c r="Z110" s="380">
        <f>$Z$74*V110*$Z$134</f>
        <v>976.59999999999991</v>
      </c>
      <c r="AA110" s="380">
        <f>$AA$74*V110*$AA$134</f>
        <v>1085.28</v>
      </c>
      <c r="AB110" s="380">
        <f>$AB$74*V110*$AB$134</f>
        <v>1266.1599999999999</v>
      </c>
      <c r="AC110" s="380">
        <f>$AC$74*V110*$AC$134</f>
        <v>1447.04</v>
      </c>
      <c r="AD110" s="380">
        <f>$AD$74*V110*$AD$134</f>
        <v>1627.9199999999998</v>
      </c>
      <c r="AE110" s="380">
        <f>$AE$74*V110*$AE$134</f>
        <v>1808.8</v>
      </c>
      <c r="AF110" s="380">
        <f>$AF$74*V110*$AF$134</f>
        <v>1989.6799999999998</v>
      </c>
      <c r="AG110" s="372">
        <f>$AG$74*V110*$AG$134</f>
        <v>2170.56</v>
      </c>
      <c r="AH110" s="380">
        <f>$AH$74*V110*$AH$134</f>
        <v>2351.44</v>
      </c>
      <c r="AI110" s="380">
        <f>$AI$74*V110*$AI$134</f>
        <v>2532.3199999999997</v>
      </c>
      <c r="AJ110" s="380">
        <f>$AJ$74*V110*$AJ$134</f>
        <v>2713.2</v>
      </c>
      <c r="AK110" s="380">
        <f>$AK$74*V110*$AK$134</f>
        <v>2894.08</v>
      </c>
      <c r="AL110" s="380">
        <f>$AL$74*V110*$AL$134</f>
        <v>3074.96</v>
      </c>
      <c r="AM110" s="380">
        <f>$AM$74*V110*$AM$134</f>
        <v>3255.8399999999997</v>
      </c>
      <c r="AN110" s="380">
        <f>$AN$74*V110*$AN$134</f>
        <v>3436.72</v>
      </c>
      <c r="AO110" s="295"/>
      <c r="AP110" s="222">
        <v>2.38</v>
      </c>
    </row>
    <row r="111" spans="1:42" x14ac:dyDescent="0.15">
      <c r="A111" s="244">
        <v>950</v>
      </c>
      <c r="B111" s="245">
        <f t="shared" si="10"/>
        <v>1238</v>
      </c>
      <c r="C111" s="245">
        <f t="shared" si="10"/>
        <v>1253</v>
      </c>
      <c r="D111" s="245">
        <f t="shared" si="10"/>
        <v>1348</v>
      </c>
      <c r="E111" s="245">
        <f t="shared" si="10"/>
        <v>1544</v>
      </c>
      <c r="F111" s="245">
        <f t="shared" si="10"/>
        <v>1716</v>
      </c>
      <c r="G111" s="245">
        <f t="shared" si="10"/>
        <v>1979</v>
      </c>
      <c r="H111" s="245">
        <f t="shared" si="10"/>
        <v>2245</v>
      </c>
      <c r="I111" s="245">
        <f t="shared" si="10"/>
        <v>2507</v>
      </c>
      <c r="J111" s="245">
        <f t="shared" si="10"/>
        <v>2736</v>
      </c>
      <c r="K111" s="245">
        <f t="shared" si="10"/>
        <v>3006</v>
      </c>
      <c r="L111" s="245">
        <f t="shared" si="10"/>
        <v>3290</v>
      </c>
      <c r="M111" s="245">
        <f t="shared" si="10"/>
        <v>3567</v>
      </c>
      <c r="N111" s="245">
        <f t="shared" si="10"/>
        <v>3841</v>
      </c>
      <c r="O111" s="245">
        <f t="shared" si="10"/>
        <v>4115</v>
      </c>
      <c r="P111" s="245">
        <f t="shared" si="10"/>
        <v>4390</v>
      </c>
      <c r="Q111" s="245">
        <f t="shared" si="12"/>
        <v>4664</v>
      </c>
      <c r="R111" s="245">
        <f t="shared" si="12"/>
        <v>4938</v>
      </c>
      <c r="S111" s="245">
        <f t="shared" si="12"/>
        <v>5213</v>
      </c>
      <c r="T111" s="246"/>
      <c r="V111" s="239">
        <v>950</v>
      </c>
      <c r="W111" s="380">
        <f t="shared" ref="W111:AN111" si="14">W110+B181</f>
        <v>1237.5999999999999</v>
      </c>
      <c r="X111" s="380">
        <f t="shared" si="14"/>
        <v>1252.8000000000002</v>
      </c>
      <c r="Y111" s="380">
        <f t="shared" si="14"/>
        <v>1348.1599999999999</v>
      </c>
      <c r="Z111" s="380">
        <f t="shared" si="14"/>
        <v>1543.6</v>
      </c>
      <c r="AA111" s="380">
        <f t="shared" si="14"/>
        <v>1716.28</v>
      </c>
      <c r="AB111" s="380">
        <f t="shared" si="14"/>
        <v>1979.1599999999999</v>
      </c>
      <c r="AC111" s="380">
        <f t="shared" si="14"/>
        <v>2245.04</v>
      </c>
      <c r="AD111" s="380">
        <f t="shared" si="14"/>
        <v>2506.92</v>
      </c>
      <c r="AE111" s="380">
        <f t="shared" si="14"/>
        <v>2735.8</v>
      </c>
      <c r="AF111" s="380">
        <f t="shared" si="14"/>
        <v>3005.68</v>
      </c>
      <c r="AG111" s="372">
        <f t="shared" si="14"/>
        <v>3289.56</v>
      </c>
      <c r="AH111" s="380">
        <f t="shared" si="14"/>
        <v>3566.6800000000003</v>
      </c>
      <c r="AI111" s="380">
        <f t="shared" si="14"/>
        <v>3841.04</v>
      </c>
      <c r="AJ111" s="380">
        <f t="shared" si="14"/>
        <v>4115.3999999999996</v>
      </c>
      <c r="AK111" s="380">
        <f t="shared" si="14"/>
        <v>4389.76</v>
      </c>
      <c r="AL111" s="380">
        <f t="shared" si="14"/>
        <v>4664.12</v>
      </c>
      <c r="AM111" s="380">
        <f t="shared" si="14"/>
        <v>4938.4799999999996</v>
      </c>
      <c r="AN111" s="380">
        <f t="shared" si="14"/>
        <v>5212.84</v>
      </c>
      <c r="AO111" s="295"/>
      <c r="AP111" s="222">
        <f>AP110+U181</f>
        <v>3.61</v>
      </c>
    </row>
    <row r="112" spans="1:42" x14ac:dyDescent="0.15">
      <c r="A112" s="251" t="s">
        <v>18</v>
      </c>
      <c r="B112" s="248">
        <f t="shared" si="10"/>
        <v>848</v>
      </c>
      <c r="C112" s="248">
        <f t="shared" si="10"/>
        <v>864</v>
      </c>
      <c r="D112" s="248">
        <f t="shared" si="10"/>
        <v>893</v>
      </c>
      <c r="E112" s="248">
        <f t="shared" si="10"/>
        <v>1028</v>
      </c>
      <c r="F112" s="248">
        <f t="shared" si="10"/>
        <v>1142</v>
      </c>
      <c r="G112" s="248">
        <f t="shared" si="10"/>
        <v>1333</v>
      </c>
      <c r="H112" s="248">
        <f t="shared" si="10"/>
        <v>1523</v>
      </c>
      <c r="I112" s="248">
        <f t="shared" si="10"/>
        <v>1714</v>
      </c>
      <c r="J112" s="248">
        <f t="shared" si="10"/>
        <v>1904</v>
      </c>
      <c r="K112" s="248">
        <f t="shared" si="10"/>
        <v>2094</v>
      </c>
      <c r="L112" s="248">
        <f t="shared" si="10"/>
        <v>2285</v>
      </c>
      <c r="M112" s="248">
        <f t="shared" si="10"/>
        <v>2475</v>
      </c>
      <c r="N112" s="248">
        <f t="shared" si="10"/>
        <v>2666</v>
      </c>
      <c r="O112" s="248">
        <f t="shared" si="10"/>
        <v>2856</v>
      </c>
      <c r="P112" s="248">
        <f t="shared" si="10"/>
        <v>3046</v>
      </c>
      <c r="Q112" s="248">
        <f t="shared" si="12"/>
        <v>3237</v>
      </c>
      <c r="R112" s="248">
        <f t="shared" si="12"/>
        <v>3427</v>
      </c>
      <c r="S112" s="248">
        <f t="shared" si="12"/>
        <v>3618</v>
      </c>
      <c r="T112" s="249">
        <f>ROUND(AO112*$T$76,0)</f>
        <v>3808</v>
      </c>
      <c r="V112" s="239">
        <v>40</v>
      </c>
      <c r="W112" s="380">
        <f>$W$74*V112*$W$134</f>
        <v>848</v>
      </c>
      <c r="X112" s="380">
        <f>$X$74*V112*$X$134</f>
        <v>864</v>
      </c>
      <c r="Y112" s="380">
        <f>$Y$74*V112*$Y$134</f>
        <v>892.8</v>
      </c>
      <c r="Z112" s="380">
        <f>$Z$74*V112*$Z$134</f>
        <v>1028</v>
      </c>
      <c r="AA112" s="380">
        <f>$AA$74*V112*$AA$134</f>
        <v>1142.3999999999999</v>
      </c>
      <c r="AB112" s="380">
        <f>$AB$74*V112*$AB$134</f>
        <v>1332.8</v>
      </c>
      <c r="AC112" s="380">
        <f>$AC$74*V112*$AC$134</f>
        <v>1523.1999999999998</v>
      </c>
      <c r="AD112" s="380">
        <f>$AD$74*V112*$AD$134</f>
        <v>1713.6</v>
      </c>
      <c r="AE112" s="380">
        <f>$AE$74*V112*$AE$134</f>
        <v>1904</v>
      </c>
      <c r="AF112" s="380">
        <f>$AF$74*V112*$AF$134</f>
        <v>2094.4</v>
      </c>
      <c r="AG112" s="372">
        <f>$AG$74*V112*$AG$134</f>
        <v>2284.7999999999997</v>
      </c>
      <c r="AH112" s="380">
        <f>$AH$74*V112*$AH$134</f>
        <v>2475.1999999999998</v>
      </c>
      <c r="AI112" s="380">
        <f>$AI$74*V112*$AI$134</f>
        <v>2665.6</v>
      </c>
      <c r="AJ112" s="380">
        <f>$AJ$74*V112*$AJ$134</f>
        <v>2856</v>
      </c>
      <c r="AK112" s="380">
        <f>$AK$74*V112*$AK$134</f>
        <v>3046.3999999999996</v>
      </c>
      <c r="AL112" s="380">
        <f>$AL$74*V112*$AL$134</f>
        <v>3236.7999999999997</v>
      </c>
      <c r="AM112" s="380">
        <f>$AM$74*V112*$AM$134</f>
        <v>3427.2</v>
      </c>
      <c r="AN112" s="380">
        <f>$AN$74*V112*$AN$134</f>
        <v>3617.6</v>
      </c>
      <c r="AO112" s="380">
        <f>$AO$74*V112*$AO$134</f>
        <v>3808</v>
      </c>
      <c r="AP112" s="222">
        <v>2.38</v>
      </c>
    </row>
    <row r="113" spans="1:42" x14ac:dyDescent="0.15">
      <c r="A113" s="244">
        <v>1000</v>
      </c>
      <c r="B113" s="245">
        <f t="shared" si="10"/>
        <v>1292</v>
      </c>
      <c r="C113" s="245">
        <f t="shared" si="10"/>
        <v>1308</v>
      </c>
      <c r="D113" s="245">
        <f t="shared" si="10"/>
        <v>1417</v>
      </c>
      <c r="E113" s="245">
        <f t="shared" si="10"/>
        <v>1624</v>
      </c>
      <c r="F113" s="245">
        <f t="shared" si="10"/>
        <v>1805</v>
      </c>
      <c r="G113" s="245">
        <f t="shared" si="10"/>
        <v>2084</v>
      </c>
      <c r="H113" s="245">
        <f t="shared" si="10"/>
        <v>2361</v>
      </c>
      <c r="I113" s="245">
        <f t="shared" si="10"/>
        <v>2640</v>
      </c>
      <c r="J113" s="245">
        <f t="shared" si="10"/>
        <v>2878</v>
      </c>
      <c r="K113" s="245">
        <f t="shared" si="10"/>
        <v>3163</v>
      </c>
      <c r="L113" s="245">
        <f t="shared" si="10"/>
        <v>3434</v>
      </c>
      <c r="M113" s="245">
        <f t="shared" si="10"/>
        <v>3723</v>
      </c>
      <c r="N113" s="245">
        <f t="shared" si="10"/>
        <v>4010</v>
      </c>
      <c r="O113" s="245">
        <f t="shared" si="10"/>
        <v>4296</v>
      </c>
      <c r="P113" s="245">
        <f t="shared" si="10"/>
        <v>4582</v>
      </c>
      <c r="Q113" s="245">
        <f t="shared" si="12"/>
        <v>4869</v>
      </c>
      <c r="R113" s="245">
        <f t="shared" si="12"/>
        <v>5155</v>
      </c>
      <c r="S113" s="245">
        <f t="shared" si="12"/>
        <v>5442</v>
      </c>
      <c r="T113" s="246">
        <f t="shared" si="12"/>
        <v>5728</v>
      </c>
      <c r="V113" s="239">
        <v>1000</v>
      </c>
      <c r="W113" s="380">
        <f t="shared" ref="W113:AO113" si="15">W112+B183</f>
        <v>1292</v>
      </c>
      <c r="X113" s="380">
        <f t="shared" si="15"/>
        <v>1308</v>
      </c>
      <c r="Y113" s="380">
        <f t="shared" si="15"/>
        <v>1416.8</v>
      </c>
      <c r="Z113" s="380">
        <f t="shared" si="15"/>
        <v>1624</v>
      </c>
      <c r="AA113" s="380">
        <f t="shared" si="15"/>
        <v>1805.3999999999999</v>
      </c>
      <c r="AB113" s="380">
        <f t="shared" si="15"/>
        <v>2083.8000000000002</v>
      </c>
      <c r="AC113" s="380">
        <f t="shared" si="15"/>
        <v>2361.1999999999998</v>
      </c>
      <c r="AD113" s="380">
        <f t="shared" si="15"/>
        <v>2639.6</v>
      </c>
      <c r="AE113" s="380">
        <f t="shared" si="15"/>
        <v>2878</v>
      </c>
      <c r="AF113" s="380">
        <f t="shared" si="15"/>
        <v>3163.4</v>
      </c>
      <c r="AG113" s="372">
        <f t="shared" si="15"/>
        <v>3433.7999999999997</v>
      </c>
      <c r="AH113" s="380">
        <f t="shared" si="15"/>
        <v>3723.2</v>
      </c>
      <c r="AI113" s="380">
        <f t="shared" si="15"/>
        <v>4009.6</v>
      </c>
      <c r="AJ113" s="380">
        <f t="shared" si="15"/>
        <v>4296</v>
      </c>
      <c r="AK113" s="380">
        <f t="shared" si="15"/>
        <v>4582.3999999999996</v>
      </c>
      <c r="AL113" s="380">
        <f t="shared" si="15"/>
        <v>4868.7999999999993</v>
      </c>
      <c r="AM113" s="380">
        <f t="shared" si="15"/>
        <v>5155.2</v>
      </c>
      <c r="AN113" s="380">
        <f t="shared" si="15"/>
        <v>5441.6</v>
      </c>
      <c r="AO113" s="380">
        <f t="shared" si="15"/>
        <v>5728</v>
      </c>
      <c r="AP113" s="222">
        <f>AP112+U183</f>
        <v>3.58</v>
      </c>
    </row>
    <row r="114" spans="1:42" x14ac:dyDescent="0.15">
      <c r="A114" s="251" t="s">
        <v>19</v>
      </c>
      <c r="B114" s="248">
        <f t="shared" si="10"/>
        <v>890</v>
      </c>
      <c r="C114" s="248">
        <f t="shared" si="10"/>
        <v>907</v>
      </c>
      <c r="D114" s="248">
        <f t="shared" si="10"/>
        <v>937</v>
      </c>
      <c r="E114" s="248">
        <f t="shared" si="10"/>
        <v>1079</v>
      </c>
      <c r="F114" s="248">
        <f t="shared" si="10"/>
        <v>1200</v>
      </c>
      <c r="G114" s="248">
        <f t="shared" si="10"/>
        <v>1399</v>
      </c>
      <c r="H114" s="248">
        <f t="shared" si="10"/>
        <v>1599</v>
      </c>
      <c r="I114" s="248">
        <f t="shared" si="10"/>
        <v>1799</v>
      </c>
      <c r="J114" s="248">
        <f t="shared" si="10"/>
        <v>1999</v>
      </c>
      <c r="K114" s="248">
        <f t="shared" si="10"/>
        <v>2199</v>
      </c>
      <c r="L114" s="248">
        <f t="shared" si="10"/>
        <v>2399</v>
      </c>
      <c r="M114" s="248">
        <f t="shared" si="10"/>
        <v>2599</v>
      </c>
      <c r="N114" s="248">
        <f t="shared" si="10"/>
        <v>2799</v>
      </c>
      <c r="O114" s="248">
        <f t="shared" si="10"/>
        <v>2999</v>
      </c>
      <c r="P114" s="248">
        <f t="shared" si="10"/>
        <v>3199</v>
      </c>
      <c r="Q114" s="248">
        <f t="shared" si="12"/>
        <v>3399</v>
      </c>
      <c r="R114" s="248">
        <f t="shared" si="12"/>
        <v>3599</v>
      </c>
      <c r="S114" s="248">
        <f t="shared" si="12"/>
        <v>3798</v>
      </c>
      <c r="T114" s="249">
        <f t="shared" si="12"/>
        <v>3998</v>
      </c>
      <c r="V114" s="239">
        <v>42</v>
      </c>
      <c r="W114" s="380">
        <f>$W$74*V114*$W$134</f>
        <v>890.4</v>
      </c>
      <c r="X114" s="380">
        <f>$X$74*V114*$X$134</f>
        <v>907.2</v>
      </c>
      <c r="Y114" s="380">
        <f>$Y$74*V114*$Y$134</f>
        <v>937.44</v>
      </c>
      <c r="Z114" s="380">
        <f>$Z$74*V114*$Z$134</f>
        <v>1079.3999999999999</v>
      </c>
      <c r="AA114" s="380">
        <f>$AA$74*V114*$AA$134</f>
        <v>1199.52</v>
      </c>
      <c r="AB114" s="380">
        <f>$AB$74*V114*$AB$134</f>
        <v>1399.4399999999998</v>
      </c>
      <c r="AC114" s="380">
        <f>$AC$74*V114*$AC$134</f>
        <v>1599.36</v>
      </c>
      <c r="AD114" s="380">
        <f>$AD$74*V114*$AD$134</f>
        <v>1799.28</v>
      </c>
      <c r="AE114" s="380">
        <f>$AE$74*V114*$AE$134</f>
        <v>1999.1999999999998</v>
      </c>
      <c r="AF114" s="380">
        <f>$AF$74*V114*$AF$134</f>
        <v>2199.12</v>
      </c>
      <c r="AG114" s="372">
        <f>$AG$74*V114*$AG$134</f>
        <v>2399.04</v>
      </c>
      <c r="AH114" s="380">
        <f>$AH$74*V114*$AH$134</f>
        <v>2598.96</v>
      </c>
      <c r="AI114" s="380">
        <f>$AI$74*V114*$AI$134</f>
        <v>2798.8799999999997</v>
      </c>
      <c r="AJ114" s="380">
        <f>$AJ$74*V114*$AJ$134</f>
        <v>2998.7999999999997</v>
      </c>
      <c r="AK114" s="380">
        <f>$AK$74*V114*$AK$134</f>
        <v>3198.72</v>
      </c>
      <c r="AL114" s="380">
        <f>$AL$74*V114*$AL$134</f>
        <v>3398.64</v>
      </c>
      <c r="AM114" s="380">
        <f>$AM$74*V114*$AM$134</f>
        <v>3598.56</v>
      </c>
      <c r="AN114" s="380">
        <f>$AN$74*V114*$AN$134</f>
        <v>3798.48</v>
      </c>
      <c r="AO114" s="380">
        <f>$AO$74*V114*$AO$134</f>
        <v>3998.3999999999996</v>
      </c>
      <c r="AP114" s="222">
        <v>2.38</v>
      </c>
    </row>
    <row r="115" spans="1:42" x14ac:dyDescent="0.15">
      <c r="A115" s="244">
        <v>1050</v>
      </c>
      <c r="B115" s="245">
        <f t="shared" si="10"/>
        <v>1355</v>
      </c>
      <c r="C115" s="245">
        <f t="shared" si="10"/>
        <v>1372</v>
      </c>
      <c r="D115" s="245">
        <f t="shared" si="10"/>
        <v>1474</v>
      </c>
      <c r="E115" s="245">
        <f t="shared" si="10"/>
        <v>1704</v>
      </c>
      <c r="F115" s="245">
        <f t="shared" si="10"/>
        <v>1885</v>
      </c>
      <c r="G115" s="245">
        <f t="shared" si="10"/>
        <v>2185</v>
      </c>
      <c r="H115" s="245">
        <f t="shared" si="10"/>
        <v>2478</v>
      </c>
      <c r="I115" s="245">
        <f t="shared" si="10"/>
        <v>2769</v>
      </c>
      <c r="J115" s="245">
        <f t="shared" si="10"/>
        <v>3017</v>
      </c>
      <c r="K115" s="245">
        <f t="shared" si="10"/>
        <v>3321</v>
      </c>
      <c r="L115" s="245">
        <f t="shared" si="10"/>
        <v>3604</v>
      </c>
      <c r="M115" s="245">
        <f t="shared" si="10"/>
        <v>3909</v>
      </c>
      <c r="N115" s="245">
        <f t="shared" si="10"/>
        <v>4210</v>
      </c>
      <c r="O115" s="245">
        <f t="shared" si="10"/>
        <v>4511</v>
      </c>
      <c r="P115" s="245">
        <f t="shared" si="10"/>
        <v>4812</v>
      </c>
      <c r="Q115" s="245">
        <f t="shared" si="12"/>
        <v>5112</v>
      </c>
      <c r="R115" s="245">
        <f t="shared" si="12"/>
        <v>5413</v>
      </c>
      <c r="S115" s="245">
        <f t="shared" si="12"/>
        <v>5714</v>
      </c>
      <c r="T115" s="246">
        <f t="shared" si="12"/>
        <v>6014</v>
      </c>
      <c r="V115" s="239">
        <v>1050</v>
      </c>
      <c r="W115" s="380">
        <f t="shared" ref="W115:AO115" si="16">W114+B185</f>
        <v>1355.4</v>
      </c>
      <c r="X115" s="380">
        <f t="shared" si="16"/>
        <v>1372.2</v>
      </c>
      <c r="Y115" s="380">
        <f t="shared" si="16"/>
        <v>1474.44</v>
      </c>
      <c r="Z115" s="380">
        <f t="shared" si="16"/>
        <v>1704.3999999999999</v>
      </c>
      <c r="AA115" s="380">
        <f t="shared" si="16"/>
        <v>1884.52</v>
      </c>
      <c r="AB115" s="380">
        <f t="shared" si="16"/>
        <v>2185.4399999999996</v>
      </c>
      <c r="AC115" s="380">
        <f t="shared" si="16"/>
        <v>2478.3599999999997</v>
      </c>
      <c r="AD115" s="380">
        <f t="shared" si="16"/>
        <v>2769.2799999999997</v>
      </c>
      <c r="AE115" s="380">
        <f t="shared" si="16"/>
        <v>3017.2</v>
      </c>
      <c r="AF115" s="380">
        <f t="shared" si="16"/>
        <v>3321.12</v>
      </c>
      <c r="AG115" s="372">
        <f t="shared" si="16"/>
        <v>3604.04</v>
      </c>
      <c r="AH115" s="380">
        <f t="shared" si="16"/>
        <v>3909.3599999999997</v>
      </c>
      <c r="AI115" s="380">
        <f t="shared" si="16"/>
        <v>4210.08</v>
      </c>
      <c r="AJ115" s="380">
        <f t="shared" si="16"/>
        <v>4510.7999999999993</v>
      </c>
      <c r="AK115" s="380">
        <f t="shared" si="16"/>
        <v>4811.5199999999995</v>
      </c>
      <c r="AL115" s="380">
        <f t="shared" si="16"/>
        <v>5112.24</v>
      </c>
      <c r="AM115" s="380">
        <f t="shared" si="16"/>
        <v>5412.96</v>
      </c>
      <c r="AN115" s="380">
        <f t="shared" si="16"/>
        <v>5713.68</v>
      </c>
      <c r="AO115" s="380">
        <f t="shared" si="16"/>
        <v>6014.4</v>
      </c>
      <c r="AP115" s="222">
        <f>AP114+U185</f>
        <v>3.58</v>
      </c>
    </row>
    <row r="116" spans="1:42" x14ac:dyDescent="0.15">
      <c r="A116" s="251" t="s">
        <v>20</v>
      </c>
      <c r="B116" s="248">
        <f t="shared" si="10"/>
        <v>933</v>
      </c>
      <c r="C116" s="248">
        <f t="shared" si="10"/>
        <v>950</v>
      </c>
      <c r="D116" s="248">
        <f t="shared" si="10"/>
        <v>982</v>
      </c>
      <c r="E116" s="248">
        <f t="shared" si="10"/>
        <v>1131</v>
      </c>
      <c r="F116" s="248">
        <f t="shared" si="10"/>
        <v>1257</v>
      </c>
      <c r="G116" s="248">
        <f t="shared" si="10"/>
        <v>1466</v>
      </c>
      <c r="H116" s="248">
        <f t="shared" si="10"/>
        <v>1676</v>
      </c>
      <c r="I116" s="248">
        <f t="shared" si="10"/>
        <v>1885</v>
      </c>
      <c r="J116" s="248">
        <f t="shared" si="10"/>
        <v>2094</v>
      </c>
      <c r="K116" s="248">
        <f t="shared" si="10"/>
        <v>2304</v>
      </c>
      <c r="L116" s="248">
        <f t="shared" si="10"/>
        <v>2513</v>
      </c>
      <c r="M116" s="248">
        <f t="shared" si="10"/>
        <v>2723</v>
      </c>
      <c r="N116" s="248">
        <f t="shared" si="10"/>
        <v>2932</v>
      </c>
      <c r="O116" s="248">
        <f t="shared" si="10"/>
        <v>3142</v>
      </c>
      <c r="P116" s="248">
        <f t="shared" si="10"/>
        <v>3351</v>
      </c>
      <c r="Q116" s="248">
        <f t="shared" si="12"/>
        <v>3560</v>
      </c>
      <c r="R116" s="248">
        <f t="shared" si="12"/>
        <v>3770</v>
      </c>
      <c r="S116" s="248">
        <f t="shared" si="12"/>
        <v>3979</v>
      </c>
      <c r="T116" s="249">
        <f t="shared" si="12"/>
        <v>4189</v>
      </c>
      <c r="V116" s="239">
        <v>44</v>
      </c>
      <c r="W116" s="380">
        <f>$W$74*V116*$W$134</f>
        <v>932.8</v>
      </c>
      <c r="X116" s="380">
        <f>$X$74*V116*$X$134</f>
        <v>950.4</v>
      </c>
      <c r="Y116" s="380">
        <f>$Y$74*V116*$Y$134</f>
        <v>982.08</v>
      </c>
      <c r="Z116" s="380">
        <f>$Z$74*V116*$Z$134</f>
        <v>1130.8</v>
      </c>
      <c r="AA116" s="380">
        <f>$AA$74*V116*$AA$134</f>
        <v>1256.6399999999999</v>
      </c>
      <c r="AB116" s="380">
        <f>$AB$74*V116*$AB$134</f>
        <v>1466.08</v>
      </c>
      <c r="AC116" s="380">
        <f>$AC$74*V116*$AC$134</f>
        <v>1675.52</v>
      </c>
      <c r="AD116" s="380">
        <f>$AD$74*V116*$AD$134</f>
        <v>1884.9599999999998</v>
      </c>
      <c r="AE116" s="380">
        <f>$AE$74*V116*$AE$134</f>
        <v>2094.4</v>
      </c>
      <c r="AF116" s="380">
        <f>$AF$74*V116*$AF$134</f>
        <v>2303.8399999999997</v>
      </c>
      <c r="AG116" s="372">
        <f>$AG$74*V116*$AG$134</f>
        <v>2513.2799999999997</v>
      </c>
      <c r="AH116" s="380">
        <f>$AH$74*V116*$AH$134</f>
        <v>2722.72</v>
      </c>
      <c r="AI116" s="380">
        <f>$AI$74*V116*$AI$134</f>
        <v>2932.16</v>
      </c>
      <c r="AJ116" s="380">
        <f>$AJ$74*V116*$AJ$134</f>
        <v>3141.6</v>
      </c>
      <c r="AK116" s="380">
        <f>$AK$74*V116*$AK$134</f>
        <v>3351.04</v>
      </c>
      <c r="AL116" s="380">
        <f>$AL$74*V116*$AL$134</f>
        <v>3560.48</v>
      </c>
      <c r="AM116" s="380">
        <f>$AM$74*V116*$AM$134</f>
        <v>3769.9199999999996</v>
      </c>
      <c r="AN116" s="380">
        <f>$AN$74*V116*$AN$134</f>
        <v>3979.3599999999997</v>
      </c>
      <c r="AO116" s="380">
        <f>$AO$74*V116*$AO$134</f>
        <v>4188.8</v>
      </c>
      <c r="AP116" s="222">
        <v>2.38</v>
      </c>
    </row>
    <row r="117" spans="1:42" x14ac:dyDescent="0.15">
      <c r="A117" s="244">
        <v>1100</v>
      </c>
      <c r="B117" s="245">
        <f t="shared" si="10"/>
        <v>1420</v>
      </c>
      <c r="C117" s="245">
        <f t="shared" si="10"/>
        <v>1437</v>
      </c>
      <c r="D117" s="245">
        <f t="shared" si="10"/>
        <v>1532</v>
      </c>
      <c r="E117" s="245">
        <f t="shared" si="10"/>
        <v>1785</v>
      </c>
      <c r="F117" s="245">
        <f t="shared" si="10"/>
        <v>1983</v>
      </c>
      <c r="G117" s="245">
        <f t="shared" si="10"/>
        <v>2289</v>
      </c>
      <c r="H117" s="245">
        <f t="shared" si="10"/>
        <v>2595</v>
      </c>
      <c r="I117" s="245">
        <f t="shared" si="10"/>
        <v>2900</v>
      </c>
      <c r="J117" s="245">
        <f t="shared" si="10"/>
        <v>3160</v>
      </c>
      <c r="K117" s="245">
        <f t="shared" si="10"/>
        <v>3476</v>
      </c>
      <c r="L117" s="245">
        <f t="shared" si="10"/>
        <v>3769</v>
      </c>
      <c r="M117" s="245">
        <f t="shared" si="10"/>
        <v>4084</v>
      </c>
      <c r="N117" s="245">
        <f t="shared" si="10"/>
        <v>4398</v>
      </c>
      <c r="O117" s="245">
        <f t="shared" si="10"/>
        <v>4712</v>
      </c>
      <c r="P117" s="245">
        <f t="shared" si="10"/>
        <v>5027</v>
      </c>
      <c r="Q117" s="245">
        <f t="shared" si="12"/>
        <v>5341</v>
      </c>
      <c r="R117" s="245">
        <f t="shared" si="12"/>
        <v>5655</v>
      </c>
      <c r="S117" s="245">
        <f t="shared" si="12"/>
        <v>5969</v>
      </c>
      <c r="T117" s="246">
        <f t="shared" si="12"/>
        <v>6283</v>
      </c>
      <c r="V117" s="239">
        <v>1100</v>
      </c>
      <c r="W117" s="380">
        <f t="shared" ref="W117:AO117" si="17">W116+B187</f>
        <v>1419.8</v>
      </c>
      <c r="X117" s="380">
        <f t="shared" si="17"/>
        <v>1437.4</v>
      </c>
      <c r="Y117" s="380">
        <f t="shared" si="17"/>
        <v>1532.08</v>
      </c>
      <c r="Z117" s="380">
        <f t="shared" si="17"/>
        <v>1784.8</v>
      </c>
      <c r="AA117" s="380">
        <f t="shared" si="17"/>
        <v>1982.6399999999999</v>
      </c>
      <c r="AB117" s="380">
        <f t="shared" si="17"/>
        <v>2289.08</v>
      </c>
      <c r="AC117" s="380">
        <f t="shared" si="17"/>
        <v>2594.52</v>
      </c>
      <c r="AD117" s="380">
        <f t="shared" si="17"/>
        <v>2899.96</v>
      </c>
      <c r="AE117" s="380">
        <f t="shared" si="17"/>
        <v>3160.4</v>
      </c>
      <c r="AF117" s="380">
        <f t="shared" si="17"/>
        <v>3475.8399999999997</v>
      </c>
      <c r="AG117" s="372">
        <f t="shared" si="17"/>
        <v>3769.2799999999997</v>
      </c>
      <c r="AH117" s="380">
        <f t="shared" si="17"/>
        <v>4084.08</v>
      </c>
      <c r="AI117" s="380">
        <f t="shared" si="17"/>
        <v>4398.24</v>
      </c>
      <c r="AJ117" s="380">
        <f t="shared" si="17"/>
        <v>4712.3999999999996</v>
      </c>
      <c r="AK117" s="380">
        <f t="shared" si="17"/>
        <v>5026.5599999999995</v>
      </c>
      <c r="AL117" s="380">
        <f t="shared" si="17"/>
        <v>5340.72</v>
      </c>
      <c r="AM117" s="380">
        <f t="shared" si="17"/>
        <v>5654.8799999999992</v>
      </c>
      <c r="AN117" s="380">
        <f t="shared" si="17"/>
        <v>5969.0399999999991</v>
      </c>
      <c r="AO117" s="380">
        <f t="shared" si="17"/>
        <v>6283.2000000000007</v>
      </c>
      <c r="AP117" s="222">
        <f>AP116+U187</f>
        <v>3.57</v>
      </c>
    </row>
    <row r="118" spans="1:42" s="301" customFormat="1" x14ac:dyDescent="0.15">
      <c r="A118" s="373" t="s">
        <v>21</v>
      </c>
      <c r="B118" s="361">
        <f t="shared" si="10"/>
        <v>975</v>
      </c>
      <c r="C118" s="361">
        <f t="shared" si="10"/>
        <v>994</v>
      </c>
      <c r="D118" s="361">
        <f t="shared" si="10"/>
        <v>1027</v>
      </c>
      <c r="E118" s="361">
        <f t="shared" si="10"/>
        <v>1182</v>
      </c>
      <c r="F118" s="361">
        <f t="shared" si="10"/>
        <v>1314</v>
      </c>
      <c r="G118" s="361">
        <f t="shared" si="10"/>
        <v>1533</v>
      </c>
      <c r="H118" s="361">
        <f t="shared" si="10"/>
        <v>1752</v>
      </c>
      <c r="I118" s="361">
        <f t="shared" si="10"/>
        <v>1971</v>
      </c>
      <c r="J118" s="361">
        <f t="shared" si="10"/>
        <v>2190</v>
      </c>
      <c r="K118" s="361">
        <f t="shared" si="10"/>
        <v>2409</v>
      </c>
      <c r="L118" s="361">
        <f t="shared" si="10"/>
        <v>2628</v>
      </c>
      <c r="M118" s="361">
        <f t="shared" si="10"/>
        <v>2846</v>
      </c>
      <c r="N118" s="361">
        <f t="shared" si="10"/>
        <v>3065</v>
      </c>
      <c r="O118" s="361">
        <f t="shared" si="10"/>
        <v>3284</v>
      </c>
      <c r="P118" s="361">
        <f t="shared" si="10"/>
        <v>3503</v>
      </c>
      <c r="Q118" s="361">
        <f t="shared" si="12"/>
        <v>3722</v>
      </c>
      <c r="R118" s="361">
        <f t="shared" si="12"/>
        <v>3941</v>
      </c>
      <c r="S118" s="361">
        <f t="shared" si="12"/>
        <v>4160</v>
      </c>
      <c r="T118" s="374">
        <f t="shared" si="12"/>
        <v>4379</v>
      </c>
      <c r="U118" s="375"/>
      <c r="V118" s="303">
        <v>46</v>
      </c>
      <c r="W118" s="380">
        <f>$W$74*V118*$W$134</f>
        <v>975.19999999999993</v>
      </c>
      <c r="X118" s="380">
        <f>$X$74*V118*$X$134</f>
        <v>993.6</v>
      </c>
      <c r="Y118" s="380">
        <f>$Y$74*V118*$Y$134</f>
        <v>1026.72</v>
      </c>
      <c r="Z118" s="380">
        <f>$Z$74*V118*$Z$134</f>
        <v>1182.1999999999998</v>
      </c>
      <c r="AA118" s="380">
        <f>$AA$74*V118*$AA$134</f>
        <v>1313.76</v>
      </c>
      <c r="AB118" s="380">
        <f>$AB$74*V118*$AB$134</f>
        <v>1532.72</v>
      </c>
      <c r="AC118" s="380">
        <f>$AC$74*V118*$AC$134</f>
        <v>1751.6799999999998</v>
      </c>
      <c r="AD118" s="380">
        <f>$AD$74*V118*$AD$134</f>
        <v>1970.6399999999999</v>
      </c>
      <c r="AE118" s="380">
        <f>$AE$74*V118*$AE$134</f>
        <v>2189.6</v>
      </c>
      <c r="AF118" s="380">
        <f>$AF$74*V118*$AF$134</f>
        <v>2408.56</v>
      </c>
      <c r="AG118" s="372">
        <f>$AG$74*V118*$AG$134</f>
        <v>2627.52</v>
      </c>
      <c r="AH118" s="380">
        <f>$AH$74*V118*$AH$134</f>
        <v>2846.48</v>
      </c>
      <c r="AI118" s="380">
        <f>$AI$74*V118*$AI$134</f>
        <v>3065.44</v>
      </c>
      <c r="AJ118" s="380">
        <f>$AJ$74*V118*$AJ$134</f>
        <v>3284.3999999999996</v>
      </c>
      <c r="AK118" s="380">
        <f>$AK$74*V118*$AK$134</f>
        <v>3503.3599999999997</v>
      </c>
      <c r="AL118" s="380">
        <f>$AL$74*V118*$AL$134</f>
        <v>3722.3199999999997</v>
      </c>
      <c r="AM118" s="380">
        <f>$AM$74*V118*$AM$134</f>
        <v>3941.2799999999997</v>
      </c>
      <c r="AN118" s="380">
        <f>$AN$74*V118*$AN$134</f>
        <v>4160.24</v>
      </c>
      <c r="AO118" s="380">
        <f>$AO$74*V118*$AO$134</f>
        <v>4379.2</v>
      </c>
      <c r="AP118" s="222">
        <v>2.38</v>
      </c>
    </row>
    <row r="119" spans="1:42" s="301" customFormat="1" x14ac:dyDescent="0.15">
      <c r="A119" s="381">
        <v>1150</v>
      </c>
      <c r="B119" s="367">
        <f t="shared" si="10"/>
        <v>1482</v>
      </c>
      <c r="C119" s="367">
        <f t="shared" si="10"/>
        <v>1501</v>
      </c>
      <c r="D119" s="367">
        <f t="shared" si="10"/>
        <v>1602</v>
      </c>
      <c r="E119" s="367">
        <f t="shared" si="10"/>
        <v>1855</v>
      </c>
      <c r="F119" s="367">
        <f t="shared" si="10"/>
        <v>2073</v>
      </c>
      <c r="G119" s="367">
        <f t="shared" si="10"/>
        <v>2391</v>
      </c>
      <c r="H119" s="367">
        <f t="shared" si="10"/>
        <v>2712</v>
      </c>
      <c r="I119" s="367">
        <f t="shared" si="10"/>
        <v>3030</v>
      </c>
      <c r="J119" s="367">
        <f t="shared" si="10"/>
        <v>3303</v>
      </c>
      <c r="K119" s="367">
        <f t="shared" si="10"/>
        <v>3630</v>
      </c>
      <c r="L119" s="367">
        <f t="shared" si="10"/>
        <v>3936</v>
      </c>
      <c r="M119" s="367">
        <f t="shared" si="10"/>
        <v>4258</v>
      </c>
      <c r="N119" s="367">
        <f t="shared" si="10"/>
        <v>4585</v>
      </c>
      <c r="O119" s="367">
        <f t="shared" si="10"/>
        <v>4913</v>
      </c>
      <c r="P119" s="367">
        <f t="shared" si="10"/>
        <v>5240</v>
      </c>
      <c r="Q119" s="367">
        <f t="shared" si="12"/>
        <v>5568</v>
      </c>
      <c r="R119" s="367">
        <f t="shared" si="12"/>
        <v>5895</v>
      </c>
      <c r="S119" s="367">
        <f t="shared" si="12"/>
        <v>6223</v>
      </c>
      <c r="T119" s="382">
        <f t="shared" si="12"/>
        <v>6550</v>
      </c>
      <c r="U119" s="375"/>
      <c r="V119" s="303">
        <v>1150</v>
      </c>
      <c r="W119" s="380">
        <f t="shared" ref="W119:AO119" si="18">W118+B189</f>
        <v>1482.1999999999998</v>
      </c>
      <c r="X119" s="380">
        <f t="shared" si="18"/>
        <v>1500.6</v>
      </c>
      <c r="Y119" s="380">
        <f t="shared" si="18"/>
        <v>1601.72</v>
      </c>
      <c r="Z119" s="380">
        <f t="shared" si="18"/>
        <v>1855.1999999999998</v>
      </c>
      <c r="AA119" s="380">
        <f t="shared" si="18"/>
        <v>2072.7600000000002</v>
      </c>
      <c r="AB119" s="380">
        <f t="shared" si="18"/>
        <v>2390.7200000000003</v>
      </c>
      <c r="AC119" s="380">
        <f t="shared" si="18"/>
        <v>2711.68</v>
      </c>
      <c r="AD119" s="380">
        <f t="shared" si="18"/>
        <v>3029.64</v>
      </c>
      <c r="AE119" s="380">
        <f t="shared" si="18"/>
        <v>3302.6</v>
      </c>
      <c r="AF119" s="380">
        <f t="shared" si="18"/>
        <v>3629.56</v>
      </c>
      <c r="AG119" s="372">
        <f t="shared" si="18"/>
        <v>3935.52</v>
      </c>
      <c r="AH119" s="380">
        <f t="shared" si="18"/>
        <v>4257.76</v>
      </c>
      <c r="AI119" s="380">
        <f t="shared" si="18"/>
        <v>4585.28</v>
      </c>
      <c r="AJ119" s="380">
        <f t="shared" si="18"/>
        <v>4912.7999999999993</v>
      </c>
      <c r="AK119" s="380">
        <f t="shared" si="18"/>
        <v>5240.32</v>
      </c>
      <c r="AL119" s="380">
        <f t="shared" si="18"/>
        <v>5567.84</v>
      </c>
      <c r="AM119" s="380">
        <f t="shared" si="18"/>
        <v>5895.36</v>
      </c>
      <c r="AN119" s="380">
        <f t="shared" si="18"/>
        <v>6222.8799999999992</v>
      </c>
      <c r="AO119" s="380">
        <f t="shared" si="18"/>
        <v>6550.4</v>
      </c>
      <c r="AP119" s="375">
        <f>AP118+U189</f>
        <v>3.5599999999999996</v>
      </c>
    </row>
    <row r="120" spans="1:42" s="301" customFormat="1" x14ac:dyDescent="0.15">
      <c r="A120" s="373" t="s">
        <v>22</v>
      </c>
      <c r="B120" s="361">
        <f t="shared" si="10"/>
        <v>1018</v>
      </c>
      <c r="C120" s="361">
        <f t="shared" si="10"/>
        <v>1037</v>
      </c>
      <c r="D120" s="361">
        <f t="shared" si="10"/>
        <v>1071</v>
      </c>
      <c r="E120" s="361">
        <f t="shared" si="10"/>
        <v>1234</v>
      </c>
      <c r="F120" s="361">
        <f t="shared" si="10"/>
        <v>1371</v>
      </c>
      <c r="G120" s="361">
        <f t="shared" si="10"/>
        <v>1599</v>
      </c>
      <c r="H120" s="361">
        <f t="shared" si="10"/>
        <v>1828</v>
      </c>
      <c r="I120" s="361">
        <f t="shared" si="10"/>
        <v>2056</v>
      </c>
      <c r="J120" s="361">
        <f t="shared" si="10"/>
        <v>2285</v>
      </c>
      <c r="K120" s="361">
        <f t="shared" si="10"/>
        <v>2513</v>
      </c>
      <c r="L120" s="361">
        <f t="shared" si="10"/>
        <v>2742</v>
      </c>
      <c r="M120" s="361">
        <f t="shared" si="10"/>
        <v>2970</v>
      </c>
      <c r="N120" s="361">
        <f t="shared" si="10"/>
        <v>3199</v>
      </c>
      <c r="O120" s="361">
        <f t="shared" si="10"/>
        <v>3427</v>
      </c>
      <c r="P120" s="361">
        <f t="shared" si="10"/>
        <v>3656</v>
      </c>
      <c r="Q120" s="361">
        <f t="shared" si="12"/>
        <v>3884</v>
      </c>
      <c r="R120" s="361">
        <f t="shared" si="12"/>
        <v>4113</v>
      </c>
      <c r="S120" s="361">
        <f t="shared" si="12"/>
        <v>4341</v>
      </c>
      <c r="T120" s="374">
        <f t="shared" si="12"/>
        <v>4570</v>
      </c>
      <c r="U120" s="375"/>
      <c r="V120" s="371">
        <v>48</v>
      </c>
      <c r="W120" s="372">
        <f>$W$74*V120*$W$134</f>
        <v>1017.5999999999999</v>
      </c>
      <c r="X120" s="372">
        <f>$X$74*V120*$X$134</f>
        <v>1036.8</v>
      </c>
      <c r="Y120" s="372">
        <f>$Y$74*V120*$Y$134</f>
        <v>1071.3600000000001</v>
      </c>
      <c r="Z120" s="372">
        <f>$Z$74*V120*$Z$134</f>
        <v>1233.5999999999999</v>
      </c>
      <c r="AA120" s="372">
        <f>$AA$74*V120*$AA$134</f>
        <v>1370.8799999999999</v>
      </c>
      <c r="AB120" s="372">
        <f>$AB$74*V120*$AB$134</f>
        <v>1599.36</v>
      </c>
      <c r="AC120" s="372">
        <f>$AC$74*V120*$AC$134</f>
        <v>1827.84</v>
      </c>
      <c r="AD120" s="372">
        <f>$AD$74*V120*$AD$134</f>
        <v>2056.3199999999997</v>
      </c>
      <c r="AE120" s="372">
        <f>$AE$74*V120*$AE$134</f>
        <v>2284.7999999999997</v>
      </c>
      <c r="AF120" s="372">
        <f>$AF$74*V120*$AF$134</f>
        <v>2513.2799999999997</v>
      </c>
      <c r="AG120" s="372">
        <f>$AG$74*V120*$AG$134</f>
        <v>2741.7599999999998</v>
      </c>
      <c r="AH120" s="372">
        <f>$AH$74*V120*$AH$134</f>
        <v>2970.24</v>
      </c>
      <c r="AI120" s="372">
        <f>$AI$74*V120*$AI$134</f>
        <v>3198.72</v>
      </c>
      <c r="AJ120" s="372">
        <f>$AJ$74*V120*$AJ$134</f>
        <v>3427.2</v>
      </c>
      <c r="AK120" s="372">
        <f>$AK$74*V120*$AK$134</f>
        <v>3655.68</v>
      </c>
      <c r="AL120" s="372">
        <f>$AL$74*V120*$AL$134</f>
        <v>3884.16</v>
      </c>
      <c r="AM120" s="372">
        <f>$AM$74*V120*$AM$134</f>
        <v>4112.6399999999994</v>
      </c>
      <c r="AN120" s="372">
        <f>$AN$74*V120*$AN$134</f>
        <v>4341.12</v>
      </c>
      <c r="AO120" s="372">
        <f>$AO$74*V120*$AO$134</f>
        <v>4569.5999999999995</v>
      </c>
      <c r="AP120" s="222">
        <v>2.38</v>
      </c>
    </row>
    <row r="121" spans="1:42" s="301" customFormat="1" ht="13" thickBot="1" x14ac:dyDescent="0.2">
      <c r="A121" s="376">
        <v>1200</v>
      </c>
      <c r="B121" s="377">
        <f t="shared" si="10"/>
        <v>1547</v>
      </c>
      <c r="C121" s="377">
        <f t="shared" si="10"/>
        <v>1566</v>
      </c>
      <c r="D121" s="377">
        <f t="shared" si="10"/>
        <v>1671</v>
      </c>
      <c r="E121" s="377">
        <f t="shared" si="10"/>
        <v>1918</v>
      </c>
      <c r="F121" s="377">
        <f t="shared" si="10"/>
        <v>2141</v>
      </c>
      <c r="G121" s="377">
        <f t="shared" si="10"/>
        <v>2471</v>
      </c>
      <c r="H121" s="377">
        <f t="shared" si="10"/>
        <v>2804</v>
      </c>
      <c r="I121" s="377">
        <f t="shared" si="10"/>
        <v>3153</v>
      </c>
      <c r="J121" s="377">
        <f t="shared" si="10"/>
        <v>3445</v>
      </c>
      <c r="K121" s="377">
        <f t="shared" si="10"/>
        <v>3784</v>
      </c>
      <c r="L121" s="377">
        <f t="shared" si="10"/>
        <v>4104</v>
      </c>
      <c r="M121" s="377">
        <f t="shared" si="10"/>
        <v>4443</v>
      </c>
      <c r="N121" s="377">
        <f t="shared" si="10"/>
        <v>4785</v>
      </c>
      <c r="O121" s="377">
        <f t="shared" si="10"/>
        <v>5126</v>
      </c>
      <c r="P121" s="377">
        <f t="shared" si="10"/>
        <v>5468</v>
      </c>
      <c r="Q121" s="377">
        <f t="shared" si="12"/>
        <v>5810</v>
      </c>
      <c r="R121" s="377">
        <f t="shared" si="12"/>
        <v>6152</v>
      </c>
      <c r="S121" s="377">
        <f t="shared" si="12"/>
        <v>6493</v>
      </c>
      <c r="T121" s="378">
        <f t="shared" si="12"/>
        <v>6835</v>
      </c>
      <c r="U121" s="375"/>
      <c r="V121" s="371">
        <v>1200</v>
      </c>
      <c r="W121" s="372">
        <f t="shared" ref="W121:AO121" si="19">W120+B191</f>
        <v>1546.6</v>
      </c>
      <c r="X121" s="372">
        <f t="shared" si="19"/>
        <v>1565.8</v>
      </c>
      <c r="Y121" s="372">
        <f t="shared" si="19"/>
        <v>1671.3600000000001</v>
      </c>
      <c r="Z121" s="372">
        <f t="shared" si="19"/>
        <v>1917.6</v>
      </c>
      <c r="AA121" s="372">
        <f t="shared" si="19"/>
        <v>2140.88</v>
      </c>
      <c r="AB121" s="372">
        <f t="shared" si="19"/>
        <v>2471.3599999999997</v>
      </c>
      <c r="AC121" s="372">
        <f t="shared" si="19"/>
        <v>2803.84</v>
      </c>
      <c r="AD121" s="372">
        <f t="shared" si="19"/>
        <v>3153.3199999999997</v>
      </c>
      <c r="AE121" s="372">
        <f t="shared" si="19"/>
        <v>3444.7999999999997</v>
      </c>
      <c r="AF121" s="372">
        <f t="shared" si="19"/>
        <v>3784.2799999999997</v>
      </c>
      <c r="AG121" s="372">
        <f t="shared" si="19"/>
        <v>4103.76</v>
      </c>
      <c r="AH121" s="372">
        <f t="shared" si="19"/>
        <v>4442.8799999999992</v>
      </c>
      <c r="AI121" s="372">
        <f t="shared" si="19"/>
        <v>4784.6399999999994</v>
      </c>
      <c r="AJ121" s="372">
        <f t="shared" si="19"/>
        <v>5126.3999999999996</v>
      </c>
      <c r="AK121" s="372">
        <f t="shared" si="19"/>
        <v>5468.16</v>
      </c>
      <c r="AL121" s="372">
        <f t="shared" si="19"/>
        <v>5809.92</v>
      </c>
      <c r="AM121" s="372">
        <f t="shared" si="19"/>
        <v>6151.6799999999994</v>
      </c>
      <c r="AN121" s="372">
        <f t="shared" si="19"/>
        <v>6493.44</v>
      </c>
      <c r="AO121" s="372">
        <f t="shared" si="19"/>
        <v>6835.1999999999989</v>
      </c>
      <c r="AP121" s="375">
        <f>AP120+U191</f>
        <v>3.5599999999999996</v>
      </c>
    </row>
    <row r="122" spans="1:42" x14ac:dyDescent="0.15">
      <c r="A122" s="238" t="s">
        <v>130</v>
      </c>
      <c r="B122" s="241">
        <f t="shared" si="10"/>
        <v>1060</v>
      </c>
      <c r="C122" s="241">
        <f t="shared" si="10"/>
        <v>1080</v>
      </c>
      <c r="D122" s="241">
        <f t="shared" si="10"/>
        <v>1116</v>
      </c>
      <c r="E122" s="241">
        <f t="shared" si="10"/>
        <v>1285</v>
      </c>
      <c r="F122" s="241">
        <f t="shared" si="10"/>
        <v>1428</v>
      </c>
      <c r="G122" s="241">
        <f t="shared" si="10"/>
        <v>1666</v>
      </c>
      <c r="H122" s="241">
        <f t="shared" si="10"/>
        <v>1904</v>
      </c>
      <c r="I122" s="241">
        <f t="shared" si="10"/>
        <v>2142</v>
      </c>
      <c r="J122" s="241">
        <f t="shared" si="10"/>
        <v>2380</v>
      </c>
      <c r="K122" s="241">
        <f t="shared" si="10"/>
        <v>2618</v>
      </c>
      <c r="L122" s="241">
        <f t="shared" si="10"/>
        <v>2856</v>
      </c>
      <c r="M122" s="241">
        <f t="shared" si="10"/>
        <v>3094</v>
      </c>
      <c r="N122" s="241">
        <f t="shared" si="10"/>
        <v>3332</v>
      </c>
      <c r="O122" s="241">
        <f t="shared" si="10"/>
        <v>3570</v>
      </c>
      <c r="P122" s="241">
        <f t="shared" si="10"/>
        <v>3808</v>
      </c>
      <c r="Q122" s="241">
        <f t="shared" si="12"/>
        <v>4046</v>
      </c>
      <c r="R122" s="241">
        <f t="shared" si="12"/>
        <v>4284</v>
      </c>
      <c r="S122" s="241">
        <f t="shared" si="12"/>
        <v>4522</v>
      </c>
      <c r="T122" s="242">
        <f t="shared" si="12"/>
        <v>4760</v>
      </c>
      <c r="V122" s="239">
        <v>50</v>
      </c>
      <c r="W122" s="380">
        <f>$W$74*V122*$W$134</f>
        <v>1060</v>
      </c>
      <c r="X122" s="380">
        <f>$X$74*V122*$X$134</f>
        <v>1080</v>
      </c>
      <c r="Y122" s="380">
        <f>$Y$74*V122*$Y$134</f>
        <v>1116</v>
      </c>
      <c r="Z122" s="380">
        <f>$Z$74*V122*$Z$134</f>
        <v>1285</v>
      </c>
      <c r="AA122" s="380">
        <f>$AA$74*V122*$AA$134</f>
        <v>1428</v>
      </c>
      <c r="AB122" s="380">
        <f>$AB$74*V122*$AB$134</f>
        <v>1666</v>
      </c>
      <c r="AC122" s="380">
        <f>$AC$74*V122*$AC$134</f>
        <v>1904</v>
      </c>
      <c r="AD122" s="380">
        <f>$AD$74*V122*$AD$134</f>
        <v>2142</v>
      </c>
      <c r="AE122" s="380">
        <f>$AE$74*V122*$AE$134</f>
        <v>2380</v>
      </c>
      <c r="AF122" s="380">
        <f>$AF$74*V122*$AF$134</f>
        <v>2618</v>
      </c>
      <c r="AG122" s="372">
        <f>$AG$74*V122*$AG$134</f>
        <v>2856</v>
      </c>
      <c r="AH122" s="380">
        <f>$AH$74*V122*$AH$134</f>
        <v>3094</v>
      </c>
      <c r="AI122" s="380">
        <f>$AI$74*V122*$AI$134</f>
        <v>3332</v>
      </c>
      <c r="AJ122" s="380">
        <f>$AJ$74*V122*$AJ$134</f>
        <v>3570</v>
      </c>
      <c r="AK122" s="380">
        <f>$AK$74*V122*$AK$134</f>
        <v>3808</v>
      </c>
      <c r="AL122" s="380">
        <f>$AL$74*V122*$AL$134</f>
        <v>4046</v>
      </c>
      <c r="AM122" s="380">
        <f>$AM$74*V122*$AM$134</f>
        <v>4284</v>
      </c>
      <c r="AN122" s="380">
        <f>$AN$74*V122*$AN$134</f>
        <v>4522</v>
      </c>
      <c r="AO122" s="380">
        <f>$AO$74*V122*$AO$134</f>
        <v>4760</v>
      </c>
      <c r="AP122" s="222">
        <v>2.38</v>
      </c>
    </row>
    <row r="123" spans="1:42" x14ac:dyDescent="0.15">
      <c r="A123" s="244">
        <v>1250</v>
      </c>
      <c r="B123" s="245">
        <f t="shared" si="10"/>
        <v>1590</v>
      </c>
      <c r="C123" s="245">
        <f t="shared" si="10"/>
        <v>1632</v>
      </c>
      <c r="D123" s="245">
        <f t="shared" si="10"/>
        <v>1740</v>
      </c>
      <c r="E123" s="245">
        <f t="shared" si="10"/>
        <v>2000</v>
      </c>
      <c r="F123" s="245">
        <f t="shared" si="10"/>
        <v>2232</v>
      </c>
      <c r="G123" s="245">
        <f t="shared" si="10"/>
        <v>2576</v>
      </c>
      <c r="H123" s="245">
        <f t="shared" si="10"/>
        <v>2920</v>
      </c>
      <c r="I123" s="245">
        <f t="shared" si="10"/>
        <v>3285</v>
      </c>
      <c r="J123" s="245">
        <f t="shared" si="10"/>
        <v>3590</v>
      </c>
      <c r="K123" s="245">
        <f t="shared" si="10"/>
        <v>3938</v>
      </c>
      <c r="L123" s="245">
        <f t="shared" si="10"/>
        <v>4272</v>
      </c>
      <c r="M123" s="245">
        <f t="shared" si="10"/>
        <v>4628</v>
      </c>
      <c r="N123" s="245">
        <f t="shared" si="10"/>
        <v>4984</v>
      </c>
      <c r="O123" s="245">
        <f t="shared" si="10"/>
        <v>5340</v>
      </c>
      <c r="P123" s="245">
        <f t="shared" si="10"/>
        <v>5696</v>
      </c>
      <c r="Q123" s="245">
        <f t="shared" si="12"/>
        <v>6052</v>
      </c>
      <c r="R123" s="245">
        <f t="shared" si="12"/>
        <v>6408</v>
      </c>
      <c r="S123" s="245">
        <f t="shared" si="12"/>
        <v>6764</v>
      </c>
      <c r="T123" s="246">
        <f t="shared" si="12"/>
        <v>7120</v>
      </c>
      <c r="V123" s="239">
        <v>1250</v>
      </c>
      <c r="W123" s="380">
        <f t="shared" ref="W123:AO123" si="20">W122+B193</f>
        <v>1590</v>
      </c>
      <c r="X123" s="380">
        <f t="shared" si="20"/>
        <v>1632</v>
      </c>
      <c r="Y123" s="380">
        <f t="shared" si="20"/>
        <v>1740</v>
      </c>
      <c r="Z123" s="380">
        <f t="shared" si="20"/>
        <v>2000</v>
      </c>
      <c r="AA123" s="380">
        <f t="shared" si="20"/>
        <v>2232</v>
      </c>
      <c r="AB123" s="380">
        <f t="shared" si="20"/>
        <v>2576</v>
      </c>
      <c r="AC123" s="380">
        <f t="shared" si="20"/>
        <v>2920</v>
      </c>
      <c r="AD123" s="380">
        <f t="shared" si="20"/>
        <v>3285</v>
      </c>
      <c r="AE123" s="380">
        <f t="shared" si="20"/>
        <v>3590</v>
      </c>
      <c r="AF123" s="380">
        <f t="shared" si="20"/>
        <v>3938</v>
      </c>
      <c r="AG123" s="372">
        <f t="shared" si="20"/>
        <v>4272</v>
      </c>
      <c r="AH123" s="380">
        <f t="shared" si="20"/>
        <v>4628</v>
      </c>
      <c r="AI123" s="380">
        <f t="shared" si="20"/>
        <v>4984</v>
      </c>
      <c r="AJ123" s="380">
        <f t="shared" si="20"/>
        <v>5340</v>
      </c>
      <c r="AK123" s="380">
        <f t="shared" si="20"/>
        <v>5696</v>
      </c>
      <c r="AL123" s="380">
        <f t="shared" si="20"/>
        <v>6052</v>
      </c>
      <c r="AM123" s="380">
        <f t="shared" si="20"/>
        <v>6408</v>
      </c>
      <c r="AN123" s="380">
        <f t="shared" si="20"/>
        <v>6764</v>
      </c>
      <c r="AO123" s="380">
        <f t="shared" si="20"/>
        <v>7120</v>
      </c>
      <c r="AP123" s="222">
        <f>AP122+U193</f>
        <v>3.5599999999999996</v>
      </c>
    </row>
    <row r="124" spans="1:42" x14ac:dyDescent="0.15">
      <c r="A124" s="251" t="s">
        <v>131</v>
      </c>
      <c r="B124" s="248">
        <f t="shared" ref="B124:B133" si="21">ROUND(W124*$T$76,0)</f>
        <v>1102</v>
      </c>
      <c r="C124" s="248">
        <f t="shared" ref="C124:C133" si="22">ROUND(X124*$T$76,0)</f>
        <v>1123</v>
      </c>
      <c r="D124" s="248">
        <f t="shared" ref="D124:D133" si="23">ROUND(Y124*$T$76,0)</f>
        <v>1161</v>
      </c>
      <c r="E124" s="248">
        <f t="shared" ref="E124:E133" si="24">ROUND(Z124*$T$76,0)</f>
        <v>1336</v>
      </c>
      <c r="F124" s="248">
        <f t="shared" ref="F124:F133" si="25">ROUND(AA124*$T$76,0)</f>
        <v>1485</v>
      </c>
      <c r="G124" s="248">
        <f t="shared" ref="G124:G133" si="26">ROUND(AB124*$T$76,0)</f>
        <v>1733</v>
      </c>
      <c r="H124" s="248">
        <f t="shared" ref="H124:H133" si="27">ROUND(AC124*$T$76,0)</f>
        <v>1980</v>
      </c>
      <c r="I124" s="248">
        <f t="shared" ref="I124:I133" si="28">ROUND(AD124*$T$76,0)</f>
        <v>2228</v>
      </c>
      <c r="J124" s="248">
        <f t="shared" ref="J124:J133" si="29">ROUND(AE124*$T$76,0)</f>
        <v>2475</v>
      </c>
      <c r="K124" s="248">
        <f t="shared" ref="K124:K133" si="30">ROUND(AF124*$T$76,0)</f>
        <v>2723</v>
      </c>
      <c r="L124" s="248">
        <f t="shared" ref="L124:L133" si="31">ROUND(AG124*$T$76,0)</f>
        <v>2970</v>
      </c>
      <c r="M124" s="248">
        <f t="shared" ref="M124:M133" si="32">ROUND(AH124*$T$76,0)</f>
        <v>3218</v>
      </c>
      <c r="N124" s="248">
        <f t="shared" ref="N124:N133" si="33">ROUND(AI124*$T$76,0)</f>
        <v>3465</v>
      </c>
      <c r="O124" s="248">
        <f t="shared" ref="O124:O133" si="34">ROUND(AJ124*$T$76,0)</f>
        <v>3713</v>
      </c>
      <c r="P124" s="248">
        <f t="shared" ref="P124:P133" si="35">ROUND(AK124*$T$76,0)</f>
        <v>3960</v>
      </c>
      <c r="Q124" s="248">
        <f t="shared" si="12"/>
        <v>4208</v>
      </c>
      <c r="R124" s="248">
        <f t="shared" si="12"/>
        <v>4455</v>
      </c>
      <c r="S124" s="248">
        <f t="shared" si="12"/>
        <v>4703</v>
      </c>
      <c r="T124" s="249">
        <f t="shared" si="12"/>
        <v>4950</v>
      </c>
      <c r="V124" s="239">
        <v>52</v>
      </c>
      <c r="W124" s="380">
        <f>$W$74*V124*$W$134</f>
        <v>1102.3999999999999</v>
      </c>
      <c r="X124" s="380">
        <f>$X$74*V124*$X$134</f>
        <v>1123.2</v>
      </c>
      <c r="Y124" s="380">
        <f>$Y$74*V124*$Y$134</f>
        <v>1160.6400000000001</v>
      </c>
      <c r="Z124" s="380">
        <f>$Z$74*V124*$Z$134</f>
        <v>1336.3999999999999</v>
      </c>
      <c r="AA124" s="380">
        <f>$AA$74*V124*$AA$134</f>
        <v>1485.12</v>
      </c>
      <c r="AB124" s="380">
        <f>$AB$74*V124*$AB$134</f>
        <v>1732.6399999999999</v>
      </c>
      <c r="AC124" s="380">
        <f>$AC$74*V124*$AC$134</f>
        <v>1980.1599999999999</v>
      </c>
      <c r="AD124" s="380">
        <f>$AD$74*V124*$AD$134</f>
        <v>2227.6799999999998</v>
      </c>
      <c r="AE124" s="380">
        <f>$AE$74*V124*$AE$134</f>
        <v>2475.1999999999998</v>
      </c>
      <c r="AF124" s="380">
        <f>$AF$74*V124*$AF$134</f>
        <v>2722.72</v>
      </c>
      <c r="AG124" s="372">
        <f>$AG$74*V124*$AG$134</f>
        <v>2970.24</v>
      </c>
      <c r="AH124" s="380">
        <f>$AH$74*V124*$AH$134</f>
        <v>3217.7599999999998</v>
      </c>
      <c r="AI124" s="380">
        <f>$AI$74*V124*$AI$134</f>
        <v>3465.2799999999997</v>
      </c>
      <c r="AJ124" s="380">
        <f>$AJ$74*V124*$AJ$134</f>
        <v>3712.7999999999997</v>
      </c>
      <c r="AK124" s="380">
        <f>$AK$74*V124*$AK$134</f>
        <v>3960.3199999999997</v>
      </c>
      <c r="AL124" s="380">
        <f>$AL$74*V124*$AL$134</f>
        <v>4207.84</v>
      </c>
      <c r="AM124" s="380">
        <f>$AM$74*V124*$AM$134</f>
        <v>4455.3599999999997</v>
      </c>
      <c r="AN124" s="380">
        <f>$AN$74*V124*$AN$134</f>
        <v>4702.88</v>
      </c>
      <c r="AO124" s="380">
        <f>$AO$74*V124*$AO$134</f>
        <v>4950.3999999999996</v>
      </c>
      <c r="AP124" s="222">
        <v>2.38</v>
      </c>
    </row>
    <row r="125" spans="1:42" x14ac:dyDescent="0.15">
      <c r="A125" s="244">
        <v>1300</v>
      </c>
      <c r="B125" s="245">
        <f t="shared" si="21"/>
        <v>1654</v>
      </c>
      <c r="C125" s="245">
        <f t="shared" si="22"/>
        <v>1697</v>
      </c>
      <c r="D125" s="245">
        <f t="shared" si="23"/>
        <v>1810</v>
      </c>
      <c r="E125" s="245">
        <f t="shared" si="24"/>
        <v>2080</v>
      </c>
      <c r="F125" s="245">
        <f t="shared" si="25"/>
        <v>2321</v>
      </c>
      <c r="G125" s="245">
        <f t="shared" si="26"/>
        <v>2679</v>
      </c>
      <c r="H125" s="245">
        <f t="shared" si="27"/>
        <v>3037</v>
      </c>
      <c r="I125" s="245">
        <f t="shared" si="28"/>
        <v>3416</v>
      </c>
      <c r="J125" s="245">
        <f t="shared" si="29"/>
        <v>3734</v>
      </c>
      <c r="K125" s="245">
        <f t="shared" si="30"/>
        <v>4096</v>
      </c>
      <c r="L125" s="245">
        <f t="shared" si="31"/>
        <v>4443</v>
      </c>
      <c r="M125" s="245">
        <f t="shared" si="32"/>
        <v>4813</v>
      </c>
      <c r="N125" s="245">
        <f t="shared" si="33"/>
        <v>5183</v>
      </c>
      <c r="O125" s="245">
        <f t="shared" si="34"/>
        <v>5554</v>
      </c>
      <c r="P125" s="245">
        <f t="shared" si="35"/>
        <v>5924</v>
      </c>
      <c r="Q125" s="245">
        <f t="shared" si="12"/>
        <v>6294</v>
      </c>
      <c r="R125" s="245">
        <f t="shared" si="12"/>
        <v>6664</v>
      </c>
      <c r="S125" s="245">
        <f t="shared" si="12"/>
        <v>7035</v>
      </c>
      <c r="T125" s="246">
        <f t="shared" si="12"/>
        <v>7405</v>
      </c>
      <c r="V125" s="239">
        <v>1300</v>
      </c>
      <c r="W125" s="380">
        <f t="shared" ref="W125:AO125" si="36">W124+B195</f>
        <v>1653.6</v>
      </c>
      <c r="X125" s="380">
        <f t="shared" si="36"/>
        <v>1697.2800000000002</v>
      </c>
      <c r="Y125" s="380">
        <f t="shared" si="36"/>
        <v>1809.6000000000001</v>
      </c>
      <c r="Z125" s="380">
        <f t="shared" si="36"/>
        <v>2080</v>
      </c>
      <c r="AA125" s="380">
        <f t="shared" si="36"/>
        <v>2321.2799999999997</v>
      </c>
      <c r="AB125" s="380">
        <f t="shared" si="36"/>
        <v>2679.04</v>
      </c>
      <c r="AC125" s="380">
        <f t="shared" si="36"/>
        <v>3036.8</v>
      </c>
      <c r="AD125" s="380">
        <f t="shared" si="36"/>
        <v>3416.3999999999996</v>
      </c>
      <c r="AE125" s="380">
        <f t="shared" si="36"/>
        <v>3733.5999999999995</v>
      </c>
      <c r="AF125" s="380">
        <f t="shared" si="36"/>
        <v>4095.5199999999995</v>
      </c>
      <c r="AG125" s="372">
        <f t="shared" si="36"/>
        <v>4442.8799999999992</v>
      </c>
      <c r="AH125" s="380">
        <f t="shared" si="36"/>
        <v>4813.12</v>
      </c>
      <c r="AI125" s="380">
        <f t="shared" si="36"/>
        <v>5183.3599999999997</v>
      </c>
      <c r="AJ125" s="380">
        <f t="shared" si="36"/>
        <v>5553.5999999999995</v>
      </c>
      <c r="AK125" s="380">
        <f t="shared" si="36"/>
        <v>5923.84</v>
      </c>
      <c r="AL125" s="380">
        <f t="shared" si="36"/>
        <v>6294.08</v>
      </c>
      <c r="AM125" s="380">
        <f t="shared" si="36"/>
        <v>6664.32</v>
      </c>
      <c r="AN125" s="380">
        <f t="shared" si="36"/>
        <v>7034.5599999999995</v>
      </c>
      <c r="AO125" s="380">
        <f t="shared" si="36"/>
        <v>7404.7999999999993</v>
      </c>
      <c r="AP125" s="222">
        <f>AP124+U195</f>
        <v>3.5599999999999996</v>
      </c>
    </row>
    <row r="126" spans="1:42" x14ac:dyDescent="0.15">
      <c r="A126" s="251" t="s">
        <v>132</v>
      </c>
      <c r="B126" s="248">
        <f t="shared" si="21"/>
        <v>1145</v>
      </c>
      <c r="C126" s="248">
        <f t="shared" si="22"/>
        <v>1166</v>
      </c>
      <c r="D126" s="248">
        <f t="shared" si="23"/>
        <v>1205</v>
      </c>
      <c r="E126" s="248">
        <f t="shared" si="24"/>
        <v>1388</v>
      </c>
      <c r="F126" s="248">
        <f t="shared" si="25"/>
        <v>1542</v>
      </c>
      <c r="G126" s="248">
        <f t="shared" si="26"/>
        <v>1799</v>
      </c>
      <c r="H126" s="248">
        <f t="shared" si="27"/>
        <v>2056</v>
      </c>
      <c r="I126" s="248">
        <f t="shared" si="28"/>
        <v>2313</v>
      </c>
      <c r="J126" s="248">
        <f t="shared" si="29"/>
        <v>2570</v>
      </c>
      <c r="K126" s="248">
        <f t="shared" si="30"/>
        <v>2827</v>
      </c>
      <c r="L126" s="248">
        <f t="shared" si="31"/>
        <v>3084</v>
      </c>
      <c r="M126" s="248">
        <f t="shared" si="32"/>
        <v>3342</v>
      </c>
      <c r="N126" s="248">
        <f t="shared" si="33"/>
        <v>3599</v>
      </c>
      <c r="O126" s="248">
        <f t="shared" si="34"/>
        <v>3856</v>
      </c>
      <c r="P126" s="248">
        <f t="shared" si="35"/>
        <v>4113</v>
      </c>
      <c r="Q126" s="248">
        <f t="shared" si="12"/>
        <v>4370</v>
      </c>
      <c r="R126" s="248">
        <f t="shared" si="12"/>
        <v>4627</v>
      </c>
      <c r="S126" s="248">
        <f t="shared" si="12"/>
        <v>4884</v>
      </c>
      <c r="T126" s="249">
        <f t="shared" si="12"/>
        <v>5141</v>
      </c>
      <c r="V126" s="239">
        <v>54</v>
      </c>
      <c r="W126" s="380">
        <f>$W$74*V126*$W$134</f>
        <v>1144.8</v>
      </c>
      <c r="X126" s="380">
        <f>$X$74*V126*$X$134</f>
        <v>1166.4000000000001</v>
      </c>
      <c r="Y126" s="380">
        <f>$Y$74*V126*$Y$134</f>
        <v>1205.28</v>
      </c>
      <c r="Z126" s="380">
        <f>$Z$74*V126*$Z$134</f>
        <v>1387.8</v>
      </c>
      <c r="AA126" s="380">
        <f>$AA$74*V126*$AA$134</f>
        <v>1542.24</v>
      </c>
      <c r="AB126" s="380">
        <f>$AB$74*V126*$AB$134</f>
        <v>1799.28</v>
      </c>
      <c r="AC126" s="380">
        <f>$AC$74*V126*$AC$134</f>
        <v>2056.3199999999997</v>
      </c>
      <c r="AD126" s="380">
        <f>$AD$74*V126*$AD$134</f>
        <v>2313.3599999999997</v>
      </c>
      <c r="AE126" s="380">
        <f>$AE$74*V126*$AE$134</f>
        <v>2570.4</v>
      </c>
      <c r="AF126" s="380">
        <f>$AF$74*V126*$AF$134</f>
        <v>2827.44</v>
      </c>
      <c r="AG126" s="372">
        <f>$AG$74*V126*$AG$134</f>
        <v>3084.48</v>
      </c>
      <c r="AH126" s="380">
        <f>$AH$74*V126*$AH$134</f>
        <v>3341.52</v>
      </c>
      <c r="AI126" s="380">
        <f>$AI$74*V126*$AI$134</f>
        <v>3598.56</v>
      </c>
      <c r="AJ126" s="380">
        <f>$AJ$74*V126*$AJ$134</f>
        <v>3855.6</v>
      </c>
      <c r="AK126" s="380">
        <f>$AK$74*V126*$AK$134</f>
        <v>4112.6399999999994</v>
      </c>
      <c r="AL126" s="380">
        <f>$AL$74*V126*$AL$134</f>
        <v>4369.6799999999994</v>
      </c>
      <c r="AM126" s="380">
        <f>$AM$74*V126*$AM$134</f>
        <v>4626.7199999999993</v>
      </c>
      <c r="AN126" s="380">
        <f>$AN$74*V126*$AN$134</f>
        <v>4883.76</v>
      </c>
      <c r="AO126" s="380">
        <f>$AO$74*V126*$AO$134</f>
        <v>5140.8</v>
      </c>
      <c r="AP126" s="222">
        <v>2.38</v>
      </c>
    </row>
    <row r="127" spans="1:42" x14ac:dyDescent="0.15">
      <c r="A127" s="244">
        <v>1350</v>
      </c>
      <c r="B127" s="245">
        <f t="shared" si="21"/>
        <v>1717</v>
      </c>
      <c r="C127" s="245">
        <f t="shared" si="22"/>
        <v>1763</v>
      </c>
      <c r="D127" s="245">
        <f t="shared" si="23"/>
        <v>1879</v>
      </c>
      <c r="E127" s="245">
        <f t="shared" si="24"/>
        <v>2160</v>
      </c>
      <c r="F127" s="245">
        <f t="shared" si="25"/>
        <v>2411</v>
      </c>
      <c r="G127" s="245">
        <f t="shared" si="26"/>
        <v>2782</v>
      </c>
      <c r="H127" s="245">
        <f t="shared" si="27"/>
        <v>3154</v>
      </c>
      <c r="I127" s="245">
        <f t="shared" si="28"/>
        <v>3548</v>
      </c>
      <c r="J127" s="245">
        <f t="shared" si="29"/>
        <v>3877</v>
      </c>
      <c r="K127" s="245">
        <f t="shared" si="30"/>
        <v>4253</v>
      </c>
      <c r="L127" s="245">
        <f t="shared" si="31"/>
        <v>4614</v>
      </c>
      <c r="M127" s="245">
        <f t="shared" si="32"/>
        <v>4998</v>
      </c>
      <c r="N127" s="245">
        <f t="shared" si="33"/>
        <v>5383</v>
      </c>
      <c r="O127" s="245">
        <f t="shared" si="34"/>
        <v>5767</v>
      </c>
      <c r="P127" s="245">
        <f t="shared" si="35"/>
        <v>6152</v>
      </c>
      <c r="Q127" s="245">
        <f t="shared" si="12"/>
        <v>6536</v>
      </c>
      <c r="R127" s="245">
        <f t="shared" si="12"/>
        <v>6921</v>
      </c>
      <c r="S127" s="245">
        <f t="shared" si="12"/>
        <v>7305</v>
      </c>
      <c r="T127" s="246">
        <f t="shared" si="12"/>
        <v>7690</v>
      </c>
      <c r="V127" s="239">
        <v>1350</v>
      </c>
      <c r="W127" s="380">
        <f t="shared" ref="W127:AO127" si="37">W126+B197</f>
        <v>1717.1999999999998</v>
      </c>
      <c r="X127" s="380">
        <f t="shared" si="37"/>
        <v>1762.5600000000002</v>
      </c>
      <c r="Y127" s="380">
        <f t="shared" si="37"/>
        <v>1879.2</v>
      </c>
      <c r="Z127" s="380">
        <f t="shared" si="37"/>
        <v>2160</v>
      </c>
      <c r="AA127" s="380">
        <f t="shared" si="37"/>
        <v>2410.56</v>
      </c>
      <c r="AB127" s="380">
        <f t="shared" si="37"/>
        <v>2782.08</v>
      </c>
      <c r="AC127" s="380">
        <f t="shared" si="37"/>
        <v>3153.5999999999995</v>
      </c>
      <c r="AD127" s="380">
        <f t="shared" si="37"/>
        <v>3547.7999999999997</v>
      </c>
      <c r="AE127" s="380">
        <f t="shared" si="37"/>
        <v>3877.2</v>
      </c>
      <c r="AF127" s="380">
        <f t="shared" si="37"/>
        <v>4253.04</v>
      </c>
      <c r="AG127" s="372">
        <f t="shared" si="37"/>
        <v>4613.76</v>
      </c>
      <c r="AH127" s="380">
        <f t="shared" si="37"/>
        <v>4998.24</v>
      </c>
      <c r="AI127" s="380">
        <f t="shared" si="37"/>
        <v>5382.7199999999993</v>
      </c>
      <c r="AJ127" s="380">
        <f t="shared" si="37"/>
        <v>5767.2</v>
      </c>
      <c r="AK127" s="380">
        <f t="shared" si="37"/>
        <v>6151.6799999999994</v>
      </c>
      <c r="AL127" s="380">
        <f t="shared" si="37"/>
        <v>6536.16</v>
      </c>
      <c r="AM127" s="380">
        <f t="shared" si="37"/>
        <v>6920.6399999999994</v>
      </c>
      <c r="AN127" s="380">
        <f t="shared" si="37"/>
        <v>7305.12</v>
      </c>
      <c r="AO127" s="380">
        <f t="shared" si="37"/>
        <v>7689.6</v>
      </c>
      <c r="AP127" s="222">
        <f>AP126+U197</f>
        <v>3.5599999999999996</v>
      </c>
    </row>
    <row r="128" spans="1:42" x14ac:dyDescent="0.15">
      <c r="A128" s="251" t="s">
        <v>133</v>
      </c>
      <c r="B128" s="248">
        <f t="shared" si="21"/>
        <v>1187</v>
      </c>
      <c r="C128" s="248">
        <f t="shared" si="22"/>
        <v>1210</v>
      </c>
      <c r="D128" s="248">
        <f t="shared" si="23"/>
        <v>1250</v>
      </c>
      <c r="E128" s="248">
        <f t="shared" si="24"/>
        <v>1439</v>
      </c>
      <c r="F128" s="248">
        <f t="shared" si="25"/>
        <v>1599</v>
      </c>
      <c r="G128" s="248">
        <f t="shared" si="26"/>
        <v>1866</v>
      </c>
      <c r="H128" s="248">
        <f t="shared" si="27"/>
        <v>2132</v>
      </c>
      <c r="I128" s="248">
        <f t="shared" si="28"/>
        <v>2399</v>
      </c>
      <c r="J128" s="248">
        <f t="shared" si="29"/>
        <v>2666</v>
      </c>
      <c r="K128" s="248">
        <f t="shared" si="30"/>
        <v>2932</v>
      </c>
      <c r="L128" s="248">
        <f t="shared" si="31"/>
        <v>3199</v>
      </c>
      <c r="M128" s="248">
        <f t="shared" si="32"/>
        <v>3465</v>
      </c>
      <c r="N128" s="248">
        <f t="shared" si="33"/>
        <v>3732</v>
      </c>
      <c r="O128" s="248">
        <f t="shared" si="34"/>
        <v>3998</v>
      </c>
      <c r="P128" s="248">
        <f t="shared" si="35"/>
        <v>4265</v>
      </c>
      <c r="Q128" s="248">
        <f t="shared" si="12"/>
        <v>4532</v>
      </c>
      <c r="R128" s="248">
        <f t="shared" si="12"/>
        <v>4798</v>
      </c>
      <c r="S128" s="248">
        <f t="shared" si="12"/>
        <v>5065</v>
      </c>
      <c r="T128" s="249">
        <f t="shared" si="12"/>
        <v>5331</v>
      </c>
      <c r="V128" s="239">
        <v>56</v>
      </c>
      <c r="W128" s="380">
        <f>$W$74*V128*$W$134</f>
        <v>1187.2</v>
      </c>
      <c r="X128" s="380">
        <f>$X$74*V128*$X$134</f>
        <v>1209.6000000000001</v>
      </c>
      <c r="Y128" s="380">
        <f>$Y$74*V128*$Y$134</f>
        <v>1249.92</v>
      </c>
      <c r="Z128" s="380">
        <f>$Z$74*V128*$Z$134</f>
        <v>1439.1999999999998</v>
      </c>
      <c r="AA128" s="380">
        <f>$AA$74*V128*$AA$134</f>
        <v>1599.36</v>
      </c>
      <c r="AB128" s="380">
        <f>$AB$74*V128*$AB$134</f>
        <v>1865.9199999999998</v>
      </c>
      <c r="AC128" s="380">
        <f>$AC$74*V128*$AC$134</f>
        <v>2132.48</v>
      </c>
      <c r="AD128" s="380">
        <f>$AD$74*V128*$AD$134</f>
        <v>2399.04</v>
      </c>
      <c r="AE128" s="380">
        <f>$AE$74*V128*$AE$134</f>
        <v>2665.6</v>
      </c>
      <c r="AF128" s="380">
        <f>$AF$74*V128*$AF$134</f>
        <v>2932.16</v>
      </c>
      <c r="AG128" s="372">
        <f>$AG$74*V128*$AG$134</f>
        <v>3198.72</v>
      </c>
      <c r="AH128" s="380">
        <f>$AH$74*V128*$AH$134</f>
        <v>3465.2799999999997</v>
      </c>
      <c r="AI128" s="380">
        <f>$AI$74*V128*$AI$134</f>
        <v>3731.8399999999997</v>
      </c>
      <c r="AJ128" s="380">
        <f>$AJ$74*V128*$AJ$134</f>
        <v>3998.3999999999996</v>
      </c>
      <c r="AK128" s="380">
        <f>$AK$74*V128*$AK$134</f>
        <v>4264.96</v>
      </c>
      <c r="AL128" s="380">
        <f>$AL$74*V128*$AL$134</f>
        <v>4531.5199999999995</v>
      </c>
      <c r="AM128" s="380">
        <f>$AM$74*V128*$AM$134</f>
        <v>4798.08</v>
      </c>
      <c r="AN128" s="380">
        <f>$AN$74*V128*$AN$134</f>
        <v>5064.6399999999994</v>
      </c>
      <c r="AO128" s="380">
        <f>$AO$74*V128*$AO$134</f>
        <v>5331.2</v>
      </c>
      <c r="AP128" s="222">
        <v>2.38</v>
      </c>
    </row>
    <row r="129" spans="1:45" x14ac:dyDescent="0.15">
      <c r="A129" s="244">
        <v>1400</v>
      </c>
      <c r="B129" s="245">
        <f t="shared" si="21"/>
        <v>1781</v>
      </c>
      <c r="C129" s="245">
        <f t="shared" si="22"/>
        <v>1828</v>
      </c>
      <c r="D129" s="245">
        <f t="shared" si="23"/>
        <v>1949</v>
      </c>
      <c r="E129" s="245">
        <f t="shared" si="24"/>
        <v>2240</v>
      </c>
      <c r="F129" s="245">
        <f t="shared" si="25"/>
        <v>2500</v>
      </c>
      <c r="G129" s="245">
        <f t="shared" si="26"/>
        <v>2885</v>
      </c>
      <c r="H129" s="245">
        <f t="shared" si="27"/>
        <v>3270</v>
      </c>
      <c r="I129" s="245">
        <f t="shared" si="28"/>
        <v>3679</v>
      </c>
      <c r="J129" s="245">
        <f t="shared" si="29"/>
        <v>4021</v>
      </c>
      <c r="K129" s="245">
        <f t="shared" si="30"/>
        <v>4411</v>
      </c>
      <c r="L129" s="245">
        <f t="shared" si="31"/>
        <v>4785</v>
      </c>
      <c r="M129" s="245">
        <f t="shared" si="32"/>
        <v>5183</v>
      </c>
      <c r="N129" s="245">
        <f t="shared" si="33"/>
        <v>5582</v>
      </c>
      <c r="O129" s="245">
        <f t="shared" si="34"/>
        <v>5981</v>
      </c>
      <c r="P129" s="245">
        <f t="shared" si="35"/>
        <v>6380</v>
      </c>
      <c r="Q129" s="245">
        <f t="shared" si="12"/>
        <v>6778</v>
      </c>
      <c r="R129" s="245">
        <f t="shared" si="12"/>
        <v>7177</v>
      </c>
      <c r="S129" s="245">
        <f t="shared" si="12"/>
        <v>7576</v>
      </c>
      <c r="T129" s="246">
        <f t="shared" si="12"/>
        <v>7974</v>
      </c>
      <c r="V129" s="239">
        <v>1400</v>
      </c>
      <c r="W129" s="380">
        <f t="shared" ref="W129:AO129" si="38">W128+B199</f>
        <v>1780.8000000000002</v>
      </c>
      <c r="X129" s="380">
        <f t="shared" si="38"/>
        <v>1827.8400000000001</v>
      </c>
      <c r="Y129" s="380">
        <f t="shared" si="38"/>
        <v>1948.8000000000002</v>
      </c>
      <c r="Z129" s="380">
        <f t="shared" si="38"/>
        <v>2240</v>
      </c>
      <c r="AA129" s="380">
        <f t="shared" si="38"/>
        <v>2499.84</v>
      </c>
      <c r="AB129" s="380">
        <f t="shared" si="38"/>
        <v>2885.12</v>
      </c>
      <c r="AC129" s="380">
        <f t="shared" si="38"/>
        <v>3270.4</v>
      </c>
      <c r="AD129" s="380">
        <f t="shared" si="38"/>
        <v>3679.2</v>
      </c>
      <c r="AE129" s="380">
        <f t="shared" si="38"/>
        <v>4020.8</v>
      </c>
      <c r="AF129" s="380">
        <f t="shared" si="38"/>
        <v>4410.5599999999995</v>
      </c>
      <c r="AG129" s="372">
        <f t="shared" si="38"/>
        <v>4784.6399999999994</v>
      </c>
      <c r="AH129" s="380">
        <f t="shared" si="38"/>
        <v>5183.3599999999997</v>
      </c>
      <c r="AI129" s="380">
        <f t="shared" si="38"/>
        <v>5582.08</v>
      </c>
      <c r="AJ129" s="380">
        <f t="shared" si="38"/>
        <v>5980.7999999999993</v>
      </c>
      <c r="AK129" s="380">
        <f t="shared" si="38"/>
        <v>6379.52</v>
      </c>
      <c r="AL129" s="380">
        <f t="shared" si="38"/>
        <v>6778.24</v>
      </c>
      <c r="AM129" s="380">
        <f t="shared" si="38"/>
        <v>7176.9599999999991</v>
      </c>
      <c r="AN129" s="380">
        <f t="shared" si="38"/>
        <v>7575.6799999999994</v>
      </c>
      <c r="AO129" s="380">
        <f t="shared" si="38"/>
        <v>7974.4</v>
      </c>
      <c r="AP129" s="222">
        <f>AP128+U199</f>
        <v>3.5599999999999996</v>
      </c>
    </row>
    <row r="130" spans="1:45" x14ac:dyDescent="0.15">
      <c r="A130" s="251" t="s">
        <v>134</v>
      </c>
      <c r="B130" s="248">
        <f t="shared" si="21"/>
        <v>1230</v>
      </c>
      <c r="C130" s="248">
        <f t="shared" si="22"/>
        <v>1253</v>
      </c>
      <c r="D130" s="248">
        <f t="shared" si="23"/>
        <v>1295</v>
      </c>
      <c r="E130" s="248">
        <f t="shared" si="24"/>
        <v>1491</v>
      </c>
      <c r="F130" s="248">
        <f t="shared" si="25"/>
        <v>1656</v>
      </c>
      <c r="G130" s="248">
        <f t="shared" si="26"/>
        <v>1933</v>
      </c>
      <c r="H130" s="248">
        <f t="shared" si="27"/>
        <v>2209</v>
      </c>
      <c r="I130" s="248">
        <f t="shared" si="28"/>
        <v>2485</v>
      </c>
      <c r="J130" s="248">
        <f t="shared" si="29"/>
        <v>2761</v>
      </c>
      <c r="K130" s="248">
        <f t="shared" si="30"/>
        <v>3037</v>
      </c>
      <c r="L130" s="248">
        <f t="shared" si="31"/>
        <v>3313</v>
      </c>
      <c r="M130" s="248">
        <f t="shared" si="32"/>
        <v>3589</v>
      </c>
      <c r="N130" s="248">
        <f t="shared" si="33"/>
        <v>3865</v>
      </c>
      <c r="O130" s="248">
        <f t="shared" si="34"/>
        <v>4141</v>
      </c>
      <c r="P130" s="248">
        <f t="shared" si="35"/>
        <v>4417</v>
      </c>
      <c r="Q130" s="248">
        <f t="shared" si="12"/>
        <v>4693</v>
      </c>
      <c r="R130" s="248">
        <f t="shared" si="12"/>
        <v>4969</v>
      </c>
      <c r="S130" s="248">
        <f t="shared" si="12"/>
        <v>5246</v>
      </c>
      <c r="T130" s="249">
        <f t="shared" si="12"/>
        <v>5522</v>
      </c>
      <c r="V130" s="239">
        <v>58</v>
      </c>
      <c r="W130" s="380">
        <f>$W$74*V130*$W$134</f>
        <v>1229.5999999999999</v>
      </c>
      <c r="X130" s="380">
        <f>$X$74*V130*$X$134</f>
        <v>1252.8</v>
      </c>
      <c r="Y130" s="380">
        <f>$Y$74*V130*$Y$134</f>
        <v>1294.56</v>
      </c>
      <c r="Z130" s="380">
        <f>$Z$74*V130*$Z$134</f>
        <v>1490.6</v>
      </c>
      <c r="AA130" s="380">
        <f>$AA$74*V130*$AA$134</f>
        <v>1656.48</v>
      </c>
      <c r="AB130" s="380">
        <f>$AB$74*V130*$AB$134</f>
        <v>1932.56</v>
      </c>
      <c r="AC130" s="380">
        <f>$AC$74*V130*$AC$134</f>
        <v>2208.64</v>
      </c>
      <c r="AD130" s="380">
        <f>$AD$74*V130*$AD$134</f>
        <v>2484.7199999999998</v>
      </c>
      <c r="AE130" s="380">
        <f>$AE$74*V130*$AE$134</f>
        <v>2760.7999999999997</v>
      </c>
      <c r="AF130" s="380">
        <f>$AF$74*V130*$AF$134</f>
        <v>3036.8799999999997</v>
      </c>
      <c r="AG130" s="372">
        <f>$AG$74*V130*$AG$134</f>
        <v>3312.96</v>
      </c>
      <c r="AH130" s="380">
        <f>$AH$74*V130*$AH$134</f>
        <v>3589.04</v>
      </c>
      <c r="AI130" s="380">
        <f>$AI$74*V130*$AI$134</f>
        <v>3865.12</v>
      </c>
      <c r="AJ130" s="380">
        <f>$AJ$74*V130*$AJ$134</f>
        <v>4141.2</v>
      </c>
      <c r="AK130" s="380">
        <f>$AK$74*V130*$AK$134</f>
        <v>4417.28</v>
      </c>
      <c r="AL130" s="380">
        <f>$AL$74*V130*$AL$134</f>
        <v>4693.3599999999997</v>
      </c>
      <c r="AM130" s="380">
        <f>$AM$74*V130*$AM$134</f>
        <v>4969.4399999999996</v>
      </c>
      <c r="AN130" s="380">
        <f>$AN$74*V130*$AN$134</f>
        <v>5245.5199999999995</v>
      </c>
      <c r="AO130" s="380">
        <f>$AO$74*V130*$AO$134</f>
        <v>5521.5999999999995</v>
      </c>
      <c r="AP130" s="222">
        <v>2.38</v>
      </c>
    </row>
    <row r="131" spans="1:45" x14ac:dyDescent="0.15">
      <c r="A131" s="244">
        <v>1450</v>
      </c>
      <c r="B131" s="245">
        <f t="shared" si="21"/>
        <v>1844</v>
      </c>
      <c r="C131" s="245">
        <f t="shared" si="22"/>
        <v>1893</v>
      </c>
      <c r="D131" s="245">
        <f t="shared" si="23"/>
        <v>2018</v>
      </c>
      <c r="E131" s="245">
        <f t="shared" si="24"/>
        <v>2320</v>
      </c>
      <c r="F131" s="245">
        <f t="shared" si="25"/>
        <v>2589</v>
      </c>
      <c r="G131" s="245">
        <f t="shared" si="26"/>
        <v>2988</v>
      </c>
      <c r="H131" s="245">
        <f t="shared" si="27"/>
        <v>3387</v>
      </c>
      <c r="I131" s="245">
        <f t="shared" si="28"/>
        <v>3811</v>
      </c>
      <c r="J131" s="245">
        <f t="shared" si="29"/>
        <v>4164</v>
      </c>
      <c r="K131" s="245">
        <f t="shared" si="30"/>
        <v>4568</v>
      </c>
      <c r="L131" s="245">
        <f t="shared" si="31"/>
        <v>4956</v>
      </c>
      <c r="M131" s="245">
        <f t="shared" si="32"/>
        <v>5368</v>
      </c>
      <c r="N131" s="245">
        <f t="shared" si="33"/>
        <v>5781</v>
      </c>
      <c r="O131" s="245">
        <f t="shared" si="34"/>
        <v>6194</v>
      </c>
      <c r="P131" s="245">
        <f t="shared" si="35"/>
        <v>6607</v>
      </c>
      <c r="Q131" s="245">
        <f t="shared" si="12"/>
        <v>7020</v>
      </c>
      <c r="R131" s="245">
        <f t="shared" si="12"/>
        <v>7433</v>
      </c>
      <c r="S131" s="245">
        <f t="shared" si="12"/>
        <v>7846</v>
      </c>
      <c r="T131" s="246">
        <f t="shared" si="12"/>
        <v>8259</v>
      </c>
      <c r="V131" s="239">
        <v>1450</v>
      </c>
      <c r="W131" s="380">
        <f t="shared" ref="W131:AO131" si="39">W130+B201</f>
        <v>1844.3999999999999</v>
      </c>
      <c r="X131" s="380">
        <f t="shared" si="39"/>
        <v>1893.12</v>
      </c>
      <c r="Y131" s="380">
        <f t="shared" si="39"/>
        <v>2018.4</v>
      </c>
      <c r="Z131" s="380">
        <f t="shared" si="39"/>
        <v>2320</v>
      </c>
      <c r="AA131" s="380">
        <f t="shared" si="39"/>
        <v>2589.12</v>
      </c>
      <c r="AB131" s="380">
        <f t="shared" si="39"/>
        <v>2988.16</v>
      </c>
      <c r="AC131" s="380">
        <f t="shared" si="39"/>
        <v>3387.2</v>
      </c>
      <c r="AD131" s="380">
        <f t="shared" si="39"/>
        <v>3810.6</v>
      </c>
      <c r="AE131" s="380">
        <f t="shared" si="39"/>
        <v>4164.3999999999996</v>
      </c>
      <c r="AF131" s="380">
        <f t="shared" si="39"/>
        <v>4568.08</v>
      </c>
      <c r="AG131" s="372">
        <f t="shared" si="39"/>
        <v>4955.5200000000004</v>
      </c>
      <c r="AH131" s="380">
        <f t="shared" si="39"/>
        <v>5368.48</v>
      </c>
      <c r="AI131" s="380">
        <f t="shared" si="39"/>
        <v>5781.44</v>
      </c>
      <c r="AJ131" s="380">
        <f t="shared" si="39"/>
        <v>6194.4</v>
      </c>
      <c r="AK131" s="380">
        <f t="shared" si="39"/>
        <v>6607.36</v>
      </c>
      <c r="AL131" s="380">
        <f t="shared" si="39"/>
        <v>7020.32</v>
      </c>
      <c r="AM131" s="380">
        <f t="shared" si="39"/>
        <v>7433.2799999999988</v>
      </c>
      <c r="AN131" s="380">
        <f t="shared" si="39"/>
        <v>7846.24</v>
      </c>
      <c r="AO131" s="380">
        <f t="shared" si="39"/>
        <v>8259.1999999999989</v>
      </c>
      <c r="AP131" s="222">
        <f>AP130+U201</f>
        <v>3.5599999999999996</v>
      </c>
    </row>
    <row r="132" spans="1:45" x14ac:dyDescent="0.15">
      <c r="A132" s="251" t="s">
        <v>135</v>
      </c>
      <c r="B132" s="248">
        <f t="shared" si="21"/>
        <v>1272</v>
      </c>
      <c r="C132" s="248">
        <f t="shared" si="22"/>
        <v>1296</v>
      </c>
      <c r="D132" s="248">
        <f t="shared" si="23"/>
        <v>1339</v>
      </c>
      <c r="E132" s="248">
        <f t="shared" si="24"/>
        <v>1542</v>
      </c>
      <c r="F132" s="248">
        <f t="shared" si="25"/>
        <v>1714</v>
      </c>
      <c r="G132" s="248">
        <f t="shared" si="26"/>
        <v>1999</v>
      </c>
      <c r="H132" s="248">
        <f t="shared" si="27"/>
        <v>2285</v>
      </c>
      <c r="I132" s="248">
        <f t="shared" si="28"/>
        <v>2570</v>
      </c>
      <c r="J132" s="248">
        <f t="shared" si="29"/>
        <v>2856</v>
      </c>
      <c r="K132" s="248">
        <f t="shared" si="30"/>
        <v>3142</v>
      </c>
      <c r="L132" s="248">
        <f t="shared" si="31"/>
        <v>3427</v>
      </c>
      <c r="M132" s="248">
        <f t="shared" si="32"/>
        <v>3713</v>
      </c>
      <c r="N132" s="248">
        <f t="shared" si="33"/>
        <v>3998</v>
      </c>
      <c r="O132" s="248">
        <f t="shared" si="34"/>
        <v>4284</v>
      </c>
      <c r="P132" s="248">
        <f t="shared" si="35"/>
        <v>4570</v>
      </c>
      <c r="Q132" s="248">
        <f t="shared" si="12"/>
        <v>4855</v>
      </c>
      <c r="R132" s="248">
        <f t="shared" si="12"/>
        <v>5141</v>
      </c>
      <c r="S132" s="248">
        <f t="shared" si="12"/>
        <v>5426</v>
      </c>
      <c r="T132" s="249">
        <f t="shared" si="12"/>
        <v>5712</v>
      </c>
      <c r="V132" s="239">
        <v>60</v>
      </c>
      <c r="W132" s="380">
        <f>$W$74*V132*$W$134</f>
        <v>1272</v>
      </c>
      <c r="X132" s="380">
        <f>$X$74*V132*$X$134</f>
        <v>1296</v>
      </c>
      <c r="Y132" s="380">
        <f>$Y$74*V132*$Y$134</f>
        <v>1339.2</v>
      </c>
      <c r="Z132" s="380">
        <f>$Z$74*V132*$Z$134</f>
        <v>1542</v>
      </c>
      <c r="AA132" s="380">
        <f>$AA$74*V132*$AA$134</f>
        <v>1713.6</v>
      </c>
      <c r="AB132" s="380">
        <f>$AB$74*V132*$AB$134</f>
        <v>1999.1999999999998</v>
      </c>
      <c r="AC132" s="380">
        <f>$AC$74*V132*$AC$134</f>
        <v>2284.7999999999997</v>
      </c>
      <c r="AD132" s="380">
        <f>$AD$74*V132*$AD$134</f>
        <v>2570.4</v>
      </c>
      <c r="AE132" s="380">
        <f>$AE$74*V132*$AE$134</f>
        <v>2856</v>
      </c>
      <c r="AF132" s="380">
        <f>$AF$74*V132*$AF$134</f>
        <v>3141.6</v>
      </c>
      <c r="AG132" s="372">
        <f>$AG$74*V132*$AG$134</f>
        <v>3427.2</v>
      </c>
      <c r="AH132" s="380">
        <f>$AH$74*V132*$AH$134</f>
        <v>3712.7999999999997</v>
      </c>
      <c r="AI132" s="380">
        <f>$AI$74*V132*$AI$134</f>
        <v>3998.3999999999996</v>
      </c>
      <c r="AJ132" s="380">
        <f>$AJ$74*V132*$AJ$134</f>
        <v>4284</v>
      </c>
      <c r="AK132" s="380">
        <f>$AK$74*V132*$AK$134</f>
        <v>4569.5999999999995</v>
      </c>
      <c r="AL132" s="380">
        <f>$AL$74*V132*$AL$134</f>
        <v>4855.2</v>
      </c>
      <c r="AM132" s="380">
        <f>$AM$74*V132*$AM$134</f>
        <v>5140.8</v>
      </c>
      <c r="AN132" s="380">
        <f>$AN$74*V132*$AN$134</f>
        <v>5426.4</v>
      </c>
      <c r="AO132" s="380">
        <f>$AO$74*V132*$AO$134</f>
        <v>5712</v>
      </c>
      <c r="AP132" s="222">
        <v>2.38</v>
      </c>
    </row>
    <row r="133" spans="1:45" ht="13" thickBot="1" x14ac:dyDescent="0.2">
      <c r="A133" s="240">
        <v>1500</v>
      </c>
      <c r="B133" s="252">
        <f t="shared" si="21"/>
        <v>1908</v>
      </c>
      <c r="C133" s="252">
        <f t="shared" si="22"/>
        <v>1958</v>
      </c>
      <c r="D133" s="252">
        <f t="shared" si="23"/>
        <v>2088</v>
      </c>
      <c r="E133" s="252">
        <f t="shared" si="24"/>
        <v>2400</v>
      </c>
      <c r="F133" s="252">
        <f t="shared" si="25"/>
        <v>2678</v>
      </c>
      <c r="G133" s="252">
        <f t="shared" si="26"/>
        <v>3091</v>
      </c>
      <c r="H133" s="252">
        <f t="shared" si="27"/>
        <v>3504</v>
      </c>
      <c r="I133" s="252">
        <f t="shared" si="28"/>
        <v>3942</v>
      </c>
      <c r="J133" s="252">
        <f t="shared" si="29"/>
        <v>4308</v>
      </c>
      <c r="K133" s="252">
        <f t="shared" si="30"/>
        <v>4726</v>
      </c>
      <c r="L133" s="252">
        <f t="shared" si="31"/>
        <v>5126</v>
      </c>
      <c r="M133" s="252">
        <f t="shared" si="32"/>
        <v>5554</v>
      </c>
      <c r="N133" s="252">
        <f t="shared" si="33"/>
        <v>5981</v>
      </c>
      <c r="O133" s="252">
        <f t="shared" si="34"/>
        <v>6408</v>
      </c>
      <c r="P133" s="252">
        <f t="shared" si="35"/>
        <v>6835</v>
      </c>
      <c r="Q133" s="252">
        <f t="shared" si="12"/>
        <v>7262</v>
      </c>
      <c r="R133" s="252">
        <f t="shared" si="12"/>
        <v>7690</v>
      </c>
      <c r="S133" s="252">
        <f t="shared" si="12"/>
        <v>8117</v>
      </c>
      <c r="T133" s="253">
        <f t="shared" si="12"/>
        <v>8544</v>
      </c>
      <c r="V133" s="239">
        <v>1500</v>
      </c>
      <c r="W133" s="380">
        <f t="shared" ref="W133:AO133" si="40">W132+B203</f>
        <v>1908</v>
      </c>
      <c r="X133" s="380">
        <f t="shared" si="40"/>
        <v>1958.4</v>
      </c>
      <c r="Y133" s="380">
        <f t="shared" si="40"/>
        <v>2088</v>
      </c>
      <c r="Z133" s="380">
        <f t="shared" si="40"/>
        <v>2400</v>
      </c>
      <c r="AA133" s="380">
        <f t="shared" si="40"/>
        <v>2678.4</v>
      </c>
      <c r="AB133" s="380">
        <f t="shared" si="40"/>
        <v>3091.2</v>
      </c>
      <c r="AC133" s="380">
        <f t="shared" si="40"/>
        <v>3504</v>
      </c>
      <c r="AD133" s="380">
        <f t="shared" si="40"/>
        <v>3942</v>
      </c>
      <c r="AE133" s="380">
        <f t="shared" si="40"/>
        <v>4308</v>
      </c>
      <c r="AF133" s="380">
        <f t="shared" si="40"/>
        <v>4725.6000000000004</v>
      </c>
      <c r="AG133" s="372">
        <f t="shared" si="40"/>
        <v>5126.3999999999996</v>
      </c>
      <c r="AH133" s="380">
        <f t="shared" si="40"/>
        <v>5553.5999999999995</v>
      </c>
      <c r="AI133" s="380">
        <f t="shared" si="40"/>
        <v>5980.7999999999993</v>
      </c>
      <c r="AJ133" s="380">
        <f t="shared" si="40"/>
        <v>6408</v>
      </c>
      <c r="AK133" s="380">
        <f t="shared" si="40"/>
        <v>6835.1999999999989</v>
      </c>
      <c r="AL133" s="380">
        <f t="shared" si="40"/>
        <v>7262.4</v>
      </c>
      <c r="AM133" s="380">
        <f t="shared" si="40"/>
        <v>7689.6</v>
      </c>
      <c r="AN133" s="380">
        <f t="shared" si="40"/>
        <v>8116.7999999999993</v>
      </c>
      <c r="AO133" s="380">
        <f t="shared" si="40"/>
        <v>8544</v>
      </c>
      <c r="AP133" s="222">
        <f>AP132+U203</f>
        <v>3.5599999999999996</v>
      </c>
    </row>
    <row r="134" spans="1:45" x14ac:dyDescent="0.15">
      <c r="W134" s="263">
        <v>5.3</v>
      </c>
      <c r="X134" s="263">
        <v>3.6</v>
      </c>
      <c r="Y134" s="369">
        <v>2.79</v>
      </c>
      <c r="Z134" s="369">
        <v>2.57</v>
      </c>
      <c r="AA134" s="369">
        <v>2.38</v>
      </c>
      <c r="AB134" s="369">
        <v>2.38</v>
      </c>
      <c r="AC134" s="369">
        <v>2.38</v>
      </c>
      <c r="AD134" s="369">
        <v>2.38</v>
      </c>
      <c r="AE134" s="221">
        <v>2.38</v>
      </c>
      <c r="AF134" s="221">
        <v>2.38</v>
      </c>
      <c r="AG134" s="221">
        <v>2.38</v>
      </c>
      <c r="AH134" s="221">
        <v>2.38</v>
      </c>
      <c r="AI134" s="221">
        <v>2.38</v>
      </c>
      <c r="AJ134" s="221">
        <v>2.38</v>
      </c>
      <c r="AK134" s="221">
        <v>2.38</v>
      </c>
      <c r="AL134" s="221">
        <v>2.38</v>
      </c>
      <c r="AM134" s="221">
        <v>2.38</v>
      </c>
      <c r="AN134" s="221">
        <v>2.38</v>
      </c>
      <c r="AO134" s="221">
        <v>2.38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7.9499999999999993</v>
      </c>
      <c r="X135" s="267">
        <f t="shared" ref="X135:AO135" si="41">X134+C204</f>
        <v>5.44</v>
      </c>
      <c r="Y135" s="267">
        <f t="shared" si="41"/>
        <v>4.3499999999999996</v>
      </c>
      <c r="Z135" s="267">
        <f t="shared" si="41"/>
        <v>4</v>
      </c>
      <c r="AA135" s="267">
        <f t="shared" si="41"/>
        <v>3.7199999999999998</v>
      </c>
      <c r="AB135" s="267">
        <f t="shared" si="41"/>
        <v>3.6799999999999997</v>
      </c>
      <c r="AC135" s="267">
        <f t="shared" si="41"/>
        <v>3.65</v>
      </c>
      <c r="AD135" s="267">
        <f t="shared" si="41"/>
        <v>3.65</v>
      </c>
      <c r="AE135" s="267">
        <f t="shared" si="41"/>
        <v>3.59</v>
      </c>
      <c r="AF135" s="267">
        <f t="shared" si="41"/>
        <v>3.58</v>
      </c>
      <c r="AG135" s="302">
        <f t="shared" si="41"/>
        <v>3.5599999999999996</v>
      </c>
      <c r="AH135" s="267">
        <f t="shared" si="41"/>
        <v>3.5599999999999996</v>
      </c>
      <c r="AI135" s="267">
        <f t="shared" si="41"/>
        <v>3.5599999999999996</v>
      </c>
      <c r="AJ135" s="267">
        <f t="shared" si="41"/>
        <v>3.5599999999999996</v>
      </c>
      <c r="AK135" s="267">
        <f t="shared" si="41"/>
        <v>3.5599999999999996</v>
      </c>
      <c r="AL135" s="267">
        <f t="shared" si="41"/>
        <v>3.5599999999999996</v>
      </c>
      <c r="AM135" s="267">
        <f t="shared" si="41"/>
        <v>3.5599999999999996</v>
      </c>
      <c r="AN135" s="267">
        <f t="shared" si="41"/>
        <v>3.5599999999999996</v>
      </c>
      <c r="AO135" s="267">
        <f t="shared" si="41"/>
        <v>3.5599999999999996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43">B144*$A$192*B204</f>
        <v>530</v>
      </c>
      <c r="C193" s="243">
        <f t="shared" si="43"/>
        <v>552</v>
      </c>
      <c r="D193" s="243">
        <f t="shared" si="43"/>
        <v>624</v>
      </c>
      <c r="E193" s="243">
        <f t="shared" si="43"/>
        <v>715</v>
      </c>
      <c r="F193" s="243">
        <f t="shared" si="43"/>
        <v>804</v>
      </c>
      <c r="G193" s="243">
        <f t="shared" si="43"/>
        <v>910</v>
      </c>
      <c r="H193" s="243">
        <f t="shared" si="43"/>
        <v>1016</v>
      </c>
      <c r="I193" s="243">
        <f t="shared" si="43"/>
        <v>1143</v>
      </c>
      <c r="J193" s="243">
        <f t="shared" si="43"/>
        <v>1210</v>
      </c>
      <c r="K193" s="243">
        <f t="shared" si="43"/>
        <v>1320</v>
      </c>
      <c r="L193" s="243">
        <f t="shared" si="43"/>
        <v>1416</v>
      </c>
      <c r="M193" s="243">
        <f t="shared" si="43"/>
        <v>1534</v>
      </c>
      <c r="N193" s="243">
        <f t="shared" si="43"/>
        <v>1652</v>
      </c>
      <c r="O193" s="243">
        <f t="shared" si="43"/>
        <v>1770</v>
      </c>
      <c r="P193" s="243">
        <f t="shared" si="43"/>
        <v>1888</v>
      </c>
      <c r="Q193" s="243">
        <f t="shared" si="43"/>
        <v>2006</v>
      </c>
      <c r="R193" s="243">
        <f t="shared" si="43"/>
        <v>2124</v>
      </c>
      <c r="S193" s="243">
        <f t="shared" si="43"/>
        <v>2242</v>
      </c>
      <c r="T193" s="243">
        <f t="shared" si="4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44">B144*$A$194*B204</f>
        <v>551.19999999999993</v>
      </c>
      <c r="C195" s="243">
        <f t="shared" si="44"/>
        <v>574.08000000000004</v>
      </c>
      <c r="D195" s="243">
        <f t="shared" si="44"/>
        <v>648.96</v>
      </c>
      <c r="E195" s="243">
        <f t="shared" si="44"/>
        <v>743.6</v>
      </c>
      <c r="F195" s="243">
        <f t="shared" si="44"/>
        <v>836.16000000000008</v>
      </c>
      <c r="G195" s="243">
        <f t="shared" si="44"/>
        <v>946.4</v>
      </c>
      <c r="H195" s="243">
        <f t="shared" si="44"/>
        <v>1056.6400000000001</v>
      </c>
      <c r="I195" s="243">
        <f t="shared" si="44"/>
        <v>1188.72</v>
      </c>
      <c r="J195" s="243">
        <f t="shared" si="44"/>
        <v>1258.3999999999999</v>
      </c>
      <c r="K195" s="243">
        <f t="shared" si="44"/>
        <v>1372.8</v>
      </c>
      <c r="L195" s="243">
        <f t="shared" si="44"/>
        <v>1472.6399999999999</v>
      </c>
      <c r="M195" s="243">
        <f t="shared" si="44"/>
        <v>1595.36</v>
      </c>
      <c r="N195" s="243">
        <f t="shared" si="44"/>
        <v>1718.08</v>
      </c>
      <c r="O195" s="243">
        <f t="shared" si="44"/>
        <v>1840.8</v>
      </c>
      <c r="P195" s="243">
        <f t="shared" si="44"/>
        <v>1963.52</v>
      </c>
      <c r="Q195" s="243">
        <f t="shared" si="44"/>
        <v>2086.2399999999998</v>
      </c>
      <c r="R195" s="243">
        <f t="shared" si="44"/>
        <v>2208.96</v>
      </c>
      <c r="S195" s="243">
        <f t="shared" si="44"/>
        <v>2331.6799999999998</v>
      </c>
      <c r="T195" s="243">
        <f t="shared" si="4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45">B144*$A$196*B204</f>
        <v>572.4</v>
      </c>
      <c r="C197" s="243">
        <f t="shared" si="45"/>
        <v>596.16000000000008</v>
      </c>
      <c r="D197" s="243">
        <f t="shared" si="45"/>
        <v>673.92000000000007</v>
      </c>
      <c r="E197" s="243">
        <f t="shared" si="45"/>
        <v>772.19999999999993</v>
      </c>
      <c r="F197" s="243">
        <f t="shared" si="45"/>
        <v>868.32</v>
      </c>
      <c r="G197" s="243">
        <f t="shared" si="45"/>
        <v>982.80000000000007</v>
      </c>
      <c r="H197" s="243">
        <f t="shared" si="45"/>
        <v>1097.28</v>
      </c>
      <c r="I197" s="243">
        <f t="shared" si="45"/>
        <v>1234.44</v>
      </c>
      <c r="J197" s="243">
        <f t="shared" si="45"/>
        <v>1306.8</v>
      </c>
      <c r="K197" s="243">
        <f t="shared" si="45"/>
        <v>1425.6</v>
      </c>
      <c r="L197" s="243">
        <f t="shared" si="45"/>
        <v>1529.28</v>
      </c>
      <c r="M197" s="243">
        <f t="shared" si="45"/>
        <v>1656.7199999999998</v>
      </c>
      <c r="N197" s="243">
        <f t="shared" si="45"/>
        <v>1784.1599999999999</v>
      </c>
      <c r="O197" s="243">
        <f t="shared" si="45"/>
        <v>1911.6</v>
      </c>
      <c r="P197" s="243">
        <f t="shared" si="45"/>
        <v>2039.04</v>
      </c>
      <c r="Q197" s="243">
        <f t="shared" si="45"/>
        <v>2166.48</v>
      </c>
      <c r="R197" s="243">
        <f t="shared" si="45"/>
        <v>2293.92</v>
      </c>
      <c r="S197" s="243">
        <f t="shared" si="45"/>
        <v>2421.3599999999997</v>
      </c>
      <c r="T197" s="243">
        <f t="shared" si="4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46">B144*$A$198*B204</f>
        <v>593.6</v>
      </c>
      <c r="C199" s="243">
        <f t="shared" si="46"/>
        <v>618.24</v>
      </c>
      <c r="D199" s="243">
        <f t="shared" si="46"/>
        <v>698.88</v>
      </c>
      <c r="E199" s="243">
        <f t="shared" si="46"/>
        <v>800.8</v>
      </c>
      <c r="F199" s="243">
        <f t="shared" si="46"/>
        <v>900.48</v>
      </c>
      <c r="G199" s="243">
        <f t="shared" si="46"/>
        <v>1019.2</v>
      </c>
      <c r="H199" s="243">
        <f t="shared" si="46"/>
        <v>1137.92</v>
      </c>
      <c r="I199" s="243">
        <f t="shared" si="46"/>
        <v>1280.1600000000001</v>
      </c>
      <c r="J199" s="243">
        <f t="shared" si="46"/>
        <v>1355.2</v>
      </c>
      <c r="K199" s="243">
        <f t="shared" si="46"/>
        <v>1478.3999999999999</v>
      </c>
      <c r="L199" s="243">
        <f t="shared" si="46"/>
        <v>1585.9199999999998</v>
      </c>
      <c r="M199" s="243">
        <f t="shared" si="46"/>
        <v>1718.08</v>
      </c>
      <c r="N199" s="243">
        <f t="shared" si="46"/>
        <v>1850.24</v>
      </c>
      <c r="O199" s="243">
        <f t="shared" si="46"/>
        <v>1982.3999999999999</v>
      </c>
      <c r="P199" s="243">
        <f t="shared" si="46"/>
        <v>2114.56</v>
      </c>
      <c r="Q199" s="243">
        <f t="shared" si="46"/>
        <v>2246.7199999999998</v>
      </c>
      <c r="R199" s="243">
        <f t="shared" si="46"/>
        <v>2378.8799999999997</v>
      </c>
      <c r="S199" s="243">
        <f t="shared" si="4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47">B144*$A$200*B204</f>
        <v>614.79999999999995</v>
      </c>
      <c r="C201" s="243">
        <f t="shared" si="47"/>
        <v>640.32000000000005</v>
      </c>
      <c r="D201" s="243">
        <f t="shared" si="47"/>
        <v>723.84</v>
      </c>
      <c r="E201" s="243">
        <f t="shared" si="47"/>
        <v>829.4</v>
      </c>
      <c r="F201" s="243">
        <f t="shared" si="47"/>
        <v>932.6400000000001</v>
      </c>
      <c r="G201" s="243">
        <f t="shared" si="47"/>
        <v>1055.6000000000001</v>
      </c>
      <c r="H201" s="243">
        <f t="shared" si="47"/>
        <v>1178.56</v>
      </c>
      <c r="I201" s="243">
        <f t="shared" si="47"/>
        <v>1325.88</v>
      </c>
      <c r="J201" s="243">
        <f t="shared" si="47"/>
        <v>1403.6</v>
      </c>
      <c r="K201" s="243">
        <f t="shared" si="47"/>
        <v>1531.2</v>
      </c>
      <c r="L201" s="243">
        <f t="shared" si="47"/>
        <v>1642.56</v>
      </c>
      <c r="M201" s="243">
        <f t="shared" si="47"/>
        <v>1779.4399999999998</v>
      </c>
      <c r="N201" s="243">
        <f t="shared" si="47"/>
        <v>1916.32</v>
      </c>
      <c r="O201" s="243">
        <f t="shared" si="47"/>
        <v>2053.1999999999998</v>
      </c>
      <c r="P201" s="243">
        <f t="shared" si="47"/>
        <v>2190.08</v>
      </c>
      <c r="Q201" s="243">
        <f t="shared" si="47"/>
        <v>2326.96</v>
      </c>
      <c r="R201" s="243">
        <f t="shared" si="47"/>
        <v>2463.8399999999997</v>
      </c>
      <c r="S201" s="243">
        <f t="shared" si="47"/>
        <v>2600.7199999999998</v>
      </c>
      <c r="T201" s="243">
        <f t="shared" si="4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48">B144*$A$202*B204</f>
        <v>636</v>
      </c>
      <c r="C203" s="243">
        <f t="shared" si="48"/>
        <v>662.4</v>
      </c>
      <c r="D203" s="243">
        <f t="shared" si="48"/>
        <v>748.80000000000007</v>
      </c>
      <c r="E203" s="243">
        <f t="shared" si="48"/>
        <v>858</v>
      </c>
      <c r="F203" s="243">
        <f t="shared" si="48"/>
        <v>964.80000000000007</v>
      </c>
      <c r="G203" s="243">
        <f t="shared" si="48"/>
        <v>1092</v>
      </c>
      <c r="H203" s="243">
        <f t="shared" si="48"/>
        <v>1219.2</v>
      </c>
      <c r="I203" s="243">
        <f t="shared" si="48"/>
        <v>1371.6</v>
      </c>
      <c r="J203" s="243">
        <f t="shared" si="48"/>
        <v>1452</v>
      </c>
      <c r="K203" s="243">
        <f t="shared" si="48"/>
        <v>1584</v>
      </c>
      <c r="L203" s="243">
        <f t="shared" si="48"/>
        <v>1699.1999999999998</v>
      </c>
      <c r="M203" s="243">
        <f t="shared" si="48"/>
        <v>1840.8</v>
      </c>
      <c r="N203" s="243">
        <f t="shared" si="48"/>
        <v>1982.3999999999999</v>
      </c>
      <c r="O203" s="243">
        <f t="shared" si="48"/>
        <v>2124</v>
      </c>
      <c r="P203" s="243">
        <f t="shared" si="48"/>
        <v>2265.6</v>
      </c>
      <c r="Q203" s="243">
        <f t="shared" si="48"/>
        <v>2407.1999999999998</v>
      </c>
      <c r="R203" s="243">
        <f t="shared" si="48"/>
        <v>2548.7999999999997</v>
      </c>
      <c r="S203" s="243">
        <f t="shared" si="48"/>
        <v>2690.3999999999996</v>
      </c>
      <c r="T203" s="243">
        <f t="shared" si="4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F2EEA-D6D5-974D-A222-50C673BCCE50}">
  <sheetPr>
    <tabColor theme="5" tint="0.79998168889431442"/>
  </sheetPr>
  <dimension ref="A1:AS205"/>
  <sheetViews>
    <sheetView showGridLines="0" zoomScaleNormal="100" workbookViewId="0">
      <selection activeCell="G69" sqref="G6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261</v>
      </c>
      <c r="H3" s="225"/>
      <c r="I3" s="225"/>
      <c r="J3" s="225"/>
      <c r="L3" s="225"/>
      <c r="M3" s="227" t="s">
        <v>266</v>
      </c>
      <c r="N3" s="226"/>
      <c r="O3" s="467" t="s">
        <v>233</v>
      </c>
      <c r="P3" s="224" t="s">
        <v>267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263</v>
      </c>
      <c r="H4" s="225"/>
      <c r="I4" s="225"/>
      <c r="J4" s="225"/>
      <c r="K4" s="225"/>
      <c r="L4" s="225"/>
      <c r="M4" s="227" t="s">
        <v>266</v>
      </c>
      <c r="N4" s="226"/>
      <c r="O4" s="467" t="s">
        <v>233</v>
      </c>
      <c r="P4" s="224" t="s">
        <v>268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68" t="s">
        <v>0</v>
      </c>
      <c r="B8" s="269" t="s">
        <v>28</v>
      </c>
      <c r="C8" s="368" t="s">
        <v>1</v>
      </c>
      <c r="D8" s="368" t="s">
        <v>2</v>
      </c>
      <c r="E8" s="368" t="s">
        <v>3</v>
      </c>
      <c r="F8" s="269" t="s">
        <v>4</v>
      </c>
      <c r="G8" s="368" t="s">
        <v>5</v>
      </c>
      <c r="H8" s="368" t="s">
        <v>6</v>
      </c>
      <c r="I8" s="368" t="s">
        <v>7</v>
      </c>
      <c r="J8" s="368" t="s">
        <v>8</v>
      </c>
      <c r="K8" s="269" t="s">
        <v>9</v>
      </c>
      <c r="L8" s="368" t="s">
        <v>10</v>
      </c>
      <c r="M8" s="368" t="s">
        <v>11</v>
      </c>
      <c r="N8" s="368" t="s">
        <v>12</v>
      </c>
      <c r="O8" s="368" t="s">
        <v>13</v>
      </c>
      <c r="P8" s="368" t="s">
        <v>14</v>
      </c>
      <c r="Q8" s="368" t="s">
        <v>15</v>
      </c>
      <c r="R8" s="368" t="s">
        <v>16</v>
      </c>
      <c r="S8" s="269" t="s">
        <v>17</v>
      </c>
      <c r="T8" s="3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68" t="s">
        <v>1</v>
      </c>
      <c r="B12" s="312">
        <v>436</v>
      </c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609</v>
      </c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68" t="s">
        <v>2</v>
      </c>
      <c r="B14" s="320">
        <v>436</v>
      </c>
      <c r="C14" s="321">
        <v>436</v>
      </c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633</v>
      </c>
      <c r="C15" s="309">
        <v>633</v>
      </c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68" t="s">
        <v>3</v>
      </c>
      <c r="B16" s="312">
        <v>436</v>
      </c>
      <c r="C16" s="313">
        <v>436</v>
      </c>
      <c r="D16" s="314">
        <v>436</v>
      </c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655</v>
      </c>
      <c r="C17" s="309">
        <v>655</v>
      </c>
      <c r="D17" s="310">
        <v>666</v>
      </c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488</v>
      </c>
      <c r="C18" s="313">
        <v>488</v>
      </c>
      <c r="D18" s="314">
        <v>488</v>
      </c>
      <c r="E18" s="315">
        <v>551</v>
      </c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725</v>
      </c>
      <c r="C19" s="317">
        <v>725</v>
      </c>
      <c r="D19" s="318">
        <v>753</v>
      </c>
      <c r="E19" s="319">
        <v>828</v>
      </c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68" t="s">
        <v>5</v>
      </c>
      <c r="B20" s="320">
        <v>540</v>
      </c>
      <c r="C20" s="321">
        <v>540</v>
      </c>
      <c r="D20" s="322">
        <v>540</v>
      </c>
      <c r="E20" s="323">
        <v>603</v>
      </c>
      <c r="F20" s="321">
        <v>681</v>
      </c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800</v>
      </c>
      <c r="C21" s="309">
        <v>800</v>
      </c>
      <c r="D21" s="310">
        <v>835</v>
      </c>
      <c r="E21" s="311">
        <v>915</v>
      </c>
      <c r="F21" s="309">
        <v>1020</v>
      </c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68" t="s">
        <v>6</v>
      </c>
      <c r="B22" s="312">
        <v>579</v>
      </c>
      <c r="C22" s="313">
        <v>579</v>
      </c>
      <c r="D22" s="314">
        <v>579</v>
      </c>
      <c r="E22" s="315">
        <v>656</v>
      </c>
      <c r="F22" s="313">
        <v>745</v>
      </c>
      <c r="G22" s="314">
        <v>823</v>
      </c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865</v>
      </c>
      <c r="C23" s="309">
        <v>865</v>
      </c>
      <c r="D23" s="310">
        <v>895</v>
      </c>
      <c r="E23" s="311">
        <v>1006</v>
      </c>
      <c r="F23" s="309">
        <v>1124</v>
      </c>
      <c r="G23" s="310">
        <v>1219</v>
      </c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68" t="s">
        <v>7</v>
      </c>
      <c r="B24" s="312">
        <v>630</v>
      </c>
      <c r="C24" s="313">
        <v>630</v>
      </c>
      <c r="D24" s="314">
        <v>630</v>
      </c>
      <c r="E24" s="315">
        <v>708</v>
      </c>
      <c r="F24" s="313">
        <v>810</v>
      </c>
      <c r="G24" s="314">
        <v>901</v>
      </c>
      <c r="H24" s="315">
        <v>1105</v>
      </c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941</v>
      </c>
      <c r="C25" s="317">
        <v>941</v>
      </c>
      <c r="D25" s="318">
        <v>973</v>
      </c>
      <c r="E25" s="319">
        <v>1078</v>
      </c>
      <c r="F25" s="317">
        <v>1229</v>
      </c>
      <c r="G25" s="318">
        <v>1334</v>
      </c>
      <c r="H25" s="319">
        <v>1611</v>
      </c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68" t="s">
        <v>8</v>
      </c>
      <c r="B26" s="320">
        <v>656</v>
      </c>
      <c r="C26" s="321">
        <v>656</v>
      </c>
      <c r="D26" s="322">
        <v>656</v>
      </c>
      <c r="E26" s="323">
        <v>745</v>
      </c>
      <c r="F26" s="321">
        <v>848</v>
      </c>
      <c r="G26" s="322">
        <v>964</v>
      </c>
      <c r="H26" s="323">
        <v>1170</v>
      </c>
      <c r="I26" s="321">
        <v>1273</v>
      </c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984</v>
      </c>
      <c r="C27" s="309">
        <v>984</v>
      </c>
      <c r="D27" s="310">
        <v>1033</v>
      </c>
      <c r="E27" s="311">
        <v>1141</v>
      </c>
      <c r="F27" s="309">
        <v>1305</v>
      </c>
      <c r="G27" s="310">
        <v>1440</v>
      </c>
      <c r="H27" s="311">
        <v>1726</v>
      </c>
      <c r="I27" s="309">
        <v>1888</v>
      </c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694</v>
      </c>
      <c r="C28" s="313">
        <v>694</v>
      </c>
      <c r="D28" s="314">
        <v>694</v>
      </c>
      <c r="E28" s="315">
        <v>771</v>
      </c>
      <c r="F28" s="313">
        <v>901</v>
      </c>
      <c r="G28" s="314">
        <v>1016</v>
      </c>
      <c r="H28" s="315">
        <v>1235</v>
      </c>
      <c r="I28" s="313">
        <v>1338</v>
      </c>
      <c r="J28" s="314">
        <v>1485</v>
      </c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1051</v>
      </c>
      <c r="C29" s="309">
        <v>1051</v>
      </c>
      <c r="D29" s="310">
        <v>1090</v>
      </c>
      <c r="E29" s="311">
        <v>1204</v>
      </c>
      <c r="F29" s="309">
        <v>1401</v>
      </c>
      <c r="G29" s="310">
        <v>1546</v>
      </c>
      <c r="H29" s="311">
        <v>1843</v>
      </c>
      <c r="I29" s="309">
        <v>2011</v>
      </c>
      <c r="J29" s="310">
        <v>2231</v>
      </c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68" t="s">
        <v>10</v>
      </c>
      <c r="B30" s="312">
        <v>733</v>
      </c>
      <c r="C30" s="313">
        <v>733</v>
      </c>
      <c r="D30" s="314">
        <v>733</v>
      </c>
      <c r="E30" s="315">
        <v>836</v>
      </c>
      <c r="F30" s="313">
        <v>964</v>
      </c>
      <c r="G30" s="314">
        <v>1093</v>
      </c>
      <c r="H30" s="315">
        <v>1313</v>
      </c>
      <c r="I30" s="313">
        <v>1428</v>
      </c>
      <c r="J30" s="314">
        <v>1620</v>
      </c>
      <c r="K30" s="315">
        <v>1782</v>
      </c>
      <c r="L30" s="313"/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1111</v>
      </c>
      <c r="C31" s="317">
        <v>1111</v>
      </c>
      <c r="D31" s="318">
        <v>1155</v>
      </c>
      <c r="E31" s="319">
        <v>1303</v>
      </c>
      <c r="F31" s="317">
        <v>1491</v>
      </c>
      <c r="G31" s="318">
        <v>1666</v>
      </c>
      <c r="H31" s="319">
        <v>1953</v>
      </c>
      <c r="I31" s="317">
        <v>2138</v>
      </c>
      <c r="J31" s="318">
        <v>2403</v>
      </c>
      <c r="K31" s="319">
        <v>2655</v>
      </c>
      <c r="L31" s="317"/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68" t="s">
        <v>11</v>
      </c>
      <c r="B32" s="320">
        <v>771</v>
      </c>
      <c r="C32" s="321">
        <v>771</v>
      </c>
      <c r="D32" s="322">
        <v>771</v>
      </c>
      <c r="E32" s="323">
        <v>901</v>
      </c>
      <c r="F32" s="321">
        <v>1028</v>
      </c>
      <c r="G32" s="322">
        <v>1156</v>
      </c>
      <c r="H32" s="323">
        <v>1388</v>
      </c>
      <c r="I32" s="321">
        <v>1504</v>
      </c>
      <c r="J32" s="322">
        <v>1671</v>
      </c>
      <c r="K32" s="323">
        <v>1838</v>
      </c>
      <c r="L32" s="321">
        <v>2005</v>
      </c>
      <c r="M32" s="322"/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1171</v>
      </c>
      <c r="C33" s="309">
        <v>1171</v>
      </c>
      <c r="D33" s="310">
        <v>1226</v>
      </c>
      <c r="E33" s="311">
        <v>1405</v>
      </c>
      <c r="F33" s="309">
        <v>1586</v>
      </c>
      <c r="G33" s="310">
        <v>1775</v>
      </c>
      <c r="H33" s="311">
        <v>2061</v>
      </c>
      <c r="I33" s="309">
        <v>2249</v>
      </c>
      <c r="J33" s="310">
        <v>2493</v>
      </c>
      <c r="K33" s="311">
        <v>2750</v>
      </c>
      <c r="L33" s="309">
        <v>3035</v>
      </c>
      <c r="M33" s="310"/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68" t="s">
        <v>12</v>
      </c>
      <c r="B34" s="312">
        <v>823</v>
      </c>
      <c r="C34" s="313">
        <v>823</v>
      </c>
      <c r="D34" s="314">
        <v>823</v>
      </c>
      <c r="E34" s="315">
        <v>953</v>
      </c>
      <c r="F34" s="313">
        <v>1081</v>
      </c>
      <c r="G34" s="314">
        <v>1208</v>
      </c>
      <c r="H34" s="315">
        <v>1466</v>
      </c>
      <c r="I34" s="313">
        <v>1595</v>
      </c>
      <c r="J34" s="314">
        <v>1771</v>
      </c>
      <c r="K34" s="315">
        <v>1948</v>
      </c>
      <c r="L34" s="313">
        <v>2125</v>
      </c>
      <c r="M34" s="314">
        <v>2302</v>
      </c>
      <c r="N34" s="315"/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1243</v>
      </c>
      <c r="C35" s="309">
        <v>1243</v>
      </c>
      <c r="D35" s="310">
        <v>1299</v>
      </c>
      <c r="E35" s="311">
        <v>1494</v>
      </c>
      <c r="F35" s="309">
        <v>1681</v>
      </c>
      <c r="G35" s="310">
        <v>1871</v>
      </c>
      <c r="H35" s="311">
        <v>2209</v>
      </c>
      <c r="I35" s="309">
        <v>2416</v>
      </c>
      <c r="J35" s="310">
        <v>2676</v>
      </c>
      <c r="K35" s="311">
        <v>2904</v>
      </c>
      <c r="L35" s="309">
        <v>3228</v>
      </c>
      <c r="M35" s="310">
        <v>3494</v>
      </c>
      <c r="N35" s="311"/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68" t="s">
        <v>13</v>
      </c>
      <c r="B36" s="312">
        <v>874</v>
      </c>
      <c r="C36" s="313">
        <v>874</v>
      </c>
      <c r="D36" s="314">
        <v>874</v>
      </c>
      <c r="E36" s="315">
        <v>1004</v>
      </c>
      <c r="F36" s="313">
        <v>1133</v>
      </c>
      <c r="G36" s="314">
        <v>1273</v>
      </c>
      <c r="H36" s="315">
        <v>1530</v>
      </c>
      <c r="I36" s="313">
        <v>1673</v>
      </c>
      <c r="J36" s="314">
        <v>1860</v>
      </c>
      <c r="K36" s="315">
        <v>2046</v>
      </c>
      <c r="L36" s="313">
        <v>2232</v>
      </c>
      <c r="M36" s="314">
        <v>2418</v>
      </c>
      <c r="N36" s="315">
        <v>2604</v>
      </c>
      <c r="O36" s="313">
        <v>2790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1324</v>
      </c>
      <c r="C37" s="317">
        <v>1324</v>
      </c>
      <c r="D37" s="318">
        <v>1384</v>
      </c>
      <c r="E37" s="319">
        <v>1583</v>
      </c>
      <c r="F37" s="317">
        <v>1774</v>
      </c>
      <c r="G37" s="318">
        <v>1983</v>
      </c>
      <c r="H37" s="319">
        <v>2323</v>
      </c>
      <c r="I37" s="317">
        <v>2551</v>
      </c>
      <c r="J37" s="318">
        <v>2826</v>
      </c>
      <c r="K37" s="319">
        <v>3065</v>
      </c>
      <c r="L37" s="317">
        <v>3407</v>
      </c>
      <c r="M37" s="318">
        <v>3695</v>
      </c>
      <c r="N37" s="319">
        <v>3980</v>
      </c>
      <c r="O37" s="317">
        <v>4264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68" t="s">
        <v>14</v>
      </c>
      <c r="B38" s="320">
        <v>913</v>
      </c>
      <c r="C38" s="321">
        <v>913</v>
      </c>
      <c r="D38" s="322">
        <v>913</v>
      </c>
      <c r="E38" s="323">
        <v>1054</v>
      </c>
      <c r="F38" s="321">
        <v>1196</v>
      </c>
      <c r="G38" s="322">
        <v>1338</v>
      </c>
      <c r="H38" s="323">
        <v>1595</v>
      </c>
      <c r="I38" s="321">
        <v>1761</v>
      </c>
      <c r="J38" s="322">
        <v>1960</v>
      </c>
      <c r="K38" s="323">
        <v>2156</v>
      </c>
      <c r="L38" s="321">
        <v>2352</v>
      </c>
      <c r="M38" s="322">
        <v>2548</v>
      </c>
      <c r="N38" s="323">
        <v>2744</v>
      </c>
      <c r="O38" s="321">
        <v>2940</v>
      </c>
      <c r="P38" s="322">
        <v>3136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1383</v>
      </c>
      <c r="C39" s="309">
        <v>1383</v>
      </c>
      <c r="D39" s="310">
        <v>1445</v>
      </c>
      <c r="E39" s="311">
        <v>1659</v>
      </c>
      <c r="F39" s="309">
        <v>1863</v>
      </c>
      <c r="G39" s="310">
        <v>2095</v>
      </c>
      <c r="H39" s="311">
        <v>2421</v>
      </c>
      <c r="I39" s="309">
        <v>2675</v>
      </c>
      <c r="J39" s="310">
        <v>2966</v>
      </c>
      <c r="K39" s="311">
        <v>3241</v>
      </c>
      <c r="L39" s="309">
        <v>3571</v>
      </c>
      <c r="M39" s="310">
        <v>3869</v>
      </c>
      <c r="N39" s="311">
        <v>4166</v>
      </c>
      <c r="O39" s="309">
        <v>4464</v>
      </c>
      <c r="P39" s="310">
        <v>4762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68" t="s">
        <v>15</v>
      </c>
      <c r="B40" s="312">
        <v>953</v>
      </c>
      <c r="C40" s="313">
        <v>953</v>
      </c>
      <c r="D40" s="314">
        <v>953</v>
      </c>
      <c r="E40" s="315">
        <v>1105</v>
      </c>
      <c r="F40" s="313">
        <v>1248</v>
      </c>
      <c r="G40" s="314">
        <v>1419</v>
      </c>
      <c r="H40" s="315">
        <v>1646</v>
      </c>
      <c r="I40" s="313">
        <v>1853</v>
      </c>
      <c r="J40" s="314">
        <v>2057</v>
      </c>
      <c r="K40" s="315">
        <v>2263</v>
      </c>
      <c r="L40" s="313">
        <v>2468</v>
      </c>
      <c r="M40" s="314">
        <v>2674</v>
      </c>
      <c r="N40" s="315">
        <v>2880</v>
      </c>
      <c r="O40" s="313">
        <v>3086</v>
      </c>
      <c r="P40" s="314">
        <v>3291</v>
      </c>
      <c r="Q40" s="315">
        <v>3497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1439</v>
      </c>
      <c r="C41" s="309">
        <v>1439</v>
      </c>
      <c r="D41" s="310">
        <v>1514</v>
      </c>
      <c r="E41" s="311">
        <v>1744</v>
      </c>
      <c r="F41" s="309">
        <v>1955</v>
      </c>
      <c r="G41" s="310">
        <v>2220</v>
      </c>
      <c r="H41" s="311">
        <v>2523</v>
      </c>
      <c r="I41" s="309">
        <v>2844</v>
      </c>
      <c r="J41" s="310">
        <v>3146</v>
      </c>
      <c r="K41" s="311">
        <v>3409</v>
      </c>
      <c r="L41" s="309">
        <v>3727</v>
      </c>
      <c r="M41" s="310">
        <v>4033</v>
      </c>
      <c r="N41" s="311">
        <v>4344</v>
      </c>
      <c r="O41" s="309">
        <v>4654</v>
      </c>
      <c r="P41" s="310">
        <v>4964</v>
      </c>
      <c r="Q41" s="311">
        <v>5274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68" t="s">
        <v>16</v>
      </c>
      <c r="B42" s="312">
        <v>1004</v>
      </c>
      <c r="C42" s="313">
        <v>1004</v>
      </c>
      <c r="D42" s="314">
        <v>1004</v>
      </c>
      <c r="E42" s="315">
        <v>1156</v>
      </c>
      <c r="F42" s="313">
        <v>1286</v>
      </c>
      <c r="G42" s="314">
        <v>1500</v>
      </c>
      <c r="H42" s="315">
        <v>1714</v>
      </c>
      <c r="I42" s="313">
        <v>1929</v>
      </c>
      <c r="J42" s="314">
        <v>2142</v>
      </c>
      <c r="K42" s="315">
        <v>2356</v>
      </c>
      <c r="L42" s="313">
        <v>2570</v>
      </c>
      <c r="M42" s="314">
        <v>2785</v>
      </c>
      <c r="N42" s="315">
        <v>2999</v>
      </c>
      <c r="O42" s="313">
        <v>3213</v>
      </c>
      <c r="P42" s="314">
        <v>3427</v>
      </c>
      <c r="Q42" s="315">
        <v>3641</v>
      </c>
      <c r="R42" s="313">
        <v>3856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1518</v>
      </c>
      <c r="C43" s="317">
        <v>1518</v>
      </c>
      <c r="D43" s="318">
        <v>1598</v>
      </c>
      <c r="E43" s="319">
        <v>1831</v>
      </c>
      <c r="F43" s="317">
        <v>2035</v>
      </c>
      <c r="G43" s="318">
        <v>2348</v>
      </c>
      <c r="H43" s="319">
        <v>2660</v>
      </c>
      <c r="I43" s="317">
        <v>2974</v>
      </c>
      <c r="J43" s="318">
        <v>3242</v>
      </c>
      <c r="K43" s="319">
        <v>3565</v>
      </c>
      <c r="L43" s="317">
        <v>3897</v>
      </c>
      <c r="M43" s="318">
        <v>4224</v>
      </c>
      <c r="N43" s="319">
        <v>4549</v>
      </c>
      <c r="O43" s="317">
        <v>4874</v>
      </c>
      <c r="P43" s="318">
        <v>5198</v>
      </c>
      <c r="Q43" s="319">
        <v>5523</v>
      </c>
      <c r="R43" s="317">
        <v>5848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68" t="s">
        <v>17</v>
      </c>
      <c r="B44" s="320">
        <v>1007</v>
      </c>
      <c r="C44" s="321">
        <v>1026</v>
      </c>
      <c r="D44" s="322">
        <v>1060</v>
      </c>
      <c r="E44" s="323">
        <v>1221</v>
      </c>
      <c r="F44" s="321">
        <v>1357</v>
      </c>
      <c r="G44" s="322">
        <v>1583</v>
      </c>
      <c r="H44" s="323">
        <v>1809</v>
      </c>
      <c r="I44" s="321">
        <v>2035</v>
      </c>
      <c r="J44" s="322">
        <v>2261</v>
      </c>
      <c r="K44" s="323">
        <v>2487</v>
      </c>
      <c r="L44" s="321">
        <v>2713</v>
      </c>
      <c r="M44" s="322">
        <v>2939</v>
      </c>
      <c r="N44" s="323">
        <v>3165</v>
      </c>
      <c r="O44" s="321">
        <v>3392</v>
      </c>
      <c r="P44" s="322">
        <v>3618</v>
      </c>
      <c r="Q44" s="323">
        <v>3844</v>
      </c>
      <c r="R44" s="321">
        <v>4070</v>
      </c>
      <c r="S44" s="320">
        <v>4296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1547</v>
      </c>
      <c r="C45" s="309">
        <v>1566</v>
      </c>
      <c r="D45" s="310">
        <v>1685</v>
      </c>
      <c r="E45" s="311">
        <v>1930</v>
      </c>
      <c r="F45" s="309">
        <v>2145</v>
      </c>
      <c r="G45" s="310">
        <v>2474</v>
      </c>
      <c r="H45" s="311">
        <v>2806</v>
      </c>
      <c r="I45" s="309">
        <v>3134</v>
      </c>
      <c r="J45" s="310">
        <v>3420</v>
      </c>
      <c r="K45" s="311">
        <v>3757</v>
      </c>
      <c r="L45" s="309">
        <v>4112</v>
      </c>
      <c r="M45" s="310">
        <v>4458</v>
      </c>
      <c r="N45" s="311">
        <v>4801</v>
      </c>
      <c r="O45" s="309">
        <v>5144</v>
      </c>
      <c r="P45" s="310">
        <v>5487</v>
      </c>
      <c r="Q45" s="311">
        <v>5830</v>
      </c>
      <c r="R45" s="309">
        <v>6173</v>
      </c>
      <c r="S45" s="308">
        <v>6516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68" t="s">
        <v>18</v>
      </c>
      <c r="B46" s="312">
        <v>1060</v>
      </c>
      <c r="C46" s="313">
        <v>1080</v>
      </c>
      <c r="D46" s="314">
        <v>1116</v>
      </c>
      <c r="E46" s="315">
        <v>1285</v>
      </c>
      <c r="F46" s="313">
        <v>1428</v>
      </c>
      <c r="G46" s="314">
        <v>1666</v>
      </c>
      <c r="H46" s="315">
        <v>1904</v>
      </c>
      <c r="I46" s="313">
        <v>2142</v>
      </c>
      <c r="J46" s="314">
        <v>2380</v>
      </c>
      <c r="K46" s="315">
        <v>2618</v>
      </c>
      <c r="L46" s="313">
        <v>2856</v>
      </c>
      <c r="M46" s="314">
        <v>3094</v>
      </c>
      <c r="N46" s="315">
        <v>3332</v>
      </c>
      <c r="O46" s="313">
        <v>3570</v>
      </c>
      <c r="P46" s="314">
        <v>3808</v>
      </c>
      <c r="Q46" s="315">
        <v>4046</v>
      </c>
      <c r="R46" s="313">
        <v>4284</v>
      </c>
      <c r="S46" s="312">
        <v>4522</v>
      </c>
      <c r="T46" s="313">
        <v>4760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1615</v>
      </c>
      <c r="C47" s="309">
        <v>1635</v>
      </c>
      <c r="D47" s="310">
        <v>1771</v>
      </c>
      <c r="E47" s="311">
        <v>2030</v>
      </c>
      <c r="F47" s="309">
        <v>2257</v>
      </c>
      <c r="G47" s="310">
        <v>2605</v>
      </c>
      <c r="H47" s="311">
        <v>2952</v>
      </c>
      <c r="I47" s="309">
        <v>3300</v>
      </c>
      <c r="J47" s="310">
        <v>3598</v>
      </c>
      <c r="K47" s="311">
        <v>3954</v>
      </c>
      <c r="L47" s="309">
        <v>4292</v>
      </c>
      <c r="M47" s="310">
        <v>4654</v>
      </c>
      <c r="N47" s="311">
        <v>5012</v>
      </c>
      <c r="O47" s="309">
        <v>5370</v>
      </c>
      <c r="P47" s="310">
        <v>5728</v>
      </c>
      <c r="Q47" s="311">
        <v>6086</v>
      </c>
      <c r="R47" s="309">
        <v>6444</v>
      </c>
      <c r="S47" s="308">
        <v>6802</v>
      </c>
      <c r="T47" s="309">
        <v>7160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1113</v>
      </c>
      <c r="C48" s="313">
        <v>1134</v>
      </c>
      <c r="D48" s="314">
        <v>1172</v>
      </c>
      <c r="E48" s="315">
        <v>1349</v>
      </c>
      <c r="F48" s="313">
        <v>1499</v>
      </c>
      <c r="G48" s="314">
        <v>1749</v>
      </c>
      <c r="H48" s="315">
        <v>1999</v>
      </c>
      <c r="I48" s="313">
        <v>2249</v>
      </c>
      <c r="J48" s="314">
        <v>2499</v>
      </c>
      <c r="K48" s="315">
        <v>2749</v>
      </c>
      <c r="L48" s="313">
        <v>2999</v>
      </c>
      <c r="M48" s="314">
        <v>3249</v>
      </c>
      <c r="N48" s="315">
        <v>3499</v>
      </c>
      <c r="O48" s="313">
        <v>3749</v>
      </c>
      <c r="P48" s="314">
        <v>3998</v>
      </c>
      <c r="Q48" s="315">
        <v>4248</v>
      </c>
      <c r="R48" s="313">
        <v>4498</v>
      </c>
      <c r="S48" s="312">
        <v>4748</v>
      </c>
      <c r="T48" s="313">
        <v>4998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1694</v>
      </c>
      <c r="C49" s="317">
        <v>1715</v>
      </c>
      <c r="D49" s="318">
        <v>1843</v>
      </c>
      <c r="E49" s="319">
        <v>2131</v>
      </c>
      <c r="F49" s="317">
        <v>2356</v>
      </c>
      <c r="G49" s="318">
        <v>2732</v>
      </c>
      <c r="H49" s="319">
        <v>3098</v>
      </c>
      <c r="I49" s="317">
        <v>3462</v>
      </c>
      <c r="J49" s="318">
        <v>3772</v>
      </c>
      <c r="K49" s="319">
        <v>4151</v>
      </c>
      <c r="L49" s="317">
        <v>4505</v>
      </c>
      <c r="M49" s="318">
        <v>4887</v>
      </c>
      <c r="N49" s="319">
        <v>5263</v>
      </c>
      <c r="O49" s="317">
        <v>5639</v>
      </c>
      <c r="P49" s="318">
        <v>6014</v>
      </c>
      <c r="Q49" s="319">
        <v>6390</v>
      </c>
      <c r="R49" s="317">
        <v>6766</v>
      </c>
      <c r="S49" s="316">
        <v>7142</v>
      </c>
      <c r="T49" s="317">
        <v>7518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68" t="s">
        <v>20</v>
      </c>
      <c r="B50" s="320">
        <v>1166</v>
      </c>
      <c r="C50" s="321">
        <v>1188</v>
      </c>
      <c r="D50" s="322">
        <v>1228</v>
      </c>
      <c r="E50" s="323">
        <v>1414</v>
      </c>
      <c r="F50" s="321">
        <v>1571</v>
      </c>
      <c r="G50" s="322">
        <v>1833</v>
      </c>
      <c r="H50" s="323">
        <v>2094</v>
      </c>
      <c r="I50" s="321">
        <v>2356</v>
      </c>
      <c r="J50" s="322">
        <v>2618</v>
      </c>
      <c r="K50" s="323">
        <v>2880</v>
      </c>
      <c r="L50" s="321">
        <v>3142</v>
      </c>
      <c r="M50" s="322">
        <v>3403</v>
      </c>
      <c r="N50" s="323">
        <v>3665</v>
      </c>
      <c r="O50" s="321">
        <v>3927</v>
      </c>
      <c r="P50" s="322">
        <v>4189</v>
      </c>
      <c r="Q50" s="323">
        <v>4451</v>
      </c>
      <c r="R50" s="321">
        <v>4712</v>
      </c>
      <c r="S50" s="320">
        <v>4974</v>
      </c>
      <c r="T50" s="321">
        <v>5236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1775</v>
      </c>
      <c r="C51" s="309">
        <v>1797</v>
      </c>
      <c r="D51" s="310">
        <v>1915</v>
      </c>
      <c r="E51" s="311">
        <v>2231</v>
      </c>
      <c r="F51" s="309">
        <v>2478</v>
      </c>
      <c r="G51" s="310">
        <v>2861</v>
      </c>
      <c r="H51" s="311">
        <v>3243</v>
      </c>
      <c r="I51" s="309">
        <v>3625</v>
      </c>
      <c r="J51" s="310">
        <v>3951</v>
      </c>
      <c r="K51" s="311">
        <v>4345</v>
      </c>
      <c r="L51" s="309">
        <v>4712</v>
      </c>
      <c r="M51" s="310">
        <v>5105</v>
      </c>
      <c r="N51" s="311">
        <v>5498</v>
      </c>
      <c r="O51" s="309">
        <v>5891</v>
      </c>
      <c r="P51" s="310">
        <v>6283</v>
      </c>
      <c r="Q51" s="311">
        <v>6676</v>
      </c>
      <c r="R51" s="309">
        <v>7069</v>
      </c>
      <c r="S51" s="308">
        <v>7461</v>
      </c>
      <c r="T51" s="309">
        <v>7854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68" t="s">
        <v>21</v>
      </c>
      <c r="B52" s="312">
        <v>1219</v>
      </c>
      <c r="C52" s="313">
        <v>1242</v>
      </c>
      <c r="D52" s="314">
        <v>1283</v>
      </c>
      <c r="E52" s="315">
        <v>1478</v>
      </c>
      <c r="F52" s="313">
        <v>1642</v>
      </c>
      <c r="G52" s="314">
        <v>1916</v>
      </c>
      <c r="H52" s="315">
        <v>2190</v>
      </c>
      <c r="I52" s="313">
        <v>2463</v>
      </c>
      <c r="J52" s="314">
        <v>2737</v>
      </c>
      <c r="K52" s="315">
        <v>3011</v>
      </c>
      <c r="L52" s="313">
        <v>3284</v>
      </c>
      <c r="M52" s="314">
        <v>3558</v>
      </c>
      <c r="N52" s="315">
        <v>3832</v>
      </c>
      <c r="O52" s="313">
        <v>4106</v>
      </c>
      <c r="P52" s="314">
        <v>4379</v>
      </c>
      <c r="Q52" s="315">
        <v>4653</v>
      </c>
      <c r="R52" s="313">
        <v>4927</v>
      </c>
      <c r="S52" s="312">
        <v>5200</v>
      </c>
      <c r="T52" s="313">
        <v>5474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1853</v>
      </c>
      <c r="C53" s="309">
        <v>1876</v>
      </c>
      <c r="D53" s="310">
        <v>2002</v>
      </c>
      <c r="E53" s="311">
        <v>2319</v>
      </c>
      <c r="F53" s="309">
        <v>2591</v>
      </c>
      <c r="G53" s="310">
        <v>2988</v>
      </c>
      <c r="H53" s="311">
        <v>3390</v>
      </c>
      <c r="I53" s="309">
        <v>3787</v>
      </c>
      <c r="J53" s="310">
        <v>4128</v>
      </c>
      <c r="K53" s="311">
        <v>4537</v>
      </c>
      <c r="L53" s="309">
        <v>4919</v>
      </c>
      <c r="M53" s="310">
        <v>5322</v>
      </c>
      <c r="N53" s="311">
        <v>5732</v>
      </c>
      <c r="O53" s="309">
        <v>6141</v>
      </c>
      <c r="P53" s="310">
        <v>6550</v>
      </c>
      <c r="Q53" s="311">
        <v>6960</v>
      </c>
      <c r="R53" s="309">
        <v>7369</v>
      </c>
      <c r="S53" s="308">
        <v>7779</v>
      </c>
      <c r="T53" s="309">
        <v>8188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68" t="s">
        <v>22</v>
      </c>
      <c r="B54" s="312">
        <v>1272</v>
      </c>
      <c r="C54" s="313">
        <v>1296</v>
      </c>
      <c r="D54" s="314">
        <v>1339</v>
      </c>
      <c r="E54" s="315">
        <v>1542</v>
      </c>
      <c r="F54" s="313">
        <v>1714</v>
      </c>
      <c r="G54" s="314">
        <v>1999</v>
      </c>
      <c r="H54" s="315">
        <v>2285</v>
      </c>
      <c r="I54" s="313">
        <v>2570</v>
      </c>
      <c r="J54" s="314">
        <v>2856</v>
      </c>
      <c r="K54" s="315">
        <v>3142</v>
      </c>
      <c r="L54" s="313">
        <v>3427</v>
      </c>
      <c r="M54" s="314">
        <v>3713</v>
      </c>
      <c r="N54" s="315">
        <v>3998</v>
      </c>
      <c r="O54" s="313">
        <v>4284</v>
      </c>
      <c r="P54" s="314">
        <v>4570</v>
      </c>
      <c r="Q54" s="315">
        <v>4855</v>
      </c>
      <c r="R54" s="313">
        <v>5141</v>
      </c>
      <c r="S54" s="312">
        <v>5426</v>
      </c>
      <c r="T54" s="313">
        <v>5712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1933</v>
      </c>
      <c r="C55" s="317">
        <v>1957</v>
      </c>
      <c r="D55" s="318">
        <v>2089</v>
      </c>
      <c r="E55" s="319">
        <v>2397</v>
      </c>
      <c r="F55" s="317">
        <v>2676</v>
      </c>
      <c r="G55" s="318">
        <v>3089</v>
      </c>
      <c r="H55" s="319">
        <v>3505</v>
      </c>
      <c r="I55" s="317">
        <v>3942</v>
      </c>
      <c r="J55" s="318">
        <v>4306</v>
      </c>
      <c r="K55" s="319">
        <v>4730</v>
      </c>
      <c r="L55" s="317">
        <v>5130</v>
      </c>
      <c r="M55" s="318">
        <v>5554</v>
      </c>
      <c r="N55" s="319">
        <v>5981</v>
      </c>
      <c r="O55" s="317">
        <v>6408</v>
      </c>
      <c r="P55" s="318">
        <v>6835</v>
      </c>
      <c r="Q55" s="319">
        <v>7262</v>
      </c>
      <c r="R55" s="317">
        <v>7690</v>
      </c>
      <c r="S55" s="316">
        <v>8117</v>
      </c>
      <c r="T55" s="317">
        <v>8544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68" t="s">
        <v>130</v>
      </c>
      <c r="B56" s="320">
        <v>1325</v>
      </c>
      <c r="C56" s="321">
        <v>1350</v>
      </c>
      <c r="D56" s="322">
        <v>1395</v>
      </c>
      <c r="E56" s="323">
        <v>1606</v>
      </c>
      <c r="F56" s="321">
        <v>1785</v>
      </c>
      <c r="G56" s="322">
        <v>2083</v>
      </c>
      <c r="H56" s="323">
        <v>2380</v>
      </c>
      <c r="I56" s="321">
        <v>2678</v>
      </c>
      <c r="J56" s="322">
        <v>2975</v>
      </c>
      <c r="K56" s="323">
        <v>3273</v>
      </c>
      <c r="L56" s="321">
        <v>3570</v>
      </c>
      <c r="M56" s="322">
        <v>3868</v>
      </c>
      <c r="N56" s="323">
        <v>4165</v>
      </c>
      <c r="O56" s="321">
        <v>4463</v>
      </c>
      <c r="P56" s="322">
        <v>4760</v>
      </c>
      <c r="Q56" s="323">
        <v>5058</v>
      </c>
      <c r="R56" s="321">
        <v>5355</v>
      </c>
      <c r="S56" s="320">
        <v>5653</v>
      </c>
      <c r="T56" s="321">
        <v>5950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1988</v>
      </c>
      <c r="C57" s="309">
        <v>2040</v>
      </c>
      <c r="D57" s="310">
        <v>2175</v>
      </c>
      <c r="E57" s="311">
        <v>2500</v>
      </c>
      <c r="F57" s="309">
        <v>2790</v>
      </c>
      <c r="G57" s="310">
        <v>3220</v>
      </c>
      <c r="H57" s="311">
        <v>3650</v>
      </c>
      <c r="I57" s="309">
        <v>4106</v>
      </c>
      <c r="J57" s="310">
        <v>4488</v>
      </c>
      <c r="K57" s="311">
        <v>4923</v>
      </c>
      <c r="L57" s="309">
        <v>5340</v>
      </c>
      <c r="M57" s="310">
        <v>5785</v>
      </c>
      <c r="N57" s="311">
        <v>6230</v>
      </c>
      <c r="O57" s="309">
        <v>6675</v>
      </c>
      <c r="P57" s="310">
        <v>7120</v>
      </c>
      <c r="Q57" s="311">
        <v>7565</v>
      </c>
      <c r="R57" s="309">
        <v>8010</v>
      </c>
      <c r="S57" s="308">
        <v>8455</v>
      </c>
      <c r="T57" s="309">
        <v>8900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1378</v>
      </c>
      <c r="C58" s="313">
        <v>1404</v>
      </c>
      <c r="D58" s="314">
        <v>1451</v>
      </c>
      <c r="E58" s="315">
        <v>1671</v>
      </c>
      <c r="F58" s="313">
        <v>1856</v>
      </c>
      <c r="G58" s="314">
        <v>2166</v>
      </c>
      <c r="H58" s="315">
        <v>2475</v>
      </c>
      <c r="I58" s="313">
        <v>2785</v>
      </c>
      <c r="J58" s="314">
        <v>3094</v>
      </c>
      <c r="K58" s="315">
        <v>3403</v>
      </c>
      <c r="L58" s="313">
        <v>3713</v>
      </c>
      <c r="M58" s="314">
        <v>4022</v>
      </c>
      <c r="N58" s="315">
        <v>4332</v>
      </c>
      <c r="O58" s="313">
        <v>4641</v>
      </c>
      <c r="P58" s="314">
        <v>4950</v>
      </c>
      <c r="Q58" s="315">
        <v>5260</v>
      </c>
      <c r="R58" s="313">
        <v>5569</v>
      </c>
      <c r="S58" s="312">
        <v>5879</v>
      </c>
      <c r="T58" s="313">
        <v>6188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2067</v>
      </c>
      <c r="C59" s="309">
        <v>2122</v>
      </c>
      <c r="D59" s="310">
        <v>2262</v>
      </c>
      <c r="E59" s="311">
        <v>2600</v>
      </c>
      <c r="F59" s="309">
        <v>2902</v>
      </c>
      <c r="G59" s="310">
        <v>3349</v>
      </c>
      <c r="H59" s="311">
        <v>3796</v>
      </c>
      <c r="I59" s="309">
        <v>4271</v>
      </c>
      <c r="J59" s="310">
        <v>4667</v>
      </c>
      <c r="K59" s="311">
        <v>5119</v>
      </c>
      <c r="L59" s="309">
        <v>5554</v>
      </c>
      <c r="M59" s="310">
        <v>6016</v>
      </c>
      <c r="N59" s="311">
        <v>6479</v>
      </c>
      <c r="O59" s="309">
        <v>6942</v>
      </c>
      <c r="P59" s="310">
        <v>7405</v>
      </c>
      <c r="Q59" s="311">
        <v>7868</v>
      </c>
      <c r="R59" s="309">
        <v>8330</v>
      </c>
      <c r="S59" s="308">
        <v>8793</v>
      </c>
      <c r="T59" s="309">
        <v>9256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68" t="s">
        <v>132</v>
      </c>
      <c r="B60" s="312">
        <v>1431</v>
      </c>
      <c r="C60" s="313">
        <v>1458</v>
      </c>
      <c r="D60" s="314">
        <v>1507</v>
      </c>
      <c r="E60" s="315">
        <v>1735</v>
      </c>
      <c r="F60" s="313">
        <v>1928</v>
      </c>
      <c r="G60" s="314">
        <v>2249</v>
      </c>
      <c r="H60" s="315">
        <v>2570</v>
      </c>
      <c r="I60" s="313">
        <v>2892</v>
      </c>
      <c r="J60" s="314">
        <v>3213</v>
      </c>
      <c r="K60" s="315">
        <v>3534</v>
      </c>
      <c r="L60" s="313">
        <v>3856</v>
      </c>
      <c r="M60" s="314">
        <v>4177</v>
      </c>
      <c r="N60" s="315">
        <v>4498</v>
      </c>
      <c r="O60" s="313">
        <v>4820</v>
      </c>
      <c r="P60" s="314">
        <v>5141</v>
      </c>
      <c r="Q60" s="315">
        <v>5462</v>
      </c>
      <c r="R60" s="313">
        <v>5783</v>
      </c>
      <c r="S60" s="312">
        <v>6105</v>
      </c>
      <c r="T60" s="313">
        <v>6426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2147</v>
      </c>
      <c r="C61" s="317">
        <v>2203</v>
      </c>
      <c r="D61" s="318">
        <v>2349</v>
      </c>
      <c r="E61" s="319">
        <v>2700</v>
      </c>
      <c r="F61" s="317">
        <v>3013</v>
      </c>
      <c r="G61" s="318">
        <v>3478</v>
      </c>
      <c r="H61" s="319">
        <v>3942</v>
      </c>
      <c r="I61" s="317">
        <v>4435</v>
      </c>
      <c r="J61" s="318">
        <v>4847</v>
      </c>
      <c r="K61" s="319">
        <v>5316</v>
      </c>
      <c r="L61" s="317">
        <v>5767</v>
      </c>
      <c r="M61" s="318">
        <v>6248</v>
      </c>
      <c r="N61" s="319">
        <v>6728</v>
      </c>
      <c r="O61" s="317">
        <v>7209</v>
      </c>
      <c r="P61" s="318">
        <v>7690</v>
      </c>
      <c r="Q61" s="319">
        <v>8170</v>
      </c>
      <c r="R61" s="317">
        <v>8651</v>
      </c>
      <c r="S61" s="316">
        <v>9131</v>
      </c>
      <c r="T61" s="317">
        <v>9612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68" t="s">
        <v>133</v>
      </c>
      <c r="B62" s="320">
        <v>1484</v>
      </c>
      <c r="C62" s="321">
        <v>1512</v>
      </c>
      <c r="D62" s="322">
        <v>1562</v>
      </c>
      <c r="E62" s="323">
        <v>1799</v>
      </c>
      <c r="F62" s="321">
        <v>1999</v>
      </c>
      <c r="G62" s="322">
        <v>2332</v>
      </c>
      <c r="H62" s="323">
        <v>2666</v>
      </c>
      <c r="I62" s="321">
        <v>2999</v>
      </c>
      <c r="J62" s="322">
        <v>3332</v>
      </c>
      <c r="K62" s="323">
        <v>3665</v>
      </c>
      <c r="L62" s="321">
        <v>3998</v>
      </c>
      <c r="M62" s="322">
        <v>4332</v>
      </c>
      <c r="N62" s="323">
        <v>4665</v>
      </c>
      <c r="O62" s="321">
        <v>4998</v>
      </c>
      <c r="P62" s="322">
        <v>5331</v>
      </c>
      <c r="Q62" s="323">
        <v>5664</v>
      </c>
      <c r="R62" s="321">
        <v>5998</v>
      </c>
      <c r="S62" s="320">
        <v>6331</v>
      </c>
      <c r="T62" s="321">
        <v>6664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2226</v>
      </c>
      <c r="C63" s="309">
        <v>2285</v>
      </c>
      <c r="D63" s="310">
        <v>2436</v>
      </c>
      <c r="E63" s="311">
        <v>2800</v>
      </c>
      <c r="F63" s="309">
        <v>3125</v>
      </c>
      <c r="G63" s="310">
        <v>3606</v>
      </c>
      <c r="H63" s="311">
        <v>4088</v>
      </c>
      <c r="I63" s="309">
        <v>4599</v>
      </c>
      <c r="J63" s="310">
        <v>5026</v>
      </c>
      <c r="K63" s="311">
        <v>5513</v>
      </c>
      <c r="L63" s="309">
        <v>5981</v>
      </c>
      <c r="M63" s="310">
        <v>6479</v>
      </c>
      <c r="N63" s="311">
        <v>6978</v>
      </c>
      <c r="O63" s="309">
        <v>7476</v>
      </c>
      <c r="P63" s="310">
        <v>7974</v>
      </c>
      <c r="Q63" s="311">
        <v>8473</v>
      </c>
      <c r="R63" s="309">
        <v>8971</v>
      </c>
      <c r="S63" s="308">
        <v>9470</v>
      </c>
      <c r="T63" s="309">
        <v>9968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68" t="s">
        <v>134</v>
      </c>
      <c r="B64" s="312">
        <v>1537</v>
      </c>
      <c r="C64" s="313">
        <v>1566</v>
      </c>
      <c r="D64" s="314">
        <v>1618</v>
      </c>
      <c r="E64" s="315">
        <v>1863</v>
      </c>
      <c r="F64" s="313">
        <v>2071</v>
      </c>
      <c r="G64" s="314">
        <v>2416</v>
      </c>
      <c r="H64" s="315">
        <v>2761</v>
      </c>
      <c r="I64" s="313">
        <v>3106</v>
      </c>
      <c r="J64" s="314">
        <v>3451</v>
      </c>
      <c r="K64" s="315">
        <v>3796</v>
      </c>
      <c r="L64" s="313">
        <v>4141</v>
      </c>
      <c r="M64" s="314">
        <v>4486</v>
      </c>
      <c r="N64" s="315">
        <v>4831</v>
      </c>
      <c r="O64" s="313">
        <v>5177</v>
      </c>
      <c r="P64" s="314">
        <v>5522</v>
      </c>
      <c r="Q64" s="315">
        <v>5867</v>
      </c>
      <c r="R64" s="313">
        <v>6212</v>
      </c>
      <c r="S64" s="312">
        <v>6557</v>
      </c>
      <c r="T64" s="313">
        <v>6902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2306</v>
      </c>
      <c r="C65" s="309">
        <v>2366</v>
      </c>
      <c r="D65" s="310">
        <v>2523</v>
      </c>
      <c r="E65" s="311">
        <v>2900</v>
      </c>
      <c r="F65" s="309">
        <v>3236</v>
      </c>
      <c r="G65" s="310">
        <v>3735</v>
      </c>
      <c r="H65" s="311">
        <v>4234</v>
      </c>
      <c r="I65" s="309">
        <v>4763</v>
      </c>
      <c r="J65" s="310">
        <v>5206</v>
      </c>
      <c r="K65" s="311">
        <v>5710</v>
      </c>
      <c r="L65" s="309">
        <v>6194</v>
      </c>
      <c r="M65" s="310">
        <v>6711</v>
      </c>
      <c r="N65" s="311">
        <v>7227</v>
      </c>
      <c r="O65" s="309">
        <v>7743</v>
      </c>
      <c r="P65" s="310">
        <v>8259</v>
      </c>
      <c r="Q65" s="311">
        <v>8775</v>
      </c>
      <c r="R65" s="309">
        <v>9292</v>
      </c>
      <c r="S65" s="308">
        <v>9808</v>
      </c>
      <c r="T65" s="309">
        <v>10324</v>
      </c>
    </row>
    <row r="66" spans="1:42" x14ac:dyDescent="0.15">
      <c r="A66" s="368" t="s">
        <v>135</v>
      </c>
      <c r="B66" s="312">
        <v>1590</v>
      </c>
      <c r="C66" s="313">
        <v>1620</v>
      </c>
      <c r="D66" s="314">
        <v>1674</v>
      </c>
      <c r="E66" s="315">
        <v>1928</v>
      </c>
      <c r="F66" s="313">
        <v>2142</v>
      </c>
      <c r="G66" s="314">
        <v>2499</v>
      </c>
      <c r="H66" s="315">
        <v>2856</v>
      </c>
      <c r="I66" s="313">
        <v>3213</v>
      </c>
      <c r="J66" s="314">
        <v>3570</v>
      </c>
      <c r="K66" s="315">
        <v>3927</v>
      </c>
      <c r="L66" s="313">
        <v>4284</v>
      </c>
      <c r="M66" s="314">
        <v>4641</v>
      </c>
      <c r="N66" s="315">
        <v>4998</v>
      </c>
      <c r="O66" s="313">
        <v>5355</v>
      </c>
      <c r="P66" s="314">
        <v>5712</v>
      </c>
      <c r="Q66" s="315">
        <v>6069</v>
      </c>
      <c r="R66" s="313">
        <v>6426</v>
      </c>
      <c r="S66" s="312">
        <v>6783</v>
      </c>
      <c r="T66" s="313">
        <v>7140</v>
      </c>
      <c r="U66" s="294"/>
    </row>
    <row r="67" spans="1:42" x14ac:dyDescent="0.15">
      <c r="A67" s="270">
        <v>1500</v>
      </c>
      <c r="B67" s="316">
        <v>2385</v>
      </c>
      <c r="C67" s="317">
        <v>2448</v>
      </c>
      <c r="D67" s="318">
        <v>2610</v>
      </c>
      <c r="E67" s="319">
        <v>3000</v>
      </c>
      <c r="F67" s="317">
        <v>3348</v>
      </c>
      <c r="G67" s="318">
        <v>3864</v>
      </c>
      <c r="H67" s="319">
        <v>4380</v>
      </c>
      <c r="I67" s="317">
        <v>4928</v>
      </c>
      <c r="J67" s="318">
        <v>5385</v>
      </c>
      <c r="K67" s="319">
        <v>5907</v>
      </c>
      <c r="L67" s="317">
        <v>6408</v>
      </c>
      <c r="M67" s="318">
        <v>6942</v>
      </c>
      <c r="N67" s="319">
        <v>7476</v>
      </c>
      <c r="O67" s="317">
        <v>8010</v>
      </c>
      <c r="P67" s="318">
        <v>8544</v>
      </c>
      <c r="Q67" s="319">
        <v>9078</v>
      </c>
      <c r="R67" s="317">
        <v>9612</v>
      </c>
      <c r="S67" s="316">
        <v>10146</v>
      </c>
      <c r="T67" s="317">
        <v>10680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71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71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P106" si="0">ROUND(W76*$T$76,0)</f>
        <v>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1.25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372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372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436</v>
      </c>
      <c r="C78" s="248">
        <f t="shared" si="0"/>
        <v>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349</v>
      </c>
      <c r="X78" s="295"/>
      <c r="Y78" s="295"/>
      <c r="Z78" s="295"/>
      <c r="AA78" s="295"/>
      <c r="AB78" s="295"/>
      <c r="AC78" s="295"/>
      <c r="AD78" s="295"/>
      <c r="AE78" s="295"/>
      <c r="AF78" s="295"/>
      <c r="AG78" s="372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609</v>
      </c>
      <c r="C79" s="245">
        <f t="shared" si="0"/>
        <v>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487</v>
      </c>
      <c r="X79" s="295"/>
      <c r="Y79" s="295"/>
      <c r="Z79" s="295"/>
      <c r="AA79" s="295"/>
      <c r="AB79" s="295"/>
      <c r="AC79" s="295"/>
      <c r="AD79" s="295"/>
      <c r="AE79" s="295"/>
      <c r="AF79" s="295"/>
      <c r="AG79" s="372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436</v>
      </c>
      <c r="C80" s="248">
        <f t="shared" si="0"/>
        <v>436</v>
      </c>
      <c r="D80" s="248">
        <f t="shared" si="0"/>
        <v>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349</v>
      </c>
      <c r="X80" s="295">
        <v>349</v>
      </c>
      <c r="Y80" s="295"/>
      <c r="Z80" s="295"/>
      <c r="AA80" s="295"/>
      <c r="AB80" s="295"/>
      <c r="AC80" s="295"/>
      <c r="AD80" s="295"/>
      <c r="AE80" s="295"/>
      <c r="AF80" s="295"/>
      <c r="AG80" s="372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633</v>
      </c>
      <c r="C81" s="245">
        <f t="shared" si="0"/>
        <v>633</v>
      </c>
      <c r="D81" s="245">
        <f t="shared" si="0"/>
        <v>0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506</v>
      </c>
      <c r="X81" s="295">
        <f>X80+C151</f>
        <v>506</v>
      </c>
      <c r="Y81" s="295"/>
      <c r="Z81" s="295"/>
      <c r="AA81" s="295"/>
      <c r="AB81" s="295"/>
      <c r="AC81" s="295"/>
      <c r="AD81" s="295"/>
      <c r="AE81" s="295"/>
      <c r="AF81" s="295"/>
      <c r="AG81" s="372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436</v>
      </c>
      <c r="C82" s="248">
        <f t="shared" si="0"/>
        <v>436</v>
      </c>
      <c r="D82" s="248">
        <f t="shared" si="0"/>
        <v>436</v>
      </c>
      <c r="E82" s="248">
        <f t="shared" si="0"/>
        <v>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349</v>
      </c>
      <c r="X82" s="295">
        <v>349</v>
      </c>
      <c r="Y82" s="250">
        <v>349</v>
      </c>
      <c r="Z82" s="250"/>
      <c r="AA82" s="250"/>
      <c r="AB82" s="250"/>
      <c r="AC82" s="250"/>
      <c r="AD82" s="250"/>
      <c r="AE82" s="295"/>
      <c r="AF82" s="295"/>
      <c r="AG82" s="372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655</v>
      </c>
      <c r="C83" s="245">
        <f t="shared" si="0"/>
        <v>655</v>
      </c>
      <c r="D83" s="245">
        <f t="shared" si="0"/>
        <v>666</v>
      </c>
      <c r="E83" s="245">
        <f t="shared" si="0"/>
        <v>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524</v>
      </c>
      <c r="X83" s="295">
        <f>X82+C153</f>
        <v>524</v>
      </c>
      <c r="Y83" s="250">
        <f>Y82+D153</f>
        <v>533</v>
      </c>
      <c r="Z83" s="250"/>
      <c r="AA83" s="250"/>
      <c r="AB83" s="250"/>
      <c r="AC83" s="250"/>
      <c r="AD83" s="250"/>
      <c r="AE83" s="295"/>
      <c r="AF83" s="295"/>
      <c r="AG83" s="372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488</v>
      </c>
      <c r="C84" s="248">
        <f t="shared" si="0"/>
        <v>488</v>
      </c>
      <c r="D84" s="248">
        <f t="shared" si="0"/>
        <v>488</v>
      </c>
      <c r="E84" s="248">
        <f t="shared" si="0"/>
        <v>551</v>
      </c>
      <c r="F84" s="248">
        <f t="shared" si="0"/>
        <v>0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390</v>
      </c>
      <c r="X84" s="295">
        <v>390</v>
      </c>
      <c r="Y84" s="250">
        <v>390</v>
      </c>
      <c r="Z84" s="250">
        <v>441</v>
      </c>
      <c r="AA84" s="250"/>
      <c r="AB84" s="250"/>
      <c r="AC84" s="250"/>
      <c r="AD84" s="250"/>
      <c r="AE84" s="295"/>
      <c r="AF84" s="295"/>
      <c r="AG84" s="372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725</v>
      </c>
      <c r="C85" s="252">
        <f t="shared" si="0"/>
        <v>725</v>
      </c>
      <c r="D85" s="252">
        <f t="shared" si="0"/>
        <v>753</v>
      </c>
      <c r="E85" s="252">
        <f t="shared" si="0"/>
        <v>828</v>
      </c>
      <c r="F85" s="252">
        <f t="shared" si="0"/>
        <v>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580</v>
      </c>
      <c r="X85" s="295">
        <f>X84+C155</f>
        <v>580</v>
      </c>
      <c r="Y85" s="250">
        <f>Y84+D155</f>
        <v>602</v>
      </c>
      <c r="Z85" s="250">
        <f>Z84+E155</f>
        <v>662</v>
      </c>
      <c r="AA85" s="250"/>
      <c r="AB85" s="250"/>
      <c r="AC85" s="250"/>
      <c r="AD85" s="250"/>
      <c r="AE85" s="295"/>
      <c r="AF85" s="295"/>
      <c r="AG85" s="372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540</v>
      </c>
      <c r="C86" s="241">
        <f t="shared" si="0"/>
        <v>540</v>
      </c>
      <c r="D86" s="241">
        <f t="shared" si="0"/>
        <v>540</v>
      </c>
      <c r="E86" s="241">
        <f t="shared" si="0"/>
        <v>603</v>
      </c>
      <c r="F86" s="241">
        <f t="shared" si="0"/>
        <v>681</v>
      </c>
      <c r="G86" s="241">
        <f t="shared" si="0"/>
        <v>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432</v>
      </c>
      <c r="X86" s="295">
        <v>432</v>
      </c>
      <c r="Y86" s="250">
        <v>432</v>
      </c>
      <c r="Z86" s="250">
        <v>482</v>
      </c>
      <c r="AA86" s="250">
        <v>545</v>
      </c>
      <c r="AB86" s="250"/>
      <c r="AC86" s="250"/>
      <c r="AD86" s="250"/>
      <c r="AE86" s="295"/>
      <c r="AF86" s="295"/>
      <c r="AG86" s="372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800</v>
      </c>
      <c r="C87" s="245">
        <f t="shared" si="0"/>
        <v>800</v>
      </c>
      <c r="D87" s="245">
        <f t="shared" si="0"/>
        <v>835</v>
      </c>
      <c r="E87" s="245">
        <f t="shared" si="0"/>
        <v>915</v>
      </c>
      <c r="F87" s="245">
        <f t="shared" si="0"/>
        <v>1020</v>
      </c>
      <c r="G87" s="245">
        <f t="shared" si="0"/>
        <v>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>W86+B157</f>
        <v>640</v>
      </c>
      <c r="X87" s="295">
        <f>X86+C157</f>
        <v>640</v>
      </c>
      <c r="Y87" s="250">
        <f>Y86+D157</f>
        <v>668</v>
      </c>
      <c r="Z87" s="250">
        <f>Z86+E157</f>
        <v>732</v>
      </c>
      <c r="AA87" s="250">
        <f>AA86+F157</f>
        <v>816</v>
      </c>
      <c r="AB87" s="250"/>
      <c r="AC87" s="250"/>
      <c r="AD87" s="250"/>
      <c r="AE87" s="295"/>
      <c r="AF87" s="295"/>
      <c r="AG87" s="372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579</v>
      </c>
      <c r="C88" s="248">
        <f t="shared" si="0"/>
        <v>579</v>
      </c>
      <c r="D88" s="248">
        <f t="shared" si="0"/>
        <v>579</v>
      </c>
      <c r="E88" s="248">
        <f t="shared" si="0"/>
        <v>656</v>
      </c>
      <c r="F88" s="248">
        <f t="shared" si="0"/>
        <v>745</v>
      </c>
      <c r="G88" s="248">
        <f t="shared" si="0"/>
        <v>823</v>
      </c>
      <c r="H88" s="248">
        <f t="shared" si="0"/>
        <v>0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463</v>
      </c>
      <c r="X88" s="295">
        <v>463</v>
      </c>
      <c r="Y88" s="250">
        <v>463</v>
      </c>
      <c r="Z88" s="250">
        <v>525</v>
      </c>
      <c r="AA88" s="250">
        <v>596</v>
      </c>
      <c r="AB88" s="250">
        <v>658</v>
      </c>
      <c r="AC88" s="250"/>
      <c r="AD88" s="250"/>
      <c r="AE88" s="295"/>
      <c r="AF88" s="295"/>
      <c r="AG88" s="372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865</v>
      </c>
      <c r="C89" s="245">
        <f t="shared" si="0"/>
        <v>865</v>
      </c>
      <c r="D89" s="245">
        <f t="shared" si="0"/>
        <v>895</v>
      </c>
      <c r="E89" s="245">
        <f t="shared" si="0"/>
        <v>1006</v>
      </c>
      <c r="F89" s="245">
        <f t="shared" si="0"/>
        <v>1124</v>
      </c>
      <c r="G89" s="245">
        <f t="shared" si="0"/>
        <v>1219</v>
      </c>
      <c r="H89" s="245">
        <f t="shared" si="0"/>
        <v>0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B89" si="1">W88+B159</f>
        <v>692</v>
      </c>
      <c r="X89" s="295">
        <f t="shared" si="1"/>
        <v>692</v>
      </c>
      <c r="Y89" s="250">
        <f t="shared" si="1"/>
        <v>716</v>
      </c>
      <c r="Z89" s="250">
        <f t="shared" si="1"/>
        <v>805</v>
      </c>
      <c r="AA89" s="250">
        <f t="shared" si="1"/>
        <v>899</v>
      </c>
      <c r="AB89" s="250">
        <f t="shared" si="1"/>
        <v>975</v>
      </c>
      <c r="AC89" s="250"/>
      <c r="AD89" s="250"/>
      <c r="AE89" s="295"/>
      <c r="AF89" s="295"/>
      <c r="AG89" s="372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630</v>
      </c>
      <c r="C90" s="248">
        <f t="shared" si="0"/>
        <v>630</v>
      </c>
      <c r="D90" s="248">
        <f t="shared" si="0"/>
        <v>630</v>
      </c>
      <c r="E90" s="248">
        <f t="shared" si="0"/>
        <v>708</v>
      </c>
      <c r="F90" s="248">
        <f t="shared" si="0"/>
        <v>810</v>
      </c>
      <c r="G90" s="248">
        <f t="shared" si="0"/>
        <v>901</v>
      </c>
      <c r="H90" s="248">
        <f t="shared" si="0"/>
        <v>1105</v>
      </c>
      <c r="I90" s="248">
        <f t="shared" si="0"/>
        <v>0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504</v>
      </c>
      <c r="X90" s="295">
        <v>504</v>
      </c>
      <c r="Y90" s="250">
        <v>504</v>
      </c>
      <c r="Z90" s="250">
        <v>566</v>
      </c>
      <c r="AA90" s="250">
        <v>648</v>
      </c>
      <c r="AB90" s="250">
        <v>721</v>
      </c>
      <c r="AC90" s="250">
        <v>884</v>
      </c>
      <c r="AD90" s="250"/>
      <c r="AE90" s="295"/>
      <c r="AF90" s="295"/>
      <c r="AG90" s="372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941</v>
      </c>
      <c r="C91" s="245">
        <f t="shared" si="0"/>
        <v>941</v>
      </c>
      <c r="D91" s="245">
        <f t="shared" si="0"/>
        <v>973</v>
      </c>
      <c r="E91" s="245">
        <f t="shared" si="0"/>
        <v>1078</v>
      </c>
      <c r="F91" s="245">
        <f t="shared" si="0"/>
        <v>1229</v>
      </c>
      <c r="G91" s="245">
        <f t="shared" si="0"/>
        <v>1334</v>
      </c>
      <c r="H91" s="245">
        <f t="shared" si="0"/>
        <v>1611</v>
      </c>
      <c r="I91" s="245">
        <f t="shared" si="0"/>
        <v>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C91" si="2">W90+B161</f>
        <v>753</v>
      </c>
      <c r="X91" s="295">
        <f t="shared" si="2"/>
        <v>753</v>
      </c>
      <c r="Y91" s="250">
        <f t="shared" si="2"/>
        <v>778</v>
      </c>
      <c r="Z91" s="250">
        <f t="shared" si="2"/>
        <v>862</v>
      </c>
      <c r="AA91" s="250">
        <f t="shared" si="2"/>
        <v>983</v>
      </c>
      <c r="AB91" s="250">
        <f t="shared" si="2"/>
        <v>1067</v>
      </c>
      <c r="AC91" s="250">
        <f t="shared" si="2"/>
        <v>1289</v>
      </c>
      <c r="AD91" s="250"/>
      <c r="AE91" s="295"/>
      <c r="AF91" s="295"/>
      <c r="AG91" s="372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656</v>
      </c>
      <c r="C92" s="248">
        <f t="shared" si="0"/>
        <v>656</v>
      </c>
      <c r="D92" s="248">
        <f t="shared" si="0"/>
        <v>656</v>
      </c>
      <c r="E92" s="248">
        <f t="shared" si="0"/>
        <v>745</v>
      </c>
      <c r="F92" s="248">
        <f t="shared" si="0"/>
        <v>848</v>
      </c>
      <c r="G92" s="248">
        <f t="shared" si="0"/>
        <v>964</v>
      </c>
      <c r="H92" s="248">
        <f t="shared" si="0"/>
        <v>1170</v>
      </c>
      <c r="I92" s="248">
        <f t="shared" si="0"/>
        <v>1273</v>
      </c>
      <c r="J92" s="248">
        <f t="shared" si="0"/>
        <v>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525</v>
      </c>
      <c r="X92" s="295">
        <v>525</v>
      </c>
      <c r="Y92" s="250">
        <v>525</v>
      </c>
      <c r="Z92" s="250">
        <v>596</v>
      </c>
      <c r="AA92" s="250">
        <v>678</v>
      </c>
      <c r="AB92" s="250">
        <v>771</v>
      </c>
      <c r="AC92" s="250">
        <v>936</v>
      </c>
      <c r="AD92" s="250">
        <v>1018</v>
      </c>
      <c r="AE92" s="295"/>
      <c r="AF92" s="295"/>
      <c r="AG92" s="372"/>
      <c r="AH92" s="243"/>
      <c r="AI92" s="243"/>
      <c r="AJ92" s="243"/>
      <c r="AK92" s="243"/>
      <c r="AL92" s="243"/>
      <c r="AM92" s="243"/>
      <c r="AN92" s="243"/>
      <c r="AO92" s="243"/>
      <c r="AP92" s="370">
        <v>2.83</v>
      </c>
    </row>
    <row r="93" spans="1:42" x14ac:dyDescent="0.15">
      <c r="A93" s="244">
        <v>500</v>
      </c>
      <c r="B93" s="245">
        <f t="shared" si="0"/>
        <v>984</v>
      </c>
      <c r="C93" s="245">
        <f t="shared" si="0"/>
        <v>984</v>
      </c>
      <c r="D93" s="245">
        <f t="shared" si="0"/>
        <v>1033</v>
      </c>
      <c r="E93" s="245">
        <f t="shared" si="0"/>
        <v>1141</v>
      </c>
      <c r="F93" s="245">
        <f t="shared" si="0"/>
        <v>1305</v>
      </c>
      <c r="G93" s="245">
        <f t="shared" si="0"/>
        <v>1440</v>
      </c>
      <c r="H93" s="245">
        <f t="shared" si="0"/>
        <v>1726</v>
      </c>
      <c r="I93" s="245">
        <f t="shared" si="0"/>
        <v>1888</v>
      </c>
      <c r="J93" s="245">
        <f t="shared" si="0"/>
        <v>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D93" si="3">W92+B163</f>
        <v>787</v>
      </c>
      <c r="X93" s="295">
        <f t="shared" si="3"/>
        <v>787</v>
      </c>
      <c r="Y93" s="250">
        <f t="shared" si="3"/>
        <v>826</v>
      </c>
      <c r="Z93" s="250">
        <f t="shared" si="3"/>
        <v>913</v>
      </c>
      <c r="AA93" s="250">
        <f t="shared" si="3"/>
        <v>1044</v>
      </c>
      <c r="AB93" s="250">
        <f t="shared" si="3"/>
        <v>1152</v>
      </c>
      <c r="AC93" s="250">
        <f t="shared" si="3"/>
        <v>1381</v>
      </c>
      <c r="AD93" s="250">
        <f t="shared" si="3"/>
        <v>1510</v>
      </c>
      <c r="AE93" s="295"/>
      <c r="AF93" s="295"/>
      <c r="AG93" s="372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694</v>
      </c>
      <c r="C94" s="248">
        <f t="shared" si="0"/>
        <v>694</v>
      </c>
      <c r="D94" s="248">
        <f t="shared" si="0"/>
        <v>694</v>
      </c>
      <c r="E94" s="248">
        <f t="shared" si="0"/>
        <v>771</v>
      </c>
      <c r="F94" s="248">
        <f t="shared" si="0"/>
        <v>901</v>
      </c>
      <c r="G94" s="248">
        <f t="shared" si="0"/>
        <v>1016</v>
      </c>
      <c r="H94" s="248">
        <f t="shared" si="0"/>
        <v>1235</v>
      </c>
      <c r="I94" s="248">
        <f t="shared" si="0"/>
        <v>1338</v>
      </c>
      <c r="J94" s="248">
        <f t="shared" si="0"/>
        <v>1485</v>
      </c>
      <c r="K94" s="248">
        <f t="shared" si="0"/>
        <v>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555</v>
      </c>
      <c r="X94" s="295">
        <v>555</v>
      </c>
      <c r="Y94" s="250">
        <v>555</v>
      </c>
      <c r="Z94" s="250">
        <v>617</v>
      </c>
      <c r="AA94" s="250">
        <v>721</v>
      </c>
      <c r="AB94" s="250">
        <v>813</v>
      </c>
      <c r="AC94" s="250">
        <v>988</v>
      </c>
      <c r="AD94" s="250">
        <v>1070</v>
      </c>
      <c r="AE94" s="383">
        <f>$AE$74*V94*AP94</f>
        <v>1188</v>
      </c>
      <c r="AF94" s="295"/>
      <c r="AG94" s="372"/>
      <c r="AH94" s="295"/>
      <c r="AI94" s="295"/>
      <c r="AJ94" s="295"/>
      <c r="AK94" s="295"/>
      <c r="AL94" s="295"/>
      <c r="AM94" s="295"/>
      <c r="AN94" s="243"/>
      <c r="AO94" s="243"/>
      <c r="AP94" s="370">
        <v>2.7</v>
      </c>
    </row>
    <row r="95" spans="1:42" x14ac:dyDescent="0.15">
      <c r="A95" s="244">
        <v>550</v>
      </c>
      <c r="B95" s="245">
        <f t="shared" si="0"/>
        <v>1051</v>
      </c>
      <c r="C95" s="245">
        <f t="shared" si="0"/>
        <v>1051</v>
      </c>
      <c r="D95" s="245">
        <f t="shared" si="0"/>
        <v>1090</v>
      </c>
      <c r="E95" s="245">
        <f t="shared" si="0"/>
        <v>1204</v>
      </c>
      <c r="F95" s="245">
        <f t="shared" si="0"/>
        <v>1401</v>
      </c>
      <c r="G95" s="245">
        <f t="shared" si="0"/>
        <v>1546</v>
      </c>
      <c r="H95" s="245">
        <f t="shared" si="0"/>
        <v>1843</v>
      </c>
      <c r="I95" s="245">
        <f t="shared" si="0"/>
        <v>2011</v>
      </c>
      <c r="J95" s="245">
        <f t="shared" si="0"/>
        <v>2231</v>
      </c>
      <c r="K95" s="245">
        <f t="shared" si="0"/>
        <v>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E95" si="4">W94+B165</f>
        <v>841</v>
      </c>
      <c r="X95" s="295">
        <f t="shared" si="4"/>
        <v>841</v>
      </c>
      <c r="Y95" s="250">
        <f t="shared" si="4"/>
        <v>872</v>
      </c>
      <c r="Z95" s="250">
        <f t="shared" si="4"/>
        <v>963</v>
      </c>
      <c r="AA95" s="250">
        <f t="shared" si="4"/>
        <v>1121</v>
      </c>
      <c r="AB95" s="250">
        <f t="shared" si="4"/>
        <v>1237</v>
      </c>
      <c r="AC95" s="250">
        <f t="shared" si="4"/>
        <v>1474</v>
      </c>
      <c r="AD95" s="250">
        <f t="shared" si="4"/>
        <v>1609</v>
      </c>
      <c r="AE95" s="383">
        <f t="shared" si="4"/>
        <v>1785</v>
      </c>
      <c r="AF95" s="295"/>
      <c r="AG95" s="372"/>
      <c r="AH95" s="295"/>
      <c r="AI95" s="295"/>
      <c r="AJ95" s="295"/>
      <c r="AK95" s="295"/>
      <c r="AL95" s="295"/>
      <c r="AM95" s="295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733</v>
      </c>
      <c r="C96" s="248">
        <f t="shared" si="0"/>
        <v>733</v>
      </c>
      <c r="D96" s="248">
        <f t="shared" si="0"/>
        <v>733</v>
      </c>
      <c r="E96" s="248">
        <f t="shared" si="0"/>
        <v>836</v>
      </c>
      <c r="F96" s="248">
        <f t="shared" si="0"/>
        <v>964</v>
      </c>
      <c r="G96" s="248">
        <f t="shared" si="0"/>
        <v>1093</v>
      </c>
      <c r="H96" s="248">
        <f t="shared" si="0"/>
        <v>1313</v>
      </c>
      <c r="I96" s="248">
        <f t="shared" si="0"/>
        <v>1428</v>
      </c>
      <c r="J96" s="248">
        <f t="shared" si="0"/>
        <v>1620</v>
      </c>
      <c r="K96" s="248">
        <f t="shared" si="0"/>
        <v>1782</v>
      </c>
      <c r="L96" s="248">
        <f t="shared" si="0"/>
        <v>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586</v>
      </c>
      <c r="X96" s="295">
        <v>586</v>
      </c>
      <c r="Y96" s="250">
        <v>586</v>
      </c>
      <c r="Z96" s="250">
        <v>669</v>
      </c>
      <c r="AA96" s="250">
        <v>771</v>
      </c>
      <c r="AB96" s="250">
        <v>874</v>
      </c>
      <c r="AC96" s="250">
        <v>1050</v>
      </c>
      <c r="AD96" s="250">
        <v>1142</v>
      </c>
      <c r="AE96" s="383">
        <f>$AE$74*V96*AP96</f>
        <v>1296</v>
      </c>
      <c r="AF96" s="383">
        <f>$AF$74*V96*AP96</f>
        <v>1425.6000000000001</v>
      </c>
      <c r="AG96" s="372"/>
      <c r="AH96" s="295"/>
      <c r="AI96" s="295"/>
      <c r="AJ96" s="295"/>
      <c r="AK96" s="295"/>
      <c r="AL96" s="295"/>
      <c r="AM96" s="295"/>
      <c r="AN96" s="243"/>
      <c r="AO96" s="243"/>
      <c r="AP96" s="370">
        <v>2.7</v>
      </c>
    </row>
    <row r="97" spans="1:42" ht="13" thickBot="1" x14ac:dyDescent="0.2">
      <c r="A97" s="240">
        <v>600</v>
      </c>
      <c r="B97" s="252">
        <f t="shared" si="0"/>
        <v>1111</v>
      </c>
      <c r="C97" s="252">
        <f t="shared" si="0"/>
        <v>1111</v>
      </c>
      <c r="D97" s="252">
        <f t="shared" si="0"/>
        <v>1155</v>
      </c>
      <c r="E97" s="252">
        <f t="shared" si="0"/>
        <v>1303</v>
      </c>
      <c r="F97" s="252">
        <f t="shared" si="0"/>
        <v>1491</v>
      </c>
      <c r="G97" s="252">
        <f t="shared" si="0"/>
        <v>1666</v>
      </c>
      <c r="H97" s="252">
        <f t="shared" si="0"/>
        <v>1953</v>
      </c>
      <c r="I97" s="252">
        <f t="shared" si="0"/>
        <v>2138</v>
      </c>
      <c r="J97" s="252">
        <f t="shared" si="0"/>
        <v>2403</v>
      </c>
      <c r="K97" s="252">
        <f t="shared" si="0"/>
        <v>2655</v>
      </c>
      <c r="L97" s="252">
        <f t="shared" si="0"/>
        <v>0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F97" si="5">W96+B167</f>
        <v>889</v>
      </c>
      <c r="X97" s="295">
        <f t="shared" si="5"/>
        <v>889</v>
      </c>
      <c r="Y97" s="250">
        <f t="shared" si="5"/>
        <v>924</v>
      </c>
      <c r="Z97" s="250">
        <f t="shared" si="5"/>
        <v>1042</v>
      </c>
      <c r="AA97" s="250">
        <f t="shared" si="5"/>
        <v>1193</v>
      </c>
      <c r="AB97" s="250">
        <f t="shared" si="5"/>
        <v>1333</v>
      </c>
      <c r="AC97" s="250">
        <f t="shared" si="5"/>
        <v>1562</v>
      </c>
      <c r="AD97" s="250">
        <f t="shared" si="5"/>
        <v>1710</v>
      </c>
      <c r="AE97" s="383">
        <f t="shared" si="5"/>
        <v>1922</v>
      </c>
      <c r="AF97" s="383">
        <f t="shared" si="5"/>
        <v>2123.6000000000004</v>
      </c>
      <c r="AG97" s="372"/>
      <c r="AH97" s="295"/>
      <c r="AI97" s="295"/>
      <c r="AJ97" s="295"/>
      <c r="AK97" s="295"/>
      <c r="AL97" s="295"/>
      <c r="AM97" s="295"/>
      <c r="AN97" s="243"/>
      <c r="AO97" s="243"/>
      <c r="AP97" s="222">
        <f>AP96+U167</f>
        <v>4.03</v>
      </c>
    </row>
    <row r="98" spans="1:42" x14ac:dyDescent="0.15">
      <c r="A98" s="238" t="s">
        <v>11</v>
      </c>
      <c r="B98" s="241">
        <f t="shared" si="0"/>
        <v>771</v>
      </c>
      <c r="C98" s="241">
        <f t="shared" si="0"/>
        <v>771</v>
      </c>
      <c r="D98" s="241">
        <f t="shared" si="0"/>
        <v>771</v>
      </c>
      <c r="E98" s="241">
        <f t="shared" si="0"/>
        <v>901</v>
      </c>
      <c r="F98" s="241">
        <f t="shared" si="0"/>
        <v>1028</v>
      </c>
      <c r="G98" s="241">
        <f t="shared" si="0"/>
        <v>1156</v>
      </c>
      <c r="H98" s="241">
        <f t="shared" si="0"/>
        <v>1388</v>
      </c>
      <c r="I98" s="241">
        <f t="shared" si="0"/>
        <v>1504</v>
      </c>
      <c r="J98" s="241">
        <f t="shared" si="0"/>
        <v>1671</v>
      </c>
      <c r="K98" s="241">
        <f t="shared" si="0"/>
        <v>1838</v>
      </c>
      <c r="L98" s="241">
        <f t="shared" si="0"/>
        <v>2005</v>
      </c>
      <c r="M98" s="241">
        <f t="shared" si="0"/>
        <v>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617</v>
      </c>
      <c r="X98" s="295">
        <v>617</v>
      </c>
      <c r="Y98" s="250">
        <v>617</v>
      </c>
      <c r="Z98" s="250">
        <v>721</v>
      </c>
      <c r="AA98" s="250">
        <v>822</v>
      </c>
      <c r="AB98" s="250">
        <v>925</v>
      </c>
      <c r="AC98" s="250">
        <v>1110</v>
      </c>
      <c r="AD98" s="250">
        <v>1203</v>
      </c>
      <c r="AE98" s="383">
        <f>$AE$74*V98*AP98</f>
        <v>1336.3999999999999</v>
      </c>
      <c r="AF98" s="383">
        <f>$AF$74*V98*AP98</f>
        <v>1470.04</v>
      </c>
      <c r="AG98" s="372">
        <f>$AG$74*V98*AP98</f>
        <v>1603.6799999999998</v>
      </c>
      <c r="AH98" s="295"/>
      <c r="AI98" s="295"/>
      <c r="AJ98" s="295"/>
      <c r="AK98" s="295"/>
      <c r="AL98" s="295"/>
      <c r="AM98" s="295"/>
      <c r="AN98" s="243"/>
      <c r="AO98" s="243"/>
      <c r="AP98" s="370">
        <v>2.57</v>
      </c>
    </row>
    <row r="99" spans="1:42" x14ac:dyDescent="0.15">
      <c r="A99" s="244">
        <v>650</v>
      </c>
      <c r="B99" s="245">
        <f t="shared" si="0"/>
        <v>1171</v>
      </c>
      <c r="C99" s="245">
        <f t="shared" si="0"/>
        <v>1171</v>
      </c>
      <c r="D99" s="245">
        <f t="shared" si="0"/>
        <v>1226</v>
      </c>
      <c r="E99" s="245">
        <f t="shared" si="0"/>
        <v>1405</v>
      </c>
      <c r="F99" s="245">
        <f t="shared" si="0"/>
        <v>1586</v>
      </c>
      <c r="G99" s="245">
        <f t="shared" si="0"/>
        <v>1775</v>
      </c>
      <c r="H99" s="245">
        <f t="shared" si="0"/>
        <v>2061</v>
      </c>
      <c r="I99" s="245">
        <f t="shared" si="0"/>
        <v>2249</v>
      </c>
      <c r="J99" s="245">
        <f t="shared" si="0"/>
        <v>2493</v>
      </c>
      <c r="K99" s="245">
        <f t="shared" si="0"/>
        <v>2750</v>
      </c>
      <c r="L99" s="245">
        <f t="shared" si="0"/>
        <v>3035</v>
      </c>
      <c r="M99" s="245">
        <f t="shared" si="0"/>
        <v>0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G99" si="6">W98+B169</f>
        <v>937</v>
      </c>
      <c r="X99" s="295">
        <f t="shared" si="6"/>
        <v>937</v>
      </c>
      <c r="Y99" s="250">
        <f t="shared" si="6"/>
        <v>981</v>
      </c>
      <c r="Z99" s="250">
        <f t="shared" si="6"/>
        <v>1124</v>
      </c>
      <c r="AA99" s="250">
        <f t="shared" si="6"/>
        <v>1269</v>
      </c>
      <c r="AB99" s="250">
        <f t="shared" si="6"/>
        <v>1420</v>
      </c>
      <c r="AC99" s="250">
        <f t="shared" si="6"/>
        <v>1649</v>
      </c>
      <c r="AD99" s="250">
        <f t="shared" si="6"/>
        <v>1799</v>
      </c>
      <c r="AE99" s="383">
        <f t="shared" si="6"/>
        <v>1994.3999999999999</v>
      </c>
      <c r="AF99" s="383">
        <f t="shared" si="6"/>
        <v>2200.04</v>
      </c>
      <c r="AG99" s="372">
        <f t="shared" si="6"/>
        <v>2427.6799999999998</v>
      </c>
      <c r="AH99" s="295"/>
      <c r="AI99" s="295"/>
      <c r="AJ99" s="295"/>
      <c r="AK99" s="295"/>
      <c r="AL99" s="295"/>
      <c r="AM99" s="295"/>
      <c r="AN99" s="243"/>
      <c r="AO99" s="243"/>
      <c r="AP99" s="222">
        <f>AP98+U169</f>
        <v>3.8899999999999997</v>
      </c>
    </row>
    <row r="100" spans="1:42" x14ac:dyDescent="0.15">
      <c r="A100" s="251" t="s">
        <v>12</v>
      </c>
      <c r="B100" s="248">
        <f t="shared" si="0"/>
        <v>823</v>
      </c>
      <c r="C100" s="248">
        <f t="shared" si="0"/>
        <v>823</v>
      </c>
      <c r="D100" s="248">
        <f t="shared" si="0"/>
        <v>823</v>
      </c>
      <c r="E100" s="248">
        <f t="shared" si="0"/>
        <v>953</v>
      </c>
      <c r="F100" s="248">
        <f t="shared" si="0"/>
        <v>1081</v>
      </c>
      <c r="G100" s="248">
        <f t="shared" si="0"/>
        <v>1208</v>
      </c>
      <c r="H100" s="248">
        <f t="shared" si="0"/>
        <v>1466</v>
      </c>
      <c r="I100" s="248">
        <f t="shared" si="0"/>
        <v>1595</v>
      </c>
      <c r="J100" s="248">
        <f t="shared" si="0"/>
        <v>1771</v>
      </c>
      <c r="K100" s="248">
        <f t="shared" si="0"/>
        <v>1948</v>
      </c>
      <c r="L100" s="248">
        <f t="shared" si="0"/>
        <v>2125</v>
      </c>
      <c r="M100" s="248">
        <f t="shared" si="0"/>
        <v>2302</v>
      </c>
      <c r="N100" s="248">
        <f t="shared" si="0"/>
        <v>0</v>
      </c>
      <c r="O100" s="248"/>
      <c r="P100" s="248"/>
      <c r="Q100" s="248"/>
      <c r="R100" s="248"/>
      <c r="S100" s="248"/>
      <c r="T100" s="249"/>
      <c r="V100" s="239">
        <v>28</v>
      </c>
      <c r="W100" s="243">
        <v>658</v>
      </c>
      <c r="X100" s="295">
        <v>658</v>
      </c>
      <c r="Y100" s="250">
        <v>658</v>
      </c>
      <c r="Z100" s="250">
        <v>762</v>
      </c>
      <c r="AA100" s="250">
        <v>865</v>
      </c>
      <c r="AB100" s="250">
        <v>966</v>
      </c>
      <c r="AC100" s="250">
        <v>1173</v>
      </c>
      <c r="AD100" s="250">
        <v>1276</v>
      </c>
      <c r="AE100" s="383">
        <f>$AE$74*V100*AP100</f>
        <v>1416.8</v>
      </c>
      <c r="AF100" s="383">
        <f>$AF$74*V100*AP100</f>
        <v>1558.4799999999998</v>
      </c>
      <c r="AG100" s="372">
        <f>$AG$74*V100*AP100</f>
        <v>1700.1599999999999</v>
      </c>
      <c r="AH100" s="383">
        <f>$AH$74*V100*AP100</f>
        <v>1841.84</v>
      </c>
      <c r="AI100" s="295"/>
      <c r="AJ100" s="295"/>
      <c r="AK100" s="295"/>
      <c r="AL100" s="295"/>
      <c r="AM100" s="295"/>
      <c r="AN100" s="243"/>
      <c r="AO100" s="243"/>
      <c r="AP100" s="370">
        <v>2.5299999999999998</v>
      </c>
    </row>
    <row r="101" spans="1:42" x14ac:dyDescent="0.15">
      <c r="A101" s="244">
        <v>700</v>
      </c>
      <c r="B101" s="245">
        <f t="shared" si="0"/>
        <v>1243</v>
      </c>
      <c r="C101" s="245">
        <f t="shared" si="0"/>
        <v>1243</v>
      </c>
      <c r="D101" s="245">
        <f t="shared" si="0"/>
        <v>1299</v>
      </c>
      <c r="E101" s="245">
        <f t="shared" si="0"/>
        <v>1494</v>
      </c>
      <c r="F101" s="245">
        <f t="shared" si="0"/>
        <v>1681</v>
      </c>
      <c r="G101" s="245">
        <f t="shared" si="0"/>
        <v>1871</v>
      </c>
      <c r="H101" s="245">
        <f t="shared" si="0"/>
        <v>2209</v>
      </c>
      <c r="I101" s="245">
        <f t="shared" si="0"/>
        <v>2416</v>
      </c>
      <c r="J101" s="245">
        <f t="shared" si="0"/>
        <v>2676</v>
      </c>
      <c r="K101" s="245">
        <f t="shared" si="0"/>
        <v>2904</v>
      </c>
      <c r="L101" s="245">
        <f t="shared" si="0"/>
        <v>3228</v>
      </c>
      <c r="M101" s="245">
        <f t="shared" si="0"/>
        <v>3494</v>
      </c>
      <c r="N101" s="245">
        <f t="shared" si="0"/>
        <v>0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H101" si="7">W100+B171</f>
        <v>994</v>
      </c>
      <c r="X101" s="295">
        <f t="shared" si="7"/>
        <v>994</v>
      </c>
      <c r="Y101" s="250">
        <f t="shared" si="7"/>
        <v>1039</v>
      </c>
      <c r="Z101" s="250">
        <f t="shared" si="7"/>
        <v>1195</v>
      </c>
      <c r="AA101" s="250">
        <f t="shared" si="7"/>
        <v>1345</v>
      </c>
      <c r="AB101" s="250">
        <f t="shared" si="7"/>
        <v>1497</v>
      </c>
      <c r="AC101" s="250">
        <f t="shared" si="7"/>
        <v>1767</v>
      </c>
      <c r="AD101" s="250">
        <f t="shared" si="7"/>
        <v>1933</v>
      </c>
      <c r="AE101" s="383">
        <f t="shared" si="7"/>
        <v>2140.8000000000002</v>
      </c>
      <c r="AF101" s="383">
        <f t="shared" si="7"/>
        <v>2323.4799999999996</v>
      </c>
      <c r="AG101" s="372">
        <f t="shared" si="7"/>
        <v>2582.16</v>
      </c>
      <c r="AH101" s="383">
        <f t="shared" si="7"/>
        <v>2795.52</v>
      </c>
      <c r="AI101" s="295"/>
      <c r="AJ101" s="295"/>
      <c r="AK101" s="295"/>
      <c r="AL101" s="295"/>
      <c r="AM101" s="295"/>
      <c r="AN101" s="243"/>
      <c r="AO101" s="243"/>
      <c r="AP101" s="222">
        <f>AP100+U171</f>
        <v>3.84</v>
      </c>
    </row>
    <row r="102" spans="1:42" x14ac:dyDescent="0.15">
      <c r="A102" s="251" t="s">
        <v>13</v>
      </c>
      <c r="B102" s="248">
        <f t="shared" si="0"/>
        <v>874</v>
      </c>
      <c r="C102" s="248">
        <f t="shared" si="0"/>
        <v>874</v>
      </c>
      <c r="D102" s="248">
        <f t="shared" si="0"/>
        <v>874</v>
      </c>
      <c r="E102" s="248">
        <f t="shared" si="0"/>
        <v>1004</v>
      </c>
      <c r="F102" s="248">
        <f t="shared" si="0"/>
        <v>1133</v>
      </c>
      <c r="G102" s="248">
        <f t="shared" si="0"/>
        <v>1273</v>
      </c>
      <c r="H102" s="248">
        <f t="shared" si="0"/>
        <v>1530</v>
      </c>
      <c r="I102" s="248">
        <f t="shared" si="0"/>
        <v>1673</v>
      </c>
      <c r="J102" s="248">
        <f t="shared" si="0"/>
        <v>1860</v>
      </c>
      <c r="K102" s="248">
        <f t="shared" si="0"/>
        <v>2046</v>
      </c>
      <c r="L102" s="248">
        <f t="shared" si="0"/>
        <v>2232</v>
      </c>
      <c r="M102" s="248">
        <f t="shared" si="0"/>
        <v>2418</v>
      </c>
      <c r="N102" s="248">
        <f t="shared" si="0"/>
        <v>2604</v>
      </c>
      <c r="O102" s="248">
        <f t="shared" si="0"/>
        <v>2790</v>
      </c>
      <c r="P102" s="248"/>
      <c r="Q102" s="248"/>
      <c r="R102" s="248"/>
      <c r="S102" s="248"/>
      <c r="T102" s="249"/>
      <c r="V102" s="239">
        <v>30</v>
      </c>
      <c r="W102" s="243">
        <v>699</v>
      </c>
      <c r="X102" s="295">
        <v>699</v>
      </c>
      <c r="Y102" s="250">
        <v>699</v>
      </c>
      <c r="Z102" s="250">
        <v>803</v>
      </c>
      <c r="AA102" s="250">
        <v>906</v>
      </c>
      <c r="AB102" s="250">
        <v>1018</v>
      </c>
      <c r="AC102" s="250">
        <v>1224</v>
      </c>
      <c r="AD102" s="250">
        <v>1338</v>
      </c>
      <c r="AE102" s="383">
        <f>$AE$74*V102*AP102</f>
        <v>1488</v>
      </c>
      <c r="AF102" s="383">
        <f>$AF$74*V102*AP102</f>
        <v>1636.8</v>
      </c>
      <c r="AG102" s="372">
        <f>$AG$74*V102*AP102</f>
        <v>1785.6</v>
      </c>
      <c r="AH102" s="383">
        <f>$AH$74*V102*AP102</f>
        <v>1934.4</v>
      </c>
      <c r="AI102" s="383">
        <f>$AI$74*V102*AP102</f>
        <v>2083.1999999999998</v>
      </c>
      <c r="AJ102" s="383">
        <f>$AJ$74*V102*AP102</f>
        <v>2232</v>
      </c>
      <c r="AK102" s="295"/>
      <c r="AL102" s="295"/>
      <c r="AM102" s="295"/>
      <c r="AN102" s="243"/>
      <c r="AO102" s="243"/>
      <c r="AP102" s="370">
        <v>2.48</v>
      </c>
    </row>
    <row r="103" spans="1:42" x14ac:dyDescent="0.15">
      <c r="A103" s="244">
        <v>750</v>
      </c>
      <c r="B103" s="245">
        <f t="shared" si="0"/>
        <v>1324</v>
      </c>
      <c r="C103" s="245">
        <f t="shared" si="0"/>
        <v>1324</v>
      </c>
      <c r="D103" s="245">
        <f t="shared" si="0"/>
        <v>1384</v>
      </c>
      <c r="E103" s="245">
        <f t="shared" si="0"/>
        <v>1583</v>
      </c>
      <c r="F103" s="245">
        <f t="shared" si="0"/>
        <v>1774</v>
      </c>
      <c r="G103" s="245">
        <f t="shared" si="0"/>
        <v>1983</v>
      </c>
      <c r="H103" s="245">
        <f t="shared" si="0"/>
        <v>2323</v>
      </c>
      <c r="I103" s="245">
        <f t="shared" si="0"/>
        <v>2551</v>
      </c>
      <c r="J103" s="245">
        <f t="shared" si="0"/>
        <v>2826</v>
      </c>
      <c r="K103" s="245">
        <f t="shared" si="0"/>
        <v>3065</v>
      </c>
      <c r="L103" s="245">
        <f t="shared" si="0"/>
        <v>3407</v>
      </c>
      <c r="M103" s="245">
        <f t="shared" si="0"/>
        <v>3695</v>
      </c>
      <c r="N103" s="245">
        <f t="shared" si="0"/>
        <v>3980</v>
      </c>
      <c r="O103" s="245">
        <f t="shared" si="0"/>
        <v>4264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8">W102+B173</f>
        <v>1059</v>
      </c>
      <c r="X103" s="295">
        <f t="shared" si="8"/>
        <v>1059</v>
      </c>
      <c r="Y103" s="250">
        <f t="shared" si="8"/>
        <v>1107</v>
      </c>
      <c r="Z103" s="250">
        <f t="shared" si="8"/>
        <v>1266</v>
      </c>
      <c r="AA103" s="250">
        <f t="shared" si="8"/>
        <v>1419</v>
      </c>
      <c r="AB103" s="250">
        <f t="shared" si="8"/>
        <v>1586</v>
      </c>
      <c r="AC103" s="250">
        <f t="shared" si="8"/>
        <v>1858</v>
      </c>
      <c r="AD103" s="250">
        <f t="shared" si="8"/>
        <v>2041</v>
      </c>
      <c r="AE103" s="383">
        <f t="shared" si="8"/>
        <v>2261</v>
      </c>
      <c r="AF103" s="383">
        <f t="shared" si="8"/>
        <v>2451.8000000000002</v>
      </c>
      <c r="AG103" s="372">
        <f t="shared" si="8"/>
        <v>2725.6</v>
      </c>
      <c r="AH103" s="383">
        <f t="shared" si="8"/>
        <v>2956.2000000000003</v>
      </c>
      <c r="AI103" s="383">
        <f t="shared" si="8"/>
        <v>3183.6</v>
      </c>
      <c r="AJ103" s="383">
        <f t="shared" si="8"/>
        <v>3411</v>
      </c>
      <c r="AK103" s="295"/>
      <c r="AL103" s="295"/>
      <c r="AM103" s="295"/>
      <c r="AN103" s="243"/>
      <c r="AO103" s="243"/>
      <c r="AP103" s="222">
        <f>AP102+U173</f>
        <v>3.79</v>
      </c>
    </row>
    <row r="104" spans="1:42" x14ac:dyDescent="0.15">
      <c r="A104" s="251" t="s">
        <v>14</v>
      </c>
      <c r="B104" s="248">
        <f t="shared" si="0"/>
        <v>913</v>
      </c>
      <c r="C104" s="248">
        <f t="shared" si="0"/>
        <v>913</v>
      </c>
      <c r="D104" s="248">
        <f t="shared" si="0"/>
        <v>913</v>
      </c>
      <c r="E104" s="248">
        <f t="shared" si="0"/>
        <v>1054</v>
      </c>
      <c r="F104" s="248">
        <f t="shared" si="0"/>
        <v>1196</v>
      </c>
      <c r="G104" s="248">
        <f t="shared" si="0"/>
        <v>1338</v>
      </c>
      <c r="H104" s="248">
        <f t="shared" si="0"/>
        <v>1595</v>
      </c>
      <c r="I104" s="248">
        <f t="shared" si="0"/>
        <v>1761</v>
      </c>
      <c r="J104" s="248">
        <f t="shared" si="0"/>
        <v>1960</v>
      </c>
      <c r="K104" s="248">
        <f t="shared" si="0"/>
        <v>2156</v>
      </c>
      <c r="L104" s="248">
        <f t="shared" si="0"/>
        <v>2352</v>
      </c>
      <c r="M104" s="248">
        <f t="shared" si="0"/>
        <v>2548</v>
      </c>
      <c r="N104" s="248">
        <f t="shared" si="0"/>
        <v>2744</v>
      </c>
      <c r="O104" s="248">
        <f t="shared" si="0"/>
        <v>2940</v>
      </c>
      <c r="P104" s="248">
        <f t="shared" si="0"/>
        <v>3136</v>
      </c>
      <c r="Q104" s="248"/>
      <c r="R104" s="248"/>
      <c r="S104" s="248"/>
      <c r="T104" s="249"/>
      <c r="V104" s="239">
        <v>32</v>
      </c>
      <c r="W104" s="243">
        <v>730</v>
      </c>
      <c r="X104" s="295">
        <v>730</v>
      </c>
      <c r="Y104" s="250">
        <v>730</v>
      </c>
      <c r="Z104" s="250">
        <v>843</v>
      </c>
      <c r="AA104" s="250">
        <v>957</v>
      </c>
      <c r="AB104" s="250">
        <v>1070</v>
      </c>
      <c r="AC104" s="250">
        <v>1276</v>
      </c>
      <c r="AD104" s="250">
        <v>1409</v>
      </c>
      <c r="AE104" s="383">
        <f>$AE$74*V104*AP104</f>
        <v>1568</v>
      </c>
      <c r="AF104" s="383">
        <f>$AF$74*V104*AP104</f>
        <v>1724.8000000000002</v>
      </c>
      <c r="AG104" s="372">
        <f>$AG$74*V104*AP104</f>
        <v>1881.6000000000001</v>
      </c>
      <c r="AH104" s="383">
        <f>$AH$74*V104*AP104</f>
        <v>2038.4</v>
      </c>
      <c r="AI104" s="383">
        <f>$AI$74*V104*AP104</f>
        <v>2195.2000000000003</v>
      </c>
      <c r="AJ104" s="383">
        <f>$AJ$74*V104*AP104</f>
        <v>2352</v>
      </c>
      <c r="AK104" s="383">
        <f>$AK$74*V104*AP104</f>
        <v>2508.8000000000002</v>
      </c>
      <c r="AL104" s="295"/>
      <c r="AM104" s="295"/>
      <c r="AN104" s="243"/>
      <c r="AO104" s="243"/>
      <c r="AP104" s="370">
        <v>2.4500000000000002</v>
      </c>
    </row>
    <row r="105" spans="1:42" x14ac:dyDescent="0.15">
      <c r="A105" s="244">
        <v>800</v>
      </c>
      <c r="B105" s="245">
        <f t="shared" si="0"/>
        <v>1383</v>
      </c>
      <c r="C105" s="245">
        <f t="shared" si="0"/>
        <v>1383</v>
      </c>
      <c r="D105" s="245">
        <f t="shared" si="0"/>
        <v>1445</v>
      </c>
      <c r="E105" s="245">
        <f t="shared" si="0"/>
        <v>1659</v>
      </c>
      <c r="F105" s="245">
        <f t="shared" si="0"/>
        <v>1863</v>
      </c>
      <c r="G105" s="245">
        <f t="shared" si="0"/>
        <v>2095</v>
      </c>
      <c r="H105" s="245">
        <f t="shared" si="0"/>
        <v>2421</v>
      </c>
      <c r="I105" s="245">
        <f t="shared" si="0"/>
        <v>2675</v>
      </c>
      <c r="J105" s="245">
        <f t="shared" si="0"/>
        <v>2966</v>
      </c>
      <c r="K105" s="245">
        <f t="shared" si="0"/>
        <v>3241</v>
      </c>
      <c r="L105" s="245">
        <f t="shared" si="0"/>
        <v>3571</v>
      </c>
      <c r="M105" s="245">
        <f t="shared" si="0"/>
        <v>3869</v>
      </c>
      <c r="N105" s="245">
        <f t="shared" si="0"/>
        <v>4166</v>
      </c>
      <c r="O105" s="245">
        <f t="shared" si="0"/>
        <v>4464</v>
      </c>
      <c r="P105" s="245">
        <f t="shared" si="0"/>
        <v>4762</v>
      </c>
      <c r="Q105" s="245"/>
      <c r="R105" s="245"/>
      <c r="S105" s="245"/>
      <c r="T105" s="246"/>
      <c r="V105" s="239">
        <v>800</v>
      </c>
      <c r="W105" s="243">
        <f t="shared" ref="W105:AK105" si="9">W104+B175</f>
        <v>1106</v>
      </c>
      <c r="X105" s="295">
        <f t="shared" si="9"/>
        <v>1106</v>
      </c>
      <c r="Y105" s="250">
        <f t="shared" si="9"/>
        <v>1156</v>
      </c>
      <c r="Z105" s="250">
        <f t="shared" si="9"/>
        <v>1327</v>
      </c>
      <c r="AA105" s="250">
        <f t="shared" si="9"/>
        <v>1490</v>
      </c>
      <c r="AB105" s="250">
        <f t="shared" si="9"/>
        <v>1676</v>
      </c>
      <c r="AC105" s="250">
        <f t="shared" si="9"/>
        <v>1937</v>
      </c>
      <c r="AD105" s="250">
        <f t="shared" si="9"/>
        <v>2140</v>
      </c>
      <c r="AE105" s="383">
        <f t="shared" si="9"/>
        <v>2373</v>
      </c>
      <c r="AF105" s="383">
        <f t="shared" si="9"/>
        <v>2592.8000000000002</v>
      </c>
      <c r="AG105" s="372">
        <f t="shared" si="9"/>
        <v>2856.6000000000004</v>
      </c>
      <c r="AH105" s="383">
        <f t="shared" si="9"/>
        <v>3095.04</v>
      </c>
      <c r="AI105" s="383">
        <f t="shared" si="9"/>
        <v>3333.1200000000003</v>
      </c>
      <c r="AJ105" s="383">
        <f t="shared" si="9"/>
        <v>3571.2</v>
      </c>
      <c r="AK105" s="383">
        <f t="shared" si="9"/>
        <v>3809.28</v>
      </c>
      <c r="AL105" s="295"/>
      <c r="AM105" s="295"/>
      <c r="AN105" s="243"/>
      <c r="AO105" s="243"/>
      <c r="AP105" s="222">
        <f>AP104+U175</f>
        <v>3.72</v>
      </c>
    </row>
    <row r="106" spans="1:42" x14ac:dyDescent="0.15">
      <c r="A106" s="251" t="s">
        <v>15</v>
      </c>
      <c r="B106" s="248">
        <f t="shared" si="0"/>
        <v>953</v>
      </c>
      <c r="C106" s="248">
        <f t="shared" si="0"/>
        <v>953</v>
      </c>
      <c r="D106" s="248">
        <f t="shared" si="0"/>
        <v>953</v>
      </c>
      <c r="E106" s="248">
        <f t="shared" si="0"/>
        <v>1105</v>
      </c>
      <c r="F106" s="248">
        <f t="shared" si="0"/>
        <v>1248</v>
      </c>
      <c r="G106" s="248">
        <f t="shared" si="0"/>
        <v>1419</v>
      </c>
      <c r="H106" s="248">
        <f t="shared" si="0"/>
        <v>1646</v>
      </c>
      <c r="I106" s="248">
        <f t="shared" si="0"/>
        <v>1853</v>
      </c>
      <c r="J106" s="248">
        <f t="shared" si="0"/>
        <v>2057</v>
      </c>
      <c r="K106" s="248">
        <f t="shared" si="0"/>
        <v>2263</v>
      </c>
      <c r="L106" s="248">
        <f t="shared" si="0"/>
        <v>2468</v>
      </c>
      <c r="M106" s="248">
        <f t="shared" si="0"/>
        <v>2674</v>
      </c>
      <c r="N106" s="248">
        <f t="shared" si="0"/>
        <v>2880</v>
      </c>
      <c r="O106" s="248">
        <f t="shared" si="0"/>
        <v>3086</v>
      </c>
      <c r="P106" s="248">
        <f t="shared" si="0"/>
        <v>3291</v>
      </c>
      <c r="Q106" s="248">
        <f>ROUND(AL106*$T$76,0)</f>
        <v>3497</v>
      </c>
      <c r="R106" s="248"/>
      <c r="S106" s="248"/>
      <c r="T106" s="249"/>
      <c r="V106" s="239">
        <v>34</v>
      </c>
      <c r="W106" s="243">
        <v>762</v>
      </c>
      <c r="X106" s="295">
        <v>762</v>
      </c>
      <c r="Y106" s="250">
        <v>762</v>
      </c>
      <c r="Z106" s="250">
        <v>884</v>
      </c>
      <c r="AA106" s="250">
        <v>998</v>
      </c>
      <c r="AB106" s="250">
        <v>1135</v>
      </c>
      <c r="AC106" s="250">
        <v>1317</v>
      </c>
      <c r="AD106" s="250">
        <v>1482</v>
      </c>
      <c r="AE106" s="383">
        <f>$AE$74*V106*AP106</f>
        <v>1645.6</v>
      </c>
      <c r="AF106" s="383">
        <f>$AF$74*V106*AP106</f>
        <v>1810.1599999999999</v>
      </c>
      <c r="AG106" s="372">
        <f>$AG$74*V106*AP106</f>
        <v>1974.72</v>
      </c>
      <c r="AH106" s="383">
        <f>$AH$74*V106*AP106</f>
        <v>2139.2799999999997</v>
      </c>
      <c r="AI106" s="383">
        <f>$AI$74*V106*AP106</f>
        <v>2303.84</v>
      </c>
      <c r="AJ106" s="383">
        <f>$AJ$74*V106*AP106</f>
        <v>2468.4</v>
      </c>
      <c r="AK106" s="383">
        <f>$AK$74*V106*AP106</f>
        <v>2632.96</v>
      </c>
      <c r="AL106" s="383">
        <f>$AL$74*V106*AP106</f>
        <v>2797.52</v>
      </c>
      <c r="AM106" s="295"/>
      <c r="AN106" s="243"/>
      <c r="AO106" s="243"/>
      <c r="AP106" s="370">
        <v>2.42</v>
      </c>
    </row>
    <row r="107" spans="1:42" x14ac:dyDescent="0.15">
      <c r="A107" s="244">
        <v>850</v>
      </c>
      <c r="B107" s="245">
        <f t="shared" ref="B107:P123" si="10">ROUND(W107*$T$76,0)</f>
        <v>1439</v>
      </c>
      <c r="C107" s="245">
        <f t="shared" si="10"/>
        <v>1439</v>
      </c>
      <c r="D107" s="245">
        <f t="shared" si="10"/>
        <v>1514</v>
      </c>
      <c r="E107" s="245">
        <f t="shared" si="10"/>
        <v>1744</v>
      </c>
      <c r="F107" s="245">
        <f t="shared" si="10"/>
        <v>1955</v>
      </c>
      <c r="G107" s="245">
        <f t="shared" si="10"/>
        <v>2220</v>
      </c>
      <c r="H107" s="245">
        <f t="shared" si="10"/>
        <v>2523</v>
      </c>
      <c r="I107" s="245">
        <f t="shared" si="10"/>
        <v>2844</v>
      </c>
      <c r="J107" s="245">
        <f t="shared" si="10"/>
        <v>3146</v>
      </c>
      <c r="K107" s="245">
        <f t="shared" si="10"/>
        <v>3409</v>
      </c>
      <c r="L107" s="245">
        <f t="shared" si="10"/>
        <v>3727</v>
      </c>
      <c r="M107" s="245">
        <f t="shared" si="10"/>
        <v>4033</v>
      </c>
      <c r="N107" s="245">
        <f t="shared" si="10"/>
        <v>4344</v>
      </c>
      <c r="O107" s="245">
        <f t="shared" si="10"/>
        <v>4654</v>
      </c>
      <c r="P107" s="245">
        <f t="shared" si="10"/>
        <v>4964</v>
      </c>
      <c r="Q107" s="245">
        <f>ROUND(AL107*$T$76,0)</f>
        <v>5274</v>
      </c>
      <c r="R107" s="245"/>
      <c r="S107" s="245"/>
      <c r="T107" s="246"/>
      <c r="V107" s="239">
        <v>850</v>
      </c>
      <c r="W107" s="243">
        <f t="shared" ref="W107:AL107" si="11">W106+B177</f>
        <v>1151</v>
      </c>
      <c r="X107" s="295">
        <f t="shared" si="11"/>
        <v>1151</v>
      </c>
      <c r="Y107" s="250">
        <f t="shared" si="11"/>
        <v>1211</v>
      </c>
      <c r="Z107" s="250">
        <f t="shared" si="11"/>
        <v>1395</v>
      </c>
      <c r="AA107" s="250">
        <f t="shared" si="11"/>
        <v>1564</v>
      </c>
      <c r="AB107" s="250">
        <f t="shared" si="11"/>
        <v>1776</v>
      </c>
      <c r="AC107" s="250">
        <f t="shared" si="11"/>
        <v>2018</v>
      </c>
      <c r="AD107" s="250">
        <f t="shared" si="11"/>
        <v>2275</v>
      </c>
      <c r="AE107" s="383">
        <f t="shared" si="11"/>
        <v>2516.6</v>
      </c>
      <c r="AF107" s="383">
        <f t="shared" si="11"/>
        <v>2727.16</v>
      </c>
      <c r="AG107" s="372">
        <f t="shared" si="11"/>
        <v>2981.7200000000003</v>
      </c>
      <c r="AH107" s="383">
        <f t="shared" si="11"/>
        <v>3226.5999999999995</v>
      </c>
      <c r="AI107" s="383">
        <f t="shared" si="11"/>
        <v>3474.8</v>
      </c>
      <c r="AJ107" s="383">
        <f t="shared" si="11"/>
        <v>3723</v>
      </c>
      <c r="AK107" s="383">
        <f t="shared" si="11"/>
        <v>3971.2</v>
      </c>
      <c r="AL107" s="383">
        <f t="shared" si="11"/>
        <v>4219.3999999999996</v>
      </c>
      <c r="AM107" s="295"/>
      <c r="AN107" s="243"/>
      <c r="AO107" s="243"/>
      <c r="AP107" s="222">
        <f>AP106+U177</f>
        <v>3.65</v>
      </c>
    </row>
    <row r="108" spans="1:42" x14ac:dyDescent="0.15">
      <c r="A108" s="251" t="s">
        <v>16</v>
      </c>
      <c r="B108" s="248">
        <f t="shared" si="10"/>
        <v>1004</v>
      </c>
      <c r="C108" s="248">
        <f t="shared" si="10"/>
        <v>1004</v>
      </c>
      <c r="D108" s="248">
        <f t="shared" si="10"/>
        <v>1004</v>
      </c>
      <c r="E108" s="248">
        <f t="shared" si="10"/>
        <v>1156</v>
      </c>
      <c r="F108" s="248">
        <f t="shared" si="10"/>
        <v>1286</v>
      </c>
      <c r="G108" s="248">
        <f t="shared" si="10"/>
        <v>1500</v>
      </c>
      <c r="H108" s="248">
        <f t="shared" si="10"/>
        <v>1714</v>
      </c>
      <c r="I108" s="248">
        <f t="shared" si="10"/>
        <v>1929</v>
      </c>
      <c r="J108" s="248">
        <f t="shared" si="10"/>
        <v>2142</v>
      </c>
      <c r="K108" s="248">
        <f t="shared" si="10"/>
        <v>2356</v>
      </c>
      <c r="L108" s="248">
        <f t="shared" si="10"/>
        <v>2570</v>
      </c>
      <c r="M108" s="248">
        <f t="shared" si="10"/>
        <v>2785</v>
      </c>
      <c r="N108" s="248">
        <f t="shared" si="10"/>
        <v>2999</v>
      </c>
      <c r="O108" s="248">
        <f t="shared" si="10"/>
        <v>3213</v>
      </c>
      <c r="P108" s="248">
        <f t="shared" si="10"/>
        <v>3427</v>
      </c>
      <c r="Q108" s="248">
        <f>ROUND(AL108*$T$76,0)</f>
        <v>3641</v>
      </c>
      <c r="R108" s="248">
        <f>ROUND(AM108*$T$76,0)</f>
        <v>3856</v>
      </c>
      <c r="S108" s="248"/>
      <c r="T108" s="249"/>
      <c r="V108" s="239">
        <v>36</v>
      </c>
      <c r="W108" s="243">
        <v>803</v>
      </c>
      <c r="X108" s="295">
        <v>803</v>
      </c>
      <c r="Y108" s="250">
        <v>803</v>
      </c>
      <c r="Z108" s="250">
        <v>925</v>
      </c>
      <c r="AA108" s="250">
        <v>1029</v>
      </c>
      <c r="AB108" s="250">
        <v>1200</v>
      </c>
      <c r="AC108" s="250">
        <v>1371</v>
      </c>
      <c r="AD108" s="250">
        <v>1543</v>
      </c>
      <c r="AE108" s="383">
        <f>$AE$74*V108*AP108</f>
        <v>1713.6</v>
      </c>
      <c r="AF108" s="383">
        <f>$AF$74*V108*AP108</f>
        <v>1884.9599999999998</v>
      </c>
      <c r="AG108" s="372">
        <f>$AG$74*V108*AP108</f>
        <v>2056.3199999999997</v>
      </c>
      <c r="AH108" s="383">
        <f>$AH$74*V108*AP108</f>
        <v>2227.6799999999998</v>
      </c>
      <c r="AI108" s="383">
        <f>$AI$74*V108*AP108</f>
        <v>2399.04</v>
      </c>
      <c r="AJ108" s="383">
        <f>$AJ$74*V108*AP108</f>
        <v>2570.4</v>
      </c>
      <c r="AK108" s="383">
        <f>$AK$74*V108*AP108</f>
        <v>2741.7599999999998</v>
      </c>
      <c r="AL108" s="383">
        <f>$AL$74*V108*AP108</f>
        <v>2913.12</v>
      </c>
      <c r="AM108" s="383">
        <f>$AM$74*V108*AP108</f>
        <v>3084.48</v>
      </c>
      <c r="AN108" s="243"/>
      <c r="AO108" s="243"/>
      <c r="AP108" s="370">
        <v>2.38</v>
      </c>
    </row>
    <row r="109" spans="1:42" ht="13" thickBot="1" x14ac:dyDescent="0.2">
      <c r="A109" s="240">
        <v>900</v>
      </c>
      <c r="B109" s="252">
        <f t="shared" si="10"/>
        <v>1518</v>
      </c>
      <c r="C109" s="252">
        <f t="shared" si="10"/>
        <v>1518</v>
      </c>
      <c r="D109" s="252">
        <f t="shared" si="10"/>
        <v>1598</v>
      </c>
      <c r="E109" s="252">
        <f t="shared" si="10"/>
        <v>1831</v>
      </c>
      <c r="F109" s="252">
        <f t="shared" si="10"/>
        <v>2035</v>
      </c>
      <c r="G109" s="252">
        <f t="shared" si="10"/>
        <v>2348</v>
      </c>
      <c r="H109" s="252">
        <f t="shared" si="10"/>
        <v>2660</v>
      </c>
      <c r="I109" s="252">
        <f t="shared" si="10"/>
        <v>2974</v>
      </c>
      <c r="J109" s="252">
        <f t="shared" si="10"/>
        <v>3242</v>
      </c>
      <c r="K109" s="252">
        <f t="shared" si="10"/>
        <v>3565</v>
      </c>
      <c r="L109" s="252">
        <f t="shared" si="10"/>
        <v>3897</v>
      </c>
      <c r="M109" s="252">
        <f t="shared" si="10"/>
        <v>4224</v>
      </c>
      <c r="N109" s="252">
        <f t="shared" si="10"/>
        <v>4549</v>
      </c>
      <c r="O109" s="252">
        <f t="shared" si="10"/>
        <v>4874</v>
      </c>
      <c r="P109" s="252">
        <f t="shared" si="10"/>
        <v>5198</v>
      </c>
      <c r="Q109" s="252">
        <f>ROUND(AL109*$T$76,0)</f>
        <v>5523</v>
      </c>
      <c r="R109" s="252">
        <f t="shared" ref="Q109:T133" si="12">ROUND(AM109*$T$76,0)</f>
        <v>5848</v>
      </c>
      <c r="S109" s="252"/>
      <c r="T109" s="253"/>
      <c r="V109" s="239">
        <v>900</v>
      </c>
      <c r="W109" s="243">
        <f t="shared" ref="W109:AM109" si="13">W108+B179</f>
        <v>1214</v>
      </c>
      <c r="X109" s="295">
        <f t="shared" si="13"/>
        <v>1214</v>
      </c>
      <c r="Y109" s="250">
        <f t="shared" si="13"/>
        <v>1278</v>
      </c>
      <c r="Z109" s="250">
        <f t="shared" si="13"/>
        <v>1465</v>
      </c>
      <c r="AA109" s="250">
        <f t="shared" si="13"/>
        <v>1628</v>
      </c>
      <c r="AB109" s="250">
        <f t="shared" si="13"/>
        <v>1878</v>
      </c>
      <c r="AC109" s="250">
        <f t="shared" si="13"/>
        <v>2128</v>
      </c>
      <c r="AD109" s="250">
        <f t="shared" si="13"/>
        <v>2379</v>
      </c>
      <c r="AE109" s="383">
        <f t="shared" si="13"/>
        <v>2593.6</v>
      </c>
      <c r="AF109" s="383">
        <f t="shared" si="13"/>
        <v>2851.96</v>
      </c>
      <c r="AG109" s="372">
        <f t="shared" si="13"/>
        <v>3117.3199999999997</v>
      </c>
      <c r="AH109" s="383">
        <f t="shared" si="13"/>
        <v>3378.96</v>
      </c>
      <c r="AI109" s="383">
        <f t="shared" si="13"/>
        <v>3638.88</v>
      </c>
      <c r="AJ109" s="383">
        <f t="shared" si="13"/>
        <v>3898.8</v>
      </c>
      <c r="AK109" s="383">
        <f t="shared" si="13"/>
        <v>4158.7199999999993</v>
      </c>
      <c r="AL109" s="383">
        <f t="shared" si="13"/>
        <v>4418.6399999999994</v>
      </c>
      <c r="AM109" s="383">
        <f t="shared" si="13"/>
        <v>4678.5599999999995</v>
      </c>
      <c r="AN109" s="243"/>
      <c r="AO109" s="243"/>
      <c r="AP109" s="222">
        <f>AP108+U179</f>
        <v>3.61</v>
      </c>
    </row>
    <row r="110" spans="1:42" x14ac:dyDescent="0.15">
      <c r="A110" s="238" t="s">
        <v>17</v>
      </c>
      <c r="B110" s="241">
        <f t="shared" si="10"/>
        <v>1007</v>
      </c>
      <c r="C110" s="241">
        <f t="shared" si="10"/>
        <v>1026</v>
      </c>
      <c r="D110" s="241">
        <f t="shared" si="10"/>
        <v>1060</v>
      </c>
      <c r="E110" s="241">
        <f t="shared" si="10"/>
        <v>1221</v>
      </c>
      <c r="F110" s="241">
        <f t="shared" si="10"/>
        <v>1357</v>
      </c>
      <c r="G110" s="241">
        <f t="shared" si="10"/>
        <v>1583</v>
      </c>
      <c r="H110" s="241">
        <f t="shared" si="10"/>
        <v>1809</v>
      </c>
      <c r="I110" s="241">
        <f t="shared" si="10"/>
        <v>2035</v>
      </c>
      <c r="J110" s="241">
        <f t="shared" si="10"/>
        <v>2261</v>
      </c>
      <c r="K110" s="241">
        <f t="shared" si="10"/>
        <v>2487</v>
      </c>
      <c r="L110" s="241">
        <f t="shared" si="10"/>
        <v>2713</v>
      </c>
      <c r="M110" s="241">
        <f t="shared" si="10"/>
        <v>2939</v>
      </c>
      <c r="N110" s="241">
        <f t="shared" si="10"/>
        <v>3165</v>
      </c>
      <c r="O110" s="241">
        <f t="shared" si="10"/>
        <v>3392</v>
      </c>
      <c r="P110" s="241">
        <f t="shared" si="10"/>
        <v>3618</v>
      </c>
      <c r="Q110" s="241">
        <f t="shared" si="12"/>
        <v>3844</v>
      </c>
      <c r="R110" s="241">
        <f t="shared" si="12"/>
        <v>4070</v>
      </c>
      <c r="S110" s="241">
        <f>ROUND(AN110*$T$76,0)</f>
        <v>4296</v>
      </c>
      <c r="T110" s="242"/>
      <c r="V110" s="239">
        <v>38</v>
      </c>
      <c r="W110" s="380">
        <f>$W$74*V110*$W$134</f>
        <v>805.6</v>
      </c>
      <c r="X110" s="380">
        <f>$X$74*V110*$X$134</f>
        <v>820.80000000000007</v>
      </c>
      <c r="Y110" s="380">
        <f>$Y$74*V110*$Y$134</f>
        <v>848.16</v>
      </c>
      <c r="Z110" s="380">
        <f>$Z$74*V110*$Z$134</f>
        <v>976.59999999999991</v>
      </c>
      <c r="AA110" s="380">
        <f>$AA$74*V110*$AA$134</f>
        <v>1085.28</v>
      </c>
      <c r="AB110" s="380">
        <f>$AB$74*V110*$AB$134</f>
        <v>1266.1599999999999</v>
      </c>
      <c r="AC110" s="380">
        <f>$AC$74*V110*$AC$134</f>
        <v>1447.04</v>
      </c>
      <c r="AD110" s="380">
        <f>$AD$74*V110*$AD$134</f>
        <v>1627.9199999999998</v>
      </c>
      <c r="AE110" s="380">
        <f>$AE$74*V110*$AE$134</f>
        <v>1808.8</v>
      </c>
      <c r="AF110" s="380">
        <f>$AF$74*V110*$AF$134</f>
        <v>1989.6799999999998</v>
      </c>
      <c r="AG110" s="372">
        <f>$AG$74*V110*$AG$134</f>
        <v>2170.56</v>
      </c>
      <c r="AH110" s="380">
        <f>$AH$74*V110*$AH$134</f>
        <v>2351.44</v>
      </c>
      <c r="AI110" s="380">
        <f>$AI$74*V110*$AI$134</f>
        <v>2532.3199999999997</v>
      </c>
      <c r="AJ110" s="380">
        <f>$AJ$74*V110*$AJ$134</f>
        <v>2713.2</v>
      </c>
      <c r="AK110" s="380">
        <f>$AK$74*V110*$AK$134</f>
        <v>2894.08</v>
      </c>
      <c r="AL110" s="380">
        <f>$AL$74*V110*$AL$134</f>
        <v>3074.96</v>
      </c>
      <c r="AM110" s="380">
        <f>$AM$74*V110*$AM$134</f>
        <v>3255.8399999999997</v>
      </c>
      <c r="AN110" s="380">
        <f>$AN$74*V110*$AN$134</f>
        <v>3436.72</v>
      </c>
      <c r="AO110" s="295"/>
      <c r="AP110" s="222">
        <v>2.38</v>
      </c>
    </row>
    <row r="111" spans="1:42" x14ac:dyDescent="0.15">
      <c r="A111" s="244">
        <v>950</v>
      </c>
      <c r="B111" s="245">
        <f t="shared" si="10"/>
        <v>1547</v>
      </c>
      <c r="C111" s="245">
        <f t="shared" si="10"/>
        <v>1566</v>
      </c>
      <c r="D111" s="245">
        <f t="shared" si="10"/>
        <v>1685</v>
      </c>
      <c r="E111" s="245">
        <f t="shared" si="10"/>
        <v>1930</v>
      </c>
      <c r="F111" s="245">
        <f t="shared" si="10"/>
        <v>2145</v>
      </c>
      <c r="G111" s="245">
        <f t="shared" si="10"/>
        <v>2474</v>
      </c>
      <c r="H111" s="245">
        <f t="shared" si="10"/>
        <v>2806</v>
      </c>
      <c r="I111" s="245">
        <f t="shared" si="10"/>
        <v>3134</v>
      </c>
      <c r="J111" s="245">
        <f t="shared" si="10"/>
        <v>3420</v>
      </c>
      <c r="K111" s="245">
        <f t="shared" si="10"/>
        <v>3757</v>
      </c>
      <c r="L111" s="245">
        <f t="shared" si="10"/>
        <v>4112</v>
      </c>
      <c r="M111" s="245">
        <f t="shared" si="10"/>
        <v>4458</v>
      </c>
      <c r="N111" s="245">
        <f t="shared" si="10"/>
        <v>4801</v>
      </c>
      <c r="O111" s="245">
        <f t="shared" si="10"/>
        <v>5144</v>
      </c>
      <c r="P111" s="245">
        <f t="shared" si="10"/>
        <v>5487</v>
      </c>
      <c r="Q111" s="245">
        <f t="shared" si="12"/>
        <v>5830</v>
      </c>
      <c r="R111" s="245">
        <f t="shared" si="12"/>
        <v>6173</v>
      </c>
      <c r="S111" s="245">
        <f t="shared" si="12"/>
        <v>6516</v>
      </c>
      <c r="T111" s="246"/>
      <c r="V111" s="239">
        <v>950</v>
      </c>
      <c r="W111" s="380">
        <f t="shared" ref="W111:AN111" si="14">W110+B181</f>
        <v>1237.5999999999999</v>
      </c>
      <c r="X111" s="380">
        <f t="shared" si="14"/>
        <v>1252.8000000000002</v>
      </c>
      <c r="Y111" s="380">
        <f t="shared" si="14"/>
        <v>1348.1599999999999</v>
      </c>
      <c r="Z111" s="380">
        <f t="shared" si="14"/>
        <v>1543.6</v>
      </c>
      <c r="AA111" s="380">
        <f t="shared" si="14"/>
        <v>1716.28</v>
      </c>
      <c r="AB111" s="380">
        <f t="shared" si="14"/>
        <v>1979.1599999999999</v>
      </c>
      <c r="AC111" s="380">
        <f t="shared" si="14"/>
        <v>2245.04</v>
      </c>
      <c r="AD111" s="380">
        <f t="shared" si="14"/>
        <v>2506.92</v>
      </c>
      <c r="AE111" s="380">
        <f t="shared" si="14"/>
        <v>2735.8</v>
      </c>
      <c r="AF111" s="380">
        <f t="shared" si="14"/>
        <v>3005.68</v>
      </c>
      <c r="AG111" s="372">
        <f t="shared" si="14"/>
        <v>3289.56</v>
      </c>
      <c r="AH111" s="380">
        <f t="shared" si="14"/>
        <v>3566.6800000000003</v>
      </c>
      <c r="AI111" s="380">
        <f t="shared" si="14"/>
        <v>3841.04</v>
      </c>
      <c r="AJ111" s="380">
        <f t="shared" si="14"/>
        <v>4115.3999999999996</v>
      </c>
      <c r="AK111" s="380">
        <f t="shared" si="14"/>
        <v>4389.76</v>
      </c>
      <c r="AL111" s="380">
        <f t="shared" si="14"/>
        <v>4664.12</v>
      </c>
      <c r="AM111" s="380">
        <f t="shared" si="14"/>
        <v>4938.4799999999996</v>
      </c>
      <c r="AN111" s="380">
        <f t="shared" si="14"/>
        <v>5212.84</v>
      </c>
      <c r="AO111" s="295"/>
      <c r="AP111" s="222">
        <f>AP110+U181</f>
        <v>3.61</v>
      </c>
    </row>
    <row r="112" spans="1:42" x14ac:dyDescent="0.15">
      <c r="A112" s="251" t="s">
        <v>18</v>
      </c>
      <c r="B112" s="248">
        <f t="shared" si="10"/>
        <v>1060</v>
      </c>
      <c r="C112" s="248">
        <f t="shared" si="10"/>
        <v>1080</v>
      </c>
      <c r="D112" s="248">
        <f t="shared" si="10"/>
        <v>1116</v>
      </c>
      <c r="E112" s="248">
        <f t="shared" si="10"/>
        <v>1285</v>
      </c>
      <c r="F112" s="248">
        <f t="shared" si="10"/>
        <v>1428</v>
      </c>
      <c r="G112" s="248">
        <f t="shared" si="10"/>
        <v>1666</v>
      </c>
      <c r="H112" s="248">
        <f t="shared" si="10"/>
        <v>1904</v>
      </c>
      <c r="I112" s="248">
        <f t="shared" si="10"/>
        <v>2142</v>
      </c>
      <c r="J112" s="248">
        <f t="shared" si="10"/>
        <v>2380</v>
      </c>
      <c r="K112" s="248">
        <f t="shared" si="10"/>
        <v>2618</v>
      </c>
      <c r="L112" s="248">
        <f t="shared" si="10"/>
        <v>2856</v>
      </c>
      <c r="M112" s="248">
        <f t="shared" si="10"/>
        <v>3094</v>
      </c>
      <c r="N112" s="248">
        <f t="shared" si="10"/>
        <v>3332</v>
      </c>
      <c r="O112" s="248">
        <f t="shared" si="10"/>
        <v>3570</v>
      </c>
      <c r="P112" s="248">
        <f t="shared" si="10"/>
        <v>3808</v>
      </c>
      <c r="Q112" s="248">
        <f t="shared" si="12"/>
        <v>4046</v>
      </c>
      <c r="R112" s="248">
        <f t="shared" si="12"/>
        <v>4284</v>
      </c>
      <c r="S112" s="248">
        <f t="shared" si="12"/>
        <v>4522</v>
      </c>
      <c r="T112" s="249">
        <f>ROUND(AO112*$T$76,0)</f>
        <v>4760</v>
      </c>
      <c r="V112" s="239">
        <v>40</v>
      </c>
      <c r="W112" s="380">
        <f>$W$74*V112*$W$134</f>
        <v>848</v>
      </c>
      <c r="X112" s="380">
        <f>$X$74*V112*$X$134</f>
        <v>864</v>
      </c>
      <c r="Y112" s="380">
        <f>$Y$74*V112*$Y$134</f>
        <v>892.8</v>
      </c>
      <c r="Z112" s="380">
        <f>$Z$74*V112*$Z$134</f>
        <v>1028</v>
      </c>
      <c r="AA112" s="380">
        <f>$AA$74*V112*$AA$134</f>
        <v>1142.3999999999999</v>
      </c>
      <c r="AB112" s="380">
        <f>$AB$74*V112*$AB$134</f>
        <v>1332.8</v>
      </c>
      <c r="AC112" s="380">
        <f>$AC$74*V112*$AC$134</f>
        <v>1523.1999999999998</v>
      </c>
      <c r="AD112" s="380">
        <f>$AD$74*V112*$AD$134</f>
        <v>1713.6</v>
      </c>
      <c r="AE112" s="380">
        <f>$AE$74*V112*$AE$134</f>
        <v>1904</v>
      </c>
      <c r="AF112" s="380">
        <f>$AF$74*V112*$AF$134</f>
        <v>2094.4</v>
      </c>
      <c r="AG112" s="372">
        <f>$AG$74*V112*$AG$134</f>
        <v>2284.7999999999997</v>
      </c>
      <c r="AH112" s="380">
        <f>$AH$74*V112*$AH$134</f>
        <v>2475.1999999999998</v>
      </c>
      <c r="AI112" s="380">
        <f>$AI$74*V112*$AI$134</f>
        <v>2665.6</v>
      </c>
      <c r="AJ112" s="380">
        <f>$AJ$74*V112*$AJ$134</f>
        <v>2856</v>
      </c>
      <c r="AK112" s="380">
        <f>$AK$74*V112*$AK$134</f>
        <v>3046.3999999999996</v>
      </c>
      <c r="AL112" s="380">
        <f>$AL$74*V112*$AL$134</f>
        <v>3236.7999999999997</v>
      </c>
      <c r="AM112" s="380">
        <f>$AM$74*V112*$AM$134</f>
        <v>3427.2</v>
      </c>
      <c r="AN112" s="380">
        <f>$AN$74*V112*$AN$134</f>
        <v>3617.6</v>
      </c>
      <c r="AO112" s="380">
        <f>$AO$74*V112*$AO$134</f>
        <v>3808</v>
      </c>
      <c r="AP112" s="222">
        <v>2.38</v>
      </c>
    </row>
    <row r="113" spans="1:42" x14ac:dyDescent="0.15">
      <c r="A113" s="244">
        <v>1000</v>
      </c>
      <c r="B113" s="245">
        <f t="shared" si="10"/>
        <v>1615</v>
      </c>
      <c r="C113" s="245">
        <f t="shared" si="10"/>
        <v>1635</v>
      </c>
      <c r="D113" s="245">
        <f t="shared" si="10"/>
        <v>1771</v>
      </c>
      <c r="E113" s="245">
        <f t="shared" si="10"/>
        <v>2030</v>
      </c>
      <c r="F113" s="245">
        <f t="shared" si="10"/>
        <v>2257</v>
      </c>
      <c r="G113" s="245">
        <f t="shared" si="10"/>
        <v>2605</v>
      </c>
      <c r="H113" s="245">
        <f t="shared" si="10"/>
        <v>2952</v>
      </c>
      <c r="I113" s="245">
        <f t="shared" si="10"/>
        <v>3300</v>
      </c>
      <c r="J113" s="245">
        <f t="shared" si="10"/>
        <v>3598</v>
      </c>
      <c r="K113" s="245">
        <f t="shared" si="10"/>
        <v>3954</v>
      </c>
      <c r="L113" s="245">
        <f t="shared" si="10"/>
        <v>4292</v>
      </c>
      <c r="M113" s="245">
        <f t="shared" si="10"/>
        <v>4654</v>
      </c>
      <c r="N113" s="245">
        <f t="shared" si="10"/>
        <v>5012</v>
      </c>
      <c r="O113" s="245">
        <f t="shared" si="10"/>
        <v>5370</v>
      </c>
      <c r="P113" s="245">
        <f t="shared" si="10"/>
        <v>5728</v>
      </c>
      <c r="Q113" s="245">
        <f t="shared" si="12"/>
        <v>6086</v>
      </c>
      <c r="R113" s="245">
        <f t="shared" si="12"/>
        <v>6444</v>
      </c>
      <c r="S113" s="245">
        <f t="shared" si="12"/>
        <v>6802</v>
      </c>
      <c r="T113" s="246">
        <f t="shared" si="12"/>
        <v>7160</v>
      </c>
      <c r="V113" s="239">
        <v>1000</v>
      </c>
      <c r="W113" s="380">
        <f t="shared" ref="W113:AO113" si="15">W112+B183</f>
        <v>1292</v>
      </c>
      <c r="X113" s="380">
        <f t="shared" si="15"/>
        <v>1308</v>
      </c>
      <c r="Y113" s="380">
        <f t="shared" si="15"/>
        <v>1416.8</v>
      </c>
      <c r="Z113" s="380">
        <f t="shared" si="15"/>
        <v>1624</v>
      </c>
      <c r="AA113" s="380">
        <f t="shared" si="15"/>
        <v>1805.3999999999999</v>
      </c>
      <c r="AB113" s="380">
        <f t="shared" si="15"/>
        <v>2083.8000000000002</v>
      </c>
      <c r="AC113" s="380">
        <f t="shared" si="15"/>
        <v>2361.1999999999998</v>
      </c>
      <c r="AD113" s="380">
        <f t="shared" si="15"/>
        <v>2639.6</v>
      </c>
      <c r="AE113" s="380">
        <f t="shared" si="15"/>
        <v>2878</v>
      </c>
      <c r="AF113" s="380">
        <f t="shared" si="15"/>
        <v>3163.4</v>
      </c>
      <c r="AG113" s="372">
        <f t="shared" si="15"/>
        <v>3433.7999999999997</v>
      </c>
      <c r="AH113" s="380">
        <f t="shared" si="15"/>
        <v>3723.2</v>
      </c>
      <c r="AI113" s="380">
        <f t="shared" si="15"/>
        <v>4009.6</v>
      </c>
      <c r="AJ113" s="380">
        <f t="shared" si="15"/>
        <v>4296</v>
      </c>
      <c r="AK113" s="380">
        <f t="shared" si="15"/>
        <v>4582.3999999999996</v>
      </c>
      <c r="AL113" s="380">
        <f t="shared" si="15"/>
        <v>4868.7999999999993</v>
      </c>
      <c r="AM113" s="380">
        <f t="shared" si="15"/>
        <v>5155.2</v>
      </c>
      <c r="AN113" s="380">
        <f t="shared" si="15"/>
        <v>5441.6</v>
      </c>
      <c r="AO113" s="380">
        <f t="shared" si="15"/>
        <v>5728</v>
      </c>
      <c r="AP113" s="222">
        <f>AP112+U183</f>
        <v>3.58</v>
      </c>
    </row>
    <row r="114" spans="1:42" x14ac:dyDescent="0.15">
      <c r="A114" s="251" t="s">
        <v>19</v>
      </c>
      <c r="B114" s="248">
        <f t="shared" si="10"/>
        <v>1113</v>
      </c>
      <c r="C114" s="248">
        <f t="shared" si="10"/>
        <v>1134</v>
      </c>
      <c r="D114" s="248">
        <f t="shared" si="10"/>
        <v>1172</v>
      </c>
      <c r="E114" s="248">
        <f t="shared" si="10"/>
        <v>1349</v>
      </c>
      <c r="F114" s="248">
        <f t="shared" si="10"/>
        <v>1499</v>
      </c>
      <c r="G114" s="248">
        <f t="shared" si="10"/>
        <v>1749</v>
      </c>
      <c r="H114" s="248">
        <f t="shared" si="10"/>
        <v>1999</v>
      </c>
      <c r="I114" s="248">
        <f t="shared" si="10"/>
        <v>2249</v>
      </c>
      <c r="J114" s="248">
        <f t="shared" si="10"/>
        <v>2499</v>
      </c>
      <c r="K114" s="248">
        <f t="shared" si="10"/>
        <v>2749</v>
      </c>
      <c r="L114" s="248">
        <f t="shared" si="10"/>
        <v>2999</v>
      </c>
      <c r="M114" s="248">
        <f t="shared" si="10"/>
        <v>3249</v>
      </c>
      <c r="N114" s="248">
        <f t="shared" si="10"/>
        <v>3499</v>
      </c>
      <c r="O114" s="248">
        <f t="shared" si="10"/>
        <v>3749</v>
      </c>
      <c r="P114" s="248">
        <f t="shared" si="10"/>
        <v>3998</v>
      </c>
      <c r="Q114" s="248">
        <f t="shared" si="12"/>
        <v>4248</v>
      </c>
      <c r="R114" s="248">
        <f t="shared" si="12"/>
        <v>4498</v>
      </c>
      <c r="S114" s="248">
        <f t="shared" si="12"/>
        <v>4748</v>
      </c>
      <c r="T114" s="249">
        <f t="shared" si="12"/>
        <v>4998</v>
      </c>
      <c r="V114" s="239">
        <v>42</v>
      </c>
      <c r="W114" s="380">
        <f>$W$74*V114*$W$134</f>
        <v>890.4</v>
      </c>
      <c r="X114" s="380">
        <f>$X$74*V114*$X$134</f>
        <v>907.2</v>
      </c>
      <c r="Y114" s="380">
        <f>$Y$74*V114*$Y$134</f>
        <v>937.44</v>
      </c>
      <c r="Z114" s="380">
        <f>$Z$74*V114*$Z$134</f>
        <v>1079.3999999999999</v>
      </c>
      <c r="AA114" s="380">
        <f>$AA$74*V114*$AA$134</f>
        <v>1199.52</v>
      </c>
      <c r="AB114" s="380">
        <f>$AB$74*V114*$AB$134</f>
        <v>1399.4399999999998</v>
      </c>
      <c r="AC114" s="380">
        <f>$AC$74*V114*$AC$134</f>
        <v>1599.36</v>
      </c>
      <c r="AD114" s="380">
        <f>$AD$74*V114*$AD$134</f>
        <v>1799.28</v>
      </c>
      <c r="AE114" s="380">
        <f>$AE$74*V114*$AE$134</f>
        <v>1999.1999999999998</v>
      </c>
      <c r="AF114" s="380">
        <f>$AF$74*V114*$AF$134</f>
        <v>2199.12</v>
      </c>
      <c r="AG114" s="372">
        <f>$AG$74*V114*$AG$134</f>
        <v>2399.04</v>
      </c>
      <c r="AH114" s="380">
        <f>$AH$74*V114*$AH$134</f>
        <v>2598.96</v>
      </c>
      <c r="AI114" s="380">
        <f>$AI$74*V114*$AI$134</f>
        <v>2798.8799999999997</v>
      </c>
      <c r="AJ114" s="380">
        <f>$AJ$74*V114*$AJ$134</f>
        <v>2998.7999999999997</v>
      </c>
      <c r="AK114" s="380">
        <f>$AK$74*V114*$AK$134</f>
        <v>3198.72</v>
      </c>
      <c r="AL114" s="380">
        <f>$AL$74*V114*$AL$134</f>
        <v>3398.64</v>
      </c>
      <c r="AM114" s="380">
        <f>$AM$74*V114*$AM$134</f>
        <v>3598.56</v>
      </c>
      <c r="AN114" s="380">
        <f>$AN$74*V114*$AN$134</f>
        <v>3798.48</v>
      </c>
      <c r="AO114" s="380">
        <f>$AO$74*V114*$AO$134</f>
        <v>3998.3999999999996</v>
      </c>
      <c r="AP114" s="222">
        <v>2.38</v>
      </c>
    </row>
    <row r="115" spans="1:42" x14ac:dyDescent="0.15">
      <c r="A115" s="244">
        <v>1050</v>
      </c>
      <c r="B115" s="245">
        <f t="shared" si="10"/>
        <v>1694</v>
      </c>
      <c r="C115" s="245">
        <f t="shared" si="10"/>
        <v>1715</v>
      </c>
      <c r="D115" s="245">
        <f t="shared" si="10"/>
        <v>1843</v>
      </c>
      <c r="E115" s="245">
        <f t="shared" si="10"/>
        <v>2131</v>
      </c>
      <c r="F115" s="245">
        <f t="shared" si="10"/>
        <v>2356</v>
      </c>
      <c r="G115" s="245">
        <f t="shared" si="10"/>
        <v>2732</v>
      </c>
      <c r="H115" s="245">
        <f t="shared" si="10"/>
        <v>3098</v>
      </c>
      <c r="I115" s="245">
        <f t="shared" si="10"/>
        <v>3462</v>
      </c>
      <c r="J115" s="245">
        <f t="shared" si="10"/>
        <v>3772</v>
      </c>
      <c r="K115" s="245">
        <f t="shared" si="10"/>
        <v>4151</v>
      </c>
      <c r="L115" s="245">
        <f t="shared" si="10"/>
        <v>4505</v>
      </c>
      <c r="M115" s="245">
        <f t="shared" si="10"/>
        <v>4887</v>
      </c>
      <c r="N115" s="245">
        <f t="shared" si="10"/>
        <v>5263</v>
      </c>
      <c r="O115" s="245">
        <f t="shared" si="10"/>
        <v>5639</v>
      </c>
      <c r="P115" s="245">
        <f t="shared" si="10"/>
        <v>6014</v>
      </c>
      <c r="Q115" s="245">
        <f t="shared" si="12"/>
        <v>6390</v>
      </c>
      <c r="R115" s="245">
        <f t="shared" si="12"/>
        <v>6766</v>
      </c>
      <c r="S115" s="245">
        <f t="shared" si="12"/>
        <v>7142</v>
      </c>
      <c r="T115" s="246">
        <f t="shared" si="12"/>
        <v>7518</v>
      </c>
      <c r="V115" s="239">
        <v>1050</v>
      </c>
      <c r="W115" s="380">
        <f t="shared" ref="W115:AO115" si="16">W114+B185</f>
        <v>1355.4</v>
      </c>
      <c r="X115" s="380">
        <f t="shared" si="16"/>
        <v>1372.2</v>
      </c>
      <c r="Y115" s="380">
        <f t="shared" si="16"/>
        <v>1474.44</v>
      </c>
      <c r="Z115" s="380">
        <f t="shared" si="16"/>
        <v>1704.3999999999999</v>
      </c>
      <c r="AA115" s="380">
        <f t="shared" si="16"/>
        <v>1884.52</v>
      </c>
      <c r="AB115" s="380">
        <f t="shared" si="16"/>
        <v>2185.4399999999996</v>
      </c>
      <c r="AC115" s="380">
        <f t="shared" si="16"/>
        <v>2478.3599999999997</v>
      </c>
      <c r="AD115" s="380">
        <f t="shared" si="16"/>
        <v>2769.2799999999997</v>
      </c>
      <c r="AE115" s="380">
        <f t="shared" si="16"/>
        <v>3017.2</v>
      </c>
      <c r="AF115" s="380">
        <f t="shared" si="16"/>
        <v>3321.12</v>
      </c>
      <c r="AG115" s="372">
        <f t="shared" si="16"/>
        <v>3604.04</v>
      </c>
      <c r="AH115" s="380">
        <f t="shared" si="16"/>
        <v>3909.3599999999997</v>
      </c>
      <c r="AI115" s="380">
        <f t="shared" si="16"/>
        <v>4210.08</v>
      </c>
      <c r="AJ115" s="380">
        <f t="shared" si="16"/>
        <v>4510.7999999999993</v>
      </c>
      <c r="AK115" s="380">
        <f t="shared" si="16"/>
        <v>4811.5199999999995</v>
      </c>
      <c r="AL115" s="380">
        <f t="shared" si="16"/>
        <v>5112.24</v>
      </c>
      <c r="AM115" s="380">
        <f t="shared" si="16"/>
        <v>5412.96</v>
      </c>
      <c r="AN115" s="380">
        <f t="shared" si="16"/>
        <v>5713.68</v>
      </c>
      <c r="AO115" s="380">
        <f t="shared" si="16"/>
        <v>6014.4</v>
      </c>
      <c r="AP115" s="222">
        <f>AP114+U185</f>
        <v>3.58</v>
      </c>
    </row>
    <row r="116" spans="1:42" x14ac:dyDescent="0.15">
      <c r="A116" s="251" t="s">
        <v>20</v>
      </c>
      <c r="B116" s="248">
        <f t="shared" si="10"/>
        <v>1166</v>
      </c>
      <c r="C116" s="248">
        <f t="shared" si="10"/>
        <v>1188</v>
      </c>
      <c r="D116" s="248">
        <f t="shared" si="10"/>
        <v>1228</v>
      </c>
      <c r="E116" s="248">
        <f t="shared" si="10"/>
        <v>1414</v>
      </c>
      <c r="F116" s="248">
        <f t="shared" si="10"/>
        <v>1571</v>
      </c>
      <c r="G116" s="248">
        <f t="shared" si="10"/>
        <v>1833</v>
      </c>
      <c r="H116" s="248">
        <f t="shared" si="10"/>
        <v>2094</v>
      </c>
      <c r="I116" s="248">
        <f t="shared" si="10"/>
        <v>2356</v>
      </c>
      <c r="J116" s="248">
        <f t="shared" si="10"/>
        <v>2618</v>
      </c>
      <c r="K116" s="248">
        <f t="shared" si="10"/>
        <v>2880</v>
      </c>
      <c r="L116" s="248">
        <f t="shared" si="10"/>
        <v>3142</v>
      </c>
      <c r="M116" s="248">
        <f t="shared" si="10"/>
        <v>3403</v>
      </c>
      <c r="N116" s="248">
        <f t="shared" si="10"/>
        <v>3665</v>
      </c>
      <c r="O116" s="248">
        <f t="shared" si="10"/>
        <v>3927</v>
      </c>
      <c r="P116" s="248">
        <f t="shared" si="10"/>
        <v>4189</v>
      </c>
      <c r="Q116" s="248">
        <f t="shared" si="12"/>
        <v>4451</v>
      </c>
      <c r="R116" s="248">
        <f t="shared" si="12"/>
        <v>4712</v>
      </c>
      <c r="S116" s="248">
        <f t="shared" si="12"/>
        <v>4974</v>
      </c>
      <c r="T116" s="249">
        <f t="shared" si="12"/>
        <v>5236</v>
      </c>
      <c r="V116" s="239">
        <v>44</v>
      </c>
      <c r="W116" s="380">
        <f>$W$74*V116*$W$134</f>
        <v>932.8</v>
      </c>
      <c r="X116" s="380">
        <f>$X$74*V116*$X$134</f>
        <v>950.4</v>
      </c>
      <c r="Y116" s="380">
        <f>$Y$74*V116*$Y$134</f>
        <v>982.08</v>
      </c>
      <c r="Z116" s="380">
        <f>$Z$74*V116*$Z$134</f>
        <v>1130.8</v>
      </c>
      <c r="AA116" s="380">
        <f>$AA$74*V116*$AA$134</f>
        <v>1256.6399999999999</v>
      </c>
      <c r="AB116" s="380">
        <f>$AB$74*V116*$AB$134</f>
        <v>1466.08</v>
      </c>
      <c r="AC116" s="380">
        <f>$AC$74*V116*$AC$134</f>
        <v>1675.52</v>
      </c>
      <c r="AD116" s="380">
        <f>$AD$74*V116*$AD$134</f>
        <v>1884.9599999999998</v>
      </c>
      <c r="AE116" s="380">
        <f>$AE$74*V116*$AE$134</f>
        <v>2094.4</v>
      </c>
      <c r="AF116" s="380">
        <f>$AF$74*V116*$AF$134</f>
        <v>2303.8399999999997</v>
      </c>
      <c r="AG116" s="372">
        <f>$AG$74*V116*$AG$134</f>
        <v>2513.2799999999997</v>
      </c>
      <c r="AH116" s="380">
        <f>$AH$74*V116*$AH$134</f>
        <v>2722.72</v>
      </c>
      <c r="AI116" s="380">
        <f>$AI$74*V116*$AI$134</f>
        <v>2932.16</v>
      </c>
      <c r="AJ116" s="380">
        <f>$AJ$74*V116*$AJ$134</f>
        <v>3141.6</v>
      </c>
      <c r="AK116" s="380">
        <f>$AK$74*V116*$AK$134</f>
        <v>3351.04</v>
      </c>
      <c r="AL116" s="380">
        <f>$AL$74*V116*$AL$134</f>
        <v>3560.48</v>
      </c>
      <c r="AM116" s="380">
        <f>$AM$74*V116*$AM$134</f>
        <v>3769.9199999999996</v>
      </c>
      <c r="AN116" s="380">
        <f>$AN$74*V116*$AN$134</f>
        <v>3979.3599999999997</v>
      </c>
      <c r="AO116" s="380">
        <f>$AO$74*V116*$AO$134</f>
        <v>4188.8</v>
      </c>
      <c r="AP116" s="222">
        <v>2.38</v>
      </c>
    </row>
    <row r="117" spans="1:42" x14ac:dyDescent="0.15">
      <c r="A117" s="244">
        <v>1100</v>
      </c>
      <c r="B117" s="245">
        <f t="shared" si="10"/>
        <v>1775</v>
      </c>
      <c r="C117" s="245">
        <f t="shared" si="10"/>
        <v>1797</v>
      </c>
      <c r="D117" s="245">
        <f t="shared" si="10"/>
        <v>1915</v>
      </c>
      <c r="E117" s="245">
        <f t="shared" si="10"/>
        <v>2231</v>
      </c>
      <c r="F117" s="245">
        <f t="shared" si="10"/>
        <v>2478</v>
      </c>
      <c r="G117" s="245">
        <f t="shared" si="10"/>
        <v>2861</v>
      </c>
      <c r="H117" s="245">
        <f t="shared" si="10"/>
        <v>3243</v>
      </c>
      <c r="I117" s="245">
        <f t="shared" si="10"/>
        <v>3625</v>
      </c>
      <c r="J117" s="245">
        <f t="shared" si="10"/>
        <v>3951</v>
      </c>
      <c r="K117" s="245">
        <f t="shared" si="10"/>
        <v>4345</v>
      </c>
      <c r="L117" s="245">
        <f t="shared" si="10"/>
        <v>4712</v>
      </c>
      <c r="M117" s="245">
        <f t="shared" si="10"/>
        <v>5105</v>
      </c>
      <c r="N117" s="245">
        <f t="shared" si="10"/>
        <v>5498</v>
      </c>
      <c r="O117" s="245">
        <f t="shared" si="10"/>
        <v>5891</v>
      </c>
      <c r="P117" s="245">
        <f t="shared" si="10"/>
        <v>6283</v>
      </c>
      <c r="Q117" s="245">
        <f t="shared" si="12"/>
        <v>6676</v>
      </c>
      <c r="R117" s="245">
        <f t="shared" si="12"/>
        <v>7069</v>
      </c>
      <c r="S117" s="245">
        <f t="shared" si="12"/>
        <v>7461</v>
      </c>
      <c r="T117" s="246">
        <f t="shared" si="12"/>
        <v>7854</v>
      </c>
      <c r="V117" s="239">
        <v>1100</v>
      </c>
      <c r="W117" s="380">
        <f t="shared" ref="W117:AO117" si="17">W116+B187</f>
        <v>1419.8</v>
      </c>
      <c r="X117" s="380">
        <f t="shared" si="17"/>
        <v>1437.4</v>
      </c>
      <c r="Y117" s="380">
        <f t="shared" si="17"/>
        <v>1532.08</v>
      </c>
      <c r="Z117" s="380">
        <f t="shared" si="17"/>
        <v>1784.8</v>
      </c>
      <c r="AA117" s="380">
        <f t="shared" si="17"/>
        <v>1982.6399999999999</v>
      </c>
      <c r="AB117" s="380">
        <f t="shared" si="17"/>
        <v>2289.08</v>
      </c>
      <c r="AC117" s="380">
        <f t="shared" si="17"/>
        <v>2594.52</v>
      </c>
      <c r="AD117" s="380">
        <f t="shared" si="17"/>
        <v>2899.96</v>
      </c>
      <c r="AE117" s="380">
        <f t="shared" si="17"/>
        <v>3160.4</v>
      </c>
      <c r="AF117" s="380">
        <f t="shared" si="17"/>
        <v>3475.8399999999997</v>
      </c>
      <c r="AG117" s="372">
        <f t="shared" si="17"/>
        <v>3769.2799999999997</v>
      </c>
      <c r="AH117" s="380">
        <f t="shared" si="17"/>
        <v>4084.08</v>
      </c>
      <c r="AI117" s="380">
        <f t="shared" si="17"/>
        <v>4398.24</v>
      </c>
      <c r="AJ117" s="380">
        <f t="shared" si="17"/>
        <v>4712.3999999999996</v>
      </c>
      <c r="AK117" s="380">
        <f t="shared" si="17"/>
        <v>5026.5599999999995</v>
      </c>
      <c r="AL117" s="380">
        <f t="shared" si="17"/>
        <v>5340.72</v>
      </c>
      <c r="AM117" s="380">
        <f t="shared" si="17"/>
        <v>5654.8799999999992</v>
      </c>
      <c r="AN117" s="380">
        <f t="shared" si="17"/>
        <v>5969.0399999999991</v>
      </c>
      <c r="AO117" s="380">
        <f t="shared" si="17"/>
        <v>6283.2000000000007</v>
      </c>
      <c r="AP117" s="222">
        <f>AP116+U187</f>
        <v>3.57</v>
      </c>
    </row>
    <row r="118" spans="1:42" s="301" customFormat="1" x14ac:dyDescent="0.15">
      <c r="A118" s="373" t="s">
        <v>21</v>
      </c>
      <c r="B118" s="361">
        <f t="shared" si="10"/>
        <v>1219</v>
      </c>
      <c r="C118" s="361">
        <f t="shared" si="10"/>
        <v>1242</v>
      </c>
      <c r="D118" s="361">
        <f t="shared" si="10"/>
        <v>1283</v>
      </c>
      <c r="E118" s="361">
        <f t="shared" si="10"/>
        <v>1478</v>
      </c>
      <c r="F118" s="361">
        <f t="shared" si="10"/>
        <v>1642</v>
      </c>
      <c r="G118" s="361">
        <f t="shared" si="10"/>
        <v>1916</v>
      </c>
      <c r="H118" s="361">
        <f t="shared" si="10"/>
        <v>2190</v>
      </c>
      <c r="I118" s="361">
        <f t="shared" si="10"/>
        <v>2463</v>
      </c>
      <c r="J118" s="361">
        <f t="shared" si="10"/>
        <v>2737</v>
      </c>
      <c r="K118" s="361">
        <f t="shared" si="10"/>
        <v>3011</v>
      </c>
      <c r="L118" s="361">
        <f t="shared" si="10"/>
        <v>3284</v>
      </c>
      <c r="M118" s="361">
        <f t="shared" si="10"/>
        <v>3558</v>
      </c>
      <c r="N118" s="361">
        <f t="shared" si="10"/>
        <v>3832</v>
      </c>
      <c r="O118" s="361">
        <f t="shared" si="10"/>
        <v>4106</v>
      </c>
      <c r="P118" s="361">
        <f t="shared" si="10"/>
        <v>4379</v>
      </c>
      <c r="Q118" s="361">
        <f t="shared" si="12"/>
        <v>4653</v>
      </c>
      <c r="R118" s="361">
        <f t="shared" si="12"/>
        <v>4927</v>
      </c>
      <c r="S118" s="361">
        <f t="shared" si="12"/>
        <v>5200</v>
      </c>
      <c r="T118" s="374">
        <f t="shared" si="12"/>
        <v>5474</v>
      </c>
      <c r="U118" s="375"/>
      <c r="V118" s="303">
        <v>46</v>
      </c>
      <c r="W118" s="380">
        <f>$W$74*V118*$W$134</f>
        <v>975.19999999999993</v>
      </c>
      <c r="X118" s="380">
        <f>$X$74*V118*$X$134</f>
        <v>993.6</v>
      </c>
      <c r="Y118" s="380">
        <f>$Y$74*V118*$Y$134</f>
        <v>1026.72</v>
      </c>
      <c r="Z118" s="380">
        <f>$Z$74*V118*$Z$134</f>
        <v>1182.1999999999998</v>
      </c>
      <c r="AA118" s="380">
        <f>$AA$74*V118*$AA$134</f>
        <v>1313.76</v>
      </c>
      <c r="AB118" s="380">
        <f>$AB$74*V118*$AB$134</f>
        <v>1532.72</v>
      </c>
      <c r="AC118" s="380">
        <f>$AC$74*V118*$AC$134</f>
        <v>1751.6799999999998</v>
      </c>
      <c r="AD118" s="380">
        <f>$AD$74*V118*$AD$134</f>
        <v>1970.6399999999999</v>
      </c>
      <c r="AE118" s="380">
        <f>$AE$74*V118*$AE$134</f>
        <v>2189.6</v>
      </c>
      <c r="AF118" s="380">
        <f>$AF$74*V118*$AF$134</f>
        <v>2408.56</v>
      </c>
      <c r="AG118" s="372">
        <f>$AG$74*V118*$AG$134</f>
        <v>2627.52</v>
      </c>
      <c r="AH118" s="380">
        <f>$AH$74*V118*$AH$134</f>
        <v>2846.48</v>
      </c>
      <c r="AI118" s="380">
        <f>$AI$74*V118*$AI$134</f>
        <v>3065.44</v>
      </c>
      <c r="AJ118" s="380">
        <f>$AJ$74*V118*$AJ$134</f>
        <v>3284.3999999999996</v>
      </c>
      <c r="AK118" s="380">
        <f>$AK$74*V118*$AK$134</f>
        <v>3503.3599999999997</v>
      </c>
      <c r="AL118" s="380">
        <f>$AL$74*V118*$AL$134</f>
        <v>3722.3199999999997</v>
      </c>
      <c r="AM118" s="380">
        <f>$AM$74*V118*$AM$134</f>
        <v>3941.2799999999997</v>
      </c>
      <c r="AN118" s="380">
        <f>$AN$74*V118*$AN$134</f>
        <v>4160.24</v>
      </c>
      <c r="AO118" s="380">
        <f>$AO$74*V118*$AO$134</f>
        <v>4379.2</v>
      </c>
      <c r="AP118" s="222">
        <v>2.38</v>
      </c>
    </row>
    <row r="119" spans="1:42" s="301" customFormat="1" x14ac:dyDescent="0.15">
      <c r="A119" s="381">
        <v>1150</v>
      </c>
      <c r="B119" s="367">
        <f t="shared" si="10"/>
        <v>1853</v>
      </c>
      <c r="C119" s="367">
        <f t="shared" si="10"/>
        <v>1876</v>
      </c>
      <c r="D119" s="367">
        <f t="shared" si="10"/>
        <v>2002</v>
      </c>
      <c r="E119" s="367">
        <f t="shared" si="10"/>
        <v>2319</v>
      </c>
      <c r="F119" s="367">
        <f t="shared" si="10"/>
        <v>2591</v>
      </c>
      <c r="G119" s="367">
        <f t="shared" si="10"/>
        <v>2988</v>
      </c>
      <c r="H119" s="367">
        <f t="shared" si="10"/>
        <v>3390</v>
      </c>
      <c r="I119" s="367">
        <f t="shared" si="10"/>
        <v>3787</v>
      </c>
      <c r="J119" s="367">
        <f t="shared" si="10"/>
        <v>4128</v>
      </c>
      <c r="K119" s="367">
        <f t="shared" si="10"/>
        <v>4537</v>
      </c>
      <c r="L119" s="367">
        <f t="shared" si="10"/>
        <v>4919</v>
      </c>
      <c r="M119" s="367">
        <f t="shared" si="10"/>
        <v>5322</v>
      </c>
      <c r="N119" s="367">
        <f t="shared" si="10"/>
        <v>5732</v>
      </c>
      <c r="O119" s="367">
        <f t="shared" si="10"/>
        <v>6141</v>
      </c>
      <c r="P119" s="367">
        <f t="shared" si="10"/>
        <v>6550</v>
      </c>
      <c r="Q119" s="367">
        <f t="shared" si="12"/>
        <v>6960</v>
      </c>
      <c r="R119" s="367">
        <f t="shared" si="12"/>
        <v>7369</v>
      </c>
      <c r="S119" s="367">
        <f t="shared" si="12"/>
        <v>7779</v>
      </c>
      <c r="T119" s="382">
        <f t="shared" si="12"/>
        <v>8188</v>
      </c>
      <c r="U119" s="375"/>
      <c r="V119" s="303">
        <v>1150</v>
      </c>
      <c r="W119" s="380">
        <f t="shared" ref="W119:AO119" si="18">W118+B189</f>
        <v>1482.1999999999998</v>
      </c>
      <c r="X119" s="380">
        <f t="shared" si="18"/>
        <v>1500.6</v>
      </c>
      <c r="Y119" s="380">
        <f t="shared" si="18"/>
        <v>1601.72</v>
      </c>
      <c r="Z119" s="380">
        <f t="shared" si="18"/>
        <v>1855.1999999999998</v>
      </c>
      <c r="AA119" s="380">
        <f t="shared" si="18"/>
        <v>2072.7600000000002</v>
      </c>
      <c r="AB119" s="380">
        <f t="shared" si="18"/>
        <v>2390.7200000000003</v>
      </c>
      <c r="AC119" s="380">
        <f t="shared" si="18"/>
        <v>2711.68</v>
      </c>
      <c r="AD119" s="380">
        <f t="shared" si="18"/>
        <v>3029.64</v>
      </c>
      <c r="AE119" s="380">
        <f t="shared" si="18"/>
        <v>3302.6</v>
      </c>
      <c r="AF119" s="380">
        <f t="shared" si="18"/>
        <v>3629.56</v>
      </c>
      <c r="AG119" s="372">
        <f t="shared" si="18"/>
        <v>3935.52</v>
      </c>
      <c r="AH119" s="380">
        <f t="shared" si="18"/>
        <v>4257.76</v>
      </c>
      <c r="AI119" s="380">
        <f t="shared" si="18"/>
        <v>4585.28</v>
      </c>
      <c r="AJ119" s="380">
        <f t="shared" si="18"/>
        <v>4912.7999999999993</v>
      </c>
      <c r="AK119" s="380">
        <f t="shared" si="18"/>
        <v>5240.32</v>
      </c>
      <c r="AL119" s="380">
        <f t="shared" si="18"/>
        <v>5567.84</v>
      </c>
      <c r="AM119" s="380">
        <f t="shared" si="18"/>
        <v>5895.36</v>
      </c>
      <c r="AN119" s="380">
        <f t="shared" si="18"/>
        <v>6222.8799999999992</v>
      </c>
      <c r="AO119" s="380">
        <f t="shared" si="18"/>
        <v>6550.4</v>
      </c>
      <c r="AP119" s="375">
        <f>AP118+U189</f>
        <v>3.5599999999999996</v>
      </c>
    </row>
    <row r="120" spans="1:42" s="301" customFormat="1" x14ac:dyDescent="0.15">
      <c r="A120" s="373" t="s">
        <v>22</v>
      </c>
      <c r="B120" s="361">
        <f t="shared" si="10"/>
        <v>1272</v>
      </c>
      <c r="C120" s="361">
        <f t="shared" si="10"/>
        <v>1296</v>
      </c>
      <c r="D120" s="361">
        <f t="shared" si="10"/>
        <v>1339</v>
      </c>
      <c r="E120" s="361">
        <f t="shared" si="10"/>
        <v>1542</v>
      </c>
      <c r="F120" s="361">
        <f t="shared" si="10"/>
        <v>1714</v>
      </c>
      <c r="G120" s="361">
        <f t="shared" si="10"/>
        <v>1999</v>
      </c>
      <c r="H120" s="361">
        <f t="shared" si="10"/>
        <v>2285</v>
      </c>
      <c r="I120" s="361">
        <f t="shared" si="10"/>
        <v>2570</v>
      </c>
      <c r="J120" s="361">
        <f t="shared" si="10"/>
        <v>2856</v>
      </c>
      <c r="K120" s="361">
        <f t="shared" si="10"/>
        <v>3142</v>
      </c>
      <c r="L120" s="361">
        <f t="shared" si="10"/>
        <v>3427</v>
      </c>
      <c r="M120" s="361">
        <f t="shared" si="10"/>
        <v>3713</v>
      </c>
      <c r="N120" s="361">
        <f t="shared" si="10"/>
        <v>3998</v>
      </c>
      <c r="O120" s="361">
        <f t="shared" si="10"/>
        <v>4284</v>
      </c>
      <c r="P120" s="361">
        <f t="shared" si="10"/>
        <v>4570</v>
      </c>
      <c r="Q120" s="361">
        <f t="shared" si="12"/>
        <v>4855</v>
      </c>
      <c r="R120" s="361">
        <f t="shared" si="12"/>
        <v>5141</v>
      </c>
      <c r="S120" s="361">
        <f t="shared" si="12"/>
        <v>5426</v>
      </c>
      <c r="T120" s="374">
        <f t="shared" si="12"/>
        <v>5712</v>
      </c>
      <c r="U120" s="375"/>
      <c r="V120" s="371">
        <v>48</v>
      </c>
      <c r="W120" s="372">
        <f>$W$74*V120*$W$134</f>
        <v>1017.5999999999999</v>
      </c>
      <c r="X120" s="372">
        <f>$X$74*V120*$X$134</f>
        <v>1036.8</v>
      </c>
      <c r="Y120" s="372">
        <f>$Y$74*V120*$Y$134</f>
        <v>1071.3600000000001</v>
      </c>
      <c r="Z120" s="372">
        <f>$Z$74*V120*$Z$134</f>
        <v>1233.5999999999999</v>
      </c>
      <c r="AA120" s="372">
        <f>$AA$74*V120*$AA$134</f>
        <v>1370.8799999999999</v>
      </c>
      <c r="AB120" s="372">
        <f>$AB$74*V120*$AB$134</f>
        <v>1599.36</v>
      </c>
      <c r="AC120" s="372">
        <f>$AC$74*V120*$AC$134</f>
        <v>1827.84</v>
      </c>
      <c r="AD120" s="372">
        <f>$AD$74*V120*$AD$134</f>
        <v>2056.3199999999997</v>
      </c>
      <c r="AE120" s="372">
        <f>$AE$74*V120*$AE$134</f>
        <v>2284.7999999999997</v>
      </c>
      <c r="AF120" s="372">
        <f>$AF$74*V120*$AF$134</f>
        <v>2513.2799999999997</v>
      </c>
      <c r="AG120" s="372">
        <f>$AG$74*V120*$AG$134</f>
        <v>2741.7599999999998</v>
      </c>
      <c r="AH120" s="372">
        <f>$AH$74*V120*$AH$134</f>
        <v>2970.24</v>
      </c>
      <c r="AI120" s="372">
        <f>$AI$74*V120*$AI$134</f>
        <v>3198.72</v>
      </c>
      <c r="AJ120" s="372">
        <f>$AJ$74*V120*$AJ$134</f>
        <v>3427.2</v>
      </c>
      <c r="AK120" s="372">
        <f>$AK$74*V120*$AK$134</f>
        <v>3655.68</v>
      </c>
      <c r="AL120" s="372">
        <f>$AL$74*V120*$AL$134</f>
        <v>3884.16</v>
      </c>
      <c r="AM120" s="372">
        <f>$AM$74*V120*$AM$134</f>
        <v>4112.6399999999994</v>
      </c>
      <c r="AN120" s="372">
        <f>$AN$74*V120*$AN$134</f>
        <v>4341.12</v>
      </c>
      <c r="AO120" s="372">
        <f>$AO$74*V120*$AO$134</f>
        <v>4569.5999999999995</v>
      </c>
      <c r="AP120" s="222">
        <v>2.38</v>
      </c>
    </row>
    <row r="121" spans="1:42" s="301" customFormat="1" ht="13" thickBot="1" x14ac:dyDescent="0.2">
      <c r="A121" s="376">
        <v>1200</v>
      </c>
      <c r="B121" s="377">
        <f t="shared" si="10"/>
        <v>1933</v>
      </c>
      <c r="C121" s="377">
        <f t="shared" si="10"/>
        <v>1957</v>
      </c>
      <c r="D121" s="377">
        <f t="shared" si="10"/>
        <v>2089</v>
      </c>
      <c r="E121" s="377">
        <f t="shared" si="10"/>
        <v>2397</v>
      </c>
      <c r="F121" s="377">
        <f t="shared" si="10"/>
        <v>2676</v>
      </c>
      <c r="G121" s="377">
        <f t="shared" si="10"/>
        <v>3089</v>
      </c>
      <c r="H121" s="377">
        <f t="shared" si="10"/>
        <v>3505</v>
      </c>
      <c r="I121" s="377">
        <f t="shared" si="10"/>
        <v>3942</v>
      </c>
      <c r="J121" s="377">
        <f t="shared" si="10"/>
        <v>4306</v>
      </c>
      <c r="K121" s="377">
        <f t="shared" si="10"/>
        <v>4730</v>
      </c>
      <c r="L121" s="377">
        <f t="shared" si="10"/>
        <v>5130</v>
      </c>
      <c r="M121" s="377">
        <f t="shared" si="10"/>
        <v>5554</v>
      </c>
      <c r="N121" s="377">
        <f t="shared" si="10"/>
        <v>5981</v>
      </c>
      <c r="O121" s="377">
        <f t="shared" si="10"/>
        <v>6408</v>
      </c>
      <c r="P121" s="377">
        <f t="shared" si="10"/>
        <v>6835</v>
      </c>
      <c r="Q121" s="377">
        <f t="shared" si="12"/>
        <v>7262</v>
      </c>
      <c r="R121" s="377">
        <f t="shared" si="12"/>
        <v>7690</v>
      </c>
      <c r="S121" s="377">
        <f t="shared" si="12"/>
        <v>8117</v>
      </c>
      <c r="T121" s="378">
        <f t="shared" si="12"/>
        <v>8544</v>
      </c>
      <c r="U121" s="375"/>
      <c r="V121" s="371">
        <v>1200</v>
      </c>
      <c r="W121" s="372">
        <f t="shared" ref="W121:AO121" si="19">W120+B191</f>
        <v>1546.6</v>
      </c>
      <c r="X121" s="372">
        <f t="shared" si="19"/>
        <v>1565.8</v>
      </c>
      <c r="Y121" s="372">
        <f t="shared" si="19"/>
        <v>1671.3600000000001</v>
      </c>
      <c r="Z121" s="372">
        <f t="shared" si="19"/>
        <v>1917.6</v>
      </c>
      <c r="AA121" s="372">
        <f t="shared" si="19"/>
        <v>2140.88</v>
      </c>
      <c r="AB121" s="372">
        <f t="shared" si="19"/>
        <v>2471.3599999999997</v>
      </c>
      <c r="AC121" s="372">
        <f t="shared" si="19"/>
        <v>2803.84</v>
      </c>
      <c r="AD121" s="372">
        <f t="shared" si="19"/>
        <v>3153.3199999999997</v>
      </c>
      <c r="AE121" s="372">
        <f t="shared" si="19"/>
        <v>3444.7999999999997</v>
      </c>
      <c r="AF121" s="372">
        <f t="shared" si="19"/>
        <v>3784.2799999999997</v>
      </c>
      <c r="AG121" s="372">
        <f t="shared" si="19"/>
        <v>4103.76</v>
      </c>
      <c r="AH121" s="372">
        <f t="shared" si="19"/>
        <v>4442.8799999999992</v>
      </c>
      <c r="AI121" s="372">
        <f t="shared" si="19"/>
        <v>4784.6399999999994</v>
      </c>
      <c r="AJ121" s="372">
        <f t="shared" si="19"/>
        <v>5126.3999999999996</v>
      </c>
      <c r="AK121" s="372">
        <f t="shared" si="19"/>
        <v>5468.16</v>
      </c>
      <c r="AL121" s="372">
        <f t="shared" si="19"/>
        <v>5809.92</v>
      </c>
      <c r="AM121" s="372">
        <f t="shared" si="19"/>
        <v>6151.6799999999994</v>
      </c>
      <c r="AN121" s="372">
        <f t="shared" si="19"/>
        <v>6493.44</v>
      </c>
      <c r="AO121" s="372">
        <f t="shared" si="19"/>
        <v>6835.1999999999989</v>
      </c>
      <c r="AP121" s="375">
        <f>AP120+U191</f>
        <v>3.5599999999999996</v>
      </c>
    </row>
    <row r="122" spans="1:42" x14ac:dyDescent="0.15">
      <c r="A122" s="238" t="s">
        <v>130</v>
      </c>
      <c r="B122" s="241">
        <f t="shared" si="10"/>
        <v>1325</v>
      </c>
      <c r="C122" s="241">
        <f t="shared" si="10"/>
        <v>1350</v>
      </c>
      <c r="D122" s="241">
        <f t="shared" si="10"/>
        <v>1395</v>
      </c>
      <c r="E122" s="241">
        <f t="shared" si="10"/>
        <v>1606</v>
      </c>
      <c r="F122" s="241">
        <f t="shared" si="10"/>
        <v>1785</v>
      </c>
      <c r="G122" s="241">
        <f t="shared" si="10"/>
        <v>2083</v>
      </c>
      <c r="H122" s="241">
        <f t="shared" si="10"/>
        <v>2380</v>
      </c>
      <c r="I122" s="241">
        <f t="shared" si="10"/>
        <v>2678</v>
      </c>
      <c r="J122" s="241">
        <f t="shared" si="10"/>
        <v>2975</v>
      </c>
      <c r="K122" s="241">
        <f t="shared" si="10"/>
        <v>3273</v>
      </c>
      <c r="L122" s="241">
        <f t="shared" si="10"/>
        <v>3570</v>
      </c>
      <c r="M122" s="241">
        <f t="shared" si="10"/>
        <v>3868</v>
      </c>
      <c r="N122" s="241">
        <f t="shared" si="10"/>
        <v>4165</v>
      </c>
      <c r="O122" s="241">
        <f t="shared" si="10"/>
        <v>4463</v>
      </c>
      <c r="P122" s="241">
        <f t="shared" si="10"/>
        <v>4760</v>
      </c>
      <c r="Q122" s="241">
        <f t="shared" si="12"/>
        <v>5058</v>
      </c>
      <c r="R122" s="241">
        <f t="shared" si="12"/>
        <v>5355</v>
      </c>
      <c r="S122" s="241">
        <f t="shared" si="12"/>
        <v>5653</v>
      </c>
      <c r="T122" s="242">
        <f t="shared" si="12"/>
        <v>5950</v>
      </c>
      <c r="V122" s="239">
        <v>50</v>
      </c>
      <c r="W122" s="380">
        <f>$W$74*V122*$W$134</f>
        <v>1060</v>
      </c>
      <c r="X122" s="380">
        <f>$X$74*V122*$X$134</f>
        <v>1080</v>
      </c>
      <c r="Y122" s="380">
        <f>$Y$74*V122*$Y$134</f>
        <v>1116</v>
      </c>
      <c r="Z122" s="380">
        <f>$Z$74*V122*$Z$134</f>
        <v>1285</v>
      </c>
      <c r="AA122" s="380">
        <f>$AA$74*V122*$AA$134</f>
        <v>1428</v>
      </c>
      <c r="AB122" s="380">
        <f>$AB$74*V122*$AB$134</f>
        <v>1666</v>
      </c>
      <c r="AC122" s="380">
        <f>$AC$74*V122*$AC$134</f>
        <v>1904</v>
      </c>
      <c r="AD122" s="380">
        <f>$AD$74*V122*$AD$134</f>
        <v>2142</v>
      </c>
      <c r="AE122" s="380">
        <f>$AE$74*V122*$AE$134</f>
        <v>2380</v>
      </c>
      <c r="AF122" s="380">
        <f>$AF$74*V122*$AF$134</f>
        <v>2618</v>
      </c>
      <c r="AG122" s="372">
        <f>$AG$74*V122*$AG$134</f>
        <v>2856</v>
      </c>
      <c r="AH122" s="380">
        <f>$AH$74*V122*$AH$134</f>
        <v>3094</v>
      </c>
      <c r="AI122" s="380">
        <f>$AI$74*V122*$AI$134</f>
        <v>3332</v>
      </c>
      <c r="AJ122" s="380">
        <f>$AJ$74*V122*$AJ$134</f>
        <v>3570</v>
      </c>
      <c r="AK122" s="380">
        <f>$AK$74*V122*$AK$134</f>
        <v>3808</v>
      </c>
      <c r="AL122" s="380">
        <f>$AL$74*V122*$AL$134</f>
        <v>4046</v>
      </c>
      <c r="AM122" s="380">
        <f>$AM$74*V122*$AM$134</f>
        <v>4284</v>
      </c>
      <c r="AN122" s="380">
        <f>$AN$74*V122*$AN$134</f>
        <v>4522</v>
      </c>
      <c r="AO122" s="380">
        <f>$AO$74*V122*$AO$134</f>
        <v>4760</v>
      </c>
      <c r="AP122" s="222">
        <v>2.38</v>
      </c>
    </row>
    <row r="123" spans="1:42" x14ac:dyDescent="0.15">
      <c r="A123" s="244">
        <v>1250</v>
      </c>
      <c r="B123" s="245">
        <f t="shared" si="10"/>
        <v>1988</v>
      </c>
      <c r="C123" s="245">
        <f t="shared" si="10"/>
        <v>2040</v>
      </c>
      <c r="D123" s="245">
        <f t="shared" si="10"/>
        <v>2175</v>
      </c>
      <c r="E123" s="245">
        <f t="shared" si="10"/>
        <v>2500</v>
      </c>
      <c r="F123" s="245">
        <f t="shared" si="10"/>
        <v>2790</v>
      </c>
      <c r="G123" s="245">
        <f t="shared" si="10"/>
        <v>3220</v>
      </c>
      <c r="H123" s="245">
        <f t="shared" si="10"/>
        <v>3650</v>
      </c>
      <c r="I123" s="245">
        <f t="shared" si="10"/>
        <v>4106</v>
      </c>
      <c r="J123" s="245">
        <f t="shared" si="10"/>
        <v>4488</v>
      </c>
      <c r="K123" s="245">
        <f t="shared" si="10"/>
        <v>4923</v>
      </c>
      <c r="L123" s="245">
        <f t="shared" si="10"/>
        <v>5340</v>
      </c>
      <c r="M123" s="245">
        <f t="shared" si="10"/>
        <v>5785</v>
      </c>
      <c r="N123" s="245">
        <f t="shared" si="10"/>
        <v>6230</v>
      </c>
      <c r="O123" s="245">
        <f t="shared" si="10"/>
        <v>6675</v>
      </c>
      <c r="P123" s="245">
        <f t="shared" si="10"/>
        <v>7120</v>
      </c>
      <c r="Q123" s="245">
        <f t="shared" si="12"/>
        <v>7565</v>
      </c>
      <c r="R123" s="245">
        <f t="shared" si="12"/>
        <v>8010</v>
      </c>
      <c r="S123" s="245">
        <f t="shared" si="12"/>
        <v>8455</v>
      </c>
      <c r="T123" s="246">
        <f t="shared" si="12"/>
        <v>8900</v>
      </c>
      <c r="V123" s="239">
        <v>1250</v>
      </c>
      <c r="W123" s="380">
        <f t="shared" ref="W123:AO123" si="20">W122+B193</f>
        <v>1590</v>
      </c>
      <c r="X123" s="380">
        <f t="shared" si="20"/>
        <v>1632</v>
      </c>
      <c r="Y123" s="380">
        <f t="shared" si="20"/>
        <v>1740</v>
      </c>
      <c r="Z123" s="380">
        <f t="shared" si="20"/>
        <v>2000</v>
      </c>
      <c r="AA123" s="380">
        <f t="shared" si="20"/>
        <v>2232</v>
      </c>
      <c r="AB123" s="380">
        <f t="shared" si="20"/>
        <v>2576</v>
      </c>
      <c r="AC123" s="380">
        <f t="shared" si="20"/>
        <v>2920</v>
      </c>
      <c r="AD123" s="380">
        <f t="shared" si="20"/>
        <v>3285</v>
      </c>
      <c r="AE123" s="380">
        <f t="shared" si="20"/>
        <v>3590</v>
      </c>
      <c r="AF123" s="380">
        <f t="shared" si="20"/>
        <v>3938</v>
      </c>
      <c r="AG123" s="372">
        <f t="shared" si="20"/>
        <v>4272</v>
      </c>
      <c r="AH123" s="380">
        <f t="shared" si="20"/>
        <v>4628</v>
      </c>
      <c r="AI123" s="380">
        <f t="shared" si="20"/>
        <v>4984</v>
      </c>
      <c r="AJ123" s="380">
        <f t="shared" si="20"/>
        <v>5340</v>
      </c>
      <c r="AK123" s="380">
        <f t="shared" si="20"/>
        <v>5696</v>
      </c>
      <c r="AL123" s="380">
        <f t="shared" si="20"/>
        <v>6052</v>
      </c>
      <c r="AM123" s="380">
        <f t="shared" si="20"/>
        <v>6408</v>
      </c>
      <c r="AN123" s="380">
        <f t="shared" si="20"/>
        <v>6764</v>
      </c>
      <c r="AO123" s="380">
        <f t="shared" si="20"/>
        <v>7120</v>
      </c>
      <c r="AP123" s="222">
        <f>AP122+U193</f>
        <v>3.5599999999999996</v>
      </c>
    </row>
    <row r="124" spans="1:42" x14ac:dyDescent="0.15">
      <c r="A124" s="251" t="s">
        <v>131</v>
      </c>
      <c r="B124" s="248">
        <f t="shared" ref="B124:B133" si="21">ROUND(W124*$T$76,0)</f>
        <v>1378</v>
      </c>
      <c r="C124" s="248">
        <f t="shared" ref="C124:C133" si="22">ROUND(X124*$T$76,0)</f>
        <v>1404</v>
      </c>
      <c r="D124" s="248">
        <f t="shared" ref="D124:D133" si="23">ROUND(Y124*$T$76,0)</f>
        <v>1451</v>
      </c>
      <c r="E124" s="248">
        <f t="shared" ref="E124:E133" si="24">ROUND(Z124*$T$76,0)</f>
        <v>1671</v>
      </c>
      <c r="F124" s="248">
        <f t="shared" ref="F124:F133" si="25">ROUND(AA124*$T$76,0)</f>
        <v>1856</v>
      </c>
      <c r="G124" s="248">
        <f t="shared" ref="G124:G133" si="26">ROUND(AB124*$T$76,0)</f>
        <v>2166</v>
      </c>
      <c r="H124" s="248">
        <f t="shared" ref="H124:H133" si="27">ROUND(AC124*$T$76,0)</f>
        <v>2475</v>
      </c>
      <c r="I124" s="248">
        <f t="shared" ref="I124:I133" si="28">ROUND(AD124*$T$76,0)</f>
        <v>2785</v>
      </c>
      <c r="J124" s="248">
        <f t="shared" ref="J124:J133" si="29">ROUND(AE124*$T$76,0)</f>
        <v>3094</v>
      </c>
      <c r="K124" s="248">
        <f t="shared" ref="K124:K133" si="30">ROUND(AF124*$T$76,0)</f>
        <v>3403</v>
      </c>
      <c r="L124" s="248">
        <f t="shared" ref="L124:L133" si="31">ROUND(AG124*$T$76,0)</f>
        <v>3713</v>
      </c>
      <c r="M124" s="248">
        <f t="shared" ref="M124:M133" si="32">ROUND(AH124*$T$76,0)</f>
        <v>4022</v>
      </c>
      <c r="N124" s="248">
        <f t="shared" ref="N124:N133" si="33">ROUND(AI124*$T$76,0)</f>
        <v>4332</v>
      </c>
      <c r="O124" s="248">
        <f t="shared" ref="O124:O133" si="34">ROUND(AJ124*$T$76,0)</f>
        <v>4641</v>
      </c>
      <c r="P124" s="248">
        <f t="shared" ref="P124:P133" si="35">ROUND(AK124*$T$76,0)</f>
        <v>4950</v>
      </c>
      <c r="Q124" s="248">
        <f t="shared" si="12"/>
        <v>5260</v>
      </c>
      <c r="R124" s="248">
        <f t="shared" si="12"/>
        <v>5569</v>
      </c>
      <c r="S124" s="248">
        <f t="shared" si="12"/>
        <v>5879</v>
      </c>
      <c r="T124" s="249">
        <f t="shared" si="12"/>
        <v>6188</v>
      </c>
      <c r="V124" s="239">
        <v>52</v>
      </c>
      <c r="W124" s="380">
        <f>$W$74*V124*$W$134</f>
        <v>1102.3999999999999</v>
      </c>
      <c r="X124" s="380">
        <f>$X$74*V124*$X$134</f>
        <v>1123.2</v>
      </c>
      <c r="Y124" s="380">
        <f>$Y$74*V124*$Y$134</f>
        <v>1160.6400000000001</v>
      </c>
      <c r="Z124" s="380">
        <f>$Z$74*V124*$Z$134</f>
        <v>1336.3999999999999</v>
      </c>
      <c r="AA124" s="380">
        <f>$AA$74*V124*$AA$134</f>
        <v>1485.12</v>
      </c>
      <c r="AB124" s="380">
        <f>$AB$74*V124*$AB$134</f>
        <v>1732.6399999999999</v>
      </c>
      <c r="AC124" s="380">
        <f>$AC$74*V124*$AC$134</f>
        <v>1980.1599999999999</v>
      </c>
      <c r="AD124" s="380">
        <f>$AD$74*V124*$AD$134</f>
        <v>2227.6799999999998</v>
      </c>
      <c r="AE124" s="380">
        <f>$AE$74*V124*$AE$134</f>
        <v>2475.1999999999998</v>
      </c>
      <c r="AF124" s="380">
        <f>$AF$74*V124*$AF$134</f>
        <v>2722.72</v>
      </c>
      <c r="AG124" s="372">
        <f>$AG$74*V124*$AG$134</f>
        <v>2970.24</v>
      </c>
      <c r="AH124" s="380">
        <f>$AH$74*V124*$AH$134</f>
        <v>3217.7599999999998</v>
      </c>
      <c r="AI124" s="380">
        <f>$AI$74*V124*$AI$134</f>
        <v>3465.2799999999997</v>
      </c>
      <c r="AJ124" s="380">
        <f>$AJ$74*V124*$AJ$134</f>
        <v>3712.7999999999997</v>
      </c>
      <c r="AK124" s="380">
        <f>$AK$74*V124*$AK$134</f>
        <v>3960.3199999999997</v>
      </c>
      <c r="AL124" s="380">
        <f>$AL$74*V124*$AL$134</f>
        <v>4207.84</v>
      </c>
      <c r="AM124" s="380">
        <f>$AM$74*V124*$AM$134</f>
        <v>4455.3599999999997</v>
      </c>
      <c r="AN124" s="380">
        <f>$AN$74*V124*$AN$134</f>
        <v>4702.88</v>
      </c>
      <c r="AO124" s="380">
        <f>$AO$74*V124*$AO$134</f>
        <v>4950.3999999999996</v>
      </c>
      <c r="AP124" s="222">
        <v>2.38</v>
      </c>
    </row>
    <row r="125" spans="1:42" x14ac:dyDescent="0.15">
      <c r="A125" s="244">
        <v>1300</v>
      </c>
      <c r="B125" s="245">
        <f t="shared" si="21"/>
        <v>2067</v>
      </c>
      <c r="C125" s="245">
        <f t="shared" si="22"/>
        <v>2122</v>
      </c>
      <c r="D125" s="245">
        <f t="shared" si="23"/>
        <v>2262</v>
      </c>
      <c r="E125" s="245">
        <f t="shared" si="24"/>
        <v>2600</v>
      </c>
      <c r="F125" s="245">
        <f t="shared" si="25"/>
        <v>2902</v>
      </c>
      <c r="G125" s="245">
        <f t="shared" si="26"/>
        <v>3349</v>
      </c>
      <c r="H125" s="245">
        <f t="shared" si="27"/>
        <v>3796</v>
      </c>
      <c r="I125" s="245">
        <f t="shared" si="28"/>
        <v>4271</v>
      </c>
      <c r="J125" s="245">
        <f t="shared" si="29"/>
        <v>4667</v>
      </c>
      <c r="K125" s="245">
        <f t="shared" si="30"/>
        <v>5119</v>
      </c>
      <c r="L125" s="245">
        <f t="shared" si="31"/>
        <v>5554</v>
      </c>
      <c r="M125" s="245">
        <f t="shared" si="32"/>
        <v>6016</v>
      </c>
      <c r="N125" s="245">
        <f t="shared" si="33"/>
        <v>6479</v>
      </c>
      <c r="O125" s="245">
        <f t="shared" si="34"/>
        <v>6942</v>
      </c>
      <c r="P125" s="245">
        <f t="shared" si="35"/>
        <v>7405</v>
      </c>
      <c r="Q125" s="245">
        <f t="shared" si="12"/>
        <v>7868</v>
      </c>
      <c r="R125" s="245">
        <f t="shared" si="12"/>
        <v>8330</v>
      </c>
      <c r="S125" s="245">
        <f t="shared" si="12"/>
        <v>8793</v>
      </c>
      <c r="T125" s="246">
        <f t="shared" si="12"/>
        <v>9256</v>
      </c>
      <c r="V125" s="239">
        <v>1300</v>
      </c>
      <c r="W125" s="380">
        <f t="shared" ref="W125:AO125" si="36">W124+B195</f>
        <v>1653.6</v>
      </c>
      <c r="X125" s="380">
        <f t="shared" si="36"/>
        <v>1697.2800000000002</v>
      </c>
      <c r="Y125" s="380">
        <f t="shared" si="36"/>
        <v>1809.6000000000001</v>
      </c>
      <c r="Z125" s="380">
        <f t="shared" si="36"/>
        <v>2080</v>
      </c>
      <c r="AA125" s="380">
        <f t="shared" si="36"/>
        <v>2321.2799999999997</v>
      </c>
      <c r="AB125" s="380">
        <f t="shared" si="36"/>
        <v>2679.04</v>
      </c>
      <c r="AC125" s="380">
        <f t="shared" si="36"/>
        <v>3036.8</v>
      </c>
      <c r="AD125" s="380">
        <f t="shared" si="36"/>
        <v>3416.3999999999996</v>
      </c>
      <c r="AE125" s="380">
        <f t="shared" si="36"/>
        <v>3733.5999999999995</v>
      </c>
      <c r="AF125" s="380">
        <f t="shared" si="36"/>
        <v>4095.5199999999995</v>
      </c>
      <c r="AG125" s="372">
        <f t="shared" si="36"/>
        <v>4442.8799999999992</v>
      </c>
      <c r="AH125" s="380">
        <f t="shared" si="36"/>
        <v>4813.12</v>
      </c>
      <c r="AI125" s="380">
        <f t="shared" si="36"/>
        <v>5183.3599999999997</v>
      </c>
      <c r="AJ125" s="380">
        <f t="shared" si="36"/>
        <v>5553.5999999999995</v>
      </c>
      <c r="AK125" s="380">
        <f t="shared" si="36"/>
        <v>5923.84</v>
      </c>
      <c r="AL125" s="380">
        <f t="shared" si="36"/>
        <v>6294.08</v>
      </c>
      <c r="AM125" s="380">
        <f t="shared" si="36"/>
        <v>6664.32</v>
      </c>
      <c r="AN125" s="380">
        <f t="shared" si="36"/>
        <v>7034.5599999999995</v>
      </c>
      <c r="AO125" s="380">
        <f t="shared" si="36"/>
        <v>7404.7999999999993</v>
      </c>
      <c r="AP125" s="222">
        <f>AP124+U195</f>
        <v>3.5599999999999996</v>
      </c>
    </row>
    <row r="126" spans="1:42" x14ac:dyDescent="0.15">
      <c r="A126" s="251" t="s">
        <v>132</v>
      </c>
      <c r="B126" s="248">
        <f t="shared" si="21"/>
        <v>1431</v>
      </c>
      <c r="C126" s="248">
        <f t="shared" si="22"/>
        <v>1458</v>
      </c>
      <c r="D126" s="248">
        <f t="shared" si="23"/>
        <v>1507</v>
      </c>
      <c r="E126" s="248">
        <f t="shared" si="24"/>
        <v>1735</v>
      </c>
      <c r="F126" s="248">
        <f t="shared" si="25"/>
        <v>1928</v>
      </c>
      <c r="G126" s="248">
        <f t="shared" si="26"/>
        <v>2249</v>
      </c>
      <c r="H126" s="248">
        <f t="shared" si="27"/>
        <v>2570</v>
      </c>
      <c r="I126" s="248">
        <f t="shared" si="28"/>
        <v>2892</v>
      </c>
      <c r="J126" s="248">
        <f t="shared" si="29"/>
        <v>3213</v>
      </c>
      <c r="K126" s="248">
        <f t="shared" si="30"/>
        <v>3534</v>
      </c>
      <c r="L126" s="248">
        <f t="shared" si="31"/>
        <v>3856</v>
      </c>
      <c r="M126" s="248">
        <f t="shared" si="32"/>
        <v>4177</v>
      </c>
      <c r="N126" s="248">
        <f t="shared" si="33"/>
        <v>4498</v>
      </c>
      <c r="O126" s="248">
        <f t="shared" si="34"/>
        <v>4820</v>
      </c>
      <c r="P126" s="248">
        <f t="shared" si="35"/>
        <v>5141</v>
      </c>
      <c r="Q126" s="248">
        <f t="shared" si="12"/>
        <v>5462</v>
      </c>
      <c r="R126" s="248">
        <f t="shared" si="12"/>
        <v>5783</v>
      </c>
      <c r="S126" s="248">
        <f t="shared" si="12"/>
        <v>6105</v>
      </c>
      <c r="T126" s="249">
        <f t="shared" si="12"/>
        <v>6426</v>
      </c>
      <c r="V126" s="239">
        <v>54</v>
      </c>
      <c r="W126" s="380">
        <f>$W$74*V126*$W$134</f>
        <v>1144.8</v>
      </c>
      <c r="X126" s="380">
        <f>$X$74*V126*$X$134</f>
        <v>1166.4000000000001</v>
      </c>
      <c r="Y126" s="380">
        <f>$Y$74*V126*$Y$134</f>
        <v>1205.28</v>
      </c>
      <c r="Z126" s="380">
        <f>$Z$74*V126*$Z$134</f>
        <v>1387.8</v>
      </c>
      <c r="AA126" s="380">
        <f>$AA$74*V126*$AA$134</f>
        <v>1542.24</v>
      </c>
      <c r="AB126" s="380">
        <f>$AB$74*V126*$AB$134</f>
        <v>1799.28</v>
      </c>
      <c r="AC126" s="380">
        <f>$AC$74*V126*$AC$134</f>
        <v>2056.3199999999997</v>
      </c>
      <c r="AD126" s="380">
        <f>$AD$74*V126*$AD$134</f>
        <v>2313.3599999999997</v>
      </c>
      <c r="AE126" s="380">
        <f>$AE$74*V126*$AE$134</f>
        <v>2570.4</v>
      </c>
      <c r="AF126" s="380">
        <f>$AF$74*V126*$AF$134</f>
        <v>2827.44</v>
      </c>
      <c r="AG126" s="372">
        <f>$AG$74*V126*$AG$134</f>
        <v>3084.48</v>
      </c>
      <c r="AH126" s="380">
        <f>$AH$74*V126*$AH$134</f>
        <v>3341.52</v>
      </c>
      <c r="AI126" s="380">
        <f>$AI$74*V126*$AI$134</f>
        <v>3598.56</v>
      </c>
      <c r="AJ126" s="380">
        <f>$AJ$74*V126*$AJ$134</f>
        <v>3855.6</v>
      </c>
      <c r="AK126" s="380">
        <f>$AK$74*V126*$AK$134</f>
        <v>4112.6399999999994</v>
      </c>
      <c r="AL126" s="380">
        <f>$AL$74*V126*$AL$134</f>
        <v>4369.6799999999994</v>
      </c>
      <c r="AM126" s="380">
        <f>$AM$74*V126*$AM$134</f>
        <v>4626.7199999999993</v>
      </c>
      <c r="AN126" s="380">
        <f>$AN$74*V126*$AN$134</f>
        <v>4883.76</v>
      </c>
      <c r="AO126" s="380">
        <f>$AO$74*V126*$AO$134</f>
        <v>5140.8</v>
      </c>
      <c r="AP126" s="222">
        <v>2.38</v>
      </c>
    </row>
    <row r="127" spans="1:42" x14ac:dyDescent="0.15">
      <c r="A127" s="244">
        <v>1350</v>
      </c>
      <c r="B127" s="245">
        <f t="shared" si="21"/>
        <v>2147</v>
      </c>
      <c r="C127" s="245">
        <f t="shared" si="22"/>
        <v>2203</v>
      </c>
      <c r="D127" s="245">
        <f t="shared" si="23"/>
        <v>2349</v>
      </c>
      <c r="E127" s="245">
        <f t="shared" si="24"/>
        <v>2700</v>
      </c>
      <c r="F127" s="245">
        <f t="shared" si="25"/>
        <v>3013</v>
      </c>
      <c r="G127" s="245">
        <f t="shared" si="26"/>
        <v>3478</v>
      </c>
      <c r="H127" s="245">
        <f t="shared" si="27"/>
        <v>3942</v>
      </c>
      <c r="I127" s="245">
        <f t="shared" si="28"/>
        <v>4435</v>
      </c>
      <c r="J127" s="245">
        <f t="shared" si="29"/>
        <v>4847</v>
      </c>
      <c r="K127" s="245">
        <f t="shared" si="30"/>
        <v>5316</v>
      </c>
      <c r="L127" s="245">
        <f t="shared" si="31"/>
        <v>5767</v>
      </c>
      <c r="M127" s="245">
        <f t="shared" si="32"/>
        <v>6248</v>
      </c>
      <c r="N127" s="245">
        <f t="shared" si="33"/>
        <v>6728</v>
      </c>
      <c r="O127" s="245">
        <f t="shared" si="34"/>
        <v>7209</v>
      </c>
      <c r="P127" s="245">
        <f t="shared" si="35"/>
        <v>7690</v>
      </c>
      <c r="Q127" s="245">
        <f t="shared" si="12"/>
        <v>8170</v>
      </c>
      <c r="R127" s="245">
        <f t="shared" si="12"/>
        <v>8651</v>
      </c>
      <c r="S127" s="245">
        <f t="shared" si="12"/>
        <v>9131</v>
      </c>
      <c r="T127" s="246">
        <f t="shared" si="12"/>
        <v>9612</v>
      </c>
      <c r="V127" s="239">
        <v>1350</v>
      </c>
      <c r="W127" s="380">
        <f t="shared" ref="W127:AO127" si="37">W126+B197</f>
        <v>1717.1999999999998</v>
      </c>
      <c r="X127" s="380">
        <f t="shared" si="37"/>
        <v>1762.5600000000002</v>
      </c>
      <c r="Y127" s="380">
        <f t="shared" si="37"/>
        <v>1879.2</v>
      </c>
      <c r="Z127" s="380">
        <f t="shared" si="37"/>
        <v>2160</v>
      </c>
      <c r="AA127" s="380">
        <f t="shared" si="37"/>
        <v>2410.56</v>
      </c>
      <c r="AB127" s="380">
        <f t="shared" si="37"/>
        <v>2782.08</v>
      </c>
      <c r="AC127" s="380">
        <f t="shared" si="37"/>
        <v>3153.5999999999995</v>
      </c>
      <c r="AD127" s="380">
        <f t="shared" si="37"/>
        <v>3547.7999999999997</v>
      </c>
      <c r="AE127" s="380">
        <f t="shared" si="37"/>
        <v>3877.2</v>
      </c>
      <c r="AF127" s="380">
        <f t="shared" si="37"/>
        <v>4253.04</v>
      </c>
      <c r="AG127" s="372">
        <f t="shared" si="37"/>
        <v>4613.76</v>
      </c>
      <c r="AH127" s="380">
        <f t="shared" si="37"/>
        <v>4998.24</v>
      </c>
      <c r="AI127" s="380">
        <f t="shared" si="37"/>
        <v>5382.7199999999993</v>
      </c>
      <c r="AJ127" s="380">
        <f t="shared" si="37"/>
        <v>5767.2</v>
      </c>
      <c r="AK127" s="380">
        <f t="shared" si="37"/>
        <v>6151.6799999999994</v>
      </c>
      <c r="AL127" s="380">
        <f t="shared" si="37"/>
        <v>6536.16</v>
      </c>
      <c r="AM127" s="380">
        <f t="shared" si="37"/>
        <v>6920.6399999999994</v>
      </c>
      <c r="AN127" s="380">
        <f t="shared" si="37"/>
        <v>7305.12</v>
      </c>
      <c r="AO127" s="380">
        <f t="shared" si="37"/>
        <v>7689.6</v>
      </c>
      <c r="AP127" s="222">
        <f>AP126+U197</f>
        <v>3.5599999999999996</v>
      </c>
    </row>
    <row r="128" spans="1:42" x14ac:dyDescent="0.15">
      <c r="A128" s="251" t="s">
        <v>133</v>
      </c>
      <c r="B128" s="248">
        <f t="shared" si="21"/>
        <v>1484</v>
      </c>
      <c r="C128" s="248">
        <f t="shared" si="22"/>
        <v>1512</v>
      </c>
      <c r="D128" s="248">
        <f t="shared" si="23"/>
        <v>1562</v>
      </c>
      <c r="E128" s="248">
        <f t="shared" si="24"/>
        <v>1799</v>
      </c>
      <c r="F128" s="248">
        <f t="shared" si="25"/>
        <v>1999</v>
      </c>
      <c r="G128" s="248">
        <f t="shared" si="26"/>
        <v>2332</v>
      </c>
      <c r="H128" s="248">
        <f t="shared" si="27"/>
        <v>2666</v>
      </c>
      <c r="I128" s="248">
        <f t="shared" si="28"/>
        <v>2999</v>
      </c>
      <c r="J128" s="248">
        <f t="shared" si="29"/>
        <v>3332</v>
      </c>
      <c r="K128" s="248">
        <f t="shared" si="30"/>
        <v>3665</v>
      </c>
      <c r="L128" s="248">
        <f t="shared" si="31"/>
        <v>3998</v>
      </c>
      <c r="M128" s="248">
        <f t="shared" si="32"/>
        <v>4332</v>
      </c>
      <c r="N128" s="248">
        <f t="shared" si="33"/>
        <v>4665</v>
      </c>
      <c r="O128" s="248">
        <f t="shared" si="34"/>
        <v>4998</v>
      </c>
      <c r="P128" s="248">
        <f t="shared" si="35"/>
        <v>5331</v>
      </c>
      <c r="Q128" s="248">
        <f t="shared" si="12"/>
        <v>5664</v>
      </c>
      <c r="R128" s="248">
        <f t="shared" si="12"/>
        <v>5998</v>
      </c>
      <c r="S128" s="248">
        <f t="shared" si="12"/>
        <v>6331</v>
      </c>
      <c r="T128" s="249">
        <f t="shared" si="12"/>
        <v>6664</v>
      </c>
      <c r="V128" s="239">
        <v>56</v>
      </c>
      <c r="W128" s="380">
        <f>$W$74*V128*$W$134</f>
        <v>1187.2</v>
      </c>
      <c r="X128" s="380">
        <f>$X$74*V128*$X$134</f>
        <v>1209.6000000000001</v>
      </c>
      <c r="Y128" s="380">
        <f>$Y$74*V128*$Y$134</f>
        <v>1249.92</v>
      </c>
      <c r="Z128" s="380">
        <f>$Z$74*V128*$Z$134</f>
        <v>1439.1999999999998</v>
      </c>
      <c r="AA128" s="380">
        <f>$AA$74*V128*$AA$134</f>
        <v>1599.36</v>
      </c>
      <c r="AB128" s="380">
        <f>$AB$74*V128*$AB$134</f>
        <v>1865.9199999999998</v>
      </c>
      <c r="AC128" s="380">
        <f>$AC$74*V128*$AC$134</f>
        <v>2132.48</v>
      </c>
      <c r="AD128" s="380">
        <f>$AD$74*V128*$AD$134</f>
        <v>2399.04</v>
      </c>
      <c r="AE128" s="380">
        <f>$AE$74*V128*$AE$134</f>
        <v>2665.6</v>
      </c>
      <c r="AF128" s="380">
        <f>$AF$74*V128*$AF$134</f>
        <v>2932.16</v>
      </c>
      <c r="AG128" s="372">
        <f>$AG$74*V128*$AG$134</f>
        <v>3198.72</v>
      </c>
      <c r="AH128" s="380">
        <f>$AH$74*V128*$AH$134</f>
        <v>3465.2799999999997</v>
      </c>
      <c r="AI128" s="380">
        <f>$AI$74*V128*$AI$134</f>
        <v>3731.8399999999997</v>
      </c>
      <c r="AJ128" s="380">
        <f>$AJ$74*V128*$AJ$134</f>
        <v>3998.3999999999996</v>
      </c>
      <c r="AK128" s="380">
        <f>$AK$74*V128*$AK$134</f>
        <v>4264.96</v>
      </c>
      <c r="AL128" s="380">
        <f>$AL$74*V128*$AL$134</f>
        <v>4531.5199999999995</v>
      </c>
      <c r="AM128" s="380">
        <f>$AM$74*V128*$AM$134</f>
        <v>4798.08</v>
      </c>
      <c r="AN128" s="380">
        <f>$AN$74*V128*$AN$134</f>
        <v>5064.6399999999994</v>
      </c>
      <c r="AO128" s="380">
        <f>$AO$74*V128*$AO$134</f>
        <v>5331.2</v>
      </c>
      <c r="AP128" s="222">
        <v>2.38</v>
      </c>
    </row>
    <row r="129" spans="1:45" x14ac:dyDescent="0.15">
      <c r="A129" s="244">
        <v>1400</v>
      </c>
      <c r="B129" s="245">
        <f t="shared" si="21"/>
        <v>2226</v>
      </c>
      <c r="C129" s="245">
        <f t="shared" si="22"/>
        <v>2285</v>
      </c>
      <c r="D129" s="245">
        <f t="shared" si="23"/>
        <v>2436</v>
      </c>
      <c r="E129" s="245">
        <f t="shared" si="24"/>
        <v>2800</v>
      </c>
      <c r="F129" s="245">
        <f t="shared" si="25"/>
        <v>3125</v>
      </c>
      <c r="G129" s="245">
        <f t="shared" si="26"/>
        <v>3606</v>
      </c>
      <c r="H129" s="245">
        <f t="shared" si="27"/>
        <v>4088</v>
      </c>
      <c r="I129" s="245">
        <f t="shared" si="28"/>
        <v>4599</v>
      </c>
      <c r="J129" s="245">
        <f t="shared" si="29"/>
        <v>5026</v>
      </c>
      <c r="K129" s="245">
        <f t="shared" si="30"/>
        <v>5513</v>
      </c>
      <c r="L129" s="245">
        <f t="shared" si="31"/>
        <v>5981</v>
      </c>
      <c r="M129" s="245">
        <f t="shared" si="32"/>
        <v>6479</v>
      </c>
      <c r="N129" s="245">
        <f t="shared" si="33"/>
        <v>6978</v>
      </c>
      <c r="O129" s="245">
        <f t="shared" si="34"/>
        <v>7476</v>
      </c>
      <c r="P129" s="245">
        <f t="shared" si="35"/>
        <v>7974</v>
      </c>
      <c r="Q129" s="245">
        <f t="shared" si="12"/>
        <v>8473</v>
      </c>
      <c r="R129" s="245">
        <f t="shared" si="12"/>
        <v>8971</v>
      </c>
      <c r="S129" s="245">
        <f t="shared" si="12"/>
        <v>9470</v>
      </c>
      <c r="T129" s="246">
        <f t="shared" si="12"/>
        <v>9968</v>
      </c>
      <c r="V129" s="239">
        <v>1400</v>
      </c>
      <c r="W129" s="380">
        <f t="shared" ref="W129:AO129" si="38">W128+B199</f>
        <v>1780.8000000000002</v>
      </c>
      <c r="X129" s="380">
        <f t="shared" si="38"/>
        <v>1827.8400000000001</v>
      </c>
      <c r="Y129" s="380">
        <f t="shared" si="38"/>
        <v>1948.8000000000002</v>
      </c>
      <c r="Z129" s="380">
        <f t="shared" si="38"/>
        <v>2240</v>
      </c>
      <c r="AA129" s="380">
        <f t="shared" si="38"/>
        <v>2499.84</v>
      </c>
      <c r="AB129" s="380">
        <f t="shared" si="38"/>
        <v>2885.12</v>
      </c>
      <c r="AC129" s="380">
        <f t="shared" si="38"/>
        <v>3270.4</v>
      </c>
      <c r="AD129" s="380">
        <f t="shared" si="38"/>
        <v>3679.2</v>
      </c>
      <c r="AE129" s="380">
        <f t="shared" si="38"/>
        <v>4020.8</v>
      </c>
      <c r="AF129" s="380">
        <f t="shared" si="38"/>
        <v>4410.5599999999995</v>
      </c>
      <c r="AG129" s="372">
        <f t="shared" si="38"/>
        <v>4784.6399999999994</v>
      </c>
      <c r="AH129" s="380">
        <f t="shared" si="38"/>
        <v>5183.3599999999997</v>
      </c>
      <c r="AI129" s="380">
        <f t="shared" si="38"/>
        <v>5582.08</v>
      </c>
      <c r="AJ129" s="380">
        <f t="shared" si="38"/>
        <v>5980.7999999999993</v>
      </c>
      <c r="AK129" s="380">
        <f t="shared" si="38"/>
        <v>6379.52</v>
      </c>
      <c r="AL129" s="380">
        <f t="shared" si="38"/>
        <v>6778.24</v>
      </c>
      <c r="AM129" s="380">
        <f t="shared" si="38"/>
        <v>7176.9599999999991</v>
      </c>
      <c r="AN129" s="380">
        <f t="shared" si="38"/>
        <v>7575.6799999999994</v>
      </c>
      <c r="AO129" s="380">
        <f t="shared" si="38"/>
        <v>7974.4</v>
      </c>
      <c r="AP129" s="222">
        <f>AP128+U199</f>
        <v>3.5599999999999996</v>
      </c>
    </row>
    <row r="130" spans="1:45" x14ac:dyDescent="0.15">
      <c r="A130" s="251" t="s">
        <v>134</v>
      </c>
      <c r="B130" s="248">
        <f t="shared" si="21"/>
        <v>1537</v>
      </c>
      <c r="C130" s="248">
        <f t="shared" si="22"/>
        <v>1566</v>
      </c>
      <c r="D130" s="248">
        <f t="shared" si="23"/>
        <v>1618</v>
      </c>
      <c r="E130" s="248">
        <f t="shared" si="24"/>
        <v>1863</v>
      </c>
      <c r="F130" s="248">
        <f t="shared" si="25"/>
        <v>2071</v>
      </c>
      <c r="G130" s="248">
        <f t="shared" si="26"/>
        <v>2416</v>
      </c>
      <c r="H130" s="248">
        <f t="shared" si="27"/>
        <v>2761</v>
      </c>
      <c r="I130" s="248">
        <f t="shared" si="28"/>
        <v>3106</v>
      </c>
      <c r="J130" s="248">
        <f t="shared" si="29"/>
        <v>3451</v>
      </c>
      <c r="K130" s="248">
        <f t="shared" si="30"/>
        <v>3796</v>
      </c>
      <c r="L130" s="248">
        <f t="shared" si="31"/>
        <v>4141</v>
      </c>
      <c r="M130" s="248">
        <f t="shared" si="32"/>
        <v>4486</v>
      </c>
      <c r="N130" s="248">
        <f t="shared" si="33"/>
        <v>4831</v>
      </c>
      <c r="O130" s="248">
        <f t="shared" si="34"/>
        <v>5177</v>
      </c>
      <c r="P130" s="248">
        <f t="shared" si="35"/>
        <v>5522</v>
      </c>
      <c r="Q130" s="248">
        <f t="shared" si="12"/>
        <v>5867</v>
      </c>
      <c r="R130" s="248">
        <f t="shared" si="12"/>
        <v>6212</v>
      </c>
      <c r="S130" s="248">
        <f t="shared" si="12"/>
        <v>6557</v>
      </c>
      <c r="T130" s="249">
        <f t="shared" si="12"/>
        <v>6902</v>
      </c>
      <c r="V130" s="239">
        <v>58</v>
      </c>
      <c r="W130" s="380">
        <f>$W$74*V130*$W$134</f>
        <v>1229.5999999999999</v>
      </c>
      <c r="X130" s="380">
        <f>$X$74*V130*$X$134</f>
        <v>1252.8</v>
      </c>
      <c r="Y130" s="380">
        <f>$Y$74*V130*$Y$134</f>
        <v>1294.56</v>
      </c>
      <c r="Z130" s="380">
        <f>$Z$74*V130*$Z$134</f>
        <v>1490.6</v>
      </c>
      <c r="AA130" s="380">
        <f>$AA$74*V130*$AA$134</f>
        <v>1656.48</v>
      </c>
      <c r="AB130" s="380">
        <f>$AB$74*V130*$AB$134</f>
        <v>1932.56</v>
      </c>
      <c r="AC130" s="380">
        <f>$AC$74*V130*$AC$134</f>
        <v>2208.64</v>
      </c>
      <c r="AD130" s="380">
        <f>$AD$74*V130*$AD$134</f>
        <v>2484.7199999999998</v>
      </c>
      <c r="AE130" s="380">
        <f>$AE$74*V130*$AE$134</f>
        <v>2760.7999999999997</v>
      </c>
      <c r="AF130" s="380">
        <f>$AF$74*V130*$AF$134</f>
        <v>3036.8799999999997</v>
      </c>
      <c r="AG130" s="372">
        <f>$AG$74*V130*$AG$134</f>
        <v>3312.96</v>
      </c>
      <c r="AH130" s="380">
        <f>$AH$74*V130*$AH$134</f>
        <v>3589.04</v>
      </c>
      <c r="AI130" s="380">
        <f>$AI$74*V130*$AI$134</f>
        <v>3865.12</v>
      </c>
      <c r="AJ130" s="380">
        <f>$AJ$74*V130*$AJ$134</f>
        <v>4141.2</v>
      </c>
      <c r="AK130" s="380">
        <f>$AK$74*V130*$AK$134</f>
        <v>4417.28</v>
      </c>
      <c r="AL130" s="380">
        <f>$AL$74*V130*$AL$134</f>
        <v>4693.3599999999997</v>
      </c>
      <c r="AM130" s="380">
        <f>$AM$74*V130*$AM$134</f>
        <v>4969.4399999999996</v>
      </c>
      <c r="AN130" s="380">
        <f>$AN$74*V130*$AN$134</f>
        <v>5245.5199999999995</v>
      </c>
      <c r="AO130" s="380">
        <f>$AO$74*V130*$AO$134</f>
        <v>5521.5999999999995</v>
      </c>
      <c r="AP130" s="222">
        <v>2.38</v>
      </c>
    </row>
    <row r="131" spans="1:45" x14ac:dyDescent="0.15">
      <c r="A131" s="244">
        <v>1450</v>
      </c>
      <c r="B131" s="245">
        <f t="shared" si="21"/>
        <v>2306</v>
      </c>
      <c r="C131" s="245">
        <f t="shared" si="22"/>
        <v>2366</v>
      </c>
      <c r="D131" s="245">
        <f t="shared" si="23"/>
        <v>2523</v>
      </c>
      <c r="E131" s="245">
        <f t="shared" si="24"/>
        <v>2900</v>
      </c>
      <c r="F131" s="245">
        <f t="shared" si="25"/>
        <v>3236</v>
      </c>
      <c r="G131" s="245">
        <f t="shared" si="26"/>
        <v>3735</v>
      </c>
      <c r="H131" s="245">
        <f t="shared" si="27"/>
        <v>4234</v>
      </c>
      <c r="I131" s="245">
        <f t="shared" si="28"/>
        <v>4763</v>
      </c>
      <c r="J131" s="245">
        <f t="shared" si="29"/>
        <v>5206</v>
      </c>
      <c r="K131" s="245">
        <f t="shared" si="30"/>
        <v>5710</v>
      </c>
      <c r="L131" s="245">
        <f t="shared" si="31"/>
        <v>6194</v>
      </c>
      <c r="M131" s="245">
        <f t="shared" si="32"/>
        <v>6711</v>
      </c>
      <c r="N131" s="245">
        <f t="shared" si="33"/>
        <v>7227</v>
      </c>
      <c r="O131" s="245">
        <f t="shared" si="34"/>
        <v>7743</v>
      </c>
      <c r="P131" s="245">
        <f t="shared" si="35"/>
        <v>8259</v>
      </c>
      <c r="Q131" s="245">
        <f t="shared" si="12"/>
        <v>8775</v>
      </c>
      <c r="R131" s="245">
        <f t="shared" si="12"/>
        <v>9292</v>
      </c>
      <c r="S131" s="245">
        <f t="shared" si="12"/>
        <v>9808</v>
      </c>
      <c r="T131" s="246">
        <f t="shared" si="12"/>
        <v>10324</v>
      </c>
      <c r="V131" s="239">
        <v>1450</v>
      </c>
      <c r="W131" s="380">
        <f t="shared" ref="W131:AO131" si="39">W130+B201</f>
        <v>1844.3999999999999</v>
      </c>
      <c r="X131" s="380">
        <f t="shared" si="39"/>
        <v>1893.12</v>
      </c>
      <c r="Y131" s="380">
        <f t="shared" si="39"/>
        <v>2018.4</v>
      </c>
      <c r="Z131" s="380">
        <f t="shared" si="39"/>
        <v>2320</v>
      </c>
      <c r="AA131" s="380">
        <f t="shared" si="39"/>
        <v>2589.12</v>
      </c>
      <c r="AB131" s="380">
        <f t="shared" si="39"/>
        <v>2988.16</v>
      </c>
      <c r="AC131" s="380">
        <f t="shared" si="39"/>
        <v>3387.2</v>
      </c>
      <c r="AD131" s="380">
        <f t="shared" si="39"/>
        <v>3810.6</v>
      </c>
      <c r="AE131" s="380">
        <f t="shared" si="39"/>
        <v>4164.3999999999996</v>
      </c>
      <c r="AF131" s="380">
        <f t="shared" si="39"/>
        <v>4568.08</v>
      </c>
      <c r="AG131" s="372">
        <f t="shared" si="39"/>
        <v>4955.5200000000004</v>
      </c>
      <c r="AH131" s="380">
        <f t="shared" si="39"/>
        <v>5368.48</v>
      </c>
      <c r="AI131" s="380">
        <f t="shared" si="39"/>
        <v>5781.44</v>
      </c>
      <c r="AJ131" s="380">
        <f t="shared" si="39"/>
        <v>6194.4</v>
      </c>
      <c r="AK131" s="380">
        <f t="shared" si="39"/>
        <v>6607.36</v>
      </c>
      <c r="AL131" s="380">
        <f t="shared" si="39"/>
        <v>7020.32</v>
      </c>
      <c r="AM131" s="380">
        <f t="shared" si="39"/>
        <v>7433.2799999999988</v>
      </c>
      <c r="AN131" s="380">
        <f t="shared" si="39"/>
        <v>7846.24</v>
      </c>
      <c r="AO131" s="380">
        <f t="shared" si="39"/>
        <v>8259.1999999999989</v>
      </c>
      <c r="AP131" s="222">
        <f>AP130+U201</f>
        <v>3.5599999999999996</v>
      </c>
    </row>
    <row r="132" spans="1:45" x14ac:dyDescent="0.15">
      <c r="A132" s="251" t="s">
        <v>135</v>
      </c>
      <c r="B132" s="248">
        <f t="shared" si="21"/>
        <v>1590</v>
      </c>
      <c r="C132" s="248">
        <f t="shared" si="22"/>
        <v>1620</v>
      </c>
      <c r="D132" s="248">
        <f t="shared" si="23"/>
        <v>1674</v>
      </c>
      <c r="E132" s="248">
        <f t="shared" si="24"/>
        <v>1928</v>
      </c>
      <c r="F132" s="248">
        <f t="shared" si="25"/>
        <v>2142</v>
      </c>
      <c r="G132" s="248">
        <f t="shared" si="26"/>
        <v>2499</v>
      </c>
      <c r="H132" s="248">
        <f t="shared" si="27"/>
        <v>2856</v>
      </c>
      <c r="I132" s="248">
        <f t="shared" si="28"/>
        <v>3213</v>
      </c>
      <c r="J132" s="248">
        <f t="shared" si="29"/>
        <v>3570</v>
      </c>
      <c r="K132" s="248">
        <f t="shared" si="30"/>
        <v>3927</v>
      </c>
      <c r="L132" s="248">
        <f t="shared" si="31"/>
        <v>4284</v>
      </c>
      <c r="M132" s="248">
        <f t="shared" si="32"/>
        <v>4641</v>
      </c>
      <c r="N132" s="248">
        <f t="shared" si="33"/>
        <v>4998</v>
      </c>
      <c r="O132" s="248">
        <f t="shared" si="34"/>
        <v>5355</v>
      </c>
      <c r="P132" s="248">
        <f t="shared" si="35"/>
        <v>5712</v>
      </c>
      <c r="Q132" s="248">
        <f t="shared" si="12"/>
        <v>6069</v>
      </c>
      <c r="R132" s="248">
        <f t="shared" si="12"/>
        <v>6426</v>
      </c>
      <c r="S132" s="248">
        <f t="shared" si="12"/>
        <v>6783</v>
      </c>
      <c r="T132" s="249">
        <f t="shared" si="12"/>
        <v>7140</v>
      </c>
      <c r="V132" s="239">
        <v>60</v>
      </c>
      <c r="W132" s="380">
        <f>$W$74*V132*$W$134</f>
        <v>1272</v>
      </c>
      <c r="X132" s="380">
        <f>$X$74*V132*$X$134</f>
        <v>1296</v>
      </c>
      <c r="Y132" s="380">
        <f>$Y$74*V132*$Y$134</f>
        <v>1339.2</v>
      </c>
      <c r="Z132" s="380">
        <f>$Z$74*V132*$Z$134</f>
        <v>1542</v>
      </c>
      <c r="AA132" s="380">
        <f>$AA$74*V132*$AA$134</f>
        <v>1713.6</v>
      </c>
      <c r="AB132" s="380">
        <f>$AB$74*V132*$AB$134</f>
        <v>1999.1999999999998</v>
      </c>
      <c r="AC132" s="380">
        <f>$AC$74*V132*$AC$134</f>
        <v>2284.7999999999997</v>
      </c>
      <c r="AD132" s="380">
        <f>$AD$74*V132*$AD$134</f>
        <v>2570.4</v>
      </c>
      <c r="AE132" s="380">
        <f>$AE$74*V132*$AE$134</f>
        <v>2856</v>
      </c>
      <c r="AF132" s="380">
        <f>$AF$74*V132*$AF$134</f>
        <v>3141.6</v>
      </c>
      <c r="AG132" s="372">
        <f>$AG$74*V132*$AG$134</f>
        <v>3427.2</v>
      </c>
      <c r="AH132" s="380">
        <f>$AH$74*V132*$AH$134</f>
        <v>3712.7999999999997</v>
      </c>
      <c r="AI132" s="380">
        <f>$AI$74*V132*$AI$134</f>
        <v>3998.3999999999996</v>
      </c>
      <c r="AJ132" s="380">
        <f>$AJ$74*V132*$AJ$134</f>
        <v>4284</v>
      </c>
      <c r="AK132" s="380">
        <f>$AK$74*V132*$AK$134</f>
        <v>4569.5999999999995</v>
      </c>
      <c r="AL132" s="380">
        <f>$AL$74*V132*$AL$134</f>
        <v>4855.2</v>
      </c>
      <c r="AM132" s="380">
        <f>$AM$74*V132*$AM$134</f>
        <v>5140.8</v>
      </c>
      <c r="AN132" s="380">
        <f>$AN$74*V132*$AN$134</f>
        <v>5426.4</v>
      </c>
      <c r="AO132" s="380">
        <f>$AO$74*V132*$AO$134</f>
        <v>5712</v>
      </c>
      <c r="AP132" s="222">
        <v>2.38</v>
      </c>
    </row>
    <row r="133" spans="1:45" ht="13" thickBot="1" x14ac:dyDescent="0.2">
      <c r="A133" s="240">
        <v>1500</v>
      </c>
      <c r="B133" s="252">
        <f t="shared" si="21"/>
        <v>2385</v>
      </c>
      <c r="C133" s="252">
        <f t="shared" si="22"/>
        <v>2448</v>
      </c>
      <c r="D133" s="252">
        <f t="shared" si="23"/>
        <v>2610</v>
      </c>
      <c r="E133" s="252">
        <f t="shared" si="24"/>
        <v>3000</v>
      </c>
      <c r="F133" s="252">
        <f t="shared" si="25"/>
        <v>3348</v>
      </c>
      <c r="G133" s="252">
        <f t="shared" si="26"/>
        <v>3864</v>
      </c>
      <c r="H133" s="252">
        <f t="shared" si="27"/>
        <v>4380</v>
      </c>
      <c r="I133" s="252">
        <f t="shared" si="28"/>
        <v>4928</v>
      </c>
      <c r="J133" s="252">
        <f t="shared" si="29"/>
        <v>5385</v>
      </c>
      <c r="K133" s="252">
        <f t="shared" si="30"/>
        <v>5907</v>
      </c>
      <c r="L133" s="252">
        <f t="shared" si="31"/>
        <v>6408</v>
      </c>
      <c r="M133" s="252">
        <f t="shared" si="32"/>
        <v>6942</v>
      </c>
      <c r="N133" s="252">
        <f t="shared" si="33"/>
        <v>7476</v>
      </c>
      <c r="O133" s="252">
        <f t="shared" si="34"/>
        <v>8010</v>
      </c>
      <c r="P133" s="252">
        <f t="shared" si="35"/>
        <v>8544</v>
      </c>
      <c r="Q133" s="252">
        <f t="shared" si="12"/>
        <v>9078</v>
      </c>
      <c r="R133" s="252">
        <f t="shared" si="12"/>
        <v>9612</v>
      </c>
      <c r="S133" s="252">
        <f t="shared" si="12"/>
        <v>10146</v>
      </c>
      <c r="T133" s="253">
        <f t="shared" si="12"/>
        <v>10680</v>
      </c>
      <c r="V133" s="239">
        <v>1500</v>
      </c>
      <c r="W133" s="380">
        <f t="shared" ref="W133:AO133" si="40">W132+B203</f>
        <v>1908</v>
      </c>
      <c r="X133" s="380">
        <f t="shared" si="40"/>
        <v>1958.4</v>
      </c>
      <c r="Y133" s="380">
        <f t="shared" si="40"/>
        <v>2088</v>
      </c>
      <c r="Z133" s="380">
        <f t="shared" si="40"/>
        <v>2400</v>
      </c>
      <c r="AA133" s="380">
        <f t="shared" si="40"/>
        <v>2678.4</v>
      </c>
      <c r="AB133" s="380">
        <f t="shared" si="40"/>
        <v>3091.2</v>
      </c>
      <c r="AC133" s="380">
        <f t="shared" si="40"/>
        <v>3504</v>
      </c>
      <c r="AD133" s="380">
        <f t="shared" si="40"/>
        <v>3942</v>
      </c>
      <c r="AE133" s="380">
        <f t="shared" si="40"/>
        <v>4308</v>
      </c>
      <c r="AF133" s="380">
        <f t="shared" si="40"/>
        <v>4725.6000000000004</v>
      </c>
      <c r="AG133" s="372">
        <f t="shared" si="40"/>
        <v>5126.3999999999996</v>
      </c>
      <c r="AH133" s="380">
        <f t="shared" si="40"/>
        <v>5553.5999999999995</v>
      </c>
      <c r="AI133" s="380">
        <f t="shared" si="40"/>
        <v>5980.7999999999993</v>
      </c>
      <c r="AJ133" s="380">
        <f t="shared" si="40"/>
        <v>6408</v>
      </c>
      <c r="AK133" s="380">
        <f t="shared" si="40"/>
        <v>6835.1999999999989</v>
      </c>
      <c r="AL133" s="380">
        <f t="shared" si="40"/>
        <v>7262.4</v>
      </c>
      <c r="AM133" s="380">
        <f t="shared" si="40"/>
        <v>7689.6</v>
      </c>
      <c r="AN133" s="380">
        <f t="shared" si="40"/>
        <v>8116.7999999999993</v>
      </c>
      <c r="AO133" s="380">
        <f t="shared" si="40"/>
        <v>8544</v>
      </c>
      <c r="AP133" s="222">
        <f>AP132+U203</f>
        <v>3.5599999999999996</v>
      </c>
    </row>
    <row r="134" spans="1:45" x14ac:dyDescent="0.15">
      <c r="W134" s="263">
        <v>5.3</v>
      </c>
      <c r="X134" s="263">
        <v>3.6</v>
      </c>
      <c r="Y134" s="369">
        <v>2.79</v>
      </c>
      <c r="Z134" s="369">
        <v>2.57</v>
      </c>
      <c r="AA134" s="369">
        <v>2.38</v>
      </c>
      <c r="AB134" s="369">
        <v>2.38</v>
      </c>
      <c r="AC134" s="369">
        <v>2.38</v>
      </c>
      <c r="AD134" s="369">
        <v>2.38</v>
      </c>
      <c r="AE134" s="221">
        <v>2.38</v>
      </c>
      <c r="AF134" s="221">
        <v>2.38</v>
      </c>
      <c r="AG134" s="221">
        <v>2.38</v>
      </c>
      <c r="AH134" s="221">
        <v>2.38</v>
      </c>
      <c r="AI134" s="221">
        <v>2.38</v>
      </c>
      <c r="AJ134" s="221">
        <v>2.38</v>
      </c>
      <c r="AK134" s="221">
        <v>2.38</v>
      </c>
      <c r="AL134" s="221">
        <v>2.38</v>
      </c>
      <c r="AM134" s="221">
        <v>2.38</v>
      </c>
      <c r="AN134" s="221">
        <v>2.38</v>
      </c>
      <c r="AO134" s="221">
        <v>2.38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7.9499999999999993</v>
      </c>
      <c r="X135" s="267">
        <f t="shared" ref="X135:AO135" si="41">X134+C204</f>
        <v>5.44</v>
      </c>
      <c r="Y135" s="267">
        <f t="shared" si="41"/>
        <v>4.3499999999999996</v>
      </c>
      <c r="Z135" s="267">
        <f t="shared" si="41"/>
        <v>4</v>
      </c>
      <c r="AA135" s="267">
        <f t="shared" si="41"/>
        <v>3.7199999999999998</v>
      </c>
      <c r="AB135" s="267">
        <f t="shared" si="41"/>
        <v>3.6799999999999997</v>
      </c>
      <c r="AC135" s="267">
        <f t="shared" si="41"/>
        <v>3.65</v>
      </c>
      <c r="AD135" s="267">
        <f t="shared" si="41"/>
        <v>3.65</v>
      </c>
      <c r="AE135" s="267">
        <f t="shared" si="41"/>
        <v>3.59</v>
      </c>
      <c r="AF135" s="267">
        <f t="shared" si="41"/>
        <v>3.58</v>
      </c>
      <c r="AG135" s="302">
        <f t="shared" si="41"/>
        <v>3.5599999999999996</v>
      </c>
      <c r="AH135" s="267">
        <f t="shared" si="41"/>
        <v>3.5599999999999996</v>
      </c>
      <c r="AI135" s="267">
        <f t="shared" si="41"/>
        <v>3.5599999999999996</v>
      </c>
      <c r="AJ135" s="267">
        <f t="shared" si="41"/>
        <v>3.5599999999999996</v>
      </c>
      <c r="AK135" s="267">
        <f t="shared" si="41"/>
        <v>3.5599999999999996</v>
      </c>
      <c r="AL135" s="267">
        <f t="shared" si="41"/>
        <v>3.5599999999999996</v>
      </c>
      <c r="AM135" s="267">
        <f t="shared" si="41"/>
        <v>3.5599999999999996</v>
      </c>
      <c r="AN135" s="267">
        <f t="shared" si="41"/>
        <v>3.5599999999999996</v>
      </c>
      <c r="AO135" s="267">
        <f t="shared" si="41"/>
        <v>3.5599999999999996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43">B144*$A$192*B204</f>
        <v>530</v>
      </c>
      <c r="C193" s="243">
        <f t="shared" si="43"/>
        <v>552</v>
      </c>
      <c r="D193" s="243">
        <f t="shared" si="43"/>
        <v>624</v>
      </c>
      <c r="E193" s="243">
        <f t="shared" si="43"/>
        <v>715</v>
      </c>
      <c r="F193" s="243">
        <f t="shared" si="43"/>
        <v>804</v>
      </c>
      <c r="G193" s="243">
        <f t="shared" si="43"/>
        <v>910</v>
      </c>
      <c r="H193" s="243">
        <f t="shared" si="43"/>
        <v>1016</v>
      </c>
      <c r="I193" s="243">
        <f t="shared" si="43"/>
        <v>1143</v>
      </c>
      <c r="J193" s="243">
        <f t="shared" si="43"/>
        <v>1210</v>
      </c>
      <c r="K193" s="243">
        <f t="shared" si="43"/>
        <v>1320</v>
      </c>
      <c r="L193" s="243">
        <f t="shared" si="43"/>
        <v>1416</v>
      </c>
      <c r="M193" s="243">
        <f t="shared" si="43"/>
        <v>1534</v>
      </c>
      <c r="N193" s="243">
        <f t="shared" si="43"/>
        <v>1652</v>
      </c>
      <c r="O193" s="243">
        <f t="shared" si="43"/>
        <v>1770</v>
      </c>
      <c r="P193" s="243">
        <f t="shared" si="43"/>
        <v>1888</v>
      </c>
      <c r="Q193" s="243">
        <f t="shared" si="43"/>
        <v>2006</v>
      </c>
      <c r="R193" s="243">
        <f t="shared" si="43"/>
        <v>2124</v>
      </c>
      <c r="S193" s="243">
        <f t="shared" si="43"/>
        <v>2242</v>
      </c>
      <c r="T193" s="243">
        <f t="shared" si="4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44">B144*$A$194*B204</f>
        <v>551.19999999999993</v>
      </c>
      <c r="C195" s="243">
        <f t="shared" si="44"/>
        <v>574.08000000000004</v>
      </c>
      <c r="D195" s="243">
        <f t="shared" si="44"/>
        <v>648.96</v>
      </c>
      <c r="E195" s="243">
        <f t="shared" si="44"/>
        <v>743.6</v>
      </c>
      <c r="F195" s="243">
        <f t="shared" si="44"/>
        <v>836.16000000000008</v>
      </c>
      <c r="G195" s="243">
        <f t="shared" si="44"/>
        <v>946.4</v>
      </c>
      <c r="H195" s="243">
        <f t="shared" si="44"/>
        <v>1056.6400000000001</v>
      </c>
      <c r="I195" s="243">
        <f t="shared" si="44"/>
        <v>1188.72</v>
      </c>
      <c r="J195" s="243">
        <f t="shared" si="44"/>
        <v>1258.3999999999999</v>
      </c>
      <c r="K195" s="243">
        <f t="shared" si="44"/>
        <v>1372.8</v>
      </c>
      <c r="L195" s="243">
        <f t="shared" si="44"/>
        <v>1472.6399999999999</v>
      </c>
      <c r="M195" s="243">
        <f t="shared" si="44"/>
        <v>1595.36</v>
      </c>
      <c r="N195" s="243">
        <f t="shared" si="44"/>
        <v>1718.08</v>
      </c>
      <c r="O195" s="243">
        <f t="shared" si="44"/>
        <v>1840.8</v>
      </c>
      <c r="P195" s="243">
        <f t="shared" si="44"/>
        <v>1963.52</v>
      </c>
      <c r="Q195" s="243">
        <f t="shared" si="44"/>
        <v>2086.2399999999998</v>
      </c>
      <c r="R195" s="243">
        <f t="shared" si="44"/>
        <v>2208.96</v>
      </c>
      <c r="S195" s="243">
        <f t="shared" si="44"/>
        <v>2331.6799999999998</v>
      </c>
      <c r="T195" s="243">
        <f t="shared" si="4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45">B144*$A$196*B204</f>
        <v>572.4</v>
      </c>
      <c r="C197" s="243">
        <f t="shared" si="45"/>
        <v>596.16000000000008</v>
      </c>
      <c r="D197" s="243">
        <f t="shared" si="45"/>
        <v>673.92000000000007</v>
      </c>
      <c r="E197" s="243">
        <f t="shared" si="45"/>
        <v>772.19999999999993</v>
      </c>
      <c r="F197" s="243">
        <f t="shared" si="45"/>
        <v>868.32</v>
      </c>
      <c r="G197" s="243">
        <f t="shared" si="45"/>
        <v>982.80000000000007</v>
      </c>
      <c r="H197" s="243">
        <f t="shared" si="45"/>
        <v>1097.28</v>
      </c>
      <c r="I197" s="243">
        <f t="shared" si="45"/>
        <v>1234.44</v>
      </c>
      <c r="J197" s="243">
        <f t="shared" si="45"/>
        <v>1306.8</v>
      </c>
      <c r="K197" s="243">
        <f t="shared" si="45"/>
        <v>1425.6</v>
      </c>
      <c r="L197" s="243">
        <f t="shared" si="45"/>
        <v>1529.28</v>
      </c>
      <c r="M197" s="243">
        <f t="shared" si="45"/>
        <v>1656.7199999999998</v>
      </c>
      <c r="N197" s="243">
        <f t="shared" si="45"/>
        <v>1784.1599999999999</v>
      </c>
      <c r="O197" s="243">
        <f t="shared" si="45"/>
        <v>1911.6</v>
      </c>
      <c r="P197" s="243">
        <f t="shared" si="45"/>
        <v>2039.04</v>
      </c>
      <c r="Q197" s="243">
        <f t="shared" si="45"/>
        <v>2166.48</v>
      </c>
      <c r="R197" s="243">
        <f t="shared" si="45"/>
        <v>2293.92</v>
      </c>
      <c r="S197" s="243">
        <f t="shared" si="45"/>
        <v>2421.3599999999997</v>
      </c>
      <c r="T197" s="243">
        <f t="shared" si="4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46">B144*$A$198*B204</f>
        <v>593.6</v>
      </c>
      <c r="C199" s="243">
        <f t="shared" si="46"/>
        <v>618.24</v>
      </c>
      <c r="D199" s="243">
        <f t="shared" si="46"/>
        <v>698.88</v>
      </c>
      <c r="E199" s="243">
        <f t="shared" si="46"/>
        <v>800.8</v>
      </c>
      <c r="F199" s="243">
        <f t="shared" si="46"/>
        <v>900.48</v>
      </c>
      <c r="G199" s="243">
        <f t="shared" si="46"/>
        <v>1019.2</v>
      </c>
      <c r="H199" s="243">
        <f t="shared" si="46"/>
        <v>1137.92</v>
      </c>
      <c r="I199" s="243">
        <f t="shared" si="46"/>
        <v>1280.1600000000001</v>
      </c>
      <c r="J199" s="243">
        <f t="shared" si="46"/>
        <v>1355.2</v>
      </c>
      <c r="K199" s="243">
        <f t="shared" si="46"/>
        <v>1478.3999999999999</v>
      </c>
      <c r="L199" s="243">
        <f t="shared" si="46"/>
        <v>1585.9199999999998</v>
      </c>
      <c r="M199" s="243">
        <f t="shared" si="46"/>
        <v>1718.08</v>
      </c>
      <c r="N199" s="243">
        <f t="shared" si="46"/>
        <v>1850.24</v>
      </c>
      <c r="O199" s="243">
        <f t="shared" si="46"/>
        <v>1982.3999999999999</v>
      </c>
      <c r="P199" s="243">
        <f t="shared" si="46"/>
        <v>2114.56</v>
      </c>
      <c r="Q199" s="243">
        <f t="shared" si="46"/>
        <v>2246.7199999999998</v>
      </c>
      <c r="R199" s="243">
        <f t="shared" si="46"/>
        <v>2378.8799999999997</v>
      </c>
      <c r="S199" s="243">
        <f t="shared" si="4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47">B144*$A$200*B204</f>
        <v>614.79999999999995</v>
      </c>
      <c r="C201" s="243">
        <f t="shared" si="47"/>
        <v>640.32000000000005</v>
      </c>
      <c r="D201" s="243">
        <f t="shared" si="47"/>
        <v>723.84</v>
      </c>
      <c r="E201" s="243">
        <f t="shared" si="47"/>
        <v>829.4</v>
      </c>
      <c r="F201" s="243">
        <f t="shared" si="47"/>
        <v>932.6400000000001</v>
      </c>
      <c r="G201" s="243">
        <f t="shared" si="47"/>
        <v>1055.6000000000001</v>
      </c>
      <c r="H201" s="243">
        <f t="shared" si="47"/>
        <v>1178.56</v>
      </c>
      <c r="I201" s="243">
        <f t="shared" si="47"/>
        <v>1325.88</v>
      </c>
      <c r="J201" s="243">
        <f t="shared" si="47"/>
        <v>1403.6</v>
      </c>
      <c r="K201" s="243">
        <f t="shared" si="47"/>
        <v>1531.2</v>
      </c>
      <c r="L201" s="243">
        <f t="shared" si="47"/>
        <v>1642.56</v>
      </c>
      <c r="M201" s="243">
        <f t="shared" si="47"/>
        <v>1779.4399999999998</v>
      </c>
      <c r="N201" s="243">
        <f t="shared" si="47"/>
        <v>1916.32</v>
      </c>
      <c r="O201" s="243">
        <f t="shared" si="47"/>
        <v>2053.1999999999998</v>
      </c>
      <c r="P201" s="243">
        <f t="shared" si="47"/>
        <v>2190.08</v>
      </c>
      <c r="Q201" s="243">
        <f t="shared" si="47"/>
        <v>2326.96</v>
      </c>
      <c r="R201" s="243">
        <f t="shared" si="47"/>
        <v>2463.8399999999997</v>
      </c>
      <c r="S201" s="243">
        <f t="shared" si="47"/>
        <v>2600.7199999999998</v>
      </c>
      <c r="T201" s="243">
        <f t="shared" si="4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48">B144*$A$202*B204</f>
        <v>636</v>
      </c>
      <c r="C203" s="243">
        <f t="shared" si="48"/>
        <v>662.4</v>
      </c>
      <c r="D203" s="243">
        <f t="shared" si="48"/>
        <v>748.80000000000007</v>
      </c>
      <c r="E203" s="243">
        <f t="shared" si="48"/>
        <v>858</v>
      </c>
      <c r="F203" s="243">
        <f t="shared" si="48"/>
        <v>964.80000000000007</v>
      </c>
      <c r="G203" s="243">
        <f t="shared" si="48"/>
        <v>1092</v>
      </c>
      <c r="H203" s="243">
        <f t="shared" si="48"/>
        <v>1219.2</v>
      </c>
      <c r="I203" s="243">
        <f t="shared" si="48"/>
        <v>1371.6</v>
      </c>
      <c r="J203" s="243">
        <f t="shared" si="48"/>
        <v>1452</v>
      </c>
      <c r="K203" s="243">
        <f t="shared" si="48"/>
        <v>1584</v>
      </c>
      <c r="L203" s="243">
        <f t="shared" si="48"/>
        <v>1699.1999999999998</v>
      </c>
      <c r="M203" s="243">
        <f t="shared" si="48"/>
        <v>1840.8</v>
      </c>
      <c r="N203" s="243">
        <f t="shared" si="48"/>
        <v>1982.3999999999999</v>
      </c>
      <c r="O203" s="243">
        <f t="shared" si="48"/>
        <v>2124</v>
      </c>
      <c r="P203" s="243">
        <f t="shared" si="48"/>
        <v>2265.6</v>
      </c>
      <c r="Q203" s="243">
        <f t="shared" si="48"/>
        <v>2407.1999999999998</v>
      </c>
      <c r="R203" s="243">
        <f t="shared" si="48"/>
        <v>2548.7999999999997</v>
      </c>
      <c r="S203" s="243">
        <f t="shared" si="48"/>
        <v>2690.3999999999996</v>
      </c>
      <c r="T203" s="243">
        <f t="shared" si="4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FD02-C521-9E44-8E21-67C8CA82AF71}">
  <sheetPr>
    <tabColor theme="5" tint="0.79998168889431442"/>
  </sheetPr>
  <dimension ref="A1:AS205"/>
  <sheetViews>
    <sheetView showGridLines="0" zoomScaleNormal="100" workbookViewId="0">
      <selection activeCell="AF42" sqref="AF42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261</v>
      </c>
      <c r="H3" s="225"/>
      <c r="I3" s="225"/>
      <c r="J3" s="225"/>
      <c r="L3" s="225"/>
      <c r="M3" s="227" t="s">
        <v>266</v>
      </c>
      <c r="N3" s="226"/>
      <c r="O3" s="467" t="s">
        <v>233</v>
      </c>
      <c r="P3" s="224" t="s">
        <v>267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263</v>
      </c>
      <c r="H4" s="225"/>
      <c r="I4" s="225"/>
      <c r="J4" s="225"/>
      <c r="K4" s="225"/>
      <c r="L4" s="225"/>
      <c r="M4" s="227" t="s">
        <v>266</v>
      </c>
      <c r="N4" s="226"/>
      <c r="O4" s="467" t="s">
        <v>233</v>
      </c>
      <c r="P4" s="224" t="s">
        <v>268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30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68" t="s">
        <v>0</v>
      </c>
      <c r="B8" s="269" t="s">
        <v>28</v>
      </c>
      <c r="C8" s="368" t="s">
        <v>1</v>
      </c>
      <c r="D8" s="368" t="s">
        <v>2</v>
      </c>
      <c r="E8" s="368" t="s">
        <v>3</v>
      </c>
      <c r="F8" s="269" t="s">
        <v>4</v>
      </c>
      <c r="G8" s="368" t="s">
        <v>5</v>
      </c>
      <c r="H8" s="368" t="s">
        <v>6</v>
      </c>
      <c r="I8" s="368" t="s">
        <v>7</v>
      </c>
      <c r="J8" s="368" t="s">
        <v>8</v>
      </c>
      <c r="K8" s="269" t="s">
        <v>9</v>
      </c>
      <c r="L8" s="368" t="s">
        <v>10</v>
      </c>
      <c r="M8" s="368" t="s">
        <v>11</v>
      </c>
      <c r="N8" s="368" t="s">
        <v>12</v>
      </c>
      <c r="O8" s="368" t="s">
        <v>13</v>
      </c>
      <c r="P8" s="368" t="s">
        <v>14</v>
      </c>
      <c r="Q8" s="368" t="s">
        <v>15</v>
      </c>
      <c r="R8" s="368" t="s">
        <v>16</v>
      </c>
      <c r="S8" s="269" t="s">
        <v>17</v>
      </c>
      <c r="T8" s="3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30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30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30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30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68" t="s">
        <v>1</v>
      </c>
      <c r="B12" s="312">
        <v>506</v>
      </c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30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706</v>
      </c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30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68" t="s">
        <v>2</v>
      </c>
      <c r="B14" s="320">
        <v>506</v>
      </c>
      <c r="C14" s="321">
        <v>506</v>
      </c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30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734</v>
      </c>
      <c r="C15" s="309">
        <v>734</v>
      </c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30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68" t="s">
        <v>3</v>
      </c>
      <c r="B16" s="312">
        <v>506</v>
      </c>
      <c r="C16" s="313">
        <v>506</v>
      </c>
      <c r="D16" s="314">
        <v>506</v>
      </c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30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760</v>
      </c>
      <c r="C17" s="309">
        <v>760</v>
      </c>
      <c r="D17" s="310">
        <v>773</v>
      </c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30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566</v>
      </c>
      <c r="C18" s="313">
        <v>566</v>
      </c>
      <c r="D18" s="314">
        <v>566</v>
      </c>
      <c r="E18" s="315">
        <v>639</v>
      </c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30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841</v>
      </c>
      <c r="C19" s="317">
        <v>841</v>
      </c>
      <c r="D19" s="318">
        <v>873</v>
      </c>
      <c r="E19" s="319">
        <v>960</v>
      </c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30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68" t="s">
        <v>5</v>
      </c>
      <c r="B20" s="320">
        <v>626</v>
      </c>
      <c r="C20" s="321">
        <v>626</v>
      </c>
      <c r="D20" s="322">
        <v>626</v>
      </c>
      <c r="E20" s="323">
        <v>699</v>
      </c>
      <c r="F20" s="321">
        <v>790</v>
      </c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30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928</v>
      </c>
      <c r="C21" s="309">
        <v>928</v>
      </c>
      <c r="D21" s="310">
        <v>969</v>
      </c>
      <c r="E21" s="311">
        <v>1061</v>
      </c>
      <c r="F21" s="309">
        <v>1183</v>
      </c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30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68" t="s">
        <v>6</v>
      </c>
      <c r="B22" s="312">
        <v>671</v>
      </c>
      <c r="C22" s="313">
        <v>671</v>
      </c>
      <c r="D22" s="314">
        <v>671</v>
      </c>
      <c r="E22" s="315">
        <v>761</v>
      </c>
      <c r="F22" s="313">
        <v>864</v>
      </c>
      <c r="G22" s="314">
        <v>954</v>
      </c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30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1003</v>
      </c>
      <c r="C23" s="309">
        <v>1003</v>
      </c>
      <c r="D23" s="310">
        <v>1038</v>
      </c>
      <c r="E23" s="311">
        <v>1167</v>
      </c>
      <c r="F23" s="309">
        <v>1304</v>
      </c>
      <c r="G23" s="310">
        <v>1414</v>
      </c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30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68" t="s">
        <v>7</v>
      </c>
      <c r="B24" s="312">
        <v>731</v>
      </c>
      <c r="C24" s="313">
        <v>731</v>
      </c>
      <c r="D24" s="314">
        <v>731</v>
      </c>
      <c r="E24" s="315">
        <v>821</v>
      </c>
      <c r="F24" s="313">
        <v>940</v>
      </c>
      <c r="G24" s="314">
        <v>1045</v>
      </c>
      <c r="H24" s="315">
        <v>1282</v>
      </c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30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1092</v>
      </c>
      <c r="C25" s="317">
        <v>1092</v>
      </c>
      <c r="D25" s="318">
        <v>1128</v>
      </c>
      <c r="E25" s="319">
        <v>1250</v>
      </c>
      <c r="F25" s="317">
        <v>1425</v>
      </c>
      <c r="G25" s="318">
        <v>1547</v>
      </c>
      <c r="H25" s="319">
        <v>1869</v>
      </c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30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68" t="s">
        <v>8</v>
      </c>
      <c r="B26" s="320">
        <v>761</v>
      </c>
      <c r="C26" s="321">
        <v>761</v>
      </c>
      <c r="D26" s="322">
        <v>761</v>
      </c>
      <c r="E26" s="323">
        <v>864</v>
      </c>
      <c r="F26" s="321">
        <v>983</v>
      </c>
      <c r="G26" s="322">
        <v>1118</v>
      </c>
      <c r="H26" s="323">
        <v>1357</v>
      </c>
      <c r="I26" s="321">
        <v>1476</v>
      </c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U26" s="294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30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1141</v>
      </c>
      <c r="C27" s="309">
        <v>1141</v>
      </c>
      <c r="D27" s="310">
        <v>1198</v>
      </c>
      <c r="E27" s="311">
        <v>1324</v>
      </c>
      <c r="F27" s="309">
        <v>1514</v>
      </c>
      <c r="G27" s="310">
        <v>1670</v>
      </c>
      <c r="H27" s="311">
        <v>2002</v>
      </c>
      <c r="I27" s="309">
        <v>2190</v>
      </c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30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805</v>
      </c>
      <c r="C28" s="313">
        <v>805</v>
      </c>
      <c r="D28" s="314">
        <v>805</v>
      </c>
      <c r="E28" s="315">
        <v>895</v>
      </c>
      <c r="F28" s="313">
        <v>1045</v>
      </c>
      <c r="G28" s="314">
        <v>1179</v>
      </c>
      <c r="H28" s="315">
        <v>1433</v>
      </c>
      <c r="I28" s="313">
        <v>1552</v>
      </c>
      <c r="J28" s="314">
        <v>1723</v>
      </c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U28" s="294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30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1219</v>
      </c>
      <c r="C29" s="309">
        <v>1219</v>
      </c>
      <c r="D29" s="310">
        <v>1264</v>
      </c>
      <c r="E29" s="311">
        <v>1396</v>
      </c>
      <c r="F29" s="309">
        <v>1625</v>
      </c>
      <c r="G29" s="310">
        <v>1794</v>
      </c>
      <c r="H29" s="311">
        <v>2137</v>
      </c>
      <c r="I29" s="309">
        <v>2333</v>
      </c>
      <c r="J29" s="310">
        <v>2588</v>
      </c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30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68" t="s">
        <v>10</v>
      </c>
      <c r="B30" s="312">
        <v>850</v>
      </c>
      <c r="C30" s="313">
        <v>850</v>
      </c>
      <c r="D30" s="314">
        <v>850</v>
      </c>
      <c r="E30" s="315">
        <v>970</v>
      </c>
      <c r="F30" s="313">
        <v>1118</v>
      </c>
      <c r="G30" s="314">
        <v>1267</v>
      </c>
      <c r="H30" s="315">
        <v>1523</v>
      </c>
      <c r="I30" s="313">
        <v>1656</v>
      </c>
      <c r="J30" s="314">
        <v>1879</v>
      </c>
      <c r="K30" s="315">
        <v>2067</v>
      </c>
      <c r="L30" s="313"/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30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1289</v>
      </c>
      <c r="C31" s="317">
        <v>1289</v>
      </c>
      <c r="D31" s="318">
        <v>1340</v>
      </c>
      <c r="E31" s="319">
        <v>1511</v>
      </c>
      <c r="F31" s="317">
        <v>1730</v>
      </c>
      <c r="G31" s="318">
        <v>1933</v>
      </c>
      <c r="H31" s="319">
        <v>2265</v>
      </c>
      <c r="I31" s="317">
        <v>2480</v>
      </c>
      <c r="J31" s="318">
        <v>2787</v>
      </c>
      <c r="K31" s="319">
        <v>3079</v>
      </c>
      <c r="L31" s="317"/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30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68" t="s">
        <v>11</v>
      </c>
      <c r="B32" s="320">
        <v>895</v>
      </c>
      <c r="C32" s="321">
        <v>895</v>
      </c>
      <c r="D32" s="322">
        <v>895</v>
      </c>
      <c r="E32" s="323">
        <v>1045</v>
      </c>
      <c r="F32" s="321">
        <v>1192</v>
      </c>
      <c r="G32" s="322">
        <v>1341</v>
      </c>
      <c r="H32" s="323">
        <v>1610</v>
      </c>
      <c r="I32" s="321">
        <v>1744</v>
      </c>
      <c r="J32" s="322">
        <v>1938</v>
      </c>
      <c r="K32" s="323">
        <v>2132</v>
      </c>
      <c r="L32" s="321">
        <v>2325</v>
      </c>
      <c r="M32" s="322"/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30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1359</v>
      </c>
      <c r="C33" s="309">
        <v>1359</v>
      </c>
      <c r="D33" s="310">
        <v>1422</v>
      </c>
      <c r="E33" s="311">
        <v>1630</v>
      </c>
      <c r="F33" s="309">
        <v>1840</v>
      </c>
      <c r="G33" s="310">
        <v>2059</v>
      </c>
      <c r="H33" s="311">
        <v>2391</v>
      </c>
      <c r="I33" s="309">
        <v>2609</v>
      </c>
      <c r="J33" s="310">
        <v>2892</v>
      </c>
      <c r="K33" s="311">
        <v>3190</v>
      </c>
      <c r="L33" s="309">
        <v>3520</v>
      </c>
      <c r="M33" s="310"/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30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68" t="s">
        <v>12</v>
      </c>
      <c r="B34" s="312">
        <v>954</v>
      </c>
      <c r="C34" s="313">
        <v>954</v>
      </c>
      <c r="D34" s="314">
        <v>954</v>
      </c>
      <c r="E34" s="315">
        <v>1105</v>
      </c>
      <c r="F34" s="313">
        <v>1254</v>
      </c>
      <c r="G34" s="314">
        <v>1401</v>
      </c>
      <c r="H34" s="315">
        <v>1701</v>
      </c>
      <c r="I34" s="313">
        <v>1850</v>
      </c>
      <c r="J34" s="314">
        <v>2054</v>
      </c>
      <c r="K34" s="315">
        <v>2260</v>
      </c>
      <c r="L34" s="313">
        <v>2465</v>
      </c>
      <c r="M34" s="314">
        <v>2671</v>
      </c>
      <c r="N34" s="315"/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30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1441</v>
      </c>
      <c r="C35" s="309">
        <v>1441</v>
      </c>
      <c r="D35" s="310">
        <v>1507</v>
      </c>
      <c r="E35" s="311">
        <v>1733</v>
      </c>
      <c r="F35" s="309">
        <v>1950</v>
      </c>
      <c r="G35" s="310">
        <v>2171</v>
      </c>
      <c r="H35" s="311">
        <v>2562</v>
      </c>
      <c r="I35" s="309">
        <v>2803</v>
      </c>
      <c r="J35" s="310">
        <v>3104</v>
      </c>
      <c r="K35" s="311">
        <v>3369</v>
      </c>
      <c r="L35" s="309">
        <v>3744</v>
      </c>
      <c r="M35" s="310">
        <v>4054</v>
      </c>
      <c r="N35" s="311"/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30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68" t="s">
        <v>13</v>
      </c>
      <c r="B36" s="312">
        <v>1014</v>
      </c>
      <c r="C36" s="313">
        <v>1014</v>
      </c>
      <c r="D36" s="314">
        <v>1014</v>
      </c>
      <c r="E36" s="315">
        <v>1164</v>
      </c>
      <c r="F36" s="313">
        <v>1314</v>
      </c>
      <c r="G36" s="314">
        <v>1476</v>
      </c>
      <c r="H36" s="315">
        <v>1775</v>
      </c>
      <c r="I36" s="313">
        <v>1940</v>
      </c>
      <c r="J36" s="314">
        <v>2158</v>
      </c>
      <c r="K36" s="315">
        <v>2373</v>
      </c>
      <c r="L36" s="313">
        <v>2589</v>
      </c>
      <c r="M36" s="314">
        <v>2805</v>
      </c>
      <c r="N36" s="315">
        <v>3021</v>
      </c>
      <c r="O36" s="313">
        <v>3236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30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1536</v>
      </c>
      <c r="C37" s="317">
        <v>1536</v>
      </c>
      <c r="D37" s="318">
        <v>1605</v>
      </c>
      <c r="E37" s="319">
        <v>1836</v>
      </c>
      <c r="F37" s="317">
        <v>2058</v>
      </c>
      <c r="G37" s="318">
        <v>2300</v>
      </c>
      <c r="H37" s="319">
        <v>2694</v>
      </c>
      <c r="I37" s="317">
        <v>2959</v>
      </c>
      <c r="J37" s="318">
        <v>3278</v>
      </c>
      <c r="K37" s="319">
        <v>3555</v>
      </c>
      <c r="L37" s="317">
        <v>3952</v>
      </c>
      <c r="M37" s="318">
        <v>4286</v>
      </c>
      <c r="N37" s="319">
        <v>4616</v>
      </c>
      <c r="O37" s="317">
        <v>4946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30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68" t="s">
        <v>14</v>
      </c>
      <c r="B38" s="320">
        <v>1059</v>
      </c>
      <c r="C38" s="321">
        <v>1059</v>
      </c>
      <c r="D38" s="322">
        <v>1059</v>
      </c>
      <c r="E38" s="323">
        <v>1222</v>
      </c>
      <c r="F38" s="321">
        <v>1388</v>
      </c>
      <c r="G38" s="322">
        <v>1552</v>
      </c>
      <c r="H38" s="323">
        <v>1850</v>
      </c>
      <c r="I38" s="321">
        <v>2043</v>
      </c>
      <c r="J38" s="322">
        <v>2274</v>
      </c>
      <c r="K38" s="323">
        <v>2501</v>
      </c>
      <c r="L38" s="321">
        <v>2728</v>
      </c>
      <c r="M38" s="322">
        <v>2956</v>
      </c>
      <c r="N38" s="323">
        <v>3183</v>
      </c>
      <c r="O38" s="321">
        <v>3410</v>
      </c>
      <c r="P38" s="322">
        <v>3638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30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1604</v>
      </c>
      <c r="C39" s="309">
        <v>1604</v>
      </c>
      <c r="D39" s="310">
        <v>1676</v>
      </c>
      <c r="E39" s="311">
        <v>1924</v>
      </c>
      <c r="F39" s="309">
        <v>2161</v>
      </c>
      <c r="G39" s="310">
        <v>2430</v>
      </c>
      <c r="H39" s="311">
        <v>2809</v>
      </c>
      <c r="I39" s="309">
        <v>3103</v>
      </c>
      <c r="J39" s="310">
        <v>3441</v>
      </c>
      <c r="K39" s="311">
        <v>3760</v>
      </c>
      <c r="L39" s="309">
        <v>4142</v>
      </c>
      <c r="M39" s="310">
        <v>4488</v>
      </c>
      <c r="N39" s="311">
        <v>4833</v>
      </c>
      <c r="O39" s="309">
        <v>5178</v>
      </c>
      <c r="P39" s="310">
        <v>5523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30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68" t="s">
        <v>15</v>
      </c>
      <c r="B40" s="312">
        <v>1105</v>
      </c>
      <c r="C40" s="313">
        <v>1105</v>
      </c>
      <c r="D40" s="314">
        <v>1105</v>
      </c>
      <c r="E40" s="315">
        <v>1282</v>
      </c>
      <c r="F40" s="313">
        <v>1447</v>
      </c>
      <c r="G40" s="314">
        <v>1646</v>
      </c>
      <c r="H40" s="315">
        <v>1910</v>
      </c>
      <c r="I40" s="313">
        <v>2149</v>
      </c>
      <c r="J40" s="314">
        <v>2386</v>
      </c>
      <c r="K40" s="315">
        <v>2625</v>
      </c>
      <c r="L40" s="313">
        <v>2863</v>
      </c>
      <c r="M40" s="314">
        <v>3102</v>
      </c>
      <c r="N40" s="315">
        <v>3341</v>
      </c>
      <c r="O40" s="313">
        <v>3579</v>
      </c>
      <c r="P40" s="314">
        <v>3818</v>
      </c>
      <c r="Q40" s="315">
        <v>4056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30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1669</v>
      </c>
      <c r="C41" s="309">
        <v>1669</v>
      </c>
      <c r="D41" s="310">
        <v>1756</v>
      </c>
      <c r="E41" s="311">
        <v>2023</v>
      </c>
      <c r="F41" s="309">
        <v>2268</v>
      </c>
      <c r="G41" s="310">
        <v>2575</v>
      </c>
      <c r="H41" s="311">
        <v>2926</v>
      </c>
      <c r="I41" s="309">
        <v>3299</v>
      </c>
      <c r="J41" s="310">
        <v>3649</v>
      </c>
      <c r="K41" s="311">
        <v>3954</v>
      </c>
      <c r="L41" s="309">
        <v>4323</v>
      </c>
      <c r="M41" s="310">
        <v>4679</v>
      </c>
      <c r="N41" s="311">
        <v>5038</v>
      </c>
      <c r="O41" s="309">
        <v>5398</v>
      </c>
      <c r="P41" s="310">
        <v>5758</v>
      </c>
      <c r="Q41" s="311">
        <v>6118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30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68" t="s">
        <v>16</v>
      </c>
      <c r="B42" s="312">
        <v>1164</v>
      </c>
      <c r="C42" s="313">
        <v>1164</v>
      </c>
      <c r="D42" s="314">
        <v>1164</v>
      </c>
      <c r="E42" s="315">
        <v>1341</v>
      </c>
      <c r="F42" s="313">
        <v>1492</v>
      </c>
      <c r="G42" s="314">
        <v>1740</v>
      </c>
      <c r="H42" s="315">
        <v>1988</v>
      </c>
      <c r="I42" s="313">
        <v>2237</v>
      </c>
      <c r="J42" s="314">
        <v>2485</v>
      </c>
      <c r="K42" s="315">
        <v>2733</v>
      </c>
      <c r="L42" s="313">
        <v>2982</v>
      </c>
      <c r="M42" s="314">
        <v>3230</v>
      </c>
      <c r="N42" s="315">
        <v>3479</v>
      </c>
      <c r="O42" s="313">
        <v>3727</v>
      </c>
      <c r="P42" s="314">
        <v>3976</v>
      </c>
      <c r="Q42" s="315">
        <v>4224</v>
      </c>
      <c r="R42" s="313">
        <v>4472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30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1760</v>
      </c>
      <c r="C43" s="317">
        <v>1760</v>
      </c>
      <c r="D43" s="318">
        <v>1853</v>
      </c>
      <c r="E43" s="319">
        <v>2124</v>
      </c>
      <c r="F43" s="317">
        <v>2361</v>
      </c>
      <c r="G43" s="318">
        <v>2723</v>
      </c>
      <c r="H43" s="319">
        <v>3086</v>
      </c>
      <c r="I43" s="317">
        <v>3450</v>
      </c>
      <c r="J43" s="318">
        <v>3761</v>
      </c>
      <c r="K43" s="319">
        <v>4135</v>
      </c>
      <c r="L43" s="317">
        <v>4520</v>
      </c>
      <c r="M43" s="318">
        <v>4899</v>
      </c>
      <c r="N43" s="319">
        <v>5276</v>
      </c>
      <c r="O43" s="317">
        <v>5653</v>
      </c>
      <c r="P43" s="318">
        <v>6030</v>
      </c>
      <c r="Q43" s="319">
        <v>6407</v>
      </c>
      <c r="R43" s="317">
        <v>6784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30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68" t="s">
        <v>17</v>
      </c>
      <c r="B44" s="320">
        <v>1168</v>
      </c>
      <c r="C44" s="321">
        <v>1190</v>
      </c>
      <c r="D44" s="322">
        <v>1230</v>
      </c>
      <c r="E44" s="323">
        <v>1416</v>
      </c>
      <c r="F44" s="321">
        <v>1574</v>
      </c>
      <c r="G44" s="322">
        <v>1836</v>
      </c>
      <c r="H44" s="323">
        <v>2098</v>
      </c>
      <c r="I44" s="321">
        <v>2360</v>
      </c>
      <c r="J44" s="322">
        <v>2623</v>
      </c>
      <c r="K44" s="323">
        <v>2885</v>
      </c>
      <c r="L44" s="321">
        <v>3147</v>
      </c>
      <c r="M44" s="322">
        <v>3410</v>
      </c>
      <c r="N44" s="323">
        <v>3672</v>
      </c>
      <c r="O44" s="321">
        <v>3934</v>
      </c>
      <c r="P44" s="322">
        <v>4196</v>
      </c>
      <c r="Q44" s="323">
        <v>4459</v>
      </c>
      <c r="R44" s="321">
        <v>4721</v>
      </c>
      <c r="S44" s="320">
        <v>4983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30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1795</v>
      </c>
      <c r="C45" s="309">
        <v>1817</v>
      </c>
      <c r="D45" s="310">
        <v>1955</v>
      </c>
      <c r="E45" s="311">
        <v>2238</v>
      </c>
      <c r="F45" s="309">
        <v>2489</v>
      </c>
      <c r="G45" s="310">
        <v>2870</v>
      </c>
      <c r="H45" s="311">
        <v>3255</v>
      </c>
      <c r="I45" s="309">
        <v>3635</v>
      </c>
      <c r="J45" s="310">
        <v>3967</v>
      </c>
      <c r="K45" s="311">
        <v>4358</v>
      </c>
      <c r="L45" s="309">
        <v>4770</v>
      </c>
      <c r="M45" s="310">
        <v>5172</v>
      </c>
      <c r="N45" s="311">
        <v>5570</v>
      </c>
      <c r="O45" s="309">
        <v>5967</v>
      </c>
      <c r="P45" s="310">
        <v>6365</v>
      </c>
      <c r="Q45" s="311">
        <v>6763</v>
      </c>
      <c r="R45" s="309">
        <v>7161</v>
      </c>
      <c r="S45" s="308">
        <v>7559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30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68" t="s">
        <v>18</v>
      </c>
      <c r="B46" s="312">
        <v>1230</v>
      </c>
      <c r="C46" s="313">
        <v>1253</v>
      </c>
      <c r="D46" s="314">
        <v>1295</v>
      </c>
      <c r="E46" s="315">
        <v>1491</v>
      </c>
      <c r="F46" s="313">
        <v>1656</v>
      </c>
      <c r="G46" s="314">
        <v>1933</v>
      </c>
      <c r="H46" s="315">
        <v>2209</v>
      </c>
      <c r="I46" s="313">
        <v>2485</v>
      </c>
      <c r="J46" s="314">
        <v>2761</v>
      </c>
      <c r="K46" s="315">
        <v>3037</v>
      </c>
      <c r="L46" s="313">
        <v>3313</v>
      </c>
      <c r="M46" s="314">
        <v>3589</v>
      </c>
      <c r="N46" s="315">
        <v>3865</v>
      </c>
      <c r="O46" s="313">
        <v>4141</v>
      </c>
      <c r="P46" s="314">
        <v>4417</v>
      </c>
      <c r="Q46" s="315">
        <v>4693</v>
      </c>
      <c r="R46" s="313">
        <v>4969</v>
      </c>
      <c r="S46" s="312">
        <v>5246</v>
      </c>
      <c r="T46" s="313">
        <v>5522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30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1873</v>
      </c>
      <c r="C47" s="309">
        <v>1897</v>
      </c>
      <c r="D47" s="310">
        <v>2054</v>
      </c>
      <c r="E47" s="311">
        <v>2355</v>
      </c>
      <c r="F47" s="309">
        <v>2618</v>
      </c>
      <c r="G47" s="310">
        <v>3022</v>
      </c>
      <c r="H47" s="311">
        <v>3424</v>
      </c>
      <c r="I47" s="309">
        <v>3827</v>
      </c>
      <c r="J47" s="310">
        <v>4173</v>
      </c>
      <c r="K47" s="311">
        <v>4587</v>
      </c>
      <c r="L47" s="309">
        <v>4979</v>
      </c>
      <c r="M47" s="310">
        <v>5399</v>
      </c>
      <c r="N47" s="311">
        <v>5814</v>
      </c>
      <c r="O47" s="309">
        <v>6229</v>
      </c>
      <c r="P47" s="310">
        <v>6644</v>
      </c>
      <c r="Q47" s="311">
        <v>7060</v>
      </c>
      <c r="R47" s="309">
        <v>7475</v>
      </c>
      <c r="S47" s="308">
        <v>7890</v>
      </c>
      <c r="T47" s="309">
        <v>8306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30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1291</v>
      </c>
      <c r="C48" s="313">
        <v>1315</v>
      </c>
      <c r="D48" s="314">
        <v>1359</v>
      </c>
      <c r="E48" s="315">
        <v>1565</v>
      </c>
      <c r="F48" s="313">
        <v>1739</v>
      </c>
      <c r="G48" s="314">
        <v>2029</v>
      </c>
      <c r="H48" s="315">
        <v>2319</v>
      </c>
      <c r="I48" s="313">
        <v>2609</v>
      </c>
      <c r="J48" s="314">
        <v>2899</v>
      </c>
      <c r="K48" s="315">
        <v>3189</v>
      </c>
      <c r="L48" s="313">
        <v>3479</v>
      </c>
      <c r="M48" s="314">
        <v>3768</v>
      </c>
      <c r="N48" s="315">
        <v>4058</v>
      </c>
      <c r="O48" s="313">
        <v>4348</v>
      </c>
      <c r="P48" s="314">
        <v>4638</v>
      </c>
      <c r="Q48" s="315">
        <v>4928</v>
      </c>
      <c r="R48" s="313">
        <v>5218</v>
      </c>
      <c r="S48" s="312">
        <v>5508</v>
      </c>
      <c r="T48" s="313">
        <v>5798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30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1965</v>
      </c>
      <c r="C49" s="317">
        <v>1990</v>
      </c>
      <c r="D49" s="318">
        <v>2138</v>
      </c>
      <c r="E49" s="319">
        <v>2471</v>
      </c>
      <c r="F49" s="317">
        <v>2733</v>
      </c>
      <c r="G49" s="318">
        <v>3169</v>
      </c>
      <c r="H49" s="319">
        <v>3594</v>
      </c>
      <c r="I49" s="317">
        <v>4015</v>
      </c>
      <c r="J49" s="318">
        <v>4375</v>
      </c>
      <c r="K49" s="319">
        <v>4816</v>
      </c>
      <c r="L49" s="317">
        <v>5226</v>
      </c>
      <c r="M49" s="318">
        <v>5669</v>
      </c>
      <c r="N49" s="319">
        <v>6105</v>
      </c>
      <c r="O49" s="317">
        <v>6541</v>
      </c>
      <c r="P49" s="318">
        <v>6977</v>
      </c>
      <c r="Q49" s="319">
        <v>7413</v>
      </c>
      <c r="R49" s="317">
        <v>7849</v>
      </c>
      <c r="S49" s="316">
        <v>8285</v>
      </c>
      <c r="T49" s="317">
        <v>8721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30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68" t="s">
        <v>20</v>
      </c>
      <c r="B50" s="320">
        <v>1353</v>
      </c>
      <c r="C50" s="321">
        <v>1378</v>
      </c>
      <c r="D50" s="322">
        <v>1424</v>
      </c>
      <c r="E50" s="323">
        <v>1640</v>
      </c>
      <c r="F50" s="321">
        <v>1822</v>
      </c>
      <c r="G50" s="322">
        <v>2126</v>
      </c>
      <c r="H50" s="323">
        <v>2430</v>
      </c>
      <c r="I50" s="321">
        <v>2733</v>
      </c>
      <c r="J50" s="322">
        <v>3037</v>
      </c>
      <c r="K50" s="323">
        <v>3341</v>
      </c>
      <c r="L50" s="321">
        <v>3644</v>
      </c>
      <c r="M50" s="322">
        <v>3948</v>
      </c>
      <c r="N50" s="323">
        <v>4252</v>
      </c>
      <c r="O50" s="321">
        <v>4555</v>
      </c>
      <c r="P50" s="322">
        <v>4859</v>
      </c>
      <c r="Q50" s="323">
        <v>5163</v>
      </c>
      <c r="R50" s="321">
        <v>5466</v>
      </c>
      <c r="S50" s="320">
        <v>5770</v>
      </c>
      <c r="T50" s="321">
        <v>6074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30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2059</v>
      </c>
      <c r="C51" s="309">
        <v>2084</v>
      </c>
      <c r="D51" s="310">
        <v>2222</v>
      </c>
      <c r="E51" s="311">
        <v>2588</v>
      </c>
      <c r="F51" s="309">
        <v>2875</v>
      </c>
      <c r="G51" s="310">
        <v>3319</v>
      </c>
      <c r="H51" s="311">
        <v>3762</v>
      </c>
      <c r="I51" s="309">
        <v>4205</v>
      </c>
      <c r="J51" s="310">
        <v>4583</v>
      </c>
      <c r="K51" s="311">
        <v>5040</v>
      </c>
      <c r="L51" s="309">
        <v>5465</v>
      </c>
      <c r="M51" s="310">
        <v>5922</v>
      </c>
      <c r="N51" s="311">
        <v>6377</v>
      </c>
      <c r="O51" s="309">
        <v>6833</v>
      </c>
      <c r="P51" s="310">
        <v>7289</v>
      </c>
      <c r="Q51" s="311">
        <v>7744</v>
      </c>
      <c r="R51" s="309">
        <v>8200</v>
      </c>
      <c r="S51" s="308">
        <v>8655</v>
      </c>
      <c r="T51" s="309">
        <v>9111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30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68" t="s">
        <v>21</v>
      </c>
      <c r="B52" s="312">
        <v>1414</v>
      </c>
      <c r="C52" s="313">
        <v>1441</v>
      </c>
      <c r="D52" s="314">
        <v>1489</v>
      </c>
      <c r="E52" s="315">
        <v>1714</v>
      </c>
      <c r="F52" s="313">
        <v>1905</v>
      </c>
      <c r="G52" s="314">
        <v>2222</v>
      </c>
      <c r="H52" s="315">
        <v>2540</v>
      </c>
      <c r="I52" s="313">
        <v>2857</v>
      </c>
      <c r="J52" s="314">
        <v>3175</v>
      </c>
      <c r="K52" s="315">
        <v>3492</v>
      </c>
      <c r="L52" s="313">
        <v>3810</v>
      </c>
      <c r="M52" s="314">
        <v>4127</v>
      </c>
      <c r="N52" s="315">
        <v>4445</v>
      </c>
      <c r="O52" s="313">
        <v>4762</v>
      </c>
      <c r="P52" s="314">
        <v>5080</v>
      </c>
      <c r="Q52" s="315">
        <v>5397</v>
      </c>
      <c r="R52" s="313">
        <v>5715</v>
      </c>
      <c r="S52" s="312">
        <v>6032</v>
      </c>
      <c r="T52" s="313">
        <v>6350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30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2149</v>
      </c>
      <c r="C53" s="309">
        <v>2176</v>
      </c>
      <c r="D53" s="310">
        <v>2322</v>
      </c>
      <c r="E53" s="311">
        <v>2690</v>
      </c>
      <c r="F53" s="309">
        <v>3006</v>
      </c>
      <c r="G53" s="310">
        <v>3467</v>
      </c>
      <c r="H53" s="311">
        <v>3932</v>
      </c>
      <c r="I53" s="309">
        <v>4393</v>
      </c>
      <c r="J53" s="310">
        <v>4789</v>
      </c>
      <c r="K53" s="311">
        <v>5263</v>
      </c>
      <c r="L53" s="309">
        <v>5707</v>
      </c>
      <c r="M53" s="310">
        <v>6174</v>
      </c>
      <c r="N53" s="311">
        <v>6649</v>
      </c>
      <c r="O53" s="309">
        <v>7124</v>
      </c>
      <c r="P53" s="310">
        <v>7598</v>
      </c>
      <c r="Q53" s="311">
        <v>8073</v>
      </c>
      <c r="R53" s="309">
        <v>8548</v>
      </c>
      <c r="S53" s="308">
        <v>9023</v>
      </c>
      <c r="T53" s="309">
        <v>9498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30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68" t="s">
        <v>22</v>
      </c>
      <c r="B54" s="312">
        <v>1476</v>
      </c>
      <c r="C54" s="313">
        <v>1503</v>
      </c>
      <c r="D54" s="314">
        <v>1553</v>
      </c>
      <c r="E54" s="315">
        <v>1789</v>
      </c>
      <c r="F54" s="313">
        <v>1988</v>
      </c>
      <c r="G54" s="314">
        <v>2319</v>
      </c>
      <c r="H54" s="315">
        <v>2650</v>
      </c>
      <c r="I54" s="313">
        <v>2982</v>
      </c>
      <c r="J54" s="314">
        <v>3313</v>
      </c>
      <c r="K54" s="315">
        <v>3644</v>
      </c>
      <c r="L54" s="313">
        <v>3976</v>
      </c>
      <c r="M54" s="314">
        <v>4307</v>
      </c>
      <c r="N54" s="315">
        <v>4638</v>
      </c>
      <c r="O54" s="313">
        <v>4969</v>
      </c>
      <c r="P54" s="314">
        <v>5301</v>
      </c>
      <c r="Q54" s="315">
        <v>5632</v>
      </c>
      <c r="R54" s="313">
        <v>5963</v>
      </c>
      <c r="S54" s="312">
        <v>6295</v>
      </c>
      <c r="T54" s="313">
        <v>6626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30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2243</v>
      </c>
      <c r="C55" s="317">
        <v>2270</v>
      </c>
      <c r="D55" s="318">
        <v>2423</v>
      </c>
      <c r="E55" s="319">
        <v>2781</v>
      </c>
      <c r="F55" s="317">
        <v>3104</v>
      </c>
      <c r="G55" s="318">
        <v>3583</v>
      </c>
      <c r="H55" s="319">
        <v>4066</v>
      </c>
      <c r="I55" s="317">
        <v>4572</v>
      </c>
      <c r="J55" s="318">
        <v>4995</v>
      </c>
      <c r="K55" s="319">
        <v>5487</v>
      </c>
      <c r="L55" s="317">
        <v>5950</v>
      </c>
      <c r="M55" s="318">
        <v>6442</v>
      </c>
      <c r="N55" s="319">
        <v>6938</v>
      </c>
      <c r="O55" s="317">
        <v>7433</v>
      </c>
      <c r="P55" s="318">
        <v>7929</v>
      </c>
      <c r="Q55" s="319">
        <v>8424</v>
      </c>
      <c r="R55" s="317">
        <v>8920</v>
      </c>
      <c r="S55" s="316">
        <v>9415</v>
      </c>
      <c r="T55" s="317">
        <v>9911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30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68" t="s">
        <v>130</v>
      </c>
      <c r="B56" s="320">
        <v>1537</v>
      </c>
      <c r="C56" s="321">
        <v>1566</v>
      </c>
      <c r="D56" s="322">
        <v>1618</v>
      </c>
      <c r="E56" s="323">
        <v>1863</v>
      </c>
      <c r="F56" s="321">
        <v>2071</v>
      </c>
      <c r="G56" s="322">
        <v>2416</v>
      </c>
      <c r="H56" s="323">
        <v>2761</v>
      </c>
      <c r="I56" s="321">
        <v>3106</v>
      </c>
      <c r="J56" s="322">
        <v>3451</v>
      </c>
      <c r="K56" s="323">
        <v>3796</v>
      </c>
      <c r="L56" s="321">
        <v>4141</v>
      </c>
      <c r="M56" s="322">
        <v>4486</v>
      </c>
      <c r="N56" s="323">
        <v>4831</v>
      </c>
      <c r="O56" s="321">
        <v>5177</v>
      </c>
      <c r="P56" s="322">
        <v>5522</v>
      </c>
      <c r="Q56" s="323">
        <v>5867</v>
      </c>
      <c r="R56" s="321">
        <v>6212</v>
      </c>
      <c r="S56" s="320">
        <v>6557</v>
      </c>
      <c r="T56" s="321">
        <v>6902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30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2306</v>
      </c>
      <c r="C57" s="309">
        <v>2366</v>
      </c>
      <c r="D57" s="310">
        <v>2523</v>
      </c>
      <c r="E57" s="311">
        <v>2900</v>
      </c>
      <c r="F57" s="309">
        <v>3236</v>
      </c>
      <c r="G57" s="310">
        <v>3735</v>
      </c>
      <c r="H57" s="311">
        <v>4234</v>
      </c>
      <c r="I57" s="309">
        <v>4763</v>
      </c>
      <c r="J57" s="310">
        <v>5206</v>
      </c>
      <c r="K57" s="311">
        <v>5710</v>
      </c>
      <c r="L57" s="309">
        <v>6194</v>
      </c>
      <c r="M57" s="310">
        <v>6711</v>
      </c>
      <c r="N57" s="311">
        <v>7227</v>
      </c>
      <c r="O57" s="309">
        <v>7743</v>
      </c>
      <c r="P57" s="310">
        <v>8259</v>
      </c>
      <c r="Q57" s="311">
        <v>8775</v>
      </c>
      <c r="R57" s="309">
        <v>9292</v>
      </c>
      <c r="S57" s="308">
        <v>9808</v>
      </c>
      <c r="T57" s="309">
        <v>10324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30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>
        <v>1598</v>
      </c>
      <c r="C58" s="313">
        <v>1629</v>
      </c>
      <c r="D58" s="314">
        <v>1683</v>
      </c>
      <c r="E58" s="315">
        <v>1938</v>
      </c>
      <c r="F58" s="313">
        <v>2153</v>
      </c>
      <c r="G58" s="314">
        <v>2512</v>
      </c>
      <c r="H58" s="315">
        <v>2871</v>
      </c>
      <c r="I58" s="313">
        <v>3230</v>
      </c>
      <c r="J58" s="314">
        <v>3589</v>
      </c>
      <c r="K58" s="315">
        <v>3948</v>
      </c>
      <c r="L58" s="313">
        <v>4307</v>
      </c>
      <c r="M58" s="314">
        <v>4666</v>
      </c>
      <c r="N58" s="315">
        <v>5025</v>
      </c>
      <c r="O58" s="313">
        <v>5384</v>
      </c>
      <c r="P58" s="314">
        <v>5742</v>
      </c>
      <c r="Q58" s="315">
        <v>6101</v>
      </c>
      <c r="R58" s="313">
        <v>6460</v>
      </c>
      <c r="S58" s="312">
        <v>6819</v>
      </c>
      <c r="T58" s="313">
        <v>7178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30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2398</v>
      </c>
      <c r="C59" s="309">
        <v>2461</v>
      </c>
      <c r="D59" s="310">
        <v>2624</v>
      </c>
      <c r="E59" s="311">
        <v>3016</v>
      </c>
      <c r="F59" s="309">
        <v>3366</v>
      </c>
      <c r="G59" s="310">
        <v>3885</v>
      </c>
      <c r="H59" s="311">
        <v>4403</v>
      </c>
      <c r="I59" s="309">
        <v>4954</v>
      </c>
      <c r="J59" s="310">
        <v>5414</v>
      </c>
      <c r="K59" s="311">
        <v>5939</v>
      </c>
      <c r="L59" s="309">
        <v>6442</v>
      </c>
      <c r="M59" s="310">
        <v>6979</v>
      </c>
      <c r="N59" s="311">
        <v>7516</v>
      </c>
      <c r="O59" s="309">
        <v>8053</v>
      </c>
      <c r="P59" s="310">
        <v>8590</v>
      </c>
      <c r="Q59" s="311">
        <v>9126</v>
      </c>
      <c r="R59" s="309">
        <v>9663</v>
      </c>
      <c r="S59" s="308">
        <v>10200</v>
      </c>
      <c r="T59" s="309">
        <v>10737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30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68" t="s">
        <v>132</v>
      </c>
      <c r="B60" s="312">
        <v>1660</v>
      </c>
      <c r="C60" s="313">
        <v>1691</v>
      </c>
      <c r="D60" s="314">
        <v>1748</v>
      </c>
      <c r="E60" s="315">
        <v>2012</v>
      </c>
      <c r="F60" s="313">
        <v>2236</v>
      </c>
      <c r="G60" s="314">
        <v>2609</v>
      </c>
      <c r="H60" s="315">
        <v>2982</v>
      </c>
      <c r="I60" s="313">
        <v>3354</v>
      </c>
      <c r="J60" s="314">
        <v>3727</v>
      </c>
      <c r="K60" s="315">
        <v>4100</v>
      </c>
      <c r="L60" s="313">
        <v>4472</v>
      </c>
      <c r="M60" s="314">
        <v>4845</v>
      </c>
      <c r="N60" s="315">
        <v>5218</v>
      </c>
      <c r="O60" s="313">
        <v>5591</v>
      </c>
      <c r="P60" s="314">
        <v>5963</v>
      </c>
      <c r="Q60" s="315">
        <v>6336</v>
      </c>
      <c r="R60" s="313">
        <v>6709</v>
      </c>
      <c r="S60" s="312">
        <v>7081</v>
      </c>
      <c r="T60" s="313">
        <v>7454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30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2490</v>
      </c>
      <c r="C61" s="317">
        <v>2556</v>
      </c>
      <c r="D61" s="318">
        <v>2725</v>
      </c>
      <c r="E61" s="319">
        <v>3132</v>
      </c>
      <c r="F61" s="317">
        <v>3495</v>
      </c>
      <c r="G61" s="318">
        <v>4034</v>
      </c>
      <c r="H61" s="319">
        <v>4573</v>
      </c>
      <c r="I61" s="317">
        <v>5144</v>
      </c>
      <c r="J61" s="318">
        <v>5622</v>
      </c>
      <c r="K61" s="319">
        <v>6167</v>
      </c>
      <c r="L61" s="317">
        <v>6690</v>
      </c>
      <c r="M61" s="318">
        <v>7247</v>
      </c>
      <c r="N61" s="319">
        <v>7805</v>
      </c>
      <c r="O61" s="317">
        <v>8362</v>
      </c>
      <c r="P61" s="318">
        <v>8920</v>
      </c>
      <c r="Q61" s="319">
        <v>9477</v>
      </c>
      <c r="R61" s="317">
        <v>10035</v>
      </c>
      <c r="S61" s="316">
        <v>10592</v>
      </c>
      <c r="T61" s="317">
        <v>11150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30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68" t="s">
        <v>133</v>
      </c>
      <c r="B62" s="320">
        <v>1721</v>
      </c>
      <c r="C62" s="321">
        <v>1754</v>
      </c>
      <c r="D62" s="322">
        <v>1812</v>
      </c>
      <c r="E62" s="323">
        <v>2087</v>
      </c>
      <c r="F62" s="321">
        <v>2319</v>
      </c>
      <c r="G62" s="322">
        <v>2706</v>
      </c>
      <c r="H62" s="323">
        <v>3092</v>
      </c>
      <c r="I62" s="321">
        <v>3479</v>
      </c>
      <c r="J62" s="322">
        <v>3865</v>
      </c>
      <c r="K62" s="323">
        <v>4252</v>
      </c>
      <c r="L62" s="321">
        <v>4638</v>
      </c>
      <c r="M62" s="322">
        <v>5025</v>
      </c>
      <c r="N62" s="323">
        <v>5411</v>
      </c>
      <c r="O62" s="321">
        <v>5798</v>
      </c>
      <c r="P62" s="322">
        <v>6184</v>
      </c>
      <c r="Q62" s="323">
        <v>6571</v>
      </c>
      <c r="R62" s="321">
        <v>6957</v>
      </c>
      <c r="S62" s="320">
        <v>7344</v>
      </c>
      <c r="T62" s="321">
        <v>7730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30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2582</v>
      </c>
      <c r="C63" s="309">
        <v>2650</v>
      </c>
      <c r="D63" s="310">
        <v>2826</v>
      </c>
      <c r="E63" s="311">
        <v>3248</v>
      </c>
      <c r="F63" s="309">
        <v>3625</v>
      </c>
      <c r="G63" s="310">
        <v>4183</v>
      </c>
      <c r="H63" s="311">
        <v>4742</v>
      </c>
      <c r="I63" s="309">
        <v>5335</v>
      </c>
      <c r="J63" s="310">
        <v>5830</v>
      </c>
      <c r="K63" s="311">
        <v>6395</v>
      </c>
      <c r="L63" s="309">
        <v>6938</v>
      </c>
      <c r="M63" s="310">
        <v>7516</v>
      </c>
      <c r="N63" s="311">
        <v>8094</v>
      </c>
      <c r="O63" s="309">
        <v>8672</v>
      </c>
      <c r="P63" s="310">
        <v>9250</v>
      </c>
      <c r="Q63" s="311">
        <v>9828</v>
      </c>
      <c r="R63" s="309">
        <v>10407</v>
      </c>
      <c r="S63" s="308">
        <v>10985</v>
      </c>
      <c r="T63" s="309">
        <v>11563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30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68" t="s">
        <v>134</v>
      </c>
      <c r="B64" s="312">
        <v>1783</v>
      </c>
      <c r="C64" s="313">
        <v>1817</v>
      </c>
      <c r="D64" s="314">
        <v>1877</v>
      </c>
      <c r="E64" s="315">
        <v>2161</v>
      </c>
      <c r="F64" s="313">
        <v>2402</v>
      </c>
      <c r="G64" s="314">
        <v>2802</v>
      </c>
      <c r="H64" s="315">
        <v>3203</v>
      </c>
      <c r="I64" s="313">
        <v>3603</v>
      </c>
      <c r="J64" s="314">
        <v>4003</v>
      </c>
      <c r="K64" s="315">
        <v>4403</v>
      </c>
      <c r="L64" s="313">
        <v>4804</v>
      </c>
      <c r="M64" s="314">
        <v>5204</v>
      </c>
      <c r="N64" s="315">
        <v>5604</v>
      </c>
      <c r="O64" s="313">
        <v>6005</v>
      </c>
      <c r="P64" s="314">
        <v>6405</v>
      </c>
      <c r="Q64" s="315">
        <v>6805</v>
      </c>
      <c r="R64" s="313">
        <v>7206</v>
      </c>
      <c r="S64" s="312">
        <v>7606</v>
      </c>
      <c r="T64" s="313">
        <v>8006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30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2674</v>
      </c>
      <c r="C65" s="309">
        <v>2745</v>
      </c>
      <c r="D65" s="310">
        <v>2927</v>
      </c>
      <c r="E65" s="311">
        <v>3364</v>
      </c>
      <c r="F65" s="309">
        <v>3754</v>
      </c>
      <c r="G65" s="310">
        <v>4333</v>
      </c>
      <c r="H65" s="311">
        <v>4911</v>
      </c>
      <c r="I65" s="309">
        <v>5525</v>
      </c>
      <c r="J65" s="310">
        <v>6038</v>
      </c>
      <c r="K65" s="311">
        <v>6624</v>
      </c>
      <c r="L65" s="309">
        <v>7186</v>
      </c>
      <c r="M65" s="310">
        <v>7784</v>
      </c>
      <c r="N65" s="311">
        <v>8383</v>
      </c>
      <c r="O65" s="309">
        <v>8982</v>
      </c>
      <c r="P65" s="310">
        <v>9581</v>
      </c>
      <c r="Q65" s="311">
        <v>10179</v>
      </c>
      <c r="R65" s="309">
        <v>10778</v>
      </c>
      <c r="S65" s="308">
        <v>11377</v>
      </c>
      <c r="T65" s="309">
        <v>11976</v>
      </c>
    </row>
    <row r="66" spans="1:42" x14ac:dyDescent="0.15">
      <c r="A66" s="368" t="s">
        <v>135</v>
      </c>
      <c r="B66" s="312">
        <v>1844</v>
      </c>
      <c r="C66" s="313">
        <v>1879</v>
      </c>
      <c r="D66" s="314">
        <v>1942</v>
      </c>
      <c r="E66" s="315">
        <v>2236</v>
      </c>
      <c r="F66" s="313">
        <v>2485</v>
      </c>
      <c r="G66" s="314">
        <v>2899</v>
      </c>
      <c r="H66" s="315">
        <v>3313</v>
      </c>
      <c r="I66" s="313">
        <v>3727</v>
      </c>
      <c r="J66" s="314">
        <v>4141</v>
      </c>
      <c r="K66" s="315">
        <v>4555</v>
      </c>
      <c r="L66" s="313">
        <v>4969</v>
      </c>
      <c r="M66" s="314">
        <v>5384</v>
      </c>
      <c r="N66" s="315">
        <v>5798</v>
      </c>
      <c r="O66" s="313">
        <v>6212</v>
      </c>
      <c r="P66" s="314">
        <v>6626</v>
      </c>
      <c r="Q66" s="315">
        <v>7040</v>
      </c>
      <c r="R66" s="313">
        <v>7454</v>
      </c>
      <c r="S66" s="312">
        <v>7868</v>
      </c>
      <c r="T66" s="313">
        <v>8282</v>
      </c>
      <c r="U66" s="294"/>
    </row>
    <row r="67" spans="1:42" x14ac:dyDescent="0.15">
      <c r="A67" s="270">
        <v>1500</v>
      </c>
      <c r="B67" s="316">
        <v>2767</v>
      </c>
      <c r="C67" s="317">
        <v>2840</v>
      </c>
      <c r="D67" s="318">
        <v>3028</v>
      </c>
      <c r="E67" s="319">
        <v>3480</v>
      </c>
      <c r="F67" s="317">
        <v>3884</v>
      </c>
      <c r="G67" s="318">
        <v>4482</v>
      </c>
      <c r="H67" s="319">
        <v>5081</v>
      </c>
      <c r="I67" s="317">
        <v>5716</v>
      </c>
      <c r="J67" s="318">
        <v>6247</v>
      </c>
      <c r="K67" s="319">
        <v>6852</v>
      </c>
      <c r="L67" s="317">
        <v>7433</v>
      </c>
      <c r="M67" s="318">
        <v>8053</v>
      </c>
      <c r="N67" s="319">
        <v>8672</v>
      </c>
      <c r="O67" s="317">
        <v>9292</v>
      </c>
      <c r="P67" s="318">
        <v>9911</v>
      </c>
      <c r="Q67" s="319">
        <v>10530</v>
      </c>
      <c r="R67" s="317">
        <v>11150</v>
      </c>
      <c r="S67" s="316">
        <v>11769</v>
      </c>
      <c r="T67" s="317">
        <v>12389</v>
      </c>
    </row>
    <row r="68" spans="1:42" x14ac:dyDescent="0.15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71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71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 t="shared" ref="B76:P106" si="0">ROUND(W76*$T$76,0)</f>
        <v>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1.45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372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 t="shared" si="0"/>
        <v>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372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>
        <f t="shared" si="0"/>
        <v>506</v>
      </c>
      <c r="C78" s="248">
        <f t="shared" si="0"/>
        <v>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>
        <v>349</v>
      </c>
      <c r="X78" s="295"/>
      <c r="Y78" s="295"/>
      <c r="Z78" s="295"/>
      <c r="AA78" s="295"/>
      <c r="AB78" s="295"/>
      <c r="AC78" s="295"/>
      <c r="AD78" s="295"/>
      <c r="AE78" s="295"/>
      <c r="AF78" s="295"/>
      <c r="AG78" s="372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 t="shared" si="0"/>
        <v>706</v>
      </c>
      <c r="C79" s="245">
        <f t="shared" si="0"/>
        <v>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487</v>
      </c>
      <c r="X79" s="295"/>
      <c r="Y79" s="295"/>
      <c r="Z79" s="295"/>
      <c r="AA79" s="295"/>
      <c r="AB79" s="295"/>
      <c r="AC79" s="295"/>
      <c r="AD79" s="295"/>
      <c r="AE79" s="295"/>
      <c r="AF79" s="295"/>
      <c r="AG79" s="372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506</v>
      </c>
      <c r="C80" s="248">
        <f t="shared" si="0"/>
        <v>506</v>
      </c>
      <c r="D80" s="248">
        <f t="shared" si="0"/>
        <v>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>
        <v>349</v>
      </c>
      <c r="X80" s="295">
        <v>349</v>
      </c>
      <c r="Y80" s="295"/>
      <c r="Z80" s="295"/>
      <c r="AA80" s="295"/>
      <c r="AB80" s="295"/>
      <c r="AC80" s="295"/>
      <c r="AD80" s="295"/>
      <c r="AE80" s="295"/>
      <c r="AF80" s="295"/>
      <c r="AG80" s="372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734</v>
      </c>
      <c r="C81" s="245">
        <f t="shared" si="0"/>
        <v>734</v>
      </c>
      <c r="D81" s="245">
        <f t="shared" si="0"/>
        <v>0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506</v>
      </c>
      <c r="X81" s="295">
        <f>X80+C151</f>
        <v>506</v>
      </c>
      <c r="Y81" s="295"/>
      <c r="Z81" s="295"/>
      <c r="AA81" s="295"/>
      <c r="AB81" s="295"/>
      <c r="AC81" s="295"/>
      <c r="AD81" s="295"/>
      <c r="AE81" s="295"/>
      <c r="AF81" s="295"/>
      <c r="AG81" s="372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506</v>
      </c>
      <c r="C82" s="248">
        <f t="shared" si="0"/>
        <v>506</v>
      </c>
      <c r="D82" s="248">
        <f t="shared" si="0"/>
        <v>506</v>
      </c>
      <c r="E82" s="248">
        <f t="shared" si="0"/>
        <v>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>
        <v>349</v>
      </c>
      <c r="X82" s="295">
        <v>349</v>
      </c>
      <c r="Y82" s="250">
        <v>349</v>
      </c>
      <c r="Z82" s="250"/>
      <c r="AA82" s="250"/>
      <c r="AB82" s="250"/>
      <c r="AC82" s="250"/>
      <c r="AD82" s="250"/>
      <c r="AE82" s="295"/>
      <c r="AF82" s="295"/>
      <c r="AG82" s="372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760</v>
      </c>
      <c r="C83" s="245">
        <f t="shared" si="0"/>
        <v>760</v>
      </c>
      <c r="D83" s="245">
        <f t="shared" si="0"/>
        <v>773</v>
      </c>
      <c r="E83" s="245">
        <f t="shared" si="0"/>
        <v>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524</v>
      </c>
      <c r="X83" s="295">
        <f>X82+C153</f>
        <v>524</v>
      </c>
      <c r="Y83" s="250">
        <f>Y82+D153</f>
        <v>533</v>
      </c>
      <c r="Z83" s="250"/>
      <c r="AA83" s="250"/>
      <c r="AB83" s="250"/>
      <c r="AC83" s="250"/>
      <c r="AD83" s="250"/>
      <c r="AE83" s="295"/>
      <c r="AF83" s="295"/>
      <c r="AG83" s="372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566</v>
      </c>
      <c r="C84" s="248">
        <f t="shared" si="0"/>
        <v>566</v>
      </c>
      <c r="D84" s="248">
        <f t="shared" si="0"/>
        <v>566</v>
      </c>
      <c r="E84" s="248">
        <f t="shared" si="0"/>
        <v>639</v>
      </c>
      <c r="F84" s="248">
        <f t="shared" si="0"/>
        <v>0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>
        <v>390</v>
      </c>
      <c r="X84" s="295">
        <v>390</v>
      </c>
      <c r="Y84" s="250">
        <v>390</v>
      </c>
      <c r="Z84" s="250">
        <v>441</v>
      </c>
      <c r="AA84" s="250"/>
      <c r="AB84" s="250"/>
      <c r="AC84" s="250"/>
      <c r="AD84" s="250"/>
      <c r="AE84" s="295"/>
      <c r="AF84" s="295"/>
      <c r="AG84" s="372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841</v>
      </c>
      <c r="C85" s="252">
        <f t="shared" si="0"/>
        <v>841</v>
      </c>
      <c r="D85" s="252">
        <f t="shared" si="0"/>
        <v>873</v>
      </c>
      <c r="E85" s="252">
        <f t="shared" si="0"/>
        <v>960</v>
      </c>
      <c r="F85" s="252">
        <f t="shared" si="0"/>
        <v>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580</v>
      </c>
      <c r="X85" s="295">
        <f>X84+C155</f>
        <v>580</v>
      </c>
      <c r="Y85" s="250">
        <f>Y84+D155</f>
        <v>602</v>
      </c>
      <c r="Z85" s="250">
        <f>Z84+E155</f>
        <v>662</v>
      </c>
      <c r="AA85" s="250"/>
      <c r="AB85" s="250"/>
      <c r="AC85" s="250"/>
      <c r="AD85" s="250"/>
      <c r="AE85" s="295"/>
      <c r="AF85" s="295"/>
      <c r="AG85" s="372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626</v>
      </c>
      <c r="C86" s="241">
        <f t="shared" si="0"/>
        <v>626</v>
      </c>
      <c r="D86" s="241">
        <f t="shared" si="0"/>
        <v>626</v>
      </c>
      <c r="E86" s="241">
        <f t="shared" si="0"/>
        <v>699</v>
      </c>
      <c r="F86" s="241">
        <f t="shared" si="0"/>
        <v>790</v>
      </c>
      <c r="G86" s="241">
        <f t="shared" si="0"/>
        <v>0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>
        <v>432</v>
      </c>
      <c r="X86" s="295">
        <v>432</v>
      </c>
      <c r="Y86" s="250">
        <v>432</v>
      </c>
      <c r="Z86" s="250">
        <v>482</v>
      </c>
      <c r="AA86" s="250">
        <v>545</v>
      </c>
      <c r="AB86" s="250"/>
      <c r="AC86" s="250"/>
      <c r="AD86" s="250"/>
      <c r="AE86" s="295"/>
      <c r="AF86" s="295"/>
      <c r="AG86" s="372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928</v>
      </c>
      <c r="C87" s="245">
        <f t="shared" si="0"/>
        <v>928</v>
      </c>
      <c r="D87" s="245">
        <f t="shared" si="0"/>
        <v>969</v>
      </c>
      <c r="E87" s="245">
        <f t="shared" si="0"/>
        <v>1061</v>
      </c>
      <c r="F87" s="245">
        <f t="shared" si="0"/>
        <v>1183</v>
      </c>
      <c r="G87" s="245">
        <f t="shared" si="0"/>
        <v>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>W86+B157</f>
        <v>640</v>
      </c>
      <c r="X87" s="295">
        <f>X86+C157</f>
        <v>640</v>
      </c>
      <c r="Y87" s="250">
        <f>Y86+D157</f>
        <v>668</v>
      </c>
      <c r="Z87" s="250">
        <f>Z86+E157</f>
        <v>732</v>
      </c>
      <c r="AA87" s="250">
        <f>AA86+F157</f>
        <v>816</v>
      </c>
      <c r="AB87" s="250"/>
      <c r="AC87" s="250"/>
      <c r="AD87" s="250"/>
      <c r="AE87" s="295"/>
      <c r="AF87" s="295"/>
      <c r="AG87" s="372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671</v>
      </c>
      <c r="C88" s="248">
        <f t="shared" si="0"/>
        <v>671</v>
      </c>
      <c r="D88" s="248">
        <f t="shared" si="0"/>
        <v>671</v>
      </c>
      <c r="E88" s="248">
        <f t="shared" si="0"/>
        <v>761</v>
      </c>
      <c r="F88" s="248">
        <f t="shared" si="0"/>
        <v>864</v>
      </c>
      <c r="G88" s="248">
        <f t="shared" si="0"/>
        <v>954</v>
      </c>
      <c r="H88" s="248">
        <f t="shared" si="0"/>
        <v>0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>
        <v>463</v>
      </c>
      <c r="X88" s="295">
        <v>463</v>
      </c>
      <c r="Y88" s="250">
        <v>463</v>
      </c>
      <c r="Z88" s="250">
        <v>525</v>
      </c>
      <c r="AA88" s="250">
        <v>596</v>
      </c>
      <c r="AB88" s="250">
        <v>658</v>
      </c>
      <c r="AC88" s="250"/>
      <c r="AD88" s="250"/>
      <c r="AE88" s="295"/>
      <c r="AF88" s="295"/>
      <c r="AG88" s="372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1003</v>
      </c>
      <c r="C89" s="245">
        <f t="shared" si="0"/>
        <v>1003</v>
      </c>
      <c r="D89" s="245">
        <f t="shared" si="0"/>
        <v>1038</v>
      </c>
      <c r="E89" s="245">
        <f t="shared" si="0"/>
        <v>1167</v>
      </c>
      <c r="F89" s="245">
        <f t="shared" si="0"/>
        <v>1304</v>
      </c>
      <c r="G89" s="245">
        <f t="shared" si="0"/>
        <v>1414</v>
      </c>
      <c r="H89" s="245">
        <f t="shared" si="0"/>
        <v>0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B89" si="1">W88+B159</f>
        <v>692</v>
      </c>
      <c r="X89" s="295">
        <f t="shared" si="1"/>
        <v>692</v>
      </c>
      <c r="Y89" s="250">
        <f t="shared" si="1"/>
        <v>716</v>
      </c>
      <c r="Z89" s="250">
        <f t="shared" si="1"/>
        <v>805</v>
      </c>
      <c r="AA89" s="250">
        <f t="shared" si="1"/>
        <v>899</v>
      </c>
      <c r="AB89" s="250">
        <f t="shared" si="1"/>
        <v>975</v>
      </c>
      <c r="AC89" s="250"/>
      <c r="AD89" s="250"/>
      <c r="AE89" s="295"/>
      <c r="AF89" s="295"/>
      <c r="AG89" s="372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731</v>
      </c>
      <c r="C90" s="248">
        <f t="shared" si="0"/>
        <v>731</v>
      </c>
      <c r="D90" s="248">
        <f t="shared" si="0"/>
        <v>731</v>
      </c>
      <c r="E90" s="248">
        <f t="shared" si="0"/>
        <v>821</v>
      </c>
      <c r="F90" s="248">
        <f t="shared" si="0"/>
        <v>940</v>
      </c>
      <c r="G90" s="248">
        <f t="shared" si="0"/>
        <v>1045</v>
      </c>
      <c r="H90" s="248">
        <f t="shared" si="0"/>
        <v>1282</v>
      </c>
      <c r="I90" s="248">
        <f t="shared" si="0"/>
        <v>0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>
        <v>504</v>
      </c>
      <c r="X90" s="295">
        <v>504</v>
      </c>
      <c r="Y90" s="250">
        <v>504</v>
      </c>
      <c r="Z90" s="250">
        <v>566</v>
      </c>
      <c r="AA90" s="250">
        <v>648</v>
      </c>
      <c r="AB90" s="250">
        <v>721</v>
      </c>
      <c r="AC90" s="250">
        <v>884</v>
      </c>
      <c r="AD90" s="250"/>
      <c r="AE90" s="295"/>
      <c r="AF90" s="295"/>
      <c r="AG90" s="372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1092</v>
      </c>
      <c r="C91" s="245">
        <f t="shared" si="0"/>
        <v>1092</v>
      </c>
      <c r="D91" s="245">
        <f t="shared" si="0"/>
        <v>1128</v>
      </c>
      <c r="E91" s="245">
        <f t="shared" si="0"/>
        <v>1250</v>
      </c>
      <c r="F91" s="245">
        <f t="shared" si="0"/>
        <v>1425</v>
      </c>
      <c r="G91" s="245">
        <f t="shared" si="0"/>
        <v>1547</v>
      </c>
      <c r="H91" s="245">
        <f t="shared" si="0"/>
        <v>1869</v>
      </c>
      <c r="I91" s="245">
        <f t="shared" si="0"/>
        <v>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C91" si="2">W90+B161</f>
        <v>753</v>
      </c>
      <c r="X91" s="295">
        <f t="shared" si="2"/>
        <v>753</v>
      </c>
      <c r="Y91" s="250">
        <f t="shared" si="2"/>
        <v>778</v>
      </c>
      <c r="Z91" s="250">
        <f t="shared" si="2"/>
        <v>862</v>
      </c>
      <c r="AA91" s="250">
        <f t="shared" si="2"/>
        <v>983</v>
      </c>
      <c r="AB91" s="250">
        <f t="shared" si="2"/>
        <v>1067</v>
      </c>
      <c r="AC91" s="250">
        <f t="shared" si="2"/>
        <v>1289</v>
      </c>
      <c r="AD91" s="250"/>
      <c r="AE91" s="295"/>
      <c r="AF91" s="295"/>
      <c r="AG91" s="372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761</v>
      </c>
      <c r="C92" s="248">
        <f t="shared" si="0"/>
        <v>761</v>
      </c>
      <c r="D92" s="248">
        <f t="shared" si="0"/>
        <v>761</v>
      </c>
      <c r="E92" s="248">
        <f t="shared" si="0"/>
        <v>864</v>
      </c>
      <c r="F92" s="248">
        <f t="shared" si="0"/>
        <v>983</v>
      </c>
      <c r="G92" s="248">
        <f t="shared" si="0"/>
        <v>1118</v>
      </c>
      <c r="H92" s="248">
        <f t="shared" si="0"/>
        <v>1357</v>
      </c>
      <c r="I92" s="248">
        <f t="shared" si="0"/>
        <v>1476</v>
      </c>
      <c r="J92" s="248">
        <f t="shared" si="0"/>
        <v>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>
        <v>525</v>
      </c>
      <c r="X92" s="295">
        <v>525</v>
      </c>
      <c r="Y92" s="250">
        <v>525</v>
      </c>
      <c r="Z92" s="250">
        <v>596</v>
      </c>
      <c r="AA92" s="250">
        <v>678</v>
      </c>
      <c r="AB92" s="250">
        <v>771</v>
      </c>
      <c r="AC92" s="250">
        <v>936</v>
      </c>
      <c r="AD92" s="250">
        <v>1018</v>
      </c>
      <c r="AE92" s="295"/>
      <c r="AF92" s="295"/>
      <c r="AG92" s="372"/>
      <c r="AH92" s="243"/>
      <c r="AI92" s="243"/>
      <c r="AJ92" s="243"/>
      <c r="AK92" s="243"/>
      <c r="AL92" s="243"/>
      <c r="AM92" s="243"/>
      <c r="AN92" s="243"/>
      <c r="AO92" s="243"/>
      <c r="AP92" s="370">
        <v>2.83</v>
      </c>
    </row>
    <row r="93" spans="1:42" x14ac:dyDescent="0.15">
      <c r="A93" s="244">
        <v>500</v>
      </c>
      <c r="B93" s="245">
        <f t="shared" si="0"/>
        <v>1141</v>
      </c>
      <c r="C93" s="245">
        <f t="shared" si="0"/>
        <v>1141</v>
      </c>
      <c r="D93" s="245">
        <f t="shared" si="0"/>
        <v>1198</v>
      </c>
      <c r="E93" s="245">
        <f t="shared" si="0"/>
        <v>1324</v>
      </c>
      <c r="F93" s="245">
        <f t="shared" si="0"/>
        <v>1514</v>
      </c>
      <c r="G93" s="245">
        <f t="shared" si="0"/>
        <v>1670</v>
      </c>
      <c r="H93" s="245">
        <f t="shared" si="0"/>
        <v>2002</v>
      </c>
      <c r="I93" s="245">
        <f t="shared" si="0"/>
        <v>2190</v>
      </c>
      <c r="J93" s="245">
        <f t="shared" si="0"/>
        <v>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D93" si="3">W92+B163</f>
        <v>787</v>
      </c>
      <c r="X93" s="295">
        <f t="shared" si="3"/>
        <v>787</v>
      </c>
      <c r="Y93" s="250">
        <f t="shared" si="3"/>
        <v>826</v>
      </c>
      <c r="Z93" s="250">
        <f t="shared" si="3"/>
        <v>913</v>
      </c>
      <c r="AA93" s="250">
        <f t="shared" si="3"/>
        <v>1044</v>
      </c>
      <c r="AB93" s="250">
        <f t="shared" si="3"/>
        <v>1152</v>
      </c>
      <c r="AC93" s="250">
        <f t="shared" si="3"/>
        <v>1381</v>
      </c>
      <c r="AD93" s="250">
        <f t="shared" si="3"/>
        <v>1510</v>
      </c>
      <c r="AE93" s="295"/>
      <c r="AF93" s="295"/>
      <c r="AG93" s="372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805</v>
      </c>
      <c r="C94" s="248">
        <f t="shared" si="0"/>
        <v>805</v>
      </c>
      <c r="D94" s="248">
        <f t="shared" si="0"/>
        <v>805</v>
      </c>
      <c r="E94" s="248">
        <f t="shared" si="0"/>
        <v>895</v>
      </c>
      <c r="F94" s="248">
        <f t="shared" si="0"/>
        <v>1045</v>
      </c>
      <c r="G94" s="248">
        <f t="shared" si="0"/>
        <v>1179</v>
      </c>
      <c r="H94" s="248">
        <f t="shared" si="0"/>
        <v>1433</v>
      </c>
      <c r="I94" s="248">
        <f t="shared" si="0"/>
        <v>1552</v>
      </c>
      <c r="J94" s="248">
        <f t="shared" si="0"/>
        <v>1723</v>
      </c>
      <c r="K94" s="248">
        <f t="shared" si="0"/>
        <v>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>
        <v>555</v>
      </c>
      <c r="X94" s="295">
        <v>555</v>
      </c>
      <c r="Y94" s="250">
        <v>555</v>
      </c>
      <c r="Z94" s="250">
        <v>617</v>
      </c>
      <c r="AA94" s="250">
        <v>721</v>
      </c>
      <c r="AB94" s="250">
        <v>813</v>
      </c>
      <c r="AC94" s="250">
        <v>988</v>
      </c>
      <c r="AD94" s="250">
        <v>1070</v>
      </c>
      <c r="AE94" s="383">
        <f>$AE$74*V94*AP94</f>
        <v>1188</v>
      </c>
      <c r="AF94" s="295"/>
      <c r="AG94" s="372"/>
      <c r="AH94" s="295"/>
      <c r="AI94" s="295"/>
      <c r="AJ94" s="295"/>
      <c r="AK94" s="295"/>
      <c r="AL94" s="295"/>
      <c r="AM94" s="295"/>
      <c r="AN94" s="243"/>
      <c r="AO94" s="243"/>
      <c r="AP94" s="370">
        <v>2.7</v>
      </c>
    </row>
    <row r="95" spans="1:42" x14ac:dyDescent="0.15">
      <c r="A95" s="244">
        <v>550</v>
      </c>
      <c r="B95" s="245">
        <f t="shared" si="0"/>
        <v>1219</v>
      </c>
      <c r="C95" s="245">
        <f t="shared" si="0"/>
        <v>1219</v>
      </c>
      <c r="D95" s="245">
        <f t="shared" si="0"/>
        <v>1264</v>
      </c>
      <c r="E95" s="245">
        <f t="shared" si="0"/>
        <v>1396</v>
      </c>
      <c r="F95" s="245">
        <f t="shared" si="0"/>
        <v>1625</v>
      </c>
      <c r="G95" s="245">
        <f t="shared" si="0"/>
        <v>1794</v>
      </c>
      <c r="H95" s="245">
        <f t="shared" si="0"/>
        <v>2137</v>
      </c>
      <c r="I95" s="245">
        <f t="shared" si="0"/>
        <v>2333</v>
      </c>
      <c r="J95" s="245">
        <f t="shared" si="0"/>
        <v>2588</v>
      </c>
      <c r="K95" s="245">
        <f t="shared" si="0"/>
        <v>0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E95" si="4">W94+B165</f>
        <v>841</v>
      </c>
      <c r="X95" s="295">
        <f t="shared" si="4"/>
        <v>841</v>
      </c>
      <c r="Y95" s="250">
        <f t="shared" si="4"/>
        <v>872</v>
      </c>
      <c r="Z95" s="250">
        <f t="shared" si="4"/>
        <v>963</v>
      </c>
      <c r="AA95" s="250">
        <f t="shared" si="4"/>
        <v>1121</v>
      </c>
      <c r="AB95" s="250">
        <f t="shared" si="4"/>
        <v>1237</v>
      </c>
      <c r="AC95" s="250">
        <f t="shared" si="4"/>
        <v>1474</v>
      </c>
      <c r="AD95" s="250">
        <f t="shared" si="4"/>
        <v>1609</v>
      </c>
      <c r="AE95" s="383">
        <f t="shared" si="4"/>
        <v>1785</v>
      </c>
      <c r="AF95" s="295"/>
      <c r="AG95" s="372"/>
      <c r="AH95" s="295"/>
      <c r="AI95" s="295"/>
      <c r="AJ95" s="295"/>
      <c r="AK95" s="295"/>
      <c r="AL95" s="295"/>
      <c r="AM95" s="295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850</v>
      </c>
      <c r="C96" s="248">
        <f t="shared" si="0"/>
        <v>850</v>
      </c>
      <c r="D96" s="248">
        <f t="shared" si="0"/>
        <v>850</v>
      </c>
      <c r="E96" s="248">
        <f t="shared" si="0"/>
        <v>970</v>
      </c>
      <c r="F96" s="248">
        <f t="shared" si="0"/>
        <v>1118</v>
      </c>
      <c r="G96" s="248">
        <f t="shared" si="0"/>
        <v>1267</v>
      </c>
      <c r="H96" s="248">
        <f t="shared" si="0"/>
        <v>1523</v>
      </c>
      <c r="I96" s="248">
        <f t="shared" si="0"/>
        <v>1656</v>
      </c>
      <c r="J96" s="248">
        <f t="shared" si="0"/>
        <v>1879</v>
      </c>
      <c r="K96" s="248">
        <f t="shared" si="0"/>
        <v>2067</v>
      </c>
      <c r="L96" s="248">
        <f t="shared" si="0"/>
        <v>0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>
        <v>586</v>
      </c>
      <c r="X96" s="295">
        <v>586</v>
      </c>
      <c r="Y96" s="250">
        <v>586</v>
      </c>
      <c r="Z96" s="250">
        <v>669</v>
      </c>
      <c r="AA96" s="250">
        <v>771</v>
      </c>
      <c r="AB96" s="250">
        <v>874</v>
      </c>
      <c r="AC96" s="250">
        <v>1050</v>
      </c>
      <c r="AD96" s="250">
        <v>1142</v>
      </c>
      <c r="AE96" s="383">
        <f>$AE$74*V96*AP96</f>
        <v>1296</v>
      </c>
      <c r="AF96" s="383">
        <f>$AF$74*V96*AP96</f>
        <v>1425.6000000000001</v>
      </c>
      <c r="AG96" s="372"/>
      <c r="AH96" s="295"/>
      <c r="AI96" s="295"/>
      <c r="AJ96" s="295"/>
      <c r="AK96" s="295"/>
      <c r="AL96" s="295"/>
      <c r="AM96" s="295"/>
      <c r="AN96" s="243"/>
      <c r="AO96" s="243"/>
      <c r="AP96" s="370">
        <v>2.7</v>
      </c>
    </row>
    <row r="97" spans="1:42" ht="13" thickBot="1" x14ac:dyDescent="0.2">
      <c r="A97" s="240">
        <v>600</v>
      </c>
      <c r="B97" s="252">
        <f t="shared" si="0"/>
        <v>1289</v>
      </c>
      <c r="C97" s="252">
        <f t="shared" si="0"/>
        <v>1289</v>
      </c>
      <c r="D97" s="252">
        <f t="shared" si="0"/>
        <v>1340</v>
      </c>
      <c r="E97" s="252">
        <f t="shared" si="0"/>
        <v>1511</v>
      </c>
      <c r="F97" s="252">
        <f t="shared" si="0"/>
        <v>1730</v>
      </c>
      <c r="G97" s="252">
        <f t="shared" si="0"/>
        <v>1933</v>
      </c>
      <c r="H97" s="252">
        <f t="shared" si="0"/>
        <v>2265</v>
      </c>
      <c r="I97" s="252">
        <f t="shared" si="0"/>
        <v>2480</v>
      </c>
      <c r="J97" s="252">
        <f t="shared" si="0"/>
        <v>2787</v>
      </c>
      <c r="K97" s="252">
        <f t="shared" si="0"/>
        <v>3079</v>
      </c>
      <c r="L97" s="252">
        <f t="shared" si="0"/>
        <v>0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F97" si="5">W96+B167</f>
        <v>889</v>
      </c>
      <c r="X97" s="295">
        <f t="shared" si="5"/>
        <v>889</v>
      </c>
      <c r="Y97" s="250">
        <f t="shared" si="5"/>
        <v>924</v>
      </c>
      <c r="Z97" s="250">
        <f t="shared" si="5"/>
        <v>1042</v>
      </c>
      <c r="AA97" s="250">
        <f t="shared" si="5"/>
        <v>1193</v>
      </c>
      <c r="AB97" s="250">
        <f t="shared" si="5"/>
        <v>1333</v>
      </c>
      <c r="AC97" s="250">
        <f t="shared" si="5"/>
        <v>1562</v>
      </c>
      <c r="AD97" s="250">
        <f t="shared" si="5"/>
        <v>1710</v>
      </c>
      <c r="AE97" s="383">
        <f t="shared" si="5"/>
        <v>1922</v>
      </c>
      <c r="AF97" s="383">
        <f t="shared" si="5"/>
        <v>2123.6000000000004</v>
      </c>
      <c r="AG97" s="372"/>
      <c r="AH97" s="295"/>
      <c r="AI97" s="295"/>
      <c r="AJ97" s="295"/>
      <c r="AK97" s="295"/>
      <c r="AL97" s="295"/>
      <c r="AM97" s="295"/>
      <c r="AN97" s="243"/>
      <c r="AO97" s="243"/>
      <c r="AP97" s="222">
        <f>AP96+U167</f>
        <v>4.03</v>
      </c>
    </row>
    <row r="98" spans="1:42" x14ac:dyDescent="0.15">
      <c r="A98" s="238" t="s">
        <v>11</v>
      </c>
      <c r="B98" s="241">
        <f t="shared" si="0"/>
        <v>895</v>
      </c>
      <c r="C98" s="241">
        <f t="shared" si="0"/>
        <v>895</v>
      </c>
      <c r="D98" s="241">
        <f t="shared" si="0"/>
        <v>895</v>
      </c>
      <c r="E98" s="241">
        <f t="shared" si="0"/>
        <v>1045</v>
      </c>
      <c r="F98" s="241">
        <f t="shared" si="0"/>
        <v>1192</v>
      </c>
      <c r="G98" s="241">
        <f t="shared" si="0"/>
        <v>1341</v>
      </c>
      <c r="H98" s="241">
        <f t="shared" si="0"/>
        <v>1610</v>
      </c>
      <c r="I98" s="241">
        <f t="shared" si="0"/>
        <v>1744</v>
      </c>
      <c r="J98" s="241">
        <f t="shared" si="0"/>
        <v>1938</v>
      </c>
      <c r="K98" s="241">
        <f t="shared" si="0"/>
        <v>2132</v>
      </c>
      <c r="L98" s="241">
        <f t="shared" si="0"/>
        <v>2325</v>
      </c>
      <c r="M98" s="241">
        <f t="shared" si="0"/>
        <v>0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43">
        <v>617</v>
      </c>
      <c r="X98" s="295">
        <v>617</v>
      </c>
      <c r="Y98" s="250">
        <v>617</v>
      </c>
      <c r="Z98" s="250">
        <v>721</v>
      </c>
      <c r="AA98" s="250">
        <v>822</v>
      </c>
      <c r="AB98" s="250">
        <v>925</v>
      </c>
      <c r="AC98" s="250">
        <v>1110</v>
      </c>
      <c r="AD98" s="250">
        <v>1203</v>
      </c>
      <c r="AE98" s="383">
        <f>$AE$74*V98*AP98</f>
        <v>1336.3999999999999</v>
      </c>
      <c r="AF98" s="383">
        <f>$AF$74*V98*AP98</f>
        <v>1470.04</v>
      </c>
      <c r="AG98" s="372">
        <f>$AG$74*V98*AP98</f>
        <v>1603.6799999999998</v>
      </c>
      <c r="AH98" s="295"/>
      <c r="AI98" s="295"/>
      <c r="AJ98" s="295"/>
      <c r="AK98" s="295"/>
      <c r="AL98" s="295"/>
      <c r="AM98" s="295"/>
      <c r="AN98" s="243"/>
      <c r="AO98" s="243"/>
      <c r="AP98" s="370">
        <v>2.57</v>
      </c>
    </row>
    <row r="99" spans="1:42" x14ac:dyDescent="0.15">
      <c r="A99" s="244">
        <v>650</v>
      </c>
      <c r="B99" s="245">
        <f t="shared" si="0"/>
        <v>1359</v>
      </c>
      <c r="C99" s="245">
        <f t="shared" si="0"/>
        <v>1359</v>
      </c>
      <c r="D99" s="245">
        <f t="shared" si="0"/>
        <v>1422</v>
      </c>
      <c r="E99" s="245">
        <f t="shared" si="0"/>
        <v>1630</v>
      </c>
      <c r="F99" s="245">
        <f t="shared" si="0"/>
        <v>1840</v>
      </c>
      <c r="G99" s="245">
        <f t="shared" si="0"/>
        <v>2059</v>
      </c>
      <c r="H99" s="245">
        <f t="shared" si="0"/>
        <v>2391</v>
      </c>
      <c r="I99" s="245">
        <f t="shared" si="0"/>
        <v>2609</v>
      </c>
      <c r="J99" s="245">
        <f t="shared" si="0"/>
        <v>2892</v>
      </c>
      <c r="K99" s="245">
        <f t="shared" si="0"/>
        <v>3190</v>
      </c>
      <c r="L99" s="245">
        <f t="shared" si="0"/>
        <v>3520</v>
      </c>
      <c r="M99" s="245">
        <f t="shared" si="0"/>
        <v>0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G99" si="6">W98+B169</f>
        <v>937</v>
      </c>
      <c r="X99" s="295">
        <f t="shared" si="6"/>
        <v>937</v>
      </c>
      <c r="Y99" s="250">
        <f t="shared" si="6"/>
        <v>981</v>
      </c>
      <c r="Z99" s="250">
        <f t="shared" si="6"/>
        <v>1124</v>
      </c>
      <c r="AA99" s="250">
        <f t="shared" si="6"/>
        <v>1269</v>
      </c>
      <c r="AB99" s="250">
        <f t="shared" si="6"/>
        <v>1420</v>
      </c>
      <c r="AC99" s="250">
        <f t="shared" si="6"/>
        <v>1649</v>
      </c>
      <c r="AD99" s="250">
        <f t="shared" si="6"/>
        <v>1799</v>
      </c>
      <c r="AE99" s="383">
        <f t="shared" si="6"/>
        <v>1994.3999999999999</v>
      </c>
      <c r="AF99" s="383">
        <f t="shared" si="6"/>
        <v>2200.04</v>
      </c>
      <c r="AG99" s="372">
        <f t="shared" si="6"/>
        <v>2427.6799999999998</v>
      </c>
      <c r="AH99" s="295"/>
      <c r="AI99" s="295"/>
      <c r="AJ99" s="295"/>
      <c r="AK99" s="295"/>
      <c r="AL99" s="295"/>
      <c r="AM99" s="295"/>
      <c r="AN99" s="243"/>
      <c r="AO99" s="243"/>
      <c r="AP99" s="222">
        <f>AP98+U169</f>
        <v>3.8899999999999997</v>
      </c>
    </row>
    <row r="100" spans="1:42" x14ac:dyDescent="0.15">
      <c r="A100" s="251" t="s">
        <v>12</v>
      </c>
      <c r="B100" s="248">
        <f t="shared" si="0"/>
        <v>954</v>
      </c>
      <c r="C100" s="248">
        <f t="shared" si="0"/>
        <v>954</v>
      </c>
      <c r="D100" s="248">
        <f t="shared" si="0"/>
        <v>954</v>
      </c>
      <c r="E100" s="248">
        <f t="shared" si="0"/>
        <v>1105</v>
      </c>
      <c r="F100" s="248">
        <f t="shared" si="0"/>
        <v>1254</v>
      </c>
      <c r="G100" s="248">
        <f t="shared" si="0"/>
        <v>1401</v>
      </c>
      <c r="H100" s="248">
        <f t="shared" si="0"/>
        <v>1701</v>
      </c>
      <c r="I100" s="248">
        <f t="shared" si="0"/>
        <v>1850</v>
      </c>
      <c r="J100" s="248">
        <f t="shared" si="0"/>
        <v>2054</v>
      </c>
      <c r="K100" s="248">
        <f t="shared" si="0"/>
        <v>2260</v>
      </c>
      <c r="L100" s="248">
        <f t="shared" si="0"/>
        <v>2465</v>
      </c>
      <c r="M100" s="248">
        <f t="shared" si="0"/>
        <v>2671</v>
      </c>
      <c r="N100" s="248">
        <f t="shared" si="0"/>
        <v>0</v>
      </c>
      <c r="O100" s="248"/>
      <c r="P100" s="248"/>
      <c r="Q100" s="248"/>
      <c r="R100" s="248"/>
      <c r="S100" s="248"/>
      <c r="T100" s="249"/>
      <c r="V100" s="239">
        <v>28</v>
      </c>
      <c r="W100" s="243">
        <v>658</v>
      </c>
      <c r="X100" s="295">
        <v>658</v>
      </c>
      <c r="Y100" s="250">
        <v>658</v>
      </c>
      <c r="Z100" s="250">
        <v>762</v>
      </c>
      <c r="AA100" s="250">
        <v>865</v>
      </c>
      <c r="AB100" s="250">
        <v>966</v>
      </c>
      <c r="AC100" s="250">
        <v>1173</v>
      </c>
      <c r="AD100" s="250">
        <v>1276</v>
      </c>
      <c r="AE100" s="383">
        <f>$AE$74*V100*AP100</f>
        <v>1416.8</v>
      </c>
      <c r="AF100" s="383">
        <f>$AF$74*V100*AP100</f>
        <v>1558.4799999999998</v>
      </c>
      <c r="AG100" s="372">
        <f>$AG$74*V100*AP100</f>
        <v>1700.1599999999999</v>
      </c>
      <c r="AH100" s="383">
        <f>$AH$74*V100*AP100</f>
        <v>1841.84</v>
      </c>
      <c r="AI100" s="295"/>
      <c r="AJ100" s="295"/>
      <c r="AK100" s="295"/>
      <c r="AL100" s="295"/>
      <c r="AM100" s="295"/>
      <c r="AN100" s="243"/>
      <c r="AO100" s="243"/>
      <c r="AP100" s="370">
        <v>2.5299999999999998</v>
      </c>
    </row>
    <row r="101" spans="1:42" x14ac:dyDescent="0.15">
      <c r="A101" s="244">
        <v>700</v>
      </c>
      <c r="B101" s="245">
        <f t="shared" si="0"/>
        <v>1441</v>
      </c>
      <c r="C101" s="245">
        <f t="shared" si="0"/>
        <v>1441</v>
      </c>
      <c r="D101" s="245">
        <f t="shared" si="0"/>
        <v>1507</v>
      </c>
      <c r="E101" s="245">
        <f t="shared" si="0"/>
        <v>1733</v>
      </c>
      <c r="F101" s="245">
        <f t="shared" si="0"/>
        <v>1950</v>
      </c>
      <c r="G101" s="245">
        <f t="shared" si="0"/>
        <v>2171</v>
      </c>
      <c r="H101" s="245">
        <f t="shared" si="0"/>
        <v>2562</v>
      </c>
      <c r="I101" s="245">
        <f t="shared" si="0"/>
        <v>2803</v>
      </c>
      <c r="J101" s="245">
        <f t="shared" si="0"/>
        <v>3104</v>
      </c>
      <c r="K101" s="245">
        <f t="shared" si="0"/>
        <v>3369</v>
      </c>
      <c r="L101" s="245">
        <f t="shared" si="0"/>
        <v>3744</v>
      </c>
      <c r="M101" s="245">
        <f t="shared" si="0"/>
        <v>4054</v>
      </c>
      <c r="N101" s="245">
        <f t="shared" si="0"/>
        <v>0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H101" si="7">W100+B171</f>
        <v>994</v>
      </c>
      <c r="X101" s="295">
        <f t="shared" si="7"/>
        <v>994</v>
      </c>
      <c r="Y101" s="250">
        <f t="shared" si="7"/>
        <v>1039</v>
      </c>
      <c r="Z101" s="250">
        <f t="shared" si="7"/>
        <v>1195</v>
      </c>
      <c r="AA101" s="250">
        <f t="shared" si="7"/>
        <v>1345</v>
      </c>
      <c r="AB101" s="250">
        <f t="shared" si="7"/>
        <v>1497</v>
      </c>
      <c r="AC101" s="250">
        <f t="shared" si="7"/>
        <v>1767</v>
      </c>
      <c r="AD101" s="250">
        <f t="shared" si="7"/>
        <v>1933</v>
      </c>
      <c r="AE101" s="383">
        <f t="shared" si="7"/>
        <v>2140.8000000000002</v>
      </c>
      <c r="AF101" s="383">
        <f t="shared" si="7"/>
        <v>2323.4799999999996</v>
      </c>
      <c r="AG101" s="372">
        <f t="shared" si="7"/>
        <v>2582.16</v>
      </c>
      <c r="AH101" s="383">
        <f t="shared" si="7"/>
        <v>2795.52</v>
      </c>
      <c r="AI101" s="295"/>
      <c r="AJ101" s="295"/>
      <c r="AK101" s="295"/>
      <c r="AL101" s="295"/>
      <c r="AM101" s="295"/>
      <c r="AN101" s="243"/>
      <c r="AO101" s="243"/>
      <c r="AP101" s="222">
        <f>AP100+U171</f>
        <v>3.84</v>
      </c>
    </row>
    <row r="102" spans="1:42" x14ac:dyDescent="0.15">
      <c r="A102" s="251" t="s">
        <v>13</v>
      </c>
      <c r="B102" s="248">
        <f t="shared" si="0"/>
        <v>1014</v>
      </c>
      <c r="C102" s="248">
        <f t="shared" si="0"/>
        <v>1014</v>
      </c>
      <c r="D102" s="248">
        <f t="shared" si="0"/>
        <v>1014</v>
      </c>
      <c r="E102" s="248">
        <f t="shared" si="0"/>
        <v>1164</v>
      </c>
      <c r="F102" s="248">
        <f t="shared" si="0"/>
        <v>1314</v>
      </c>
      <c r="G102" s="248">
        <f t="shared" si="0"/>
        <v>1476</v>
      </c>
      <c r="H102" s="248">
        <f t="shared" si="0"/>
        <v>1775</v>
      </c>
      <c r="I102" s="248">
        <f t="shared" si="0"/>
        <v>1940</v>
      </c>
      <c r="J102" s="248">
        <f t="shared" si="0"/>
        <v>2158</v>
      </c>
      <c r="K102" s="248">
        <f t="shared" si="0"/>
        <v>2373</v>
      </c>
      <c r="L102" s="248">
        <f t="shared" si="0"/>
        <v>2589</v>
      </c>
      <c r="M102" s="248">
        <f t="shared" si="0"/>
        <v>2805</v>
      </c>
      <c r="N102" s="248">
        <f t="shared" si="0"/>
        <v>3021</v>
      </c>
      <c r="O102" s="248">
        <f t="shared" si="0"/>
        <v>3236</v>
      </c>
      <c r="P102" s="248"/>
      <c r="Q102" s="248"/>
      <c r="R102" s="248"/>
      <c r="S102" s="248"/>
      <c r="T102" s="249"/>
      <c r="V102" s="239">
        <v>30</v>
      </c>
      <c r="W102" s="243">
        <v>699</v>
      </c>
      <c r="X102" s="295">
        <v>699</v>
      </c>
      <c r="Y102" s="250">
        <v>699</v>
      </c>
      <c r="Z102" s="250">
        <v>803</v>
      </c>
      <c r="AA102" s="250">
        <v>906</v>
      </c>
      <c r="AB102" s="250">
        <v>1018</v>
      </c>
      <c r="AC102" s="250">
        <v>1224</v>
      </c>
      <c r="AD102" s="250">
        <v>1338</v>
      </c>
      <c r="AE102" s="383">
        <f>$AE$74*V102*AP102</f>
        <v>1488</v>
      </c>
      <c r="AF102" s="383">
        <f>$AF$74*V102*AP102</f>
        <v>1636.8</v>
      </c>
      <c r="AG102" s="372">
        <f>$AG$74*V102*AP102</f>
        <v>1785.6</v>
      </c>
      <c r="AH102" s="383">
        <f>$AH$74*V102*AP102</f>
        <v>1934.4</v>
      </c>
      <c r="AI102" s="383">
        <f>$AI$74*V102*AP102</f>
        <v>2083.1999999999998</v>
      </c>
      <c r="AJ102" s="383">
        <f>$AJ$74*V102*AP102</f>
        <v>2232</v>
      </c>
      <c r="AK102" s="295"/>
      <c r="AL102" s="295"/>
      <c r="AM102" s="295"/>
      <c r="AN102" s="243"/>
      <c r="AO102" s="243"/>
      <c r="AP102" s="370">
        <v>2.48</v>
      </c>
    </row>
    <row r="103" spans="1:42" x14ac:dyDescent="0.15">
      <c r="A103" s="244">
        <v>750</v>
      </c>
      <c r="B103" s="245">
        <f t="shared" si="0"/>
        <v>1536</v>
      </c>
      <c r="C103" s="245">
        <f t="shared" si="0"/>
        <v>1536</v>
      </c>
      <c r="D103" s="245">
        <f t="shared" si="0"/>
        <v>1605</v>
      </c>
      <c r="E103" s="245">
        <f t="shared" si="0"/>
        <v>1836</v>
      </c>
      <c r="F103" s="245">
        <f t="shared" si="0"/>
        <v>2058</v>
      </c>
      <c r="G103" s="245">
        <f t="shared" si="0"/>
        <v>2300</v>
      </c>
      <c r="H103" s="245">
        <f t="shared" si="0"/>
        <v>2694</v>
      </c>
      <c r="I103" s="245">
        <f t="shared" si="0"/>
        <v>2959</v>
      </c>
      <c r="J103" s="245">
        <f t="shared" si="0"/>
        <v>3278</v>
      </c>
      <c r="K103" s="245">
        <f t="shared" si="0"/>
        <v>3555</v>
      </c>
      <c r="L103" s="245">
        <f t="shared" si="0"/>
        <v>3952</v>
      </c>
      <c r="M103" s="245">
        <f t="shared" si="0"/>
        <v>4286</v>
      </c>
      <c r="N103" s="245">
        <f t="shared" si="0"/>
        <v>4616</v>
      </c>
      <c r="O103" s="245">
        <f t="shared" si="0"/>
        <v>4946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8">W102+B173</f>
        <v>1059</v>
      </c>
      <c r="X103" s="295">
        <f t="shared" si="8"/>
        <v>1059</v>
      </c>
      <c r="Y103" s="250">
        <f t="shared" si="8"/>
        <v>1107</v>
      </c>
      <c r="Z103" s="250">
        <f t="shared" si="8"/>
        <v>1266</v>
      </c>
      <c r="AA103" s="250">
        <f t="shared" si="8"/>
        <v>1419</v>
      </c>
      <c r="AB103" s="250">
        <f t="shared" si="8"/>
        <v>1586</v>
      </c>
      <c r="AC103" s="250">
        <f t="shared" si="8"/>
        <v>1858</v>
      </c>
      <c r="AD103" s="250">
        <f t="shared" si="8"/>
        <v>2041</v>
      </c>
      <c r="AE103" s="383">
        <f t="shared" si="8"/>
        <v>2261</v>
      </c>
      <c r="AF103" s="383">
        <f t="shared" si="8"/>
        <v>2451.8000000000002</v>
      </c>
      <c r="AG103" s="372">
        <f t="shared" si="8"/>
        <v>2725.6</v>
      </c>
      <c r="AH103" s="383">
        <f t="shared" si="8"/>
        <v>2956.2000000000003</v>
      </c>
      <c r="AI103" s="383">
        <f t="shared" si="8"/>
        <v>3183.6</v>
      </c>
      <c r="AJ103" s="383">
        <f t="shared" si="8"/>
        <v>3411</v>
      </c>
      <c r="AK103" s="295"/>
      <c r="AL103" s="295"/>
      <c r="AM103" s="295"/>
      <c r="AN103" s="243"/>
      <c r="AO103" s="243"/>
      <c r="AP103" s="222">
        <f>AP102+U173</f>
        <v>3.79</v>
      </c>
    </row>
    <row r="104" spans="1:42" x14ac:dyDescent="0.15">
      <c r="A104" s="251" t="s">
        <v>14</v>
      </c>
      <c r="B104" s="248">
        <f t="shared" si="0"/>
        <v>1059</v>
      </c>
      <c r="C104" s="248">
        <f t="shared" si="0"/>
        <v>1059</v>
      </c>
      <c r="D104" s="248">
        <f t="shared" si="0"/>
        <v>1059</v>
      </c>
      <c r="E104" s="248">
        <f t="shared" si="0"/>
        <v>1222</v>
      </c>
      <c r="F104" s="248">
        <f t="shared" si="0"/>
        <v>1388</v>
      </c>
      <c r="G104" s="248">
        <f t="shared" si="0"/>
        <v>1552</v>
      </c>
      <c r="H104" s="248">
        <f t="shared" si="0"/>
        <v>1850</v>
      </c>
      <c r="I104" s="248">
        <f t="shared" si="0"/>
        <v>2043</v>
      </c>
      <c r="J104" s="248">
        <f t="shared" si="0"/>
        <v>2274</v>
      </c>
      <c r="K104" s="248">
        <f t="shared" si="0"/>
        <v>2501</v>
      </c>
      <c r="L104" s="248">
        <f t="shared" si="0"/>
        <v>2728</v>
      </c>
      <c r="M104" s="248">
        <f t="shared" si="0"/>
        <v>2956</v>
      </c>
      <c r="N104" s="248">
        <f t="shared" si="0"/>
        <v>3183</v>
      </c>
      <c r="O104" s="248">
        <f t="shared" si="0"/>
        <v>3410</v>
      </c>
      <c r="P104" s="248">
        <f t="shared" si="0"/>
        <v>3638</v>
      </c>
      <c r="Q104" s="248"/>
      <c r="R104" s="248"/>
      <c r="S104" s="248"/>
      <c r="T104" s="249"/>
      <c r="V104" s="239">
        <v>32</v>
      </c>
      <c r="W104" s="243">
        <v>730</v>
      </c>
      <c r="X104" s="295">
        <v>730</v>
      </c>
      <c r="Y104" s="250">
        <v>730</v>
      </c>
      <c r="Z104" s="250">
        <v>843</v>
      </c>
      <c r="AA104" s="250">
        <v>957</v>
      </c>
      <c r="AB104" s="250">
        <v>1070</v>
      </c>
      <c r="AC104" s="250">
        <v>1276</v>
      </c>
      <c r="AD104" s="250">
        <v>1409</v>
      </c>
      <c r="AE104" s="383">
        <f>$AE$74*V104*AP104</f>
        <v>1568</v>
      </c>
      <c r="AF104" s="383">
        <f>$AF$74*V104*AP104</f>
        <v>1724.8000000000002</v>
      </c>
      <c r="AG104" s="372">
        <f>$AG$74*V104*AP104</f>
        <v>1881.6000000000001</v>
      </c>
      <c r="AH104" s="383">
        <f>$AH$74*V104*AP104</f>
        <v>2038.4</v>
      </c>
      <c r="AI104" s="383">
        <f>$AI$74*V104*AP104</f>
        <v>2195.2000000000003</v>
      </c>
      <c r="AJ104" s="383">
        <f>$AJ$74*V104*AP104</f>
        <v>2352</v>
      </c>
      <c r="AK104" s="383">
        <f>$AK$74*V104*AP104</f>
        <v>2508.8000000000002</v>
      </c>
      <c r="AL104" s="295"/>
      <c r="AM104" s="295"/>
      <c r="AN104" s="243"/>
      <c r="AO104" s="243"/>
      <c r="AP104" s="370">
        <v>2.4500000000000002</v>
      </c>
    </row>
    <row r="105" spans="1:42" x14ac:dyDescent="0.15">
      <c r="A105" s="244">
        <v>800</v>
      </c>
      <c r="B105" s="245">
        <f t="shared" si="0"/>
        <v>1604</v>
      </c>
      <c r="C105" s="245">
        <f t="shared" si="0"/>
        <v>1604</v>
      </c>
      <c r="D105" s="245">
        <f t="shared" si="0"/>
        <v>1676</v>
      </c>
      <c r="E105" s="245">
        <f t="shared" si="0"/>
        <v>1924</v>
      </c>
      <c r="F105" s="245">
        <f t="shared" si="0"/>
        <v>2161</v>
      </c>
      <c r="G105" s="245">
        <f t="shared" si="0"/>
        <v>2430</v>
      </c>
      <c r="H105" s="245">
        <f t="shared" si="0"/>
        <v>2809</v>
      </c>
      <c r="I105" s="245">
        <f t="shared" si="0"/>
        <v>3103</v>
      </c>
      <c r="J105" s="245">
        <f t="shared" si="0"/>
        <v>3441</v>
      </c>
      <c r="K105" s="245">
        <f t="shared" si="0"/>
        <v>3760</v>
      </c>
      <c r="L105" s="245">
        <f t="shared" si="0"/>
        <v>4142</v>
      </c>
      <c r="M105" s="245">
        <f t="shared" si="0"/>
        <v>4488</v>
      </c>
      <c r="N105" s="245">
        <f t="shared" si="0"/>
        <v>4833</v>
      </c>
      <c r="O105" s="245">
        <f t="shared" si="0"/>
        <v>5178</v>
      </c>
      <c r="P105" s="245">
        <f t="shared" si="0"/>
        <v>5523</v>
      </c>
      <c r="Q105" s="245"/>
      <c r="R105" s="245"/>
      <c r="S105" s="245"/>
      <c r="T105" s="246"/>
      <c r="V105" s="239">
        <v>800</v>
      </c>
      <c r="W105" s="243">
        <f t="shared" ref="W105:AK105" si="9">W104+B175</f>
        <v>1106</v>
      </c>
      <c r="X105" s="295">
        <f t="shared" si="9"/>
        <v>1106</v>
      </c>
      <c r="Y105" s="250">
        <f t="shared" si="9"/>
        <v>1156</v>
      </c>
      <c r="Z105" s="250">
        <f t="shared" si="9"/>
        <v>1327</v>
      </c>
      <c r="AA105" s="250">
        <f t="shared" si="9"/>
        <v>1490</v>
      </c>
      <c r="AB105" s="250">
        <f t="shared" si="9"/>
        <v>1676</v>
      </c>
      <c r="AC105" s="250">
        <f t="shared" si="9"/>
        <v>1937</v>
      </c>
      <c r="AD105" s="250">
        <f t="shared" si="9"/>
        <v>2140</v>
      </c>
      <c r="AE105" s="383">
        <f t="shared" si="9"/>
        <v>2373</v>
      </c>
      <c r="AF105" s="383">
        <f t="shared" si="9"/>
        <v>2592.8000000000002</v>
      </c>
      <c r="AG105" s="372">
        <f t="shared" si="9"/>
        <v>2856.6000000000004</v>
      </c>
      <c r="AH105" s="383">
        <f t="shared" si="9"/>
        <v>3095.04</v>
      </c>
      <c r="AI105" s="383">
        <f t="shared" si="9"/>
        <v>3333.1200000000003</v>
      </c>
      <c r="AJ105" s="383">
        <f t="shared" si="9"/>
        <v>3571.2</v>
      </c>
      <c r="AK105" s="383">
        <f t="shared" si="9"/>
        <v>3809.28</v>
      </c>
      <c r="AL105" s="295"/>
      <c r="AM105" s="295"/>
      <c r="AN105" s="243"/>
      <c r="AO105" s="243"/>
      <c r="AP105" s="222">
        <f>AP104+U175</f>
        <v>3.72</v>
      </c>
    </row>
    <row r="106" spans="1:42" x14ac:dyDescent="0.15">
      <c r="A106" s="251" t="s">
        <v>15</v>
      </c>
      <c r="B106" s="248">
        <f t="shared" si="0"/>
        <v>1105</v>
      </c>
      <c r="C106" s="248">
        <f t="shared" si="0"/>
        <v>1105</v>
      </c>
      <c r="D106" s="248">
        <f t="shared" si="0"/>
        <v>1105</v>
      </c>
      <c r="E106" s="248">
        <f t="shared" si="0"/>
        <v>1282</v>
      </c>
      <c r="F106" s="248">
        <f t="shared" si="0"/>
        <v>1447</v>
      </c>
      <c r="G106" s="248">
        <f t="shared" si="0"/>
        <v>1646</v>
      </c>
      <c r="H106" s="248">
        <f t="shared" si="0"/>
        <v>1910</v>
      </c>
      <c r="I106" s="248">
        <f t="shared" si="0"/>
        <v>2149</v>
      </c>
      <c r="J106" s="248">
        <f t="shared" si="0"/>
        <v>2386</v>
      </c>
      <c r="K106" s="248">
        <f t="shared" si="0"/>
        <v>2625</v>
      </c>
      <c r="L106" s="248">
        <f t="shared" si="0"/>
        <v>2863</v>
      </c>
      <c r="M106" s="248">
        <f t="shared" si="0"/>
        <v>3102</v>
      </c>
      <c r="N106" s="248">
        <f t="shared" si="0"/>
        <v>3341</v>
      </c>
      <c r="O106" s="248">
        <f t="shared" si="0"/>
        <v>3579</v>
      </c>
      <c r="P106" s="248">
        <f t="shared" si="0"/>
        <v>3818</v>
      </c>
      <c r="Q106" s="248">
        <f>ROUND(AL106*$T$76,0)</f>
        <v>4056</v>
      </c>
      <c r="R106" s="248"/>
      <c r="S106" s="248"/>
      <c r="T106" s="249"/>
      <c r="V106" s="239">
        <v>34</v>
      </c>
      <c r="W106" s="243">
        <v>762</v>
      </c>
      <c r="X106" s="295">
        <v>762</v>
      </c>
      <c r="Y106" s="250">
        <v>762</v>
      </c>
      <c r="Z106" s="250">
        <v>884</v>
      </c>
      <c r="AA106" s="250">
        <v>998</v>
      </c>
      <c r="AB106" s="250">
        <v>1135</v>
      </c>
      <c r="AC106" s="250">
        <v>1317</v>
      </c>
      <c r="AD106" s="250">
        <v>1482</v>
      </c>
      <c r="AE106" s="383">
        <f>$AE$74*V106*AP106</f>
        <v>1645.6</v>
      </c>
      <c r="AF106" s="383">
        <f>$AF$74*V106*AP106</f>
        <v>1810.1599999999999</v>
      </c>
      <c r="AG106" s="372">
        <f>$AG$74*V106*AP106</f>
        <v>1974.72</v>
      </c>
      <c r="AH106" s="383">
        <f>$AH$74*V106*AP106</f>
        <v>2139.2799999999997</v>
      </c>
      <c r="AI106" s="383">
        <f>$AI$74*V106*AP106</f>
        <v>2303.84</v>
      </c>
      <c r="AJ106" s="383">
        <f>$AJ$74*V106*AP106</f>
        <v>2468.4</v>
      </c>
      <c r="AK106" s="383">
        <f>$AK$74*V106*AP106</f>
        <v>2632.96</v>
      </c>
      <c r="AL106" s="383">
        <f>$AL$74*V106*AP106</f>
        <v>2797.52</v>
      </c>
      <c r="AM106" s="295"/>
      <c r="AN106" s="243"/>
      <c r="AO106" s="243"/>
      <c r="AP106" s="370">
        <v>2.42</v>
      </c>
    </row>
    <row r="107" spans="1:42" x14ac:dyDescent="0.15">
      <c r="A107" s="244">
        <v>850</v>
      </c>
      <c r="B107" s="245">
        <f t="shared" ref="B107:P123" si="10">ROUND(W107*$T$76,0)</f>
        <v>1669</v>
      </c>
      <c r="C107" s="245">
        <f t="shared" si="10"/>
        <v>1669</v>
      </c>
      <c r="D107" s="245">
        <f t="shared" si="10"/>
        <v>1756</v>
      </c>
      <c r="E107" s="245">
        <f t="shared" si="10"/>
        <v>2023</v>
      </c>
      <c r="F107" s="245">
        <f t="shared" si="10"/>
        <v>2268</v>
      </c>
      <c r="G107" s="245">
        <f t="shared" si="10"/>
        <v>2575</v>
      </c>
      <c r="H107" s="245">
        <f t="shared" si="10"/>
        <v>2926</v>
      </c>
      <c r="I107" s="245">
        <f t="shared" si="10"/>
        <v>3299</v>
      </c>
      <c r="J107" s="245">
        <f t="shared" si="10"/>
        <v>3649</v>
      </c>
      <c r="K107" s="245">
        <f t="shared" si="10"/>
        <v>3954</v>
      </c>
      <c r="L107" s="245">
        <f t="shared" si="10"/>
        <v>4323</v>
      </c>
      <c r="M107" s="245">
        <f t="shared" si="10"/>
        <v>4679</v>
      </c>
      <c r="N107" s="245">
        <f t="shared" si="10"/>
        <v>5038</v>
      </c>
      <c r="O107" s="245">
        <f t="shared" si="10"/>
        <v>5398</v>
      </c>
      <c r="P107" s="245">
        <f t="shared" si="10"/>
        <v>5758</v>
      </c>
      <c r="Q107" s="245">
        <f>ROUND(AL107*$T$76,0)</f>
        <v>6118</v>
      </c>
      <c r="R107" s="245"/>
      <c r="S107" s="245"/>
      <c r="T107" s="246"/>
      <c r="V107" s="239">
        <v>850</v>
      </c>
      <c r="W107" s="243">
        <f t="shared" ref="W107:AL107" si="11">W106+B177</f>
        <v>1151</v>
      </c>
      <c r="X107" s="295">
        <f t="shared" si="11"/>
        <v>1151</v>
      </c>
      <c r="Y107" s="250">
        <f t="shared" si="11"/>
        <v>1211</v>
      </c>
      <c r="Z107" s="250">
        <f t="shared" si="11"/>
        <v>1395</v>
      </c>
      <c r="AA107" s="250">
        <f t="shared" si="11"/>
        <v>1564</v>
      </c>
      <c r="AB107" s="250">
        <f t="shared" si="11"/>
        <v>1776</v>
      </c>
      <c r="AC107" s="250">
        <f t="shared" si="11"/>
        <v>2018</v>
      </c>
      <c r="AD107" s="250">
        <f t="shared" si="11"/>
        <v>2275</v>
      </c>
      <c r="AE107" s="383">
        <f t="shared" si="11"/>
        <v>2516.6</v>
      </c>
      <c r="AF107" s="383">
        <f t="shared" si="11"/>
        <v>2727.16</v>
      </c>
      <c r="AG107" s="372">
        <f t="shared" si="11"/>
        <v>2981.7200000000003</v>
      </c>
      <c r="AH107" s="383">
        <f t="shared" si="11"/>
        <v>3226.5999999999995</v>
      </c>
      <c r="AI107" s="383">
        <f t="shared" si="11"/>
        <v>3474.8</v>
      </c>
      <c r="AJ107" s="383">
        <f t="shared" si="11"/>
        <v>3723</v>
      </c>
      <c r="AK107" s="383">
        <f t="shared" si="11"/>
        <v>3971.2</v>
      </c>
      <c r="AL107" s="383">
        <f t="shared" si="11"/>
        <v>4219.3999999999996</v>
      </c>
      <c r="AM107" s="295"/>
      <c r="AN107" s="243"/>
      <c r="AO107" s="243"/>
      <c r="AP107" s="222">
        <f>AP106+U177</f>
        <v>3.65</v>
      </c>
    </row>
    <row r="108" spans="1:42" x14ac:dyDescent="0.15">
      <c r="A108" s="251" t="s">
        <v>16</v>
      </c>
      <c r="B108" s="248">
        <f t="shared" si="10"/>
        <v>1164</v>
      </c>
      <c r="C108" s="248">
        <f t="shared" si="10"/>
        <v>1164</v>
      </c>
      <c r="D108" s="248">
        <f t="shared" si="10"/>
        <v>1164</v>
      </c>
      <c r="E108" s="248">
        <f t="shared" si="10"/>
        <v>1341</v>
      </c>
      <c r="F108" s="248">
        <f t="shared" si="10"/>
        <v>1492</v>
      </c>
      <c r="G108" s="248">
        <f t="shared" si="10"/>
        <v>1740</v>
      </c>
      <c r="H108" s="248">
        <f t="shared" si="10"/>
        <v>1988</v>
      </c>
      <c r="I108" s="248">
        <f t="shared" si="10"/>
        <v>2237</v>
      </c>
      <c r="J108" s="248">
        <f t="shared" si="10"/>
        <v>2485</v>
      </c>
      <c r="K108" s="248">
        <f t="shared" si="10"/>
        <v>2733</v>
      </c>
      <c r="L108" s="248">
        <f t="shared" si="10"/>
        <v>2982</v>
      </c>
      <c r="M108" s="248">
        <f t="shared" si="10"/>
        <v>3230</v>
      </c>
      <c r="N108" s="248">
        <f t="shared" si="10"/>
        <v>3479</v>
      </c>
      <c r="O108" s="248">
        <f t="shared" si="10"/>
        <v>3727</v>
      </c>
      <c r="P108" s="248">
        <f t="shared" si="10"/>
        <v>3976</v>
      </c>
      <c r="Q108" s="248">
        <f>ROUND(AL108*$T$76,0)</f>
        <v>4224</v>
      </c>
      <c r="R108" s="248">
        <f>ROUND(AM108*$T$76,0)</f>
        <v>4472</v>
      </c>
      <c r="S108" s="248"/>
      <c r="T108" s="249"/>
      <c r="V108" s="239">
        <v>36</v>
      </c>
      <c r="W108" s="243">
        <v>803</v>
      </c>
      <c r="X108" s="295">
        <v>803</v>
      </c>
      <c r="Y108" s="250">
        <v>803</v>
      </c>
      <c r="Z108" s="250">
        <v>925</v>
      </c>
      <c r="AA108" s="250">
        <v>1029</v>
      </c>
      <c r="AB108" s="250">
        <v>1200</v>
      </c>
      <c r="AC108" s="250">
        <v>1371</v>
      </c>
      <c r="AD108" s="250">
        <v>1543</v>
      </c>
      <c r="AE108" s="383">
        <f>$AE$74*V108*AP108</f>
        <v>1713.6</v>
      </c>
      <c r="AF108" s="383">
        <f>$AF$74*V108*AP108</f>
        <v>1884.9599999999998</v>
      </c>
      <c r="AG108" s="372">
        <f>$AG$74*V108*AP108</f>
        <v>2056.3199999999997</v>
      </c>
      <c r="AH108" s="383">
        <f>$AH$74*V108*AP108</f>
        <v>2227.6799999999998</v>
      </c>
      <c r="AI108" s="383">
        <f>$AI$74*V108*AP108</f>
        <v>2399.04</v>
      </c>
      <c r="AJ108" s="383">
        <f>$AJ$74*V108*AP108</f>
        <v>2570.4</v>
      </c>
      <c r="AK108" s="383">
        <f>$AK$74*V108*AP108</f>
        <v>2741.7599999999998</v>
      </c>
      <c r="AL108" s="383">
        <f>$AL$74*V108*AP108</f>
        <v>2913.12</v>
      </c>
      <c r="AM108" s="383">
        <f>$AM$74*V108*AP108</f>
        <v>3084.48</v>
      </c>
      <c r="AN108" s="243"/>
      <c r="AO108" s="243"/>
      <c r="AP108" s="370">
        <v>2.38</v>
      </c>
    </row>
    <row r="109" spans="1:42" ht="13" thickBot="1" x14ac:dyDescent="0.2">
      <c r="A109" s="240">
        <v>900</v>
      </c>
      <c r="B109" s="252">
        <f t="shared" si="10"/>
        <v>1760</v>
      </c>
      <c r="C109" s="252">
        <f t="shared" si="10"/>
        <v>1760</v>
      </c>
      <c r="D109" s="252">
        <f t="shared" si="10"/>
        <v>1853</v>
      </c>
      <c r="E109" s="252">
        <f t="shared" si="10"/>
        <v>2124</v>
      </c>
      <c r="F109" s="252">
        <f t="shared" si="10"/>
        <v>2361</v>
      </c>
      <c r="G109" s="252">
        <f t="shared" si="10"/>
        <v>2723</v>
      </c>
      <c r="H109" s="252">
        <f t="shared" si="10"/>
        <v>3086</v>
      </c>
      <c r="I109" s="252">
        <f t="shared" si="10"/>
        <v>3450</v>
      </c>
      <c r="J109" s="252">
        <f t="shared" si="10"/>
        <v>3761</v>
      </c>
      <c r="K109" s="252">
        <f t="shared" si="10"/>
        <v>4135</v>
      </c>
      <c r="L109" s="252">
        <f t="shared" si="10"/>
        <v>4520</v>
      </c>
      <c r="M109" s="252">
        <f t="shared" si="10"/>
        <v>4899</v>
      </c>
      <c r="N109" s="252">
        <f t="shared" si="10"/>
        <v>5276</v>
      </c>
      <c r="O109" s="252">
        <f t="shared" si="10"/>
        <v>5653</v>
      </c>
      <c r="P109" s="252">
        <f t="shared" si="10"/>
        <v>6030</v>
      </c>
      <c r="Q109" s="252">
        <f>ROUND(AL109*$T$76,0)</f>
        <v>6407</v>
      </c>
      <c r="R109" s="252">
        <f t="shared" ref="Q109:T133" si="12">ROUND(AM109*$T$76,0)</f>
        <v>6784</v>
      </c>
      <c r="S109" s="252"/>
      <c r="T109" s="253"/>
      <c r="V109" s="239">
        <v>900</v>
      </c>
      <c r="W109" s="243">
        <f t="shared" ref="W109:AM109" si="13">W108+B179</f>
        <v>1214</v>
      </c>
      <c r="X109" s="295">
        <f t="shared" si="13"/>
        <v>1214</v>
      </c>
      <c r="Y109" s="250">
        <f t="shared" si="13"/>
        <v>1278</v>
      </c>
      <c r="Z109" s="250">
        <f t="shared" si="13"/>
        <v>1465</v>
      </c>
      <c r="AA109" s="250">
        <f t="shared" si="13"/>
        <v>1628</v>
      </c>
      <c r="AB109" s="250">
        <f t="shared" si="13"/>
        <v>1878</v>
      </c>
      <c r="AC109" s="250">
        <f t="shared" si="13"/>
        <v>2128</v>
      </c>
      <c r="AD109" s="250">
        <f t="shared" si="13"/>
        <v>2379</v>
      </c>
      <c r="AE109" s="383">
        <f t="shared" si="13"/>
        <v>2593.6</v>
      </c>
      <c r="AF109" s="383">
        <f t="shared" si="13"/>
        <v>2851.96</v>
      </c>
      <c r="AG109" s="372">
        <f t="shared" si="13"/>
        <v>3117.3199999999997</v>
      </c>
      <c r="AH109" s="383">
        <f t="shared" si="13"/>
        <v>3378.96</v>
      </c>
      <c r="AI109" s="383">
        <f t="shared" si="13"/>
        <v>3638.88</v>
      </c>
      <c r="AJ109" s="383">
        <f t="shared" si="13"/>
        <v>3898.8</v>
      </c>
      <c r="AK109" s="383">
        <f t="shared" si="13"/>
        <v>4158.7199999999993</v>
      </c>
      <c r="AL109" s="383">
        <f t="shared" si="13"/>
        <v>4418.6399999999994</v>
      </c>
      <c r="AM109" s="383">
        <f t="shared" si="13"/>
        <v>4678.5599999999995</v>
      </c>
      <c r="AN109" s="243"/>
      <c r="AO109" s="243"/>
      <c r="AP109" s="222">
        <f>AP108+U179</f>
        <v>3.61</v>
      </c>
    </row>
    <row r="110" spans="1:42" x14ac:dyDescent="0.15">
      <c r="A110" s="238" t="s">
        <v>17</v>
      </c>
      <c r="B110" s="241">
        <f t="shared" si="10"/>
        <v>1168</v>
      </c>
      <c r="C110" s="241">
        <f t="shared" si="10"/>
        <v>1190</v>
      </c>
      <c r="D110" s="241">
        <f t="shared" si="10"/>
        <v>1230</v>
      </c>
      <c r="E110" s="241">
        <f t="shared" si="10"/>
        <v>1416</v>
      </c>
      <c r="F110" s="241">
        <f t="shared" si="10"/>
        <v>1574</v>
      </c>
      <c r="G110" s="241">
        <f t="shared" si="10"/>
        <v>1836</v>
      </c>
      <c r="H110" s="241">
        <f t="shared" si="10"/>
        <v>2098</v>
      </c>
      <c r="I110" s="241">
        <f t="shared" si="10"/>
        <v>2360</v>
      </c>
      <c r="J110" s="241">
        <f t="shared" si="10"/>
        <v>2623</v>
      </c>
      <c r="K110" s="241">
        <f t="shared" si="10"/>
        <v>2885</v>
      </c>
      <c r="L110" s="241">
        <f t="shared" si="10"/>
        <v>3147</v>
      </c>
      <c r="M110" s="241">
        <f t="shared" si="10"/>
        <v>3410</v>
      </c>
      <c r="N110" s="241">
        <f t="shared" si="10"/>
        <v>3672</v>
      </c>
      <c r="O110" s="241">
        <f t="shared" si="10"/>
        <v>3934</v>
      </c>
      <c r="P110" s="241">
        <f t="shared" si="10"/>
        <v>4196</v>
      </c>
      <c r="Q110" s="241">
        <f t="shared" si="12"/>
        <v>4459</v>
      </c>
      <c r="R110" s="241">
        <f t="shared" si="12"/>
        <v>4721</v>
      </c>
      <c r="S110" s="241">
        <f>ROUND(AN110*$T$76,0)</f>
        <v>4983</v>
      </c>
      <c r="T110" s="242"/>
      <c r="V110" s="239">
        <v>38</v>
      </c>
      <c r="W110" s="380">
        <f>$W$74*V110*$W$134</f>
        <v>805.6</v>
      </c>
      <c r="X110" s="380">
        <f>$X$74*V110*$X$134</f>
        <v>820.80000000000007</v>
      </c>
      <c r="Y110" s="380">
        <f>$Y$74*V110*$Y$134</f>
        <v>848.16</v>
      </c>
      <c r="Z110" s="380">
        <f>$Z$74*V110*$Z$134</f>
        <v>976.59999999999991</v>
      </c>
      <c r="AA110" s="380">
        <f>$AA$74*V110*$AA$134</f>
        <v>1085.28</v>
      </c>
      <c r="AB110" s="380">
        <f>$AB$74*V110*$AB$134</f>
        <v>1266.1599999999999</v>
      </c>
      <c r="AC110" s="380">
        <f>$AC$74*V110*$AC$134</f>
        <v>1447.04</v>
      </c>
      <c r="AD110" s="380">
        <f>$AD$74*V110*$AD$134</f>
        <v>1627.9199999999998</v>
      </c>
      <c r="AE110" s="380">
        <f>$AE$74*V110*$AE$134</f>
        <v>1808.8</v>
      </c>
      <c r="AF110" s="380">
        <f>$AF$74*V110*$AF$134</f>
        <v>1989.6799999999998</v>
      </c>
      <c r="AG110" s="372">
        <f>$AG$74*V110*$AG$134</f>
        <v>2170.56</v>
      </c>
      <c r="AH110" s="380">
        <f>$AH$74*V110*$AH$134</f>
        <v>2351.44</v>
      </c>
      <c r="AI110" s="380">
        <f>$AI$74*V110*$AI$134</f>
        <v>2532.3199999999997</v>
      </c>
      <c r="AJ110" s="380">
        <f>$AJ$74*V110*$AJ$134</f>
        <v>2713.2</v>
      </c>
      <c r="AK110" s="380">
        <f>$AK$74*V110*$AK$134</f>
        <v>2894.08</v>
      </c>
      <c r="AL110" s="380">
        <f>$AL$74*V110*$AL$134</f>
        <v>3074.96</v>
      </c>
      <c r="AM110" s="380">
        <f>$AM$74*V110*$AM$134</f>
        <v>3255.8399999999997</v>
      </c>
      <c r="AN110" s="380">
        <f>$AN$74*V110*$AN$134</f>
        <v>3436.72</v>
      </c>
      <c r="AO110" s="295"/>
      <c r="AP110" s="222">
        <v>2.38</v>
      </c>
    </row>
    <row r="111" spans="1:42" x14ac:dyDescent="0.15">
      <c r="A111" s="244">
        <v>950</v>
      </c>
      <c r="B111" s="245">
        <f t="shared" si="10"/>
        <v>1795</v>
      </c>
      <c r="C111" s="245">
        <f t="shared" si="10"/>
        <v>1817</v>
      </c>
      <c r="D111" s="245">
        <f t="shared" si="10"/>
        <v>1955</v>
      </c>
      <c r="E111" s="245">
        <f t="shared" si="10"/>
        <v>2238</v>
      </c>
      <c r="F111" s="245">
        <f t="shared" si="10"/>
        <v>2489</v>
      </c>
      <c r="G111" s="245">
        <f t="shared" si="10"/>
        <v>2870</v>
      </c>
      <c r="H111" s="245">
        <f t="shared" si="10"/>
        <v>3255</v>
      </c>
      <c r="I111" s="245">
        <f t="shared" si="10"/>
        <v>3635</v>
      </c>
      <c r="J111" s="245">
        <f t="shared" si="10"/>
        <v>3967</v>
      </c>
      <c r="K111" s="245">
        <f t="shared" si="10"/>
        <v>4358</v>
      </c>
      <c r="L111" s="245">
        <f t="shared" si="10"/>
        <v>4770</v>
      </c>
      <c r="M111" s="245">
        <f t="shared" si="10"/>
        <v>5172</v>
      </c>
      <c r="N111" s="245">
        <f t="shared" si="10"/>
        <v>5570</v>
      </c>
      <c r="O111" s="245">
        <f t="shared" si="10"/>
        <v>5967</v>
      </c>
      <c r="P111" s="245">
        <f t="shared" si="10"/>
        <v>6365</v>
      </c>
      <c r="Q111" s="245">
        <f t="shared" si="12"/>
        <v>6763</v>
      </c>
      <c r="R111" s="245">
        <f t="shared" si="12"/>
        <v>7161</v>
      </c>
      <c r="S111" s="245">
        <f t="shared" si="12"/>
        <v>7559</v>
      </c>
      <c r="T111" s="246"/>
      <c r="V111" s="239">
        <v>950</v>
      </c>
      <c r="W111" s="380">
        <f t="shared" ref="W111:AN111" si="14">W110+B181</f>
        <v>1237.5999999999999</v>
      </c>
      <c r="X111" s="380">
        <f t="shared" si="14"/>
        <v>1252.8000000000002</v>
      </c>
      <c r="Y111" s="380">
        <f t="shared" si="14"/>
        <v>1348.1599999999999</v>
      </c>
      <c r="Z111" s="380">
        <f t="shared" si="14"/>
        <v>1543.6</v>
      </c>
      <c r="AA111" s="380">
        <f t="shared" si="14"/>
        <v>1716.28</v>
      </c>
      <c r="AB111" s="380">
        <f t="shared" si="14"/>
        <v>1979.1599999999999</v>
      </c>
      <c r="AC111" s="380">
        <f t="shared" si="14"/>
        <v>2245.04</v>
      </c>
      <c r="AD111" s="380">
        <f t="shared" si="14"/>
        <v>2506.92</v>
      </c>
      <c r="AE111" s="380">
        <f t="shared" si="14"/>
        <v>2735.8</v>
      </c>
      <c r="AF111" s="380">
        <f t="shared" si="14"/>
        <v>3005.68</v>
      </c>
      <c r="AG111" s="372">
        <f t="shared" si="14"/>
        <v>3289.56</v>
      </c>
      <c r="AH111" s="380">
        <f t="shared" si="14"/>
        <v>3566.6800000000003</v>
      </c>
      <c r="AI111" s="380">
        <f t="shared" si="14"/>
        <v>3841.04</v>
      </c>
      <c r="AJ111" s="380">
        <f t="shared" si="14"/>
        <v>4115.3999999999996</v>
      </c>
      <c r="AK111" s="380">
        <f t="shared" si="14"/>
        <v>4389.76</v>
      </c>
      <c r="AL111" s="380">
        <f t="shared" si="14"/>
        <v>4664.12</v>
      </c>
      <c r="AM111" s="380">
        <f t="shared" si="14"/>
        <v>4938.4799999999996</v>
      </c>
      <c r="AN111" s="380">
        <f t="shared" si="14"/>
        <v>5212.84</v>
      </c>
      <c r="AO111" s="295"/>
      <c r="AP111" s="222">
        <f>AP110+U181</f>
        <v>3.61</v>
      </c>
    </row>
    <row r="112" spans="1:42" x14ac:dyDescent="0.15">
      <c r="A112" s="251" t="s">
        <v>18</v>
      </c>
      <c r="B112" s="248">
        <f t="shared" si="10"/>
        <v>1230</v>
      </c>
      <c r="C112" s="248">
        <f t="shared" si="10"/>
        <v>1253</v>
      </c>
      <c r="D112" s="248">
        <f t="shared" si="10"/>
        <v>1295</v>
      </c>
      <c r="E112" s="248">
        <f t="shared" si="10"/>
        <v>1491</v>
      </c>
      <c r="F112" s="248">
        <f t="shared" si="10"/>
        <v>1656</v>
      </c>
      <c r="G112" s="248">
        <f t="shared" si="10"/>
        <v>1933</v>
      </c>
      <c r="H112" s="248">
        <f t="shared" si="10"/>
        <v>2209</v>
      </c>
      <c r="I112" s="248">
        <f t="shared" si="10"/>
        <v>2485</v>
      </c>
      <c r="J112" s="248">
        <f t="shared" si="10"/>
        <v>2761</v>
      </c>
      <c r="K112" s="248">
        <f t="shared" si="10"/>
        <v>3037</v>
      </c>
      <c r="L112" s="248">
        <f t="shared" si="10"/>
        <v>3313</v>
      </c>
      <c r="M112" s="248">
        <f t="shared" si="10"/>
        <v>3589</v>
      </c>
      <c r="N112" s="248">
        <f t="shared" si="10"/>
        <v>3865</v>
      </c>
      <c r="O112" s="248">
        <f t="shared" si="10"/>
        <v>4141</v>
      </c>
      <c r="P112" s="248">
        <f t="shared" si="10"/>
        <v>4417</v>
      </c>
      <c r="Q112" s="248">
        <f t="shared" si="12"/>
        <v>4693</v>
      </c>
      <c r="R112" s="248">
        <f t="shared" si="12"/>
        <v>4969</v>
      </c>
      <c r="S112" s="248">
        <f t="shared" si="12"/>
        <v>5246</v>
      </c>
      <c r="T112" s="249">
        <f>ROUND(AO112*$T$76,0)</f>
        <v>5522</v>
      </c>
      <c r="V112" s="239">
        <v>40</v>
      </c>
      <c r="W112" s="380">
        <f>$W$74*V112*$W$134</f>
        <v>848</v>
      </c>
      <c r="X112" s="380">
        <f>$X$74*V112*$X$134</f>
        <v>864</v>
      </c>
      <c r="Y112" s="380">
        <f>$Y$74*V112*$Y$134</f>
        <v>892.8</v>
      </c>
      <c r="Z112" s="380">
        <f>$Z$74*V112*$Z$134</f>
        <v>1028</v>
      </c>
      <c r="AA112" s="380">
        <f>$AA$74*V112*$AA$134</f>
        <v>1142.3999999999999</v>
      </c>
      <c r="AB112" s="380">
        <f>$AB$74*V112*$AB$134</f>
        <v>1332.8</v>
      </c>
      <c r="AC112" s="380">
        <f>$AC$74*V112*$AC$134</f>
        <v>1523.1999999999998</v>
      </c>
      <c r="AD112" s="380">
        <f>$AD$74*V112*$AD$134</f>
        <v>1713.6</v>
      </c>
      <c r="AE112" s="380">
        <f>$AE$74*V112*$AE$134</f>
        <v>1904</v>
      </c>
      <c r="AF112" s="380">
        <f>$AF$74*V112*$AF$134</f>
        <v>2094.4</v>
      </c>
      <c r="AG112" s="372">
        <f>$AG$74*V112*$AG$134</f>
        <v>2284.7999999999997</v>
      </c>
      <c r="AH112" s="380">
        <f>$AH$74*V112*$AH$134</f>
        <v>2475.1999999999998</v>
      </c>
      <c r="AI112" s="380">
        <f>$AI$74*V112*$AI$134</f>
        <v>2665.6</v>
      </c>
      <c r="AJ112" s="380">
        <f>$AJ$74*V112*$AJ$134</f>
        <v>2856</v>
      </c>
      <c r="AK112" s="380">
        <f>$AK$74*V112*$AK$134</f>
        <v>3046.3999999999996</v>
      </c>
      <c r="AL112" s="380">
        <f>$AL$74*V112*$AL$134</f>
        <v>3236.7999999999997</v>
      </c>
      <c r="AM112" s="380">
        <f>$AM$74*V112*$AM$134</f>
        <v>3427.2</v>
      </c>
      <c r="AN112" s="380">
        <f>$AN$74*V112*$AN$134</f>
        <v>3617.6</v>
      </c>
      <c r="AO112" s="380">
        <f>$AO$74*V112*$AO$134</f>
        <v>3808</v>
      </c>
      <c r="AP112" s="222">
        <v>2.38</v>
      </c>
    </row>
    <row r="113" spans="1:42" x14ac:dyDescent="0.15">
      <c r="A113" s="244">
        <v>1000</v>
      </c>
      <c r="B113" s="245">
        <f t="shared" si="10"/>
        <v>1873</v>
      </c>
      <c r="C113" s="245">
        <f t="shared" si="10"/>
        <v>1897</v>
      </c>
      <c r="D113" s="245">
        <f t="shared" si="10"/>
        <v>2054</v>
      </c>
      <c r="E113" s="245">
        <f t="shared" si="10"/>
        <v>2355</v>
      </c>
      <c r="F113" s="245">
        <f t="shared" si="10"/>
        <v>2618</v>
      </c>
      <c r="G113" s="245">
        <f t="shared" si="10"/>
        <v>3022</v>
      </c>
      <c r="H113" s="245">
        <f t="shared" si="10"/>
        <v>3424</v>
      </c>
      <c r="I113" s="245">
        <f t="shared" si="10"/>
        <v>3827</v>
      </c>
      <c r="J113" s="245">
        <f t="shared" si="10"/>
        <v>4173</v>
      </c>
      <c r="K113" s="245">
        <f t="shared" si="10"/>
        <v>4587</v>
      </c>
      <c r="L113" s="245">
        <f t="shared" si="10"/>
        <v>4979</v>
      </c>
      <c r="M113" s="245">
        <f t="shared" si="10"/>
        <v>5399</v>
      </c>
      <c r="N113" s="245">
        <f t="shared" si="10"/>
        <v>5814</v>
      </c>
      <c r="O113" s="245">
        <f t="shared" si="10"/>
        <v>6229</v>
      </c>
      <c r="P113" s="245">
        <f t="shared" si="10"/>
        <v>6644</v>
      </c>
      <c r="Q113" s="245">
        <f t="shared" si="12"/>
        <v>7060</v>
      </c>
      <c r="R113" s="245">
        <f t="shared" si="12"/>
        <v>7475</v>
      </c>
      <c r="S113" s="245">
        <f t="shared" si="12"/>
        <v>7890</v>
      </c>
      <c r="T113" s="246">
        <f t="shared" si="12"/>
        <v>8306</v>
      </c>
      <c r="V113" s="239">
        <v>1000</v>
      </c>
      <c r="W113" s="380">
        <f t="shared" ref="W113:AO113" si="15">W112+B183</f>
        <v>1292</v>
      </c>
      <c r="X113" s="380">
        <f t="shared" si="15"/>
        <v>1308</v>
      </c>
      <c r="Y113" s="380">
        <f t="shared" si="15"/>
        <v>1416.8</v>
      </c>
      <c r="Z113" s="380">
        <f t="shared" si="15"/>
        <v>1624</v>
      </c>
      <c r="AA113" s="380">
        <f t="shared" si="15"/>
        <v>1805.3999999999999</v>
      </c>
      <c r="AB113" s="380">
        <f t="shared" si="15"/>
        <v>2083.8000000000002</v>
      </c>
      <c r="AC113" s="380">
        <f t="shared" si="15"/>
        <v>2361.1999999999998</v>
      </c>
      <c r="AD113" s="380">
        <f t="shared" si="15"/>
        <v>2639.6</v>
      </c>
      <c r="AE113" s="380">
        <f t="shared" si="15"/>
        <v>2878</v>
      </c>
      <c r="AF113" s="380">
        <f t="shared" si="15"/>
        <v>3163.4</v>
      </c>
      <c r="AG113" s="372">
        <f t="shared" si="15"/>
        <v>3433.7999999999997</v>
      </c>
      <c r="AH113" s="380">
        <f t="shared" si="15"/>
        <v>3723.2</v>
      </c>
      <c r="AI113" s="380">
        <f t="shared" si="15"/>
        <v>4009.6</v>
      </c>
      <c r="AJ113" s="380">
        <f t="shared" si="15"/>
        <v>4296</v>
      </c>
      <c r="AK113" s="380">
        <f t="shared" si="15"/>
        <v>4582.3999999999996</v>
      </c>
      <c r="AL113" s="380">
        <f t="shared" si="15"/>
        <v>4868.7999999999993</v>
      </c>
      <c r="AM113" s="380">
        <f t="shared" si="15"/>
        <v>5155.2</v>
      </c>
      <c r="AN113" s="380">
        <f t="shared" si="15"/>
        <v>5441.6</v>
      </c>
      <c r="AO113" s="380">
        <f t="shared" si="15"/>
        <v>5728</v>
      </c>
      <c r="AP113" s="222">
        <f>AP112+U183</f>
        <v>3.58</v>
      </c>
    </row>
    <row r="114" spans="1:42" x14ac:dyDescent="0.15">
      <c r="A114" s="251" t="s">
        <v>19</v>
      </c>
      <c r="B114" s="248">
        <f t="shared" si="10"/>
        <v>1291</v>
      </c>
      <c r="C114" s="248">
        <f t="shared" si="10"/>
        <v>1315</v>
      </c>
      <c r="D114" s="248">
        <f t="shared" si="10"/>
        <v>1359</v>
      </c>
      <c r="E114" s="248">
        <f t="shared" si="10"/>
        <v>1565</v>
      </c>
      <c r="F114" s="248">
        <f t="shared" si="10"/>
        <v>1739</v>
      </c>
      <c r="G114" s="248">
        <f t="shared" si="10"/>
        <v>2029</v>
      </c>
      <c r="H114" s="248">
        <f t="shared" si="10"/>
        <v>2319</v>
      </c>
      <c r="I114" s="248">
        <f t="shared" si="10"/>
        <v>2609</v>
      </c>
      <c r="J114" s="248">
        <f t="shared" si="10"/>
        <v>2899</v>
      </c>
      <c r="K114" s="248">
        <f t="shared" si="10"/>
        <v>3189</v>
      </c>
      <c r="L114" s="248">
        <f t="shared" si="10"/>
        <v>3479</v>
      </c>
      <c r="M114" s="248">
        <f t="shared" si="10"/>
        <v>3768</v>
      </c>
      <c r="N114" s="248">
        <f t="shared" si="10"/>
        <v>4058</v>
      </c>
      <c r="O114" s="248">
        <f t="shared" si="10"/>
        <v>4348</v>
      </c>
      <c r="P114" s="248">
        <f t="shared" si="10"/>
        <v>4638</v>
      </c>
      <c r="Q114" s="248">
        <f t="shared" si="12"/>
        <v>4928</v>
      </c>
      <c r="R114" s="248">
        <f t="shared" si="12"/>
        <v>5218</v>
      </c>
      <c r="S114" s="248">
        <f t="shared" si="12"/>
        <v>5508</v>
      </c>
      <c r="T114" s="249">
        <f t="shared" si="12"/>
        <v>5798</v>
      </c>
      <c r="V114" s="239">
        <v>42</v>
      </c>
      <c r="W114" s="380">
        <f>$W$74*V114*$W$134</f>
        <v>890.4</v>
      </c>
      <c r="X114" s="380">
        <f>$X$74*V114*$X$134</f>
        <v>907.2</v>
      </c>
      <c r="Y114" s="380">
        <f>$Y$74*V114*$Y$134</f>
        <v>937.44</v>
      </c>
      <c r="Z114" s="380">
        <f>$Z$74*V114*$Z$134</f>
        <v>1079.3999999999999</v>
      </c>
      <c r="AA114" s="380">
        <f>$AA$74*V114*$AA$134</f>
        <v>1199.52</v>
      </c>
      <c r="AB114" s="380">
        <f>$AB$74*V114*$AB$134</f>
        <v>1399.4399999999998</v>
      </c>
      <c r="AC114" s="380">
        <f>$AC$74*V114*$AC$134</f>
        <v>1599.36</v>
      </c>
      <c r="AD114" s="380">
        <f>$AD$74*V114*$AD$134</f>
        <v>1799.28</v>
      </c>
      <c r="AE114" s="380">
        <f>$AE$74*V114*$AE$134</f>
        <v>1999.1999999999998</v>
      </c>
      <c r="AF114" s="380">
        <f>$AF$74*V114*$AF$134</f>
        <v>2199.12</v>
      </c>
      <c r="AG114" s="372">
        <f>$AG$74*V114*$AG$134</f>
        <v>2399.04</v>
      </c>
      <c r="AH114" s="380">
        <f>$AH$74*V114*$AH$134</f>
        <v>2598.96</v>
      </c>
      <c r="AI114" s="380">
        <f>$AI$74*V114*$AI$134</f>
        <v>2798.8799999999997</v>
      </c>
      <c r="AJ114" s="380">
        <f>$AJ$74*V114*$AJ$134</f>
        <v>2998.7999999999997</v>
      </c>
      <c r="AK114" s="380">
        <f>$AK$74*V114*$AK$134</f>
        <v>3198.72</v>
      </c>
      <c r="AL114" s="380">
        <f>$AL$74*V114*$AL$134</f>
        <v>3398.64</v>
      </c>
      <c r="AM114" s="380">
        <f>$AM$74*V114*$AM$134</f>
        <v>3598.56</v>
      </c>
      <c r="AN114" s="380">
        <f>$AN$74*V114*$AN$134</f>
        <v>3798.48</v>
      </c>
      <c r="AO114" s="380">
        <f>$AO$74*V114*$AO$134</f>
        <v>3998.3999999999996</v>
      </c>
      <c r="AP114" s="222">
        <v>2.38</v>
      </c>
    </row>
    <row r="115" spans="1:42" x14ac:dyDescent="0.15">
      <c r="A115" s="244">
        <v>1050</v>
      </c>
      <c r="B115" s="245">
        <f t="shared" si="10"/>
        <v>1965</v>
      </c>
      <c r="C115" s="245">
        <f t="shared" si="10"/>
        <v>1990</v>
      </c>
      <c r="D115" s="245">
        <f t="shared" si="10"/>
        <v>2138</v>
      </c>
      <c r="E115" s="245">
        <f t="shared" si="10"/>
        <v>2471</v>
      </c>
      <c r="F115" s="245">
        <f t="shared" si="10"/>
        <v>2733</v>
      </c>
      <c r="G115" s="245">
        <f t="shared" si="10"/>
        <v>3169</v>
      </c>
      <c r="H115" s="245">
        <f t="shared" si="10"/>
        <v>3594</v>
      </c>
      <c r="I115" s="245">
        <f t="shared" si="10"/>
        <v>4015</v>
      </c>
      <c r="J115" s="245">
        <f t="shared" si="10"/>
        <v>4375</v>
      </c>
      <c r="K115" s="245">
        <f t="shared" si="10"/>
        <v>4816</v>
      </c>
      <c r="L115" s="245">
        <f t="shared" si="10"/>
        <v>5226</v>
      </c>
      <c r="M115" s="245">
        <f t="shared" si="10"/>
        <v>5669</v>
      </c>
      <c r="N115" s="245">
        <f t="shared" si="10"/>
        <v>6105</v>
      </c>
      <c r="O115" s="245">
        <f t="shared" si="10"/>
        <v>6541</v>
      </c>
      <c r="P115" s="245">
        <f t="shared" si="10"/>
        <v>6977</v>
      </c>
      <c r="Q115" s="245">
        <f t="shared" si="12"/>
        <v>7413</v>
      </c>
      <c r="R115" s="245">
        <f t="shared" si="12"/>
        <v>7849</v>
      </c>
      <c r="S115" s="245">
        <f t="shared" si="12"/>
        <v>8285</v>
      </c>
      <c r="T115" s="246">
        <f t="shared" si="12"/>
        <v>8721</v>
      </c>
      <c r="V115" s="239">
        <v>1050</v>
      </c>
      <c r="W115" s="380">
        <f t="shared" ref="W115:AO115" si="16">W114+B185</f>
        <v>1355.4</v>
      </c>
      <c r="X115" s="380">
        <f t="shared" si="16"/>
        <v>1372.2</v>
      </c>
      <c r="Y115" s="380">
        <f t="shared" si="16"/>
        <v>1474.44</v>
      </c>
      <c r="Z115" s="380">
        <f t="shared" si="16"/>
        <v>1704.3999999999999</v>
      </c>
      <c r="AA115" s="380">
        <f t="shared" si="16"/>
        <v>1884.52</v>
      </c>
      <c r="AB115" s="380">
        <f t="shared" si="16"/>
        <v>2185.4399999999996</v>
      </c>
      <c r="AC115" s="380">
        <f t="shared" si="16"/>
        <v>2478.3599999999997</v>
      </c>
      <c r="AD115" s="380">
        <f t="shared" si="16"/>
        <v>2769.2799999999997</v>
      </c>
      <c r="AE115" s="380">
        <f t="shared" si="16"/>
        <v>3017.2</v>
      </c>
      <c r="AF115" s="380">
        <f t="shared" si="16"/>
        <v>3321.12</v>
      </c>
      <c r="AG115" s="372">
        <f t="shared" si="16"/>
        <v>3604.04</v>
      </c>
      <c r="AH115" s="380">
        <f t="shared" si="16"/>
        <v>3909.3599999999997</v>
      </c>
      <c r="AI115" s="380">
        <f t="shared" si="16"/>
        <v>4210.08</v>
      </c>
      <c r="AJ115" s="380">
        <f t="shared" si="16"/>
        <v>4510.7999999999993</v>
      </c>
      <c r="AK115" s="380">
        <f t="shared" si="16"/>
        <v>4811.5199999999995</v>
      </c>
      <c r="AL115" s="380">
        <f t="shared" si="16"/>
        <v>5112.24</v>
      </c>
      <c r="AM115" s="380">
        <f t="shared" si="16"/>
        <v>5412.96</v>
      </c>
      <c r="AN115" s="380">
        <f t="shared" si="16"/>
        <v>5713.68</v>
      </c>
      <c r="AO115" s="380">
        <f t="shared" si="16"/>
        <v>6014.4</v>
      </c>
      <c r="AP115" s="222">
        <f>AP114+U185</f>
        <v>3.58</v>
      </c>
    </row>
    <row r="116" spans="1:42" x14ac:dyDescent="0.15">
      <c r="A116" s="251" t="s">
        <v>20</v>
      </c>
      <c r="B116" s="248">
        <f t="shared" si="10"/>
        <v>1353</v>
      </c>
      <c r="C116" s="248">
        <f t="shared" si="10"/>
        <v>1378</v>
      </c>
      <c r="D116" s="248">
        <f t="shared" si="10"/>
        <v>1424</v>
      </c>
      <c r="E116" s="248">
        <f t="shared" si="10"/>
        <v>1640</v>
      </c>
      <c r="F116" s="248">
        <f t="shared" si="10"/>
        <v>1822</v>
      </c>
      <c r="G116" s="248">
        <f t="shared" si="10"/>
        <v>2126</v>
      </c>
      <c r="H116" s="248">
        <f t="shared" si="10"/>
        <v>2430</v>
      </c>
      <c r="I116" s="248">
        <f t="shared" si="10"/>
        <v>2733</v>
      </c>
      <c r="J116" s="248">
        <f t="shared" si="10"/>
        <v>3037</v>
      </c>
      <c r="K116" s="248">
        <f t="shared" si="10"/>
        <v>3341</v>
      </c>
      <c r="L116" s="248">
        <f t="shared" si="10"/>
        <v>3644</v>
      </c>
      <c r="M116" s="248">
        <f t="shared" si="10"/>
        <v>3948</v>
      </c>
      <c r="N116" s="248">
        <f t="shared" si="10"/>
        <v>4252</v>
      </c>
      <c r="O116" s="248">
        <f t="shared" si="10"/>
        <v>4555</v>
      </c>
      <c r="P116" s="248">
        <f t="shared" si="10"/>
        <v>4859</v>
      </c>
      <c r="Q116" s="248">
        <f t="shared" si="12"/>
        <v>5163</v>
      </c>
      <c r="R116" s="248">
        <f t="shared" si="12"/>
        <v>5466</v>
      </c>
      <c r="S116" s="248">
        <f t="shared" si="12"/>
        <v>5770</v>
      </c>
      <c r="T116" s="249">
        <f t="shared" si="12"/>
        <v>6074</v>
      </c>
      <c r="V116" s="239">
        <v>44</v>
      </c>
      <c r="W116" s="380">
        <f>$W$74*V116*$W$134</f>
        <v>932.8</v>
      </c>
      <c r="X116" s="380">
        <f>$X$74*V116*$X$134</f>
        <v>950.4</v>
      </c>
      <c r="Y116" s="380">
        <f>$Y$74*V116*$Y$134</f>
        <v>982.08</v>
      </c>
      <c r="Z116" s="380">
        <f>$Z$74*V116*$Z$134</f>
        <v>1130.8</v>
      </c>
      <c r="AA116" s="380">
        <f>$AA$74*V116*$AA$134</f>
        <v>1256.6399999999999</v>
      </c>
      <c r="AB116" s="380">
        <f>$AB$74*V116*$AB$134</f>
        <v>1466.08</v>
      </c>
      <c r="AC116" s="380">
        <f>$AC$74*V116*$AC$134</f>
        <v>1675.52</v>
      </c>
      <c r="AD116" s="380">
        <f>$AD$74*V116*$AD$134</f>
        <v>1884.9599999999998</v>
      </c>
      <c r="AE116" s="380">
        <f>$AE$74*V116*$AE$134</f>
        <v>2094.4</v>
      </c>
      <c r="AF116" s="380">
        <f>$AF$74*V116*$AF$134</f>
        <v>2303.8399999999997</v>
      </c>
      <c r="AG116" s="372">
        <f>$AG$74*V116*$AG$134</f>
        <v>2513.2799999999997</v>
      </c>
      <c r="AH116" s="380">
        <f>$AH$74*V116*$AH$134</f>
        <v>2722.72</v>
      </c>
      <c r="AI116" s="380">
        <f>$AI$74*V116*$AI$134</f>
        <v>2932.16</v>
      </c>
      <c r="AJ116" s="380">
        <f>$AJ$74*V116*$AJ$134</f>
        <v>3141.6</v>
      </c>
      <c r="AK116" s="380">
        <f>$AK$74*V116*$AK$134</f>
        <v>3351.04</v>
      </c>
      <c r="AL116" s="380">
        <f>$AL$74*V116*$AL$134</f>
        <v>3560.48</v>
      </c>
      <c r="AM116" s="380">
        <f>$AM$74*V116*$AM$134</f>
        <v>3769.9199999999996</v>
      </c>
      <c r="AN116" s="380">
        <f>$AN$74*V116*$AN$134</f>
        <v>3979.3599999999997</v>
      </c>
      <c r="AO116" s="380">
        <f>$AO$74*V116*$AO$134</f>
        <v>4188.8</v>
      </c>
      <c r="AP116" s="222">
        <v>2.38</v>
      </c>
    </row>
    <row r="117" spans="1:42" x14ac:dyDescent="0.15">
      <c r="A117" s="244">
        <v>1100</v>
      </c>
      <c r="B117" s="245">
        <f t="shared" si="10"/>
        <v>2059</v>
      </c>
      <c r="C117" s="245">
        <f t="shared" si="10"/>
        <v>2084</v>
      </c>
      <c r="D117" s="245">
        <f t="shared" si="10"/>
        <v>2222</v>
      </c>
      <c r="E117" s="245">
        <f t="shared" si="10"/>
        <v>2588</v>
      </c>
      <c r="F117" s="245">
        <f t="shared" si="10"/>
        <v>2875</v>
      </c>
      <c r="G117" s="245">
        <f t="shared" si="10"/>
        <v>3319</v>
      </c>
      <c r="H117" s="245">
        <f t="shared" si="10"/>
        <v>3762</v>
      </c>
      <c r="I117" s="245">
        <f t="shared" si="10"/>
        <v>4205</v>
      </c>
      <c r="J117" s="245">
        <f t="shared" si="10"/>
        <v>4583</v>
      </c>
      <c r="K117" s="245">
        <f t="shared" si="10"/>
        <v>5040</v>
      </c>
      <c r="L117" s="245">
        <f t="shared" si="10"/>
        <v>5465</v>
      </c>
      <c r="M117" s="245">
        <f t="shared" si="10"/>
        <v>5922</v>
      </c>
      <c r="N117" s="245">
        <f t="shared" si="10"/>
        <v>6377</v>
      </c>
      <c r="O117" s="245">
        <f t="shared" si="10"/>
        <v>6833</v>
      </c>
      <c r="P117" s="245">
        <f t="shared" si="10"/>
        <v>7289</v>
      </c>
      <c r="Q117" s="245">
        <f t="shared" si="12"/>
        <v>7744</v>
      </c>
      <c r="R117" s="245">
        <f t="shared" si="12"/>
        <v>8200</v>
      </c>
      <c r="S117" s="245">
        <f t="shared" si="12"/>
        <v>8655</v>
      </c>
      <c r="T117" s="246">
        <f t="shared" si="12"/>
        <v>9111</v>
      </c>
      <c r="V117" s="239">
        <v>1100</v>
      </c>
      <c r="W117" s="380">
        <f t="shared" ref="W117:AO117" si="17">W116+B187</f>
        <v>1419.8</v>
      </c>
      <c r="X117" s="380">
        <f t="shared" si="17"/>
        <v>1437.4</v>
      </c>
      <c r="Y117" s="380">
        <f t="shared" si="17"/>
        <v>1532.08</v>
      </c>
      <c r="Z117" s="380">
        <f t="shared" si="17"/>
        <v>1784.8</v>
      </c>
      <c r="AA117" s="380">
        <f t="shared" si="17"/>
        <v>1982.6399999999999</v>
      </c>
      <c r="AB117" s="380">
        <f t="shared" si="17"/>
        <v>2289.08</v>
      </c>
      <c r="AC117" s="380">
        <f t="shared" si="17"/>
        <v>2594.52</v>
      </c>
      <c r="AD117" s="380">
        <f t="shared" si="17"/>
        <v>2899.96</v>
      </c>
      <c r="AE117" s="380">
        <f t="shared" si="17"/>
        <v>3160.4</v>
      </c>
      <c r="AF117" s="380">
        <f t="shared" si="17"/>
        <v>3475.8399999999997</v>
      </c>
      <c r="AG117" s="372">
        <f t="shared" si="17"/>
        <v>3769.2799999999997</v>
      </c>
      <c r="AH117" s="380">
        <f t="shared" si="17"/>
        <v>4084.08</v>
      </c>
      <c r="AI117" s="380">
        <f t="shared" si="17"/>
        <v>4398.24</v>
      </c>
      <c r="AJ117" s="380">
        <f t="shared" si="17"/>
        <v>4712.3999999999996</v>
      </c>
      <c r="AK117" s="380">
        <f t="shared" si="17"/>
        <v>5026.5599999999995</v>
      </c>
      <c r="AL117" s="380">
        <f t="shared" si="17"/>
        <v>5340.72</v>
      </c>
      <c r="AM117" s="380">
        <f t="shared" si="17"/>
        <v>5654.8799999999992</v>
      </c>
      <c r="AN117" s="380">
        <f t="shared" si="17"/>
        <v>5969.0399999999991</v>
      </c>
      <c r="AO117" s="380">
        <f t="shared" si="17"/>
        <v>6283.2000000000007</v>
      </c>
      <c r="AP117" s="222">
        <f>AP116+U187</f>
        <v>3.57</v>
      </c>
    </row>
    <row r="118" spans="1:42" s="301" customFormat="1" x14ac:dyDescent="0.15">
      <c r="A118" s="373" t="s">
        <v>21</v>
      </c>
      <c r="B118" s="361">
        <f t="shared" si="10"/>
        <v>1414</v>
      </c>
      <c r="C118" s="361">
        <f t="shared" si="10"/>
        <v>1441</v>
      </c>
      <c r="D118" s="361">
        <f t="shared" si="10"/>
        <v>1489</v>
      </c>
      <c r="E118" s="361">
        <f t="shared" si="10"/>
        <v>1714</v>
      </c>
      <c r="F118" s="361">
        <f t="shared" si="10"/>
        <v>1905</v>
      </c>
      <c r="G118" s="361">
        <f t="shared" si="10"/>
        <v>2222</v>
      </c>
      <c r="H118" s="361">
        <f t="shared" si="10"/>
        <v>2540</v>
      </c>
      <c r="I118" s="361">
        <f t="shared" si="10"/>
        <v>2857</v>
      </c>
      <c r="J118" s="361">
        <f t="shared" si="10"/>
        <v>3175</v>
      </c>
      <c r="K118" s="361">
        <f t="shared" si="10"/>
        <v>3492</v>
      </c>
      <c r="L118" s="361">
        <f t="shared" si="10"/>
        <v>3810</v>
      </c>
      <c r="M118" s="361">
        <f t="shared" si="10"/>
        <v>4127</v>
      </c>
      <c r="N118" s="361">
        <f t="shared" si="10"/>
        <v>4445</v>
      </c>
      <c r="O118" s="361">
        <f t="shared" si="10"/>
        <v>4762</v>
      </c>
      <c r="P118" s="361">
        <f t="shared" si="10"/>
        <v>5080</v>
      </c>
      <c r="Q118" s="361">
        <f t="shared" si="12"/>
        <v>5397</v>
      </c>
      <c r="R118" s="361">
        <f t="shared" si="12"/>
        <v>5715</v>
      </c>
      <c r="S118" s="361">
        <f t="shared" si="12"/>
        <v>6032</v>
      </c>
      <c r="T118" s="374">
        <f t="shared" si="12"/>
        <v>6350</v>
      </c>
      <c r="U118" s="375"/>
      <c r="V118" s="303">
        <v>46</v>
      </c>
      <c r="W118" s="380">
        <f>$W$74*V118*$W$134</f>
        <v>975.19999999999993</v>
      </c>
      <c r="X118" s="380">
        <f>$X$74*V118*$X$134</f>
        <v>993.6</v>
      </c>
      <c r="Y118" s="380">
        <f>$Y$74*V118*$Y$134</f>
        <v>1026.72</v>
      </c>
      <c r="Z118" s="380">
        <f>$Z$74*V118*$Z$134</f>
        <v>1182.1999999999998</v>
      </c>
      <c r="AA118" s="380">
        <f>$AA$74*V118*$AA$134</f>
        <v>1313.76</v>
      </c>
      <c r="AB118" s="380">
        <f>$AB$74*V118*$AB$134</f>
        <v>1532.72</v>
      </c>
      <c r="AC118" s="380">
        <f>$AC$74*V118*$AC$134</f>
        <v>1751.6799999999998</v>
      </c>
      <c r="AD118" s="380">
        <f>$AD$74*V118*$AD$134</f>
        <v>1970.6399999999999</v>
      </c>
      <c r="AE118" s="380">
        <f>$AE$74*V118*$AE$134</f>
        <v>2189.6</v>
      </c>
      <c r="AF118" s="380">
        <f>$AF$74*V118*$AF$134</f>
        <v>2408.56</v>
      </c>
      <c r="AG118" s="372">
        <f>$AG$74*V118*$AG$134</f>
        <v>2627.52</v>
      </c>
      <c r="AH118" s="380">
        <f>$AH$74*V118*$AH$134</f>
        <v>2846.48</v>
      </c>
      <c r="AI118" s="380">
        <f>$AI$74*V118*$AI$134</f>
        <v>3065.44</v>
      </c>
      <c r="AJ118" s="380">
        <f>$AJ$74*V118*$AJ$134</f>
        <v>3284.3999999999996</v>
      </c>
      <c r="AK118" s="380">
        <f>$AK$74*V118*$AK$134</f>
        <v>3503.3599999999997</v>
      </c>
      <c r="AL118" s="380">
        <f>$AL$74*V118*$AL$134</f>
        <v>3722.3199999999997</v>
      </c>
      <c r="AM118" s="380">
        <f>$AM$74*V118*$AM$134</f>
        <v>3941.2799999999997</v>
      </c>
      <c r="AN118" s="380">
        <f>$AN$74*V118*$AN$134</f>
        <v>4160.24</v>
      </c>
      <c r="AO118" s="380">
        <f>$AO$74*V118*$AO$134</f>
        <v>4379.2</v>
      </c>
      <c r="AP118" s="222">
        <v>2.38</v>
      </c>
    </row>
    <row r="119" spans="1:42" s="301" customFormat="1" x14ac:dyDescent="0.15">
      <c r="A119" s="381">
        <v>1150</v>
      </c>
      <c r="B119" s="367">
        <f t="shared" si="10"/>
        <v>2149</v>
      </c>
      <c r="C119" s="367">
        <f t="shared" si="10"/>
        <v>2176</v>
      </c>
      <c r="D119" s="367">
        <f t="shared" si="10"/>
        <v>2322</v>
      </c>
      <c r="E119" s="367">
        <f t="shared" si="10"/>
        <v>2690</v>
      </c>
      <c r="F119" s="367">
        <f t="shared" si="10"/>
        <v>3006</v>
      </c>
      <c r="G119" s="367">
        <f t="shared" si="10"/>
        <v>3467</v>
      </c>
      <c r="H119" s="367">
        <f t="shared" si="10"/>
        <v>3932</v>
      </c>
      <c r="I119" s="367">
        <f t="shared" si="10"/>
        <v>4393</v>
      </c>
      <c r="J119" s="367">
        <f t="shared" si="10"/>
        <v>4789</v>
      </c>
      <c r="K119" s="367">
        <f t="shared" si="10"/>
        <v>5263</v>
      </c>
      <c r="L119" s="367">
        <f t="shared" si="10"/>
        <v>5707</v>
      </c>
      <c r="M119" s="367">
        <f t="shared" si="10"/>
        <v>6174</v>
      </c>
      <c r="N119" s="367">
        <f t="shared" si="10"/>
        <v>6649</v>
      </c>
      <c r="O119" s="367">
        <f t="shared" si="10"/>
        <v>7124</v>
      </c>
      <c r="P119" s="367">
        <f t="shared" si="10"/>
        <v>7598</v>
      </c>
      <c r="Q119" s="367">
        <f t="shared" si="12"/>
        <v>8073</v>
      </c>
      <c r="R119" s="367">
        <f t="shared" si="12"/>
        <v>8548</v>
      </c>
      <c r="S119" s="367">
        <f t="shared" si="12"/>
        <v>9023</v>
      </c>
      <c r="T119" s="382">
        <f t="shared" si="12"/>
        <v>9498</v>
      </c>
      <c r="U119" s="375"/>
      <c r="V119" s="303">
        <v>1150</v>
      </c>
      <c r="W119" s="380">
        <f t="shared" ref="W119:AO119" si="18">W118+B189</f>
        <v>1482.1999999999998</v>
      </c>
      <c r="X119" s="380">
        <f t="shared" si="18"/>
        <v>1500.6</v>
      </c>
      <c r="Y119" s="380">
        <f t="shared" si="18"/>
        <v>1601.72</v>
      </c>
      <c r="Z119" s="380">
        <f t="shared" si="18"/>
        <v>1855.1999999999998</v>
      </c>
      <c r="AA119" s="380">
        <f t="shared" si="18"/>
        <v>2072.7600000000002</v>
      </c>
      <c r="AB119" s="380">
        <f t="shared" si="18"/>
        <v>2390.7200000000003</v>
      </c>
      <c r="AC119" s="380">
        <f t="shared" si="18"/>
        <v>2711.68</v>
      </c>
      <c r="AD119" s="380">
        <f t="shared" si="18"/>
        <v>3029.64</v>
      </c>
      <c r="AE119" s="380">
        <f t="shared" si="18"/>
        <v>3302.6</v>
      </c>
      <c r="AF119" s="380">
        <f t="shared" si="18"/>
        <v>3629.56</v>
      </c>
      <c r="AG119" s="372">
        <f t="shared" si="18"/>
        <v>3935.52</v>
      </c>
      <c r="AH119" s="380">
        <f t="shared" si="18"/>
        <v>4257.76</v>
      </c>
      <c r="AI119" s="380">
        <f t="shared" si="18"/>
        <v>4585.28</v>
      </c>
      <c r="AJ119" s="380">
        <f t="shared" si="18"/>
        <v>4912.7999999999993</v>
      </c>
      <c r="AK119" s="380">
        <f t="shared" si="18"/>
        <v>5240.32</v>
      </c>
      <c r="AL119" s="380">
        <f t="shared" si="18"/>
        <v>5567.84</v>
      </c>
      <c r="AM119" s="380">
        <f t="shared" si="18"/>
        <v>5895.36</v>
      </c>
      <c r="AN119" s="380">
        <f t="shared" si="18"/>
        <v>6222.8799999999992</v>
      </c>
      <c r="AO119" s="380">
        <f t="shared" si="18"/>
        <v>6550.4</v>
      </c>
      <c r="AP119" s="375">
        <f>AP118+U189</f>
        <v>3.5599999999999996</v>
      </c>
    </row>
    <row r="120" spans="1:42" s="301" customFormat="1" x14ac:dyDescent="0.15">
      <c r="A120" s="373" t="s">
        <v>22</v>
      </c>
      <c r="B120" s="361">
        <f t="shared" si="10"/>
        <v>1476</v>
      </c>
      <c r="C120" s="361">
        <f t="shared" si="10"/>
        <v>1503</v>
      </c>
      <c r="D120" s="361">
        <f t="shared" si="10"/>
        <v>1553</v>
      </c>
      <c r="E120" s="361">
        <f t="shared" si="10"/>
        <v>1789</v>
      </c>
      <c r="F120" s="361">
        <f t="shared" si="10"/>
        <v>1988</v>
      </c>
      <c r="G120" s="361">
        <f t="shared" si="10"/>
        <v>2319</v>
      </c>
      <c r="H120" s="361">
        <f t="shared" si="10"/>
        <v>2650</v>
      </c>
      <c r="I120" s="361">
        <f t="shared" si="10"/>
        <v>2982</v>
      </c>
      <c r="J120" s="361">
        <f t="shared" si="10"/>
        <v>3313</v>
      </c>
      <c r="K120" s="361">
        <f t="shared" si="10"/>
        <v>3644</v>
      </c>
      <c r="L120" s="361">
        <f t="shared" si="10"/>
        <v>3976</v>
      </c>
      <c r="M120" s="361">
        <f t="shared" si="10"/>
        <v>4307</v>
      </c>
      <c r="N120" s="361">
        <f t="shared" si="10"/>
        <v>4638</v>
      </c>
      <c r="O120" s="361">
        <f t="shared" si="10"/>
        <v>4969</v>
      </c>
      <c r="P120" s="361">
        <f t="shared" si="10"/>
        <v>5301</v>
      </c>
      <c r="Q120" s="361">
        <f t="shared" si="12"/>
        <v>5632</v>
      </c>
      <c r="R120" s="361">
        <f t="shared" si="12"/>
        <v>5963</v>
      </c>
      <c r="S120" s="361">
        <f t="shared" si="12"/>
        <v>6295</v>
      </c>
      <c r="T120" s="374">
        <f t="shared" si="12"/>
        <v>6626</v>
      </c>
      <c r="U120" s="375"/>
      <c r="V120" s="371">
        <v>48</v>
      </c>
      <c r="W120" s="372">
        <f>$W$74*V120*$W$134</f>
        <v>1017.5999999999999</v>
      </c>
      <c r="X120" s="372">
        <f>$X$74*V120*$X$134</f>
        <v>1036.8</v>
      </c>
      <c r="Y120" s="372">
        <f>$Y$74*V120*$Y$134</f>
        <v>1071.3600000000001</v>
      </c>
      <c r="Z120" s="372">
        <f>$Z$74*V120*$Z$134</f>
        <v>1233.5999999999999</v>
      </c>
      <c r="AA120" s="372">
        <f>$AA$74*V120*$AA$134</f>
        <v>1370.8799999999999</v>
      </c>
      <c r="AB120" s="372">
        <f>$AB$74*V120*$AB$134</f>
        <v>1599.36</v>
      </c>
      <c r="AC120" s="372">
        <f>$AC$74*V120*$AC$134</f>
        <v>1827.84</v>
      </c>
      <c r="AD120" s="372">
        <f>$AD$74*V120*$AD$134</f>
        <v>2056.3199999999997</v>
      </c>
      <c r="AE120" s="372">
        <f>$AE$74*V120*$AE$134</f>
        <v>2284.7999999999997</v>
      </c>
      <c r="AF120" s="372">
        <f>$AF$74*V120*$AF$134</f>
        <v>2513.2799999999997</v>
      </c>
      <c r="AG120" s="372">
        <f>$AG$74*V120*$AG$134</f>
        <v>2741.7599999999998</v>
      </c>
      <c r="AH120" s="372">
        <f>$AH$74*V120*$AH$134</f>
        <v>2970.24</v>
      </c>
      <c r="AI120" s="372">
        <f>$AI$74*V120*$AI$134</f>
        <v>3198.72</v>
      </c>
      <c r="AJ120" s="372">
        <f>$AJ$74*V120*$AJ$134</f>
        <v>3427.2</v>
      </c>
      <c r="AK120" s="372">
        <f>$AK$74*V120*$AK$134</f>
        <v>3655.68</v>
      </c>
      <c r="AL120" s="372">
        <f>$AL$74*V120*$AL$134</f>
        <v>3884.16</v>
      </c>
      <c r="AM120" s="372">
        <f>$AM$74*V120*$AM$134</f>
        <v>4112.6399999999994</v>
      </c>
      <c r="AN120" s="372">
        <f>$AN$74*V120*$AN$134</f>
        <v>4341.12</v>
      </c>
      <c r="AO120" s="372">
        <f>$AO$74*V120*$AO$134</f>
        <v>4569.5999999999995</v>
      </c>
      <c r="AP120" s="222">
        <v>2.38</v>
      </c>
    </row>
    <row r="121" spans="1:42" s="301" customFormat="1" ht="13" thickBot="1" x14ac:dyDescent="0.2">
      <c r="A121" s="376">
        <v>1200</v>
      </c>
      <c r="B121" s="377">
        <f t="shared" si="10"/>
        <v>2243</v>
      </c>
      <c r="C121" s="377">
        <f t="shared" si="10"/>
        <v>2270</v>
      </c>
      <c r="D121" s="377">
        <f t="shared" si="10"/>
        <v>2423</v>
      </c>
      <c r="E121" s="377">
        <f t="shared" si="10"/>
        <v>2781</v>
      </c>
      <c r="F121" s="377">
        <f t="shared" si="10"/>
        <v>3104</v>
      </c>
      <c r="G121" s="377">
        <f t="shared" si="10"/>
        <v>3583</v>
      </c>
      <c r="H121" s="377">
        <f t="shared" si="10"/>
        <v>4066</v>
      </c>
      <c r="I121" s="377">
        <f t="shared" si="10"/>
        <v>4572</v>
      </c>
      <c r="J121" s="377">
        <f t="shared" si="10"/>
        <v>4995</v>
      </c>
      <c r="K121" s="377">
        <f t="shared" si="10"/>
        <v>5487</v>
      </c>
      <c r="L121" s="377">
        <f t="shared" si="10"/>
        <v>5950</v>
      </c>
      <c r="M121" s="377">
        <f t="shared" si="10"/>
        <v>6442</v>
      </c>
      <c r="N121" s="377">
        <f t="shared" si="10"/>
        <v>6938</v>
      </c>
      <c r="O121" s="377">
        <f t="shared" si="10"/>
        <v>7433</v>
      </c>
      <c r="P121" s="377">
        <f t="shared" si="10"/>
        <v>7929</v>
      </c>
      <c r="Q121" s="377">
        <f t="shared" si="12"/>
        <v>8424</v>
      </c>
      <c r="R121" s="377">
        <f t="shared" si="12"/>
        <v>8920</v>
      </c>
      <c r="S121" s="377">
        <f t="shared" si="12"/>
        <v>9415</v>
      </c>
      <c r="T121" s="378">
        <f t="shared" si="12"/>
        <v>9911</v>
      </c>
      <c r="U121" s="375"/>
      <c r="V121" s="371">
        <v>1200</v>
      </c>
      <c r="W121" s="372">
        <f t="shared" ref="W121:AO121" si="19">W120+B191</f>
        <v>1546.6</v>
      </c>
      <c r="X121" s="372">
        <f t="shared" si="19"/>
        <v>1565.8</v>
      </c>
      <c r="Y121" s="372">
        <f t="shared" si="19"/>
        <v>1671.3600000000001</v>
      </c>
      <c r="Z121" s="372">
        <f t="shared" si="19"/>
        <v>1917.6</v>
      </c>
      <c r="AA121" s="372">
        <f t="shared" si="19"/>
        <v>2140.88</v>
      </c>
      <c r="AB121" s="372">
        <f t="shared" si="19"/>
        <v>2471.3599999999997</v>
      </c>
      <c r="AC121" s="372">
        <f t="shared" si="19"/>
        <v>2803.84</v>
      </c>
      <c r="AD121" s="372">
        <f t="shared" si="19"/>
        <v>3153.3199999999997</v>
      </c>
      <c r="AE121" s="372">
        <f t="shared" si="19"/>
        <v>3444.7999999999997</v>
      </c>
      <c r="AF121" s="372">
        <f t="shared" si="19"/>
        <v>3784.2799999999997</v>
      </c>
      <c r="AG121" s="372">
        <f t="shared" si="19"/>
        <v>4103.76</v>
      </c>
      <c r="AH121" s="372">
        <f t="shared" si="19"/>
        <v>4442.8799999999992</v>
      </c>
      <c r="AI121" s="372">
        <f t="shared" si="19"/>
        <v>4784.6399999999994</v>
      </c>
      <c r="AJ121" s="372">
        <f t="shared" si="19"/>
        <v>5126.3999999999996</v>
      </c>
      <c r="AK121" s="372">
        <f t="shared" si="19"/>
        <v>5468.16</v>
      </c>
      <c r="AL121" s="372">
        <f t="shared" si="19"/>
        <v>5809.92</v>
      </c>
      <c r="AM121" s="372">
        <f t="shared" si="19"/>
        <v>6151.6799999999994</v>
      </c>
      <c r="AN121" s="372">
        <f t="shared" si="19"/>
        <v>6493.44</v>
      </c>
      <c r="AO121" s="372">
        <f t="shared" si="19"/>
        <v>6835.1999999999989</v>
      </c>
      <c r="AP121" s="375">
        <f>AP120+U191</f>
        <v>3.5599999999999996</v>
      </c>
    </row>
    <row r="122" spans="1:42" x14ac:dyDescent="0.15">
      <c r="A122" s="238" t="s">
        <v>130</v>
      </c>
      <c r="B122" s="241">
        <f t="shared" si="10"/>
        <v>1537</v>
      </c>
      <c r="C122" s="241">
        <f t="shared" si="10"/>
        <v>1566</v>
      </c>
      <c r="D122" s="241">
        <f t="shared" si="10"/>
        <v>1618</v>
      </c>
      <c r="E122" s="241">
        <f t="shared" si="10"/>
        <v>1863</v>
      </c>
      <c r="F122" s="241">
        <f t="shared" si="10"/>
        <v>2071</v>
      </c>
      <c r="G122" s="241">
        <f t="shared" si="10"/>
        <v>2416</v>
      </c>
      <c r="H122" s="241">
        <f t="shared" si="10"/>
        <v>2761</v>
      </c>
      <c r="I122" s="241">
        <f t="shared" si="10"/>
        <v>3106</v>
      </c>
      <c r="J122" s="241">
        <f t="shared" si="10"/>
        <v>3451</v>
      </c>
      <c r="K122" s="241">
        <f t="shared" si="10"/>
        <v>3796</v>
      </c>
      <c r="L122" s="241">
        <f t="shared" si="10"/>
        <v>4141</v>
      </c>
      <c r="M122" s="241">
        <f t="shared" si="10"/>
        <v>4486</v>
      </c>
      <c r="N122" s="241">
        <f t="shared" si="10"/>
        <v>4831</v>
      </c>
      <c r="O122" s="241">
        <f t="shared" si="10"/>
        <v>5177</v>
      </c>
      <c r="P122" s="241">
        <f t="shared" si="10"/>
        <v>5522</v>
      </c>
      <c r="Q122" s="241">
        <f t="shared" si="12"/>
        <v>5867</v>
      </c>
      <c r="R122" s="241">
        <f t="shared" si="12"/>
        <v>6212</v>
      </c>
      <c r="S122" s="241">
        <f t="shared" si="12"/>
        <v>6557</v>
      </c>
      <c r="T122" s="242">
        <f t="shared" si="12"/>
        <v>6902</v>
      </c>
      <c r="V122" s="239">
        <v>50</v>
      </c>
      <c r="W122" s="380">
        <f>$W$74*V122*$W$134</f>
        <v>1060</v>
      </c>
      <c r="X122" s="380">
        <f>$X$74*V122*$X$134</f>
        <v>1080</v>
      </c>
      <c r="Y122" s="380">
        <f>$Y$74*V122*$Y$134</f>
        <v>1116</v>
      </c>
      <c r="Z122" s="380">
        <f>$Z$74*V122*$Z$134</f>
        <v>1285</v>
      </c>
      <c r="AA122" s="380">
        <f>$AA$74*V122*$AA$134</f>
        <v>1428</v>
      </c>
      <c r="AB122" s="380">
        <f>$AB$74*V122*$AB$134</f>
        <v>1666</v>
      </c>
      <c r="AC122" s="380">
        <f>$AC$74*V122*$AC$134</f>
        <v>1904</v>
      </c>
      <c r="AD122" s="380">
        <f>$AD$74*V122*$AD$134</f>
        <v>2142</v>
      </c>
      <c r="AE122" s="380">
        <f>$AE$74*V122*$AE$134</f>
        <v>2380</v>
      </c>
      <c r="AF122" s="380">
        <f>$AF$74*V122*$AF$134</f>
        <v>2618</v>
      </c>
      <c r="AG122" s="372">
        <f>$AG$74*V122*$AG$134</f>
        <v>2856</v>
      </c>
      <c r="AH122" s="380">
        <f>$AH$74*V122*$AH$134</f>
        <v>3094</v>
      </c>
      <c r="AI122" s="380">
        <f>$AI$74*V122*$AI$134</f>
        <v>3332</v>
      </c>
      <c r="AJ122" s="380">
        <f>$AJ$74*V122*$AJ$134</f>
        <v>3570</v>
      </c>
      <c r="AK122" s="380">
        <f>$AK$74*V122*$AK$134</f>
        <v>3808</v>
      </c>
      <c r="AL122" s="380">
        <f>$AL$74*V122*$AL$134</f>
        <v>4046</v>
      </c>
      <c r="AM122" s="380">
        <f>$AM$74*V122*$AM$134</f>
        <v>4284</v>
      </c>
      <c r="AN122" s="380">
        <f>$AN$74*V122*$AN$134</f>
        <v>4522</v>
      </c>
      <c r="AO122" s="380">
        <f>$AO$74*V122*$AO$134</f>
        <v>4760</v>
      </c>
      <c r="AP122" s="222">
        <v>2.38</v>
      </c>
    </row>
    <row r="123" spans="1:42" x14ac:dyDescent="0.15">
      <c r="A123" s="244">
        <v>1250</v>
      </c>
      <c r="B123" s="245">
        <f t="shared" si="10"/>
        <v>2306</v>
      </c>
      <c r="C123" s="245">
        <f t="shared" si="10"/>
        <v>2366</v>
      </c>
      <c r="D123" s="245">
        <f t="shared" si="10"/>
        <v>2523</v>
      </c>
      <c r="E123" s="245">
        <f t="shared" si="10"/>
        <v>2900</v>
      </c>
      <c r="F123" s="245">
        <f t="shared" si="10"/>
        <v>3236</v>
      </c>
      <c r="G123" s="245">
        <f t="shared" si="10"/>
        <v>3735</v>
      </c>
      <c r="H123" s="245">
        <f t="shared" si="10"/>
        <v>4234</v>
      </c>
      <c r="I123" s="245">
        <f t="shared" si="10"/>
        <v>4763</v>
      </c>
      <c r="J123" s="245">
        <f t="shared" si="10"/>
        <v>5206</v>
      </c>
      <c r="K123" s="245">
        <f t="shared" si="10"/>
        <v>5710</v>
      </c>
      <c r="L123" s="245">
        <f t="shared" si="10"/>
        <v>6194</v>
      </c>
      <c r="M123" s="245">
        <f t="shared" si="10"/>
        <v>6711</v>
      </c>
      <c r="N123" s="245">
        <f t="shared" si="10"/>
        <v>7227</v>
      </c>
      <c r="O123" s="245">
        <f t="shared" si="10"/>
        <v>7743</v>
      </c>
      <c r="P123" s="245">
        <f t="shared" si="10"/>
        <v>8259</v>
      </c>
      <c r="Q123" s="245">
        <f t="shared" si="12"/>
        <v>8775</v>
      </c>
      <c r="R123" s="245">
        <f t="shared" si="12"/>
        <v>9292</v>
      </c>
      <c r="S123" s="245">
        <f t="shared" si="12"/>
        <v>9808</v>
      </c>
      <c r="T123" s="246">
        <f t="shared" si="12"/>
        <v>10324</v>
      </c>
      <c r="V123" s="239">
        <v>1250</v>
      </c>
      <c r="W123" s="380">
        <f t="shared" ref="W123:AO123" si="20">W122+B193</f>
        <v>1590</v>
      </c>
      <c r="X123" s="380">
        <f t="shared" si="20"/>
        <v>1632</v>
      </c>
      <c r="Y123" s="380">
        <f t="shared" si="20"/>
        <v>1740</v>
      </c>
      <c r="Z123" s="380">
        <f t="shared" si="20"/>
        <v>2000</v>
      </c>
      <c r="AA123" s="380">
        <f t="shared" si="20"/>
        <v>2232</v>
      </c>
      <c r="AB123" s="380">
        <f t="shared" si="20"/>
        <v>2576</v>
      </c>
      <c r="AC123" s="380">
        <f t="shared" si="20"/>
        <v>2920</v>
      </c>
      <c r="AD123" s="380">
        <f t="shared" si="20"/>
        <v>3285</v>
      </c>
      <c r="AE123" s="380">
        <f t="shared" si="20"/>
        <v>3590</v>
      </c>
      <c r="AF123" s="380">
        <f t="shared" si="20"/>
        <v>3938</v>
      </c>
      <c r="AG123" s="372">
        <f t="shared" si="20"/>
        <v>4272</v>
      </c>
      <c r="AH123" s="380">
        <f t="shared" si="20"/>
        <v>4628</v>
      </c>
      <c r="AI123" s="380">
        <f t="shared" si="20"/>
        <v>4984</v>
      </c>
      <c r="AJ123" s="380">
        <f t="shared" si="20"/>
        <v>5340</v>
      </c>
      <c r="AK123" s="380">
        <f t="shared" si="20"/>
        <v>5696</v>
      </c>
      <c r="AL123" s="380">
        <f t="shared" si="20"/>
        <v>6052</v>
      </c>
      <c r="AM123" s="380">
        <f t="shared" si="20"/>
        <v>6408</v>
      </c>
      <c r="AN123" s="380">
        <f t="shared" si="20"/>
        <v>6764</v>
      </c>
      <c r="AO123" s="380">
        <f t="shared" si="20"/>
        <v>7120</v>
      </c>
      <c r="AP123" s="222">
        <f>AP122+U193</f>
        <v>3.5599999999999996</v>
      </c>
    </row>
    <row r="124" spans="1:42" x14ac:dyDescent="0.15">
      <c r="A124" s="251" t="s">
        <v>131</v>
      </c>
      <c r="B124" s="248">
        <f t="shared" ref="B124:B133" si="21">ROUND(W124*$T$76,0)</f>
        <v>1598</v>
      </c>
      <c r="C124" s="248">
        <f t="shared" ref="C124:C133" si="22">ROUND(X124*$T$76,0)</f>
        <v>1629</v>
      </c>
      <c r="D124" s="248">
        <f t="shared" ref="D124:D133" si="23">ROUND(Y124*$T$76,0)</f>
        <v>1683</v>
      </c>
      <c r="E124" s="248">
        <f t="shared" ref="E124:E133" si="24">ROUND(Z124*$T$76,0)</f>
        <v>1938</v>
      </c>
      <c r="F124" s="248">
        <f t="shared" ref="F124:F133" si="25">ROUND(AA124*$T$76,0)</f>
        <v>2153</v>
      </c>
      <c r="G124" s="248">
        <f t="shared" ref="G124:G133" si="26">ROUND(AB124*$T$76,0)</f>
        <v>2512</v>
      </c>
      <c r="H124" s="248">
        <f t="shared" ref="H124:H133" si="27">ROUND(AC124*$T$76,0)</f>
        <v>2871</v>
      </c>
      <c r="I124" s="248">
        <f t="shared" ref="I124:I133" si="28">ROUND(AD124*$T$76,0)</f>
        <v>3230</v>
      </c>
      <c r="J124" s="248">
        <f t="shared" ref="J124:J133" si="29">ROUND(AE124*$T$76,0)</f>
        <v>3589</v>
      </c>
      <c r="K124" s="248">
        <f t="shared" ref="K124:K133" si="30">ROUND(AF124*$T$76,0)</f>
        <v>3948</v>
      </c>
      <c r="L124" s="248">
        <f t="shared" ref="L124:L133" si="31">ROUND(AG124*$T$76,0)</f>
        <v>4307</v>
      </c>
      <c r="M124" s="248">
        <f t="shared" ref="M124:M133" si="32">ROUND(AH124*$T$76,0)</f>
        <v>4666</v>
      </c>
      <c r="N124" s="248">
        <f t="shared" ref="N124:N133" si="33">ROUND(AI124*$T$76,0)</f>
        <v>5025</v>
      </c>
      <c r="O124" s="248">
        <f t="shared" ref="O124:O133" si="34">ROUND(AJ124*$T$76,0)</f>
        <v>5384</v>
      </c>
      <c r="P124" s="248">
        <f t="shared" ref="P124:P133" si="35">ROUND(AK124*$T$76,0)</f>
        <v>5742</v>
      </c>
      <c r="Q124" s="248">
        <f t="shared" si="12"/>
        <v>6101</v>
      </c>
      <c r="R124" s="248">
        <f t="shared" si="12"/>
        <v>6460</v>
      </c>
      <c r="S124" s="248">
        <f t="shared" si="12"/>
        <v>6819</v>
      </c>
      <c r="T124" s="249">
        <f t="shared" si="12"/>
        <v>7178</v>
      </c>
      <c r="V124" s="239">
        <v>52</v>
      </c>
      <c r="W124" s="380">
        <f>$W$74*V124*$W$134</f>
        <v>1102.3999999999999</v>
      </c>
      <c r="X124" s="380">
        <f>$X$74*V124*$X$134</f>
        <v>1123.2</v>
      </c>
      <c r="Y124" s="380">
        <f>$Y$74*V124*$Y$134</f>
        <v>1160.6400000000001</v>
      </c>
      <c r="Z124" s="380">
        <f>$Z$74*V124*$Z$134</f>
        <v>1336.3999999999999</v>
      </c>
      <c r="AA124" s="380">
        <f>$AA$74*V124*$AA$134</f>
        <v>1485.12</v>
      </c>
      <c r="AB124" s="380">
        <f>$AB$74*V124*$AB$134</f>
        <v>1732.6399999999999</v>
      </c>
      <c r="AC124" s="380">
        <f>$AC$74*V124*$AC$134</f>
        <v>1980.1599999999999</v>
      </c>
      <c r="AD124" s="380">
        <f>$AD$74*V124*$AD$134</f>
        <v>2227.6799999999998</v>
      </c>
      <c r="AE124" s="380">
        <f>$AE$74*V124*$AE$134</f>
        <v>2475.1999999999998</v>
      </c>
      <c r="AF124" s="380">
        <f>$AF$74*V124*$AF$134</f>
        <v>2722.72</v>
      </c>
      <c r="AG124" s="372">
        <f>$AG$74*V124*$AG$134</f>
        <v>2970.24</v>
      </c>
      <c r="AH124" s="380">
        <f>$AH$74*V124*$AH$134</f>
        <v>3217.7599999999998</v>
      </c>
      <c r="AI124" s="380">
        <f>$AI$74*V124*$AI$134</f>
        <v>3465.2799999999997</v>
      </c>
      <c r="AJ124" s="380">
        <f>$AJ$74*V124*$AJ$134</f>
        <v>3712.7999999999997</v>
      </c>
      <c r="AK124" s="380">
        <f>$AK$74*V124*$AK$134</f>
        <v>3960.3199999999997</v>
      </c>
      <c r="AL124" s="380">
        <f>$AL$74*V124*$AL$134</f>
        <v>4207.84</v>
      </c>
      <c r="AM124" s="380">
        <f>$AM$74*V124*$AM$134</f>
        <v>4455.3599999999997</v>
      </c>
      <c r="AN124" s="380">
        <f>$AN$74*V124*$AN$134</f>
        <v>4702.88</v>
      </c>
      <c r="AO124" s="380">
        <f>$AO$74*V124*$AO$134</f>
        <v>4950.3999999999996</v>
      </c>
      <c r="AP124" s="222">
        <v>2.38</v>
      </c>
    </row>
    <row r="125" spans="1:42" x14ac:dyDescent="0.15">
      <c r="A125" s="244">
        <v>1300</v>
      </c>
      <c r="B125" s="245">
        <f t="shared" si="21"/>
        <v>2398</v>
      </c>
      <c r="C125" s="245">
        <f t="shared" si="22"/>
        <v>2461</v>
      </c>
      <c r="D125" s="245">
        <f t="shared" si="23"/>
        <v>2624</v>
      </c>
      <c r="E125" s="245">
        <f t="shared" si="24"/>
        <v>3016</v>
      </c>
      <c r="F125" s="245">
        <f t="shared" si="25"/>
        <v>3366</v>
      </c>
      <c r="G125" s="245">
        <f t="shared" si="26"/>
        <v>3885</v>
      </c>
      <c r="H125" s="245">
        <f t="shared" si="27"/>
        <v>4403</v>
      </c>
      <c r="I125" s="245">
        <f t="shared" si="28"/>
        <v>4954</v>
      </c>
      <c r="J125" s="245">
        <f t="shared" si="29"/>
        <v>5414</v>
      </c>
      <c r="K125" s="245">
        <f t="shared" si="30"/>
        <v>5939</v>
      </c>
      <c r="L125" s="245">
        <f t="shared" si="31"/>
        <v>6442</v>
      </c>
      <c r="M125" s="245">
        <f t="shared" si="32"/>
        <v>6979</v>
      </c>
      <c r="N125" s="245">
        <f t="shared" si="33"/>
        <v>7516</v>
      </c>
      <c r="O125" s="245">
        <f t="shared" si="34"/>
        <v>8053</v>
      </c>
      <c r="P125" s="245">
        <f t="shared" si="35"/>
        <v>8590</v>
      </c>
      <c r="Q125" s="245">
        <f t="shared" si="12"/>
        <v>9126</v>
      </c>
      <c r="R125" s="245">
        <f t="shared" si="12"/>
        <v>9663</v>
      </c>
      <c r="S125" s="245">
        <f t="shared" si="12"/>
        <v>10200</v>
      </c>
      <c r="T125" s="246">
        <f t="shared" si="12"/>
        <v>10737</v>
      </c>
      <c r="V125" s="239">
        <v>1300</v>
      </c>
      <c r="W125" s="380">
        <f t="shared" ref="W125:AO125" si="36">W124+B195</f>
        <v>1653.6</v>
      </c>
      <c r="X125" s="380">
        <f t="shared" si="36"/>
        <v>1697.2800000000002</v>
      </c>
      <c r="Y125" s="380">
        <f t="shared" si="36"/>
        <v>1809.6000000000001</v>
      </c>
      <c r="Z125" s="380">
        <f t="shared" si="36"/>
        <v>2080</v>
      </c>
      <c r="AA125" s="380">
        <f t="shared" si="36"/>
        <v>2321.2799999999997</v>
      </c>
      <c r="AB125" s="380">
        <f t="shared" si="36"/>
        <v>2679.04</v>
      </c>
      <c r="AC125" s="380">
        <f t="shared" si="36"/>
        <v>3036.8</v>
      </c>
      <c r="AD125" s="380">
        <f t="shared" si="36"/>
        <v>3416.3999999999996</v>
      </c>
      <c r="AE125" s="380">
        <f t="shared" si="36"/>
        <v>3733.5999999999995</v>
      </c>
      <c r="AF125" s="380">
        <f t="shared" si="36"/>
        <v>4095.5199999999995</v>
      </c>
      <c r="AG125" s="372">
        <f t="shared" si="36"/>
        <v>4442.8799999999992</v>
      </c>
      <c r="AH125" s="380">
        <f t="shared" si="36"/>
        <v>4813.12</v>
      </c>
      <c r="AI125" s="380">
        <f t="shared" si="36"/>
        <v>5183.3599999999997</v>
      </c>
      <c r="AJ125" s="380">
        <f t="shared" si="36"/>
        <v>5553.5999999999995</v>
      </c>
      <c r="AK125" s="380">
        <f t="shared" si="36"/>
        <v>5923.84</v>
      </c>
      <c r="AL125" s="380">
        <f t="shared" si="36"/>
        <v>6294.08</v>
      </c>
      <c r="AM125" s="380">
        <f t="shared" si="36"/>
        <v>6664.32</v>
      </c>
      <c r="AN125" s="380">
        <f t="shared" si="36"/>
        <v>7034.5599999999995</v>
      </c>
      <c r="AO125" s="380">
        <f t="shared" si="36"/>
        <v>7404.7999999999993</v>
      </c>
      <c r="AP125" s="222">
        <f>AP124+U195</f>
        <v>3.5599999999999996</v>
      </c>
    </row>
    <row r="126" spans="1:42" x14ac:dyDescent="0.15">
      <c r="A126" s="251" t="s">
        <v>132</v>
      </c>
      <c r="B126" s="248">
        <f t="shared" si="21"/>
        <v>1660</v>
      </c>
      <c r="C126" s="248">
        <f t="shared" si="22"/>
        <v>1691</v>
      </c>
      <c r="D126" s="248">
        <f t="shared" si="23"/>
        <v>1748</v>
      </c>
      <c r="E126" s="248">
        <f t="shared" si="24"/>
        <v>2012</v>
      </c>
      <c r="F126" s="248">
        <f t="shared" si="25"/>
        <v>2236</v>
      </c>
      <c r="G126" s="248">
        <f t="shared" si="26"/>
        <v>2609</v>
      </c>
      <c r="H126" s="248">
        <f t="shared" si="27"/>
        <v>2982</v>
      </c>
      <c r="I126" s="248">
        <f t="shared" si="28"/>
        <v>3354</v>
      </c>
      <c r="J126" s="248">
        <f t="shared" si="29"/>
        <v>3727</v>
      </c>
      <c r="K126" s="248">
        <f t="shared" si="30"/>
        <v>4100</v>
      </c>
      <c r="L126" s="248">
        <f t="shared" si="31"/>
        <v>4472</v>
      </c>
      <c r="M126" s="248">
        <f t="shared" si="32"/>
        <v>4845</v>
      </c>
      <c r="N126" s="248">
        <f t="shared" si="33"/>
        <v>5218</v>
      </c>
      <c r="O126" s="248">
        <f t="shared" si="34"/>
        <v>5591</v>
      </c>
      <c r="P126" s="248">
        <f t="shared" si="35"/>
        <v>5963</v>
      </c>
      <c r="Q126" s="248">
        <f t="shared" si="12"/>
        <v>6336</v>
      </c>
      <c r="R126" s="248">
        <f t="shared" si="12"/>
        <v>6709</v>
      </c>
      <c r="S126" s="248">
        <f t="shared" si="12"/>
        <v>7081</v>
      </c>
      <c r="T126" s="249">
        <f t="shared" si="12"/>
        <v>7454</v>
      </c>
      <c r="V126" s="239">
        <v>54</v>
      </c>
      <c r="W126" s="380">
        <f>$W$74*V126*$W$134</f>
        <v>1144.8</v>
      </c>
      <c r="X126" s="380">
        <f>$X$74*V126*$X$134</f>
        <v>1166.4000000000001</v>
      </c>
      <c r="Y126" s="380">
        <f>$Y$74*V126*$Y$134</f>
        <v>1205.28</v>
      </c>
      <c r="Z126" s="380">
        <f>$Z$74*V126*$Z$134</f>
        <v>1387.8</v>
      </c>
      <c r="AA126" s="380">
        <f>$AA$74*V126*$AA$134</f>
        <v>1542.24</v>
      </c>
      <c r="AB126" s="380">
        <f>$AB$74*V126*$AB$134</f>
        <v>1799.28</v>
      </c>
      <c r="AC126" s="380">
        <f>$AC$74*V126*$AC$134</f>
        <v>2056.3199999999997</v>
      </c>
      <c r="AD126" s="380">
        <f>$AD$74*V126*$AD$134</f>
        <v>2313.3599999999997</v>
      </c>
      <c r="AE126" s="380">
        <f>$AE$74*V126*$AE$134</f>
        <v>2570.4</v>
      </c>
      <c r="AF126" s="380">
        <f>$AF$74*V126*$AF$134</f>
        <v>2827.44</v>
      </c>
      <c r="AG126" s="372">
        <f>$AG$74*V126*$AG$134</f>
        <v>3084.48</v>
      </c>
      <c r="AH126" s="380">
        <f>$AH$74*V126*$AH$134</f>
        <v>3341.52</v>
      </c>
      <c r="AI126" s="380">
        <f>$AI$74*V126*$AI$134</f>
        <v>3598.56</v>
      </c>
      <c r="AJ126" s="380">
        <f>$AJ$74*V126*$AJ$134</f>
        <v>3855.6</v>
      </c>
      <c r="AK126" s="380">
        <f>$AK$74*V126*$AK$134</f>
        <v>4112.6399999999994</v>
      </c>
      <c r="AL126" s="380">
        <f>$AL$74*V126*$AL$134</f>
        <v>4369.6799999999994</v>
      </c>
      <c r="AM126" s="380">
        <f>$AM$74*V126*$AM$134</f>
        <v>4626.7199999999993</v>
      </c>
      <c r="AN126" s="380">
        <f>$AN$74*V126*$AN$134</f>
        <v>4883.76</v>
      </c>
      <c r="AO126" s="380">
        <f>$AO$74*V126*$AO$134</f>
        <v>5140.8</v>
      </c>
      <c r="AP126" s="222">
        <v>2.38</v>
      </c>
    </row>
    <row r="127" spans="1:42" x14ac:dyDescent="0.15">
      <c r="A127" s="244">
        <v>1350</v>
      </c>
      <c r="B127" s="245">
        <f t="shared" si="21"/>
        <v>2490</v>
      </c>
      <c r="C127" s="245">
        <f t="shared" si="22"/>
        <v>2556</v>
      </c>
      <c r="D127" s="245">
        <f t="shared" si="23"/>
        <v>2725</v>
      </c>
      <c r="E127" s="245">
        <f t="shared" si="24"/>
        <v>3132</v>
      </c>
      <c r="F127" s="245">
        <f t="shared" si="25"/>
        <v>3495</v>
      </c>
      <c r="G127" s="245">
        <f t="shared" si="26"/>
        <v>4034</v>
      </c>
      <c r="H127" s="245">
        <f t="shared" si="27"/>
        <v>4573</v>
      </c>
      <c r="I127" s="245">
        <f t="shared" si="28"/>
        <v>5144</v>
      </c>
      <c r="J127" s="245">
        <f t="shared" si="29"/>
        <v>5622</v>
      </c>
      <c r="K127" s="245">
        <f t="shared" si="30"/>
        <v>6167</v>
      </c>
      <c r="L127" s="245">
        <f t="shared" si="31"/>
        <v>6690</v>
      </c>
      <c r="M127" s="245">
        <f t="shared" si="32"/>
        <v>7247</v>
      </c>
      <c r="N127" s="245">
        <f t="shared" si="33"/>
        <v>7805</v>
      </c>
      <c r="O127" s="245">
        <f t="shared" si="34"/>
        <v>8362</v>
      </c>
      <c r="P127" s="245">
        <f t="shared" si="35"/>
        <v>8920</v>
      </c>
      <c r="Q127" s="245">
        <f t="shared" si="12"/>
        <v>9477</v>
      </c>
      <c r="R127" s="245">
        <f t="shared" si="12"/>
        <v>10035</v>
      </c>
      <c r="S127" s="245">
        <f t="shared" si="12"/>
        <v>10592</v>
      </c>
      <c r="T127" s="246">
        <f t="shared" si="12"/>
        <v>11150</v>
      </c>
      <c r="V127" s="239">
        <v>1350</v>
      </c>
      <c r="W127" s="380">
        <f t="shared" ref="W127:AO127" si="37">W126+B197</f>
        <v>1717.1999999999998</v>
      </c>
      <c r="X127" s="380">
        <f t="shared" si="37"/>
        <v>1762.5600000000002</v>
      </c>
      <c r="Y127" s="380">
        <f t="shared" si="37"/>
        <v>1879.2</v>
      </c>
      <c r="Z127" s="380">
        <f t="shared" si="37"/>
        <v>2160</v>
      </c>
      <c r="AA127" s="380">
        <f t="shared" si="37"/>
        <v>2410.56</v>
      </c>
      <c r="AB127" s="380">
        <f t="shared" si="37"/>
        <v>2782.08</v>
      </c>
      <c r="AC127" s="380">
        <f t="shared" si="37"/>
        <v>3153.5999999999995</v>
      </c>
      <c r="AD127" s="380">
        <f t="shared" si="37"/>
        <v>3547.7999999999997</v>
      </c>
      <c r="AE127" s="380">
        <f t="shared" si="37"/>
        <v>3877.2</v>
      </c>
      <c r="AF127" s="380">
        <f t="shared" si="37"/>
        <v>4253.04</v>
      </c>
      <c r="AG127" s="372">
        <f t="shared" si="37"/>
        <v>4613.76</v>
      </c>
      <c r="AH127" s="380">
        <f t="shared" si="37"/>
        <v>4998.24</v>
      </c>
      <c r="AI127" s="380">
        <f t="shared" si="37"/>
        <v>5382.7199999999993</v>
      </c>
      <c r="AJ127" s="380">
        <f t="shared" si="37"/>
        <v>5767.2</v>
      </c>
      <c r="AK127" s="380">
        <f t="shared" si="37"/>
        <v>6151.6799999999994</v>
      </c>
      <c r="AL127" s="380">
        <f t="shared" si="37"/>
        <v>6536.16</v>
      </c>
      <c r="AM127" s="380">
        <f t="shared" si="37"/>
        <v>6920.6399999999994</v>
      </c>
      <c r="AN127" s="380">
        <f t="shared" si="37"/>
        <v>7305.12</v>
      </c>
      <c r="AO127" s="380">
        <f t="shared" si="37"/>
        <v>7689.6</v>
      </c>
      <c r="AP127" s="222">
        <f>AP126+U197</f>
        <v>3.5599999999999996</v>
      </c>
    </row>
    <row r="128" spans="1:42" x14ac:dyDescent="0.15">
      <c r="A128" s="251" t="s">
        <v>133</v>
      </c>
      <c r="B128" s="248">
        <f t="shared" si="21"/>
        <v>1721</v>
      </c>
      <c r="C128" s="248">
        <f t="shared" si="22"/>
        <v>1754</v>
      </c>
      <c r="D128" s="248">
        <f t="shared" si="23"/>
        <v>1812</v>
      </c>
      <c r="E128" s="248">
        <f t="shared" si="24"/>
        <v>2087</v>
      </c>
      <c r="F128" s="248">
        <f t="shared" si="25"/>
        <v>2319</v>
      </c>
      <c r="G128" s="248">
        <f t="shared" si="26"/>
        <v>2706</v>
      </c>
      <c r="H128" s="248">
        <f t="shared" si="27"/>
        <v>3092</v>
      </c>
      <c r="I128" s="248">
        <f t="shared" si="28"/>
        <v>3479</v>
      </c>
      <c r="J128" s="248">
        <f t="shared" si="29"/>
        <v>3865</v>
      </c>
      <c r="K128" s="248">
        <f t="shared" si="30"/>
        <v>4252</v>
      </c>
      <c r="L128" s="248">
        <f t="shared" si="31"/>
        <v>4638</v>
      </c>
      <c r="M128" s="248">
        <f t="shared" si="32"/>
        <v>5025</v>
      </c>
      <c r="N128" s="248">
        <f t="shared" si="33"/>
        <v>5411</v>
      </c>
      <c r="O128" s="248">
        <f t="shared" si="34"/>
        <v>5798</v>
      </c>
      <c r="P128" s="248">
        <f t="shared" si="35"/>
        <v>6184</v>
      </c>
      <c r="Q128" s="248">
        <f t="shared" si="12"/>
        <v>6571</v>
      </c>
      <c r="R128" s="248">
        <f t="shared" si="12"/>
        <v>6957</v>
      </c>
      <c r="S128" s="248">
        <f t="shared" si="12"/>
        <v>7344</v>
      </c>
      <c r="T128" s="249">
        <f t="shared" si="12"/>
        <v>7730</v>
      </c>
      <c r="V128" s="239">
        <v>56</v>
      </c>
      <c r="W128" s="380">
        <f>$W$74*V128*$W$134</f>
        <v>1187.2</v>
      </c>
      <c r="X128" s="380">
        <f>$X$74*V128*$X$134</f>
        <v>1209.6000000000001</v>
      </c>
      <c r="Y128" s="380">
        <f>$Y$74*V128*$Y$134</f>
        <v>1249.92</v>
      </c>
      <c r="Z128" s="380">
        <f>$Z$74*V128*$Z$134</f>
        <v>1439.1999999999998</v>
      </c>
      <c r="AA128" s="380">
        <f>$AA$74*V128*$AA$134</f>
        <v>1599.36</v>
      </c>
      <c r="AB128" s="380">
        <f>$AB$74*V128*$AB$134</f>
        <v>1865.9199999999998</v>
      </c>
      <c r="AC128" s="380">
        <f>$AC$74*V128*$AC$134</f>
        <v>2132.48</v>
      </c>
      <c r="AD128" s="380">
        <f>$AD$74*V128*$AD$134</f>
        <v>2399.04</v>
      </c>
      <c r="AE128" s="380">
        <f>$AE$74*V128*$AE$134</f>
        <v>2665.6</v>
      </c>
      <c r="AF128" s="380">
        <f>$AF$74*V128*$AF$134</f>
        <v>2932.16</v>
      </c>
      <c r="AG128" s="372">
        <f>$AG$74*V128*$AG$134</f>
        <v>3198.72</v>
      </c>
      <c r="AH128" s="380">
        <f>$AH$74*V128*$AH$134</f>
        <v>3465.2799999999997</v>
      </c>
      <c r="AI128" s="380">
        <f>$AI$74*V128*$AI$134</f>
        <v>3731.8399999999997</v>
      </c>
      <c r="AJ128" s="380">
        <f>$AJ$74*V128*$AJ$134</f>
        <v>3998.3999999999996</v>
      </c>
      <c r="AK128" s="380">
        <f>$AK$74*V128*$AK$134</f>
        <v>4264.96</v>
      </c>
      <c r="AL128" s="380">
        <f>$AL$74*V128*$AL$134</f>
        <v>4531.5199999999995</v>
      </c>
      <c r="AM128" s="380">
        <f>$AM$74*V128*$AM$134</f>
        <v>4798.08</v>
      </c>
      <c r="AN128" s="380">
        <f>$AN$74*V128*$AN$134</f>
        <v>5064.6399999999994</v>
      </c>
      <c r="AO128" s="380">
        <f>$AO$74*V128*$AO$134</f>
        <v>5331.2</v>
      </c>
      <c r="AP128" s="222">
        <v>2.38</v>
      </c>
    </row>
    <row r="129" spans="1:45" x14ac:dyDescent="0.15">
      <c r="A129" s="244">
        <v>1400</v>
      </c>
      <c r="B129" s="245">
        <f t="shared" si="21"/>
        <v>2582</v>
      </c>
      <c r="C129" s="245">
        <f t="shared" si="22"/>
        <v>2650</v>
      </c>
      <c r="D129" s="245">
        <f t="shared" si="23"/>
        <v>2826</v>
      </c>
      <c r="E129" s="245">
        <f t="shared" si="24"/>
        <v>3248</v>
      </c>
      <c r="F129" s="245">
        <f t="shared" si="25"/>
        <v>3625</v>
      </c>
      <c r="G129" s="245">
        <f t="shared" si="26"/>
        <v>4183</v>
      </c>
      <c r="H129" s="245">
        <f t="shared" si="27"/>
        <v>4742</v>
      </c>
      <c r="I129" s="245">
        <f t="shared" si="28"/>
        <v>5335</v>
      </c>
      <c r="J129" s="245">
        <f t="shared" si="29"/>
        <v>5830</v>
      </c>
      <c r="K129" s="245">
        <f t="shared" si="30"/>
        <v>6395</v>
      </c>
      <c r="L129" s="245">
        <f t="shared" si="31"/>
        <v>6938</v>
      </c>
      <c r="M129" s="245">
        <f t="shared" si="32"/>
        <v>7516</v>
      </c>
      <c r="N129" s="245">
        <f t="shared" si="33"/>
        <v>8094</v>
      </c>
      <c r="O129" s="245">
        <f t="shared" si="34"/>
        <v>8672</v>
      </c>
      <c r="P129" s="245">
        <f t="shared" si="35"/>
        <v>9250</v>
      </c>
      <c r="Q129" s="245">
        <f t="shared" si="12"/>
        <v>9828</v>
      </c>
      <c r="R129" s="245">
        <f t="shared" si="12"/>
        <v>10407</v>
      </c>
      <c r="S129" s="245">
        <f t="shared" si="12"/>
        <v>10985</v>
      </c>
      <c r="T129" s="246">
        <f t="shared" si="12"/>
        <v>11563</v>
      </c>
      <c r="V129" s="239">
        <v>1400</v>
      </c>
      <c r="W129" s="380">
        <f t="shared" ref="W129:AO129" si="38">W128+B199</f>
        <v>1780.8000000000002</v>
      </c>
      <c r="X129" s="380">
        <f t="shared" si="38"/>
        <v>1827.8400000000001</v>
      </c>
      <c r="Y129" s="380">
        <f t="shared" si="38"/>
        <v>1948.8000000000002</v>
      </c>
      <c r="Z129" s="380">
        <f t="shared" si="38"/>
        <v>2240</v>
      </c>
      <c r="AA129" s="380">
        <f t="shared" si="38"/>
        <v>2499.84</v>
      </c>
      <c r="AB129" s="380">
        <f t="shared" si="38"/>
        <v>2885.12</v>
      </c>
      <c r="AC129" s="380">
        <f t="shared" si="38"/>
        <v>3270.4</v>
      </c>
      <c r="AD129" s="380">
        <f t="shared" si="38"/>
        <v>3679.2</v>
      </c>
      <c r="AE129" s="380">
        <f t="shared" si="38"/>
        <v>4020.8</v>
      </c>
      <c r="AF129" s="380">
        <f t="shared" si="38"/>
        <v>4410.5599999999995</v>
      </c>
      <c r="AG129" s="372">
        <f t="shared" si="38"/>
        <v>4784.6399999999994</v>
      </c>
      <c r="AH129" s="380">
        <f t="shared" si="38"/>
        <v>5183.3599999999997</v>
      </c>
      <c r="AI129" s="380">
        <f t="shared" si="38"/>
        <v>5582.08</v>
      </c>
      <c r="AJ129" s="380">
        <f t="shared" si="38"/>
        <v>5980.7999999999993</v>
      </c>
      <c r="AK129" s="380">
        <f t="shared" si="38"/>
        <v>6379.52</v>
      </c>
      <c r="AL129" s="380">
        <f t="shared" si="38"/>
        <v>6778.24</v>
      </c>
      <c r="AM129" s="380">
        <f t="shared" si="38"/>
        <v>7176.9599999999991</v>
      </c>
      <c r="AN129" s="380">
        <f t="shared" si="38"/>
        <v>7575.6799999999994</v>
      </c>
      <c r="AO129" s="380">
        <f t="shared" si="38"/>
        <v>7974.4</v>
      </c>
      <c r="AP129" s="222">
        <f>AP128+U199</f>
        <v>3.5599999999999996</v>
      </c>
    </row>
    <row r="130" spans="1:45" x14ac:dyDescent="0.15">
      <c r="A130" s="251" t="s">
        <v>134</v>
      </c>
      <c r="B130" s="248">
        <f t="shared" si="21"/>
        <v>1783</v>
      </c>
      <c r="C130" s="248">
        <f t="shared" si="22"/>
        <v>1817</v>
      </c>
      <c r="D130" s="248">
        <f t="shared" si="23"/>
        <v>1877</v>
      </c>
      <c r="E130" s="248">
        <f t="shared" si="24"/>
        <v>2161</v>
      </c>
      <c r="F130" s="248">
        <f t="shared" si="25"/>
        <v>2402</v>
      </c>
      <c r="G130" s="248">
        <f t="shared" si="26"/>
        <v>2802</v>
      </c>
      <c r="H130" s="248">
        <f t="shared" si="27"/>
        <v>3203</v>
      </c>
      <c r="I130" s="248">
        <f t="shared" si="28"/>
        <v>3603</v>
      </c>
      <c r="J130" s="248">
        <f t="shared" si="29"/>
        <v>4003</v>
      </c>
      <c r="K130" s="248">
        <f t="shared" si="30"/>
        <v>4403</v>
      </c>
      <c r="L130" s="248">
        <f t="shared" si="31"/>
        <v>4804</v>
      </c>
      <c r="M130" s="248">
        <f t="shared" si="32"/>
        <v>5204</v>
      </c>
      <c r="N130" s="248">
        <f t="shared" si="33"/>
        <v>5604</v>
      </c>
      <c r="O130" s="248">
        <f t="shared" si="34"/>
        <v>6005</v>
      </c>
      <c r="P130" s="248">
        <f t="shared" si="35"/>
        <v>6405</v>
      </c>
      <c r="Q130" s="248">
        <f t="shared" si="12"/>
        <v>6805</v>
      </c>
      <c r="R130" s="248">
        <f t="shared" si="12"/>
        <v>7206</v>
      </c>
      <c r="S130" s="248">
        <f t="shared" si="12"/>
        <v>7606</v>
      </c>
      <c r="T130" s="249">
        <f t="shared" si="12"/>
        <v>8006</v>
      </c>
      <c r="V130" s="239">
        <v>58</v>
      </c>
      <c r="W130" s="380">
        <f>$W$74*V130*$W$134</f>
        <v>1229.5999999999999</v>
      </c>
      <c r="X130" s="380">
        <f>$X$74*V130*$X$134</f>
        <v>1252.8</v>
      </c>
      <c r="Y130" s="380">
        <f>$Y$74*V130*$Y$134</f>
        <v>1294.56</v>
      </c>
      <c r="Z130" s="380">
        <f>$Z$74*V130*$Z$134</f>
        <v>1490.6</v>
      </c>
      <c r="AA130" s="380">
        <f>$AA$74*V130*$AA$134</f>
        <v>1656.48</v>
      </c>
      <c r="AB130" s="380">
        <f>$AB$74*V130*$AB$134</f>
        <v>1932.56</v>
      </c>
      <c r="AC130" s="380">
        <f>$AC$74*V130*$AC$134</f>
        <v>2208.64</v>
      </c>
      <c r="AD130" s="380">
        <f>$AD$74*V130*$AD$134</f>
        <v>2484.7199999999998</v>
      </c>
      <c r="AE130" s="380">
        <f>$AE$74*V130*$AE$134</f>
        <v>2760.7999999999997</v>
      </c>
      <c r="AF130" s="380">
        <f>$AF$74*V130*$AF$134</f>
        <v>3036.8799999999997</v>
      </c>
      <c r="AG130" s="372">
        <f>$AG$74*V130*$AG$134</f>
        <v>3312.96</v>
      </c>
      <c r="AH130" s="380">
        <f>$AH$74*V130*$AH$134</f>
        <v>3589.04</v>
      </c>
      <c r="AI130" s="380">
        <f>$AI$74*V130*$AI$134</f>
        <v>3865.12</v>
      </c>
      <c r="AJ130" s="380">
        <f>$AJ$74*V130*$AJ$134</f>
        <v>4141.2</v>
      </c>
      <c r="AK130" s="380">
        <f>$AK$74*V130*$AK$134</f>
        <v>4417.28</v>
      </c>
      <c r="AL130" s="380">
        <f>$AL$74*V130*$AL$134</f>
        <v>4693.3599999999997</v>
      </c>
      <c r="AM130" s="380">
        <f>$AM$74*V130*$AM$134</f>
        <v>4969.4399999999996</v>
      </c>
      <c r="AN130" s="380">
        <f>$AN$74*V130*$AN$134</f>
        <v>5245.5199999999995</v>
      </c>
      <c r="AO130" s="380">
        <f>$AO$74*V130*$AO$134</f>
        <v>5521.5999999999995</v>
      </c>
      <c r="AP130" s="222">
        <v>2.38</v>
      </c>
    </row>
    <row r="131" spans="1:45" x14ac:dyDescent="0.15">
      <c r="A131" s="244">
        <v>1450</v>
      </c>
      <c r="B131" s="245">
        <f t="shared" si="21"/>
        <v>2674</v>
      </c>
      <c r="C131" s="245">
        <f t="shared" si="22"/>
        <v>2745</v>
      </c>
      <c r="D131" s="245">
        <f t="shared" si="23"/>
        <v>2927</v>
      </c>
      <c r="E131" s="245">
        <f t="shared" si="24"/>
        <v>3364</v>
      </c>
      <c r="F131" s="245">
        <f t="shared" si="25"/>
        <v>3754</v>
      </c>
      <c r="G131" s="245">
        <f t="shared" si="26"/>
        <v>4333</v>
      </c>
      <c r="H131" s="245">
        <f t="shared" si="27"/>
        <v>4911</v>
      </c>
      <c r="I131" s="245">
        <f t="shared" si="28"/>
        <v>5525</v>
      </c>
      <c r="J131" s="245">
        <f t="shared" si="29"/>
        <v>6038</v>
      </c>
      <c r="K131" s="245">
        <f t="shared" si="30"/>
        <v>6624</v>
      </c>
      <c r="L131" s="245">
        <f t="shared" si="31"/>
        <v>7186</v>
      </c>
      <c r="M131" s="245">
        <f t="shared" si="32"/>
        <v>7784</v>
      </c>
      <c r="N131" s="245">
        <f t="shared" si="33"/>
        <v>8383</v>
      </c>
      <c r="O131" s="245">
        <f t="shared" si="34"/>
        <v>8982</v>
      </c>
      <c r="P131" s="245">
        <f t="shared" si="35"/>
        <v>9581</v>
      </c>
      <c r="Q131" s="245">
        <f t="shared" si="12"/>
        <v>10179</v>
      </c>
      <c r="R131" s="245">
        <f t="shared" si="12"/>
        <v>10778</v>
      </c>
      <c r="S131" s="245">
        <f t="shared" si="12"/>
        <v>11377</v>
      </c>
      <c r="T131" s="246">
        <f t="shared" si="12"/>
        <v>11976</v>
      </c>
      <c r="V131" s="239">
        <v>1450</v>
      </c>
      <c r="W131" s="380">
        <f t="shared" ref="W131:AO131" si="39">W130+B201</f>
        <v>1844.3999999999999</v>
      </c>
      <c r="X131" s="380">
        <f t="shared" si="39"/>
        <v>1893.12</v>
      </c>
      <c r="Y131" s="380">
        <f t="shared" si="39"/>
        <v>2018.4</v>
      </c>
      <c r="Z131" s="380">
        <f t="shared" si="39"/>
        <v>2320</v>
      </c>
      <c r="AA131" s="380">
        <f t="shared" si="39"/>
        <v>2589.12</v>
      </c>
      <c r="AB131" s="380">
        <f t="shared" si="39"/>
        <v>2988.16</v>
      </c>
      <c r="AC131" s="380">
        <f t="shared" si="39"/>
        <v>3387.2</v>
      </c>
      <c r="AD131" s="380">
        <f t="shared" si="39"/>
        <v>3810.6</v>
      </c>
      <c r="AE131" s="380">
        <f t="shared" si="39"/>
        <v>4164.3999999999996</v>
      </c>
      <c r="AF131" s="380">
        <f t="shared" si="39"/>
        <v>4568.08</v>
      </c>
      <c r="AG131" s="372">
        <f t="shared" si="39"/>
        <v>4955.5200000000004</v>
      </c>
      <c r="AH131" s="380">
        <f t="shared" si="39"/>
        <v>5368.48</v>
      </c>
      <c r="AI131" s="380">
        <f t="shared" si="39"/>
        <v>5781.44</v>
      </c>
      <c r="AJ131" s="380">
        <f t="shared" si="39"/>
        <v>6194.4</v>
      </c>
      <c r="AK131" s="380">
        <f t="shared" si="39"/>
        <v>6607.36</v>
      </c>
      <c r="AL131" s="380">
        <f t="shared" si="39"/>
        <v>7020.32</v>
      </c>
      <c r="AM131" s="380">
        <f t="shared" si="39"/>
        <v>7433.2799999999988</v>
      </c>
      <c r="AN131" s="380">
        <f t="shared" si="39"/>
        <v>7846.24</v>
      </c>
      <c r="AO131" s="380">
        <f t="shared" si="39"/>
        <v>8259.1999999999989</v>
      </c>
      <c r="AP131" s="222">
        <f>AP130+U201</f>
        <v>3.5599999999999996</v>
      </c>
    </row>
    <row r="132" spans="1:45" x14ac:dyDescent="0.15">
      <c r="A132" s="251" t="s">
        <v>135</v>
      </c>
      <c r="B132" s="248">
        <f t="shared" si="21"/>
        <v>1844</v>
      </c>
      <c r="C132" s="248">
        <f t="shared" si="22"/>
        <v>1879</v>
      </c>
      <c r="D132" s="248">
        <f t="shared" si="23"/>
        <v>1942</v>
      </c>
      <c r="E132" s="248">
        <f t="shared" si="24"/>
        <v>2236</v>
      </c>
      <c r="F132" s="248">
        <f t="shared" si="25"/>
        <v>2485</v>
      </c>
      <c r="G132" s="248">
        <f t="shared" si="26"/>
        <v>2899</v>
      </c>
      <c r="H132" s="248">
        <f t="shared" si="27"/>
        <v>3313</v>
      </c>
      <c r="I132" s="248">
        <f t="shared" si="28"/>
        <v>3727</v>
      </c>
      <c r="J132" s="248">
        <f t="shared" si="29"/>
        <v>4141</v>
      </c>
      <c r="K132" s="248">
        <f t="shared" si="30"/>
        <v>4555</v>
      </c>
      <c r="L132" s="248">
        <f t="shared" si="31"/>
        <v>4969</v>
      </c>
      <c r="M132" s="248">
        <f t="shared" si="32"/>
        <v>5384</v>
      </c>
      <c r="N132" s="248">
        <f t="shared" si="33"/>
        <v>5798</v>
      </c>
      <c r="O132" s="248">
        <f t="shared" si="34"/>
        <v>6212</v>
      </c>
      <c r="P132" s="248">
        <f t="shared" si="35"/>
        <v>6626</v>
      </c>
      <c r="Q132" s="248">
        <f t="shared" si="12"/>
        <v>7040</v>
      </c>
      <c r="R132" s="248">
        <f t="shared" si="12"/>
        <v>7454</v>
      </c>
      <c r="S132" s="248">
        <f t="shared" si="12"/>
        <v>7868</v>
      </c>
      <c r="T132" s="249">
        <f t="shared" si="12"/>
        <v>8282</v>
      </c>
      <c r="V132" s="239">
        <v>60</v>
      </c>
      <c r="W132" s="380">
        <f>$W$74*V132*$W$134</f>
        <v>1272</v>
      </c>
      <c r="X132" s="380">
        <f>$X$74*V132*$X$134</f>
        <v>1296</v>
      </c>
      <c r="Y132" s="380">
        <f>$Y$74*V132*$Y$134</f>
        <v>1339.2</v>
      </c>
      <c r="Z132" s="380">
        <f>$Z$74*V132*$Z$134</f>
        <v>1542</v>
      </c>
      <c r="AA132" s="380">
        <f>$AA$74*V132*$AA$134</f>
        <v>1713.6</v>
      </c>
      <c r="AB132" s="380">
        <f>$AB$74*V132*$AB$134</f>
        <v>1999.1999999999998</v>
      </c>
      <c r="AC132" s="380">
        <f>$AC$74*V132*$AC$134</f>
        <v>2284.7999999999997</v>
      </c>
      <c r="AD132" s="380">
        <f>$AD$74*V132*$AD$134</f>
        <v>2570.4</v>
      </c>
      <c r="AE132" s="380">
        <f>$AE$74*V132*$AE$134</f>
        <v>2856</v>
      </c>
      <c r="AF132" s="380">
        <f>$AF$74*V132*$AF$134</f>
        <v>3141.6</v>
      </c>
      <c r="AG132" s="372">
        <f>$AG$74*V132*$AG$134</f>
        <v>3427.2</v>
      </c>
      <c r="AH132" s="380">
        <f>$AH$74*V132*$AH$134</f>
        <v>3712.7999999999997</v>
      </c>
      <c r="AI132" s="380">
        <f>$AI$74*V132*$AI$134</f>
        <v>3998.3999999999996</v>
      </c>
      <c r="AJ132" s="380">
        <f>$AJ$74*V132*$AJ$134</f>
        <v>4284</v>
      </c>
      <c r="AK132" s="380">
        <f>$AK$74*V132*$AK$134</f>
        <v>4569.5999999999995</v>
      </c>
      <c r="AL132" s="380">
        <f>$AL$74*V132*$AL$134</f>
        <v>4855.2</v>
      </c>
      <c r="AM132" s="380">
        <f>$AM$74*V132*$AM$134</f>
        <v>5140.8</v>
      </c>
      <c r="AN132" s="380">
        <f>$AN$74*V132*$AN$134</f>
        <v>5426.4</v>
      </c>
      <c r="AO132" s="380">
        <f>$AO$74*V132*$AO$134</f>
        <v>5712</v>
      </c>
      <c r="AP132" s="222">
        <v>2.38</v>
      </c>
    </row>
    <row r="133" spans="1:45" ht="13" thickBot="1" x14ac:dyDescent="0.2">
      <c r="A133" s="240">
        <v>1500</v>
      </c>
      <c r="B133" s="252">
        <f t="shared" si="21"/>
        <v>2767</v>
      </c>
      <c r="C133" s="252">
        <f t="shared" si="22"/>
        <v>2840</v>
      </c>
      <c r="D133" s="252">
        <f t="shared" si="23"/>
        <v>3028</v>
      </c>
      <c r="E133" s="252">
        <f t="shared" si="24"/>
        <v>3480</v>
      </c>
      <c r="F133" s="252">
        <f t="shared" si="25"/>
        <v>3884</v>
      </c>
      <c r="G133" s="252">
        <f t="shared" si="26"/>
        <v>4482</v>
      </c>
      <c r="H133" s="252">
        <f t="shared" si="27"/>
        <v>5081</v>
      </c>
      <c r="I133" s="252">
        <f t="shared" si="28"/>
        <v>5716</v>
      </c>
      <c r="J133" s="252">
        <f t="shared" si="29"/>
        <v>6247</v>
      </c>
      <c r="K133" s="252">
        <f t="shared" si="30"/>
        <v>6852</v>
      </c>
      <c r="L133" s="252">
        <f t="shared" si="31"/>
        <v>7433</v>
      </c>
      <c r="M133" s="252">
        <f t="shared" si="32"/>
        <v>8053</v>
      </c>
      <c r="N133" s="252">
        <f t="shared" si="33"/>
        <v>8672</v>
      </c>
      <c r="O133" s="252">
        <f t="shared" si="34"/>
        <v>9292</v>
      </c>
      <c r="P133" s="252">
        <f t="shared" si="35"/>
        <v>9911</v>
      </c>
      <c r="Q133" s="252">
        <f t="shared" si="12"/>
        <v>10530</v>
      </c>
      <c r="R133" s="252">
        <f t="shared" si="12"/>
        <v>11150</v>
      </c>
      <c r="S133" s="252">
        <f t="shared" si="12"/>
        <v>11769</v>
      </c>
      <c r="T133" s="253">
        <f t="shared" si="12"/>
        <v>12389</v>
      </c>
      <c r="V133" s="239">
        <v>1500</v>
      </c>
      <c r="W133" s="380">
        <f t="shared" ref="W133:AO133" si="40">W132+B203</f>
        <v>1908</v>
      </c>
      <c r="X133" s="380">
        <f t="shared" si="40"/>
        <v>1958.4</v>
      </c>
      <c r="Y133" s="380">
        <f t="shared" si="40"/>
        <v>2088</v>
      </c>
      <c r="Z133" s="380">
        <f t="shared" si="40"/>
        <v>2400</v>
      </c>
      <c r="AA133" s="380">
        <f t="shared" si="40"/>
        <v>2678.4</v>
      </c>
      <c r="AB133" s="380">
        <f t="shared" si="40"/>
        <v>3091.2</v>
      </c>
      <c r="AC133" s="380">
        <f t="shared" si="40"/>
        <v>3504</v>
      </c>
      <c r="AD133" s="380">
        <f t="shared" si="40"/>
        <v>3942</v>
      </c>
      <c r="AE133" s="380">
        <f t="shared" si="40"/>
        <v>4308</v>
      </c>
      <c r="AF133" s="380">
        <f t="shared" si="40"/>
        <v>4725.6000000000004</v>
      </c>
      <c r="AG133" s="372">
        <f t="shared" si="40"/>
        <v>5126.3999999999996</v>
      </c>
      <c r="AH133" s="380">
        <f t="shared" si="40"/>
        <v>5553.5999999999995</v>
      </c>
      <c r="AI133" s="380">
        <f t="shared" si="40"/>
        <v>5980.7999999999993</v>
      </c>
      <c r="AJ133" s="380">
        <f t="shared" si="40"/>
        <v>6408</v>
      </c>
      <c r="AK133" s="380">
        <f t="shared" si="40"/>
        <v>6835.1999999999989</v>
      </c>
      <c r="AL133" s="380">
        <f t="shared" si="40"/>
        <v>7262.4</v>
      </c>
      <c r="AM133" s="380">
        <f t="shared" si="40"/>
        <v>7689.6</v>
      </c>
      <c r="AN133" s="380">
        <f t="shared" si="40"/>
        <v>8116.7999999999993</v>
      </c>
      <c r="AO133" s="380">
        <f t="shared" si="40"/>
        <v>8544</v>
      </c>
      <c r="AP133" s="222">
        <f>AP132+U203</f>
        <v>3.5599999999999996</v>
      </c>
    </row>
    <row r="134" spans="1:45" x14ac:dyDescent="0.15">
      <c r="W134" s="263">
        <v>5.3</v>
      </c>
      <c r="X134" s="263">
        <v>3.6</v>
      </c>
      <c r="Y134" s="369">
        <v>2.79</v>
      </c>
      <c r="Z134" s="369">
        <v>2.57</v>
      </c>
      <c r="AA134" s="369">
        <v>2.38</v>
      </c>
      <c r="AB134" s="369">
        <v>2.38</v>
      </c>
      <c r="AC134" s="369">
        <v>2.38</v>
      </c>
      <c r="AD134" s="369">
        <v>2.38</v>
      </c>
      <c r="AE134" s="221">
        <v>2.38</v>
      </c>
      <c r="AF134" s="221">
        <v>2.38</v>
      </c>
      <c r="AG134" s="221">
        <v>2.38</v>
      </c>
      <c r="AH134" s="221">
        <v>2.38</v>
      </c>
      <c r="AI134" s="221">
        <v>2.38</v>
      </c>
      <c r="AJ134" s="221">
        <v>2.38</v>
      </c>
      <c r="AK134" s="221">
        <v>2.38</v>
      </c>
      <c r="AL134" s="221">
        <v>2.38</v>
      </c>
      <c r="AM134" s="221">
        <v>2.38</v>
      </c>
      <c r="AN134" s="221">
        <v>2.38</v>
      </c>
      <c r="AO134" s="221">
        <v>2.38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7.9499999999999993</v>
      </c>
      <c r="X135" s="267">
        <f t="shared" ref="X135:AO135" si="41">X134+C204</f>
        <v>5.44</v>
      </c>
      <c r="Y135" s="267">
        <f t="shared" si="41"/>
        <v>4.3499999999999996</v>
      </c>
      <c r="Z135" s="267">
        <f t="shared" si="41"/>
        <v>4</v>
      </c>
      <c r="AA135" s="267">
        <f t="shared" si="41"/>
        <v>3.7199999999999998</v>
      </c>
      <c r="AB135" s="267">
        <f t="shared" si="41"/>
        <v>3.6799999999999997</v>
      </c>
      <c r="AC135" s="267">
        <f t="shared" si="41"/>
        <v>3.65</v>
      </c>
      <c r="AD135" s="267">
        <f t="shared" si="41"/>
        <v>3.65</v>
      </c>
      <c r="AE135" s="267">
        <f t="shared" si="41"/>
        <v>3.59</v>
      </c>
      <c r="AF135" s="267">
        <f t="shared" si="41"/>
        <v>3.58</v>
      </c>
      <c r="AG135" s="302">
        <f t="shared" si="41"/>
        <v>3.5599999999999996</v>
      </c>
      <c r="AH135" s="267">
        <f t="shared" si="41"/>
        <v>3.5599999999999996</v>
      </c>
      <c r="AI135" s="267">
        <f t="shared" si="41"/>
        <v>3.5599999999999996</v>
      </c>
      <c r="AJ135" s="267">
        <f t="shared" si="41"/>
        <v>3.5599999999999996</v>
      </c>
      <c r="AK135" s="267">
        <f t="shared" si="41"/>
        <v>3.5599999999999996</v>
      </c>
      <c r="AL135" s="267">
        <f t="shared" si="41"/>
        <v>3.5599999999999996</v>
      </c>
      <c r="AM135" s="267">
        <f t="shared" si="41"/>
        <v>3.5599999999999996</v>
      </c>
      <c r="AN135" s="267">
        <f t="shared" si="41"/>
        <v>3.5599999999999996</v>
      </c>
      <c r="AO135" s="267">
        <f t="shared" si="41"/>
        <v>3.5599999999999996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2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2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2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2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2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2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2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43">B144*$A$192*B204</f>
        <v>530</v>
      </c>
      <c r="C193" s="243">
        <f t="shared" si="43"/>
        <v>552</v>
      </c>
      <c r="D193" s="243">
        <f t="shared" si="43"/>
        <v>624</v>
      </c>
      <c r="E193" s="243">
        <f t="shared" si="43"/>
        <v>715</v>
      </c>
      <c r="F193" s="243">
        <f t="shared" si="43"/>
        <v>804</v>
      </c>
      <c r="G193" s="243">
        <f t="shared" si="43"/>
        <v>910</v>
      </c>
      <c r="H193" s="243">
        <f t="shared" si="43"/>
        <v>1016</v>
      </c>
      <c r="I193" s="243">
        <f t="shared" si="43"/>
        <v>1143</v>
      </c>
      <c r="J193" s="243">
        <f t="shared" si="43"/>
        <v>1210</v>
      </c>
      <c r="K193" s="243">
        <f t="shared" si="43"/>
        <v>1320</v>
      </c>
      <c r="L193" s="243">
        <f t="shared" si="43"/>
        <v>1416</v>
      </c>
      <c r="M193" s="243">
        <f t="shared" si="43"/>
        <v>1534</v>
      </c>
      <c r="N193" s="243">
        <f t="shared" si="43"/>
        <v>1652</v>
      </c>
      <c r="O193" s="243">
        <f t="shared" si="43"/>
        <v>1770</v>
      </c>
      <c r="P193" s="243">
        <f t="shared" si="43"/>
        <v>1888</v>
      </c>
      <c r="Q193" s="243">
        <f t="shared" si="43"/>
        <v>2006</v>
      </c>
      <c r="R193" s="243">
        <f t="shared" si="43"/>
        <v>2124</v>
      </c>
      <c r="S193" s="243">
        <f t="shared" si="43"/>
        <v>2242</v>
      </c>
      <c r="T193" s="243">
        <f t="shared" si="43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44">B144*$A$194*B204</f>
        <v>551.19999999999993</v>
      </c>
      <c r="C195" s="243">
        <f t="shared" si="44"/>
        <v>574.08000000000004</v>
      </c>
      <c r="D195" s="243">
        <f t="shared" si="44"/>
        <v>648.96</v>
      </c>
      <c r="E195" s="243">
        <f t="shared" si="44"/>
        <v>743.6</v>
      </c>
      <c r="F195" s="243">
        <f t="shared" si="44"/>
        <v>836.16000000000008</v>
      </c>
      <c r="G195" s="243">
        <f t="shared" si="44"/>
        <v>946.4</v>
      </c>
      <c r="H195" s="243">
        <f t="shared" si="44"/>
        <v>1056.6400000000001</v>
      </c>
      <c r="I195" s="243">
        <f t="shared" si="44"/>
        <v>1188.72</v>
      </c>
      <c r="J195" s="243">
        <f t="shared" si="44"/>
        <v>1258.3999999999999</v>
      </c>
      <c r="K195" s="243">
        <f t="shared" si="44"/>
        <v>1372.8</v>
      </c>
      <c r="L195" s="243">
        <f t="shared" si="44"/>
        <v>1472.6399999999999</v>
      </c>
      <c r="M195" s="243">
        <f t="shared" si="44"/>
        <v>1595.36</v>
      </c>
      <c r="N195" s="243">
        <f t="shared" si="44"/>
        <v>1718.08</v>
      </c>
      <c r="O195" s="243">
        <f t="shared" si="44"/>
        <v>1840.8</v>
      </c>
      <c r="P195" s="243">
        <f t="shared" si="44"/>
        <v>1963.52</v>
      </c>
      <c r="Q195" s="243">
        <f t="shared" si="44"/>
        <v>2086.2399999999998</v>
      </c>
      <c r="R195" s="243">
        <f t="shared" si="44"/>
        <v>2208.96</v>
      </c>
      <c r="S195" s="243">
        <f t="shared" si="44"/>
        <v>2331.6799999999998</v>
      </c>
      <c r="T195" s="243">
        <f t="shared" si="44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45">B144*$A$196*B204</f>
        <v>572.4</v>
      </c>
      <c r="C197" s="243">
        <f t="shared" si="45"/>
        <v>596.16000000000008</v>
      </c>
      <c r="D197" s="243">
        <f t="shared" si="45"/>
        <v>673.92000000000007</v>
      </c>
      <c r="E197" s="243">
        <f t="shared" si="45"/>
        <v>772.19999999999993</v>
      </c>
      <c r="F197" s="243">
        <f t="shared" si="45"/>
        <v>868.32</v>
      </c>
      <c r="G197" s="243">
        <f t="shared" si="45"/>
        <v>982.80000000000007</v>
      </c>
      <c r="H197" s="243">
        <f t="shared" si="45"/>
        <v>1097.28</v>
      </c>
      <c r="I197" s="243">
        <f t="shared" si="45"/>
        <v>1234.44</v>
      </c>
      <c r="J197" s="243">
        <f t="shared" si="45"/>
        <v>1306.8</v>
      </c>
      <c r="K197" s="243">
        <f t="shared" si="45"/>
        <v>1425.6</v>
      </c>
      <c r="L197" s="243">
        <f t="shared" si="45"/>
        <v>1529.28</v>
      </c>
      <c r="M197" s="243">
        <f t="shared" si="45"/>
        <v>1656.7199999999998</v>
      </c>
      <c r="N197" s="243">
        <f t="shared" si="45"/>
        <v>1784.1599999999999</v>
      </c>
      <c r="O197" s="243">
        <f t="shared" si="45"/>
        <v>1911.6</v>
      </c>
      <c r="P197" s="243">
        <f t="shared" si="45"/>
        <v>2039.04</v>
      </c>
      <c r="Q197" s="243">
        <f t="shared" si="45"/>
        <v>2166.48</v>
      </c>
      <c r="R197" s="243">
        <f t="shared" si="45"/>
        <v>2293.92</v>
      </c>
      <c r="S197" s="243">
        <f t="shared" si="45"/>
        <v>2421.3599999999997</v>
      </c>
      <c r="T197" s="243">
        <f t="shared" si="45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46">B144*$A$198*B204</f>
        <v>593.6</v>
      </c>
      <c r="C199" s="243">
        <f t="shared" si="46"/>
        <v>618.24</v>
      </c>
      <c r="D199" s="243">
        <f t="shared" si="46"/>
        <v>698.88</v>
      </c>
      <c r="E199" s="243">
        <f t="shared" si="46"/>
        <v>800.8</v>
      </c>
      <c r="F199" s="243">
        <f t="shared" si="46"/>
        <v>900.48</v>
      </c>
      <c r="G199" s="243">
        <f t="shared" si="46"/>
        <v>1019.2</v>
      </c>
      <c r="H199" s="243">
        <f t="shared" si="46"/>
        <v>1137.92</v>
      </c>
      <c r="I199" s="243">
        <f t="shared" si="46"/>
        <v>1280.1600000000001</v>
      </c>
      <c r="J199" s="243">
        <f t="shared" si="46"/>
        <v>1355.2</v>
      </c>
      <c r="K199" s="243">
        <f t="shared" si="46"/>
        <v>1478.3999999999999</v>
      </c>
      <c r="L199" s="243">
        <f t="shared" si="46"/>
        <v>1585.9199999999998</v>
      </c>
      <c r="M199" s="243">
        <f t="shared" si="46"/>
        <v>1718.08</v>
      </c>
      <c r="N199" s="243">
        <f t="shared" si="46"/>
        <v>1850.24</v>
      </c>
      <c r="O199" s="243">
        <f t="shared" si="46"/>
        <v>1982.3999999999999</v>
      </c>
      <c r="P199" s="243">
        <f t="shared" si="46"/>
        <v>2114.56</v>
      </c>
      <c r="Q199" s="243">
        <f t="shared" si="46"/>
        <v>2246.7199999999998</v>
      </c>
      <c r="R199" s="243">
        <f t="shared" si="46"/>
        <v>2378.8799999999997</v>
      </c>
      <c r="S199" s="243">
        <f t="shared" si="46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47">B144*$A$200*B204</f>
        <v>614.79999999999995</v>
      </c>
      <c r="C201" s="243">
        <f t="shared" si="47"/>
        <v>640.32000000000005</v>
      </c>
      <c r="D201" s="243">
        <f t="shared" si="47"/>
        <v>723.84</v>
      </c>
      <c r="E201" s="243">
        <f t="shared" si="47"/>
        <v>829.4</v>
      </c>
      <c r="F201" s="243">
        <f t="shared" si="47"/>
        <v>932.6400000000001</v>
      </c>
      <c r="G201" s="243">
        <f t="shared" si="47"/>
        <v>1055.6000000000001</v>
      </c>
      <c r="H201" s="243">
        <f t="shared" si="47"/>
        <v>1178.56</v>
      </c>
      <c r="I201" s="243">
        <f t="shared" si="47"/>
        <v>1325.88</v>
      </c>
      <c r="J201" s="243">
        <f t="shared" si="47"/>
        <v>1403.6</v>
      </c>
      <c r="K201" s="243">
        <f t="shared" si="47"/>
        <v>1531.2</v>
      </c>
      <c r="L201" s="243">
        <f t="shared" si="47"/>
        <v>1642.56</v>
      </c>
      <c r="M201" s="243">
        <f t="shared" si="47"/>
        <v>1779.4399999999998</v>
      </c>
      <c r="N201" s="243">
        <f t="shared" si="47"/>
        <v>1916.32</v>
      </c>
      <c r="O201" s="243">
        <f t="shared" si="47"/>
        <v>2053.1999999999998</v>
      </c>
      <c r="P201" s="243">
        <f t="shared" si="47"/>
        <v>2190.08</v>
      </c>
      <c r="Q201" s="243">
        <f t="shared" si="47"/>
        <v>2326.96</v>
      </c>
      <c r="R201" s="243">
        <f t="shared" si="47"/>
        <v>2463.8399999999997</v>
      </c>
      <c r="S201" s="243">
        <f t="shared" si="47"/>
        <v>2600.7199999999998</v>
      </c>
      <c r="T201" s="243">
        <f t="shared" si="47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48">B144*$A$202*B204</f>
        <v>636</v>
      </c>
      <c r="C203" s="243">
        <f t="shared" si="48"/>
        <v>662.4</v>
      </c>
      <c r="D203" s="243">
        <f t="shared" si="48"/>
        <v>748.80000000000007</v>
      </c>
      <c r="E203" s="243">
        <f t="shared" si="48"/>
        <v>858</v>
      </c>
      <c r="F203" s="243">
        <f t="shared" si="48"/>
        <v>964.80000000000007</v>
      </c>
      <c r="G203" s="243">
        <f t="shared" si="48"/>
        <v>1092</v>
      </c>
      <c r="H203" s="243">
        <f t="shared" si="48"/>
        <v>1219.2</v>
      </c>
      <c r="I203" s="243">
        <f t="shared" si="48"/>
        <v>1371.6</v>
      </c>
      <c r="J203" s="243">
        <f t="shared" si="48"/>
        <v>1452</v>
      </c>
      <c r="K203" s="243">
        <f t="shared" si="48"/>
        <v>1584</v>
      </c>
      <c r="L203" s="243">
        <f t="shared" si="48"/>
        <v>1699.1999999999998</v>
      </c>
      <c r="M203" s="243">
        <f t="shared" si="48"/>
        <v>1840.8</v>
      </c>
      <c r="N203" s="243">
        <f t="shared" si="48"/>
        <v>1982.3999999999999</v>
      </c>
      <c r="O203" s="243">
        <f t="shared" si="48"/>
        <v>2124</v>
      </c>
      <c r="P203" s="243">
        <f t="shared" si="48"/>
        <v>2265.6</v>
      </c>
      <c r="Q203" s="243">
        <f t="shared" si="48"/>
        <v>2407.1999999999998</v>
      </c>
      <c r="R203" s="243">
        <f t="shared" si="48"/>
        <v>2548.7999999999997</v>
      </c>
      <c r="S203" s="243">
        <f t="shared" si="48"/>
        <v>2690.3999999999996</v>
      </c>
      <c r="T203" s="243">
        <f t="shared" si="48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542C-D635-9E4B-8E11-AF9561F3B83F}">
  <sheetPr>
    <tabColor theme="7" tint="0.39997558519241921"/>
  </sheetPr>
  <dimension ref="A1:AS56"/>
  <sheetViews>
    <sheetView zoomScaleNormal="100" workbookViewId="0">
      <selection activeCell="Z29" sqref="Z29"/>
    </sheetView>
  </sheetViews>
  <sheetFormatPr baseColWidth="10" defaultColWidth="9" defaultRowHeight="16" x14ac:dyDescent="0.15"/>
  <cols>
    <col min="1" max="2" width="4.6640625" style="344" customWidth="1"/>
    <col min="3" max="3" width="3.6640625" style="344" bestFit="1" customWidth="1"/>
    <col min="4" max="14" width="4.6640625" style="341" customWidth="1"/>
    <col min="15" max="15" width="3.6640625" style="344" bestFit="1" customWidth="1"/>
    <col min="16" max="20" width="4.6640625" style="341" customWidth="1"/>
    <col min="21" max="21" width="4.6640625" style="342" customWidth="1"/>
    <col min="22" max="47" width="4.6640625" style="341" customWidth="1"/>
    <col min="48" max="16384" width="9" style="341"/>
  </cols>
  <sheetData>
    <row r="1" spans="1:45" s="342" customFormat="1" x14ac:dyDescent="0.15">
      <c r="A1" s="339"/>
      <c r="B1" s="339"/>
      <c r="C1" s="339"/>
      <c r="D1" s="340"/>
      <c r="E1" s="340"/>
      <c r="F1" s="340"/>
      <c r="G1" s="341"/>
      <c r="H1" s="341"/>
      <c r="T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  <c r="AS1" s="341"/>
    </row>
    <row r="2" spans="1:45" s="342" customFormat="1" x14ac:dyDescent="0.15">
      <c r="A2" s="339"/>
      <c r="B2" s="339"/>
      <c r="C2" s="339"/>
      <c r="D2" s="340"/>
      <c r="E2" s="340"/>
      <c r="F2" s="340"/>
      <c r="G2" s="341"/>
      <c r="H2" s="341"/>
      <c r="I2" s="343"/>
      <c r="J2" s="341"/>
      <c r="K2" s="341"/>
      <c r="L2" s="341"/>
      <c r="M2" s="341"/>
      <c r="N2" s="341"/>
      <c r="O2" s="344"/>
      <c r="P2" s="341"/>
      <c r="Q2" s="341"/>
      <c r="R2" s="341"/>
      <c r="S2" s="341"/>
      <c r="T2" s="345"/>
      <c r="V2" s="341"/>
      <c r="W2" s="341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  <c r="AR2" s="341"/>
      <c r="AS2" s="341"/>
    </row>
    <row r="3" spans="1:45" s="342" customFormat="1" x14ac:dyDescent="0.15">
      <c r="A3" s="339"/>
      <c r="B3" s="339"/>
      <c r="C3" s="339"/>
      <c r="D3" s="340"/>
      <c r="E3" s="340"/>
      <c r="F3" s="340"/>
      <c r="G3" s="341"/>
      <c r="H3" s="341"/>
      <c r="I3" s="343" t="s">
        <v>247</v>
      </c>
      <c r="J3" s="345"/>
      <c r="K3" s="345"/>
      <c r="L3" s="345"/>
      <c r="M3" s="345"/>
      <c r="N3" s="345"/>
      <c r="O3" s="347"/>
      <c r="P3" s="345"/>
      <c r="Q3" s="345"/>
      <c r="R3" s="345"/>
      <c r="S3" s="345"/>
      <c r="T3" s="345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</row>
    <row r="4" spans="1:45" s="342" customFormat="1" x14ac:dyDescent="0.15">
      <c r="A4" s="339"/>
      <c r="B4" s="339"/>
      <c r="C4" s="339"/>
      <c r="D4" s="340"/>
      <c r="E4" s="340"/>
      <c r="F4" s="340"/>
      <c r="G4" s="349"/>
      <c r="H4" s="349"/>
      <c r="I4" s="346"/>
      <c r="J4" s="345"/>
      <c r="K4" s="345"/>
      <c r="L4" s="345"/>
      <c r="M4" s="345"/>
      <c r="N4" s="345"/>
      <c r="O4" s="347"/>
      <c r="P4" s="345"/>
      <c r="Q4" s="345"/>
      <c r="R4" s="345"/>
      <c r="S4" s="345"/>
      <c r="T4" s="341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  <c r="AR4" s="341"/>
      <c r="AS4" s="341"/>
    </row>
    <row r="5" spans="1:45" x14ac:dyDescent="0.15">
      <c r="I5" s="346"/>
      <c r="J5" s="345"/>
      <c r="K5" s="345"/>
      <c r="L5" s="345"/>
      <c r="M5" s="345"/>
      <c r="N5" s="345"/>
      <c r="O5" s="347"/>
      <c r="P5" s="345"/>
      <c r="Q5" s="345"/>
      <c r="R5" s="345"/>
      <c r="S5" s="345"/>
      <c r="T5" s="345"/>
    </row>
    <row r="6" spans="1:45" s="342" customFormat="1" x14ac:dyDescent="0.15">
      <c r="A6" s="344"/>
      <c r="B6" s="346" t="s">
        <v>248</v>
      </c>
      <c r="C6" s="339"/>
      <c r="D6" s="340"/>
      <c r="E6" s="341"/>
      <c r="F6" s="341"/>
      <c r="G6" s="345"/>
      <c r="H6" s="345"/>
      <c r="I6" s="346"/>
      <c r="J6" s="345"/>
      <c r="K6" s="345"/>
      <c r="L6" s="345"/>
      <c r="M6" s="345"/>
      <c r="N6" s="346" t="s">
        <v>255</v>
      </c>
      <c r="O6" s="339"/>
      <c r="P6" s="340"/>
      <c r="Q6" s="345"/>
      <c r="R6" s="345"/>
      <c r="S6" s="345"/>
      <c r="T6" s="341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  <c r="AS6" s="341"/>
    </row>
    <row r="7" spans="1:45" s="342" customFormat="1" x14ac:dyDescent="0.15">
      <c r="A7" s="344"/>
      <c r="B7" s="346" t="s">
        <v>233</v>
      </c>
      <c r="C7" s="344"/>
      <c r="D7" s="341" t="s">
        <v>249</v>
      </c>
      <c r="E7" s="341"/>
      <c r="F7" s="341"/>
      <c r="G7" s="341"/>
      <c r="H7" s="341"/>
      <c r="I7" s="346"/>
      <c r="J7" s="345"/>
      <c r="K7" s="345"/>
      <c r="L7" s="345"/>
      <c r="M7" s="345"/>
      <c r="N7" s="346" t="s">
        <v>233</v>
      </c>
      <c r="O7" s="347"/>
      <c r="P7" s="341" t="s">
        <v>252</v>
      </c>
      <c r="Q7" s="345"/>
      <c r="R7" s="345"/>
      <c r="S7" s="345"/>
      <c r="T7" s="341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  <c r="AS7" s="341"/>
    </row>
    <row r="8" spans="1:45" s="342" customFormat="1" x14ac:dyDescent="0.15">
      <c r="A8" s="344"/>
      <c r="B8" s="346"/>
      <c r="C8" s="344"/>
      <c r="D8" s="341"/>
      <c r="E8" s="341"/>
      <c r="F8" s="341"/>
      <c r="G8" s="341"/>
      <c r="H8" s="341"/>
      <c r="I8" s="346"/>
      <c r="J8" s="345"/>
      <c r="K8" s="345"/>
      <c r="L8" s="345"/>
      <c r="M8" s="345"/>
      <c r="N8" s="346"/>
      <c r="O8" s="347"/>
      <c r="P8" s="341"/>
      <c r="Q8" s="345"/>
      <c r="R8" s="345"/>
      <c r="S8" s="345"/>
      <c r="T8" s="341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  <c r="AI8" s="341"/>
      <c r="AJ8" s="341"/>
      <c r="AK8" s="341"/>
      <c r="AL8" s="341"/>
      <c r="AM8" s="341"/>
      <c r="AN8" s="341"/>
      <c r="AO8" s="341"/>
      <c r="AP8" s="341"/>
      <c r="AQ8" s="341"/>
      <c r="AR8" s="341"/>
      <c r="AS8" s="341"/>
    </row>
    <row r="9" spans="1:45" s="342" customFormat="1" x14ac:dyDescent="0.15">
      <c r="A9" s="344"/>
      <c r="B9" s="346"/>
      <c r="C9" s="344"/>
      <c r="D9" s="341"/>
      <c r="E9" s="341"/>
      <c r="F9" s="341"/>
      <c r="G9" s="341"/>
      <c r="H9" s="341"/>
      <c r="I9" s="346"/>
      <c r="J9" s="345"/>
      <c r="K9" s="345"/>
      <c r="L9" s="345"/>
      <c r="M9" s="345"/>
      <c r="N9" s="346"/>
      <c r="O9" s="347"/>
      <c r="P9" s="341"/>
      <c r="Q9" s="345"/>
      <c r="R9" s="345"/>
      <c r="S9" s="345"/>
      <c r="T9" s="341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341"/>
      <c r="AI9" s="341"/>
      <c r="AJ9" s="341"/>
      <c r="AK9" s="341"/>
      <c r="AL9" s="341"/>
      <c r="AM9" s="341"/>
      <c r="AN9" s="341"/>
      <c r="AO9" s="341"/>
      <c r="AP9" s="341"/>
      <c r="AQ9" s="341"/>
      <c r="AR9" s="341"/>
      <c r="AS9" s="341"/>
    </row>
    <row r="10" spans="1:45" s="342" customFormat="1" x14ac:dyDescent="0.15">
      <c r="A10" s="344"/>
      <c r="B10" s="346"/>
      <c r="C10" s="344"/>
      <c r="D10" s="341"/>
      <c r="E10" s="341"/>
      <c r="F10" s="341"/>
      <c r="G10" s="341"/>
      <c r="H10" s="341"/>
      <c r="I10" s="346"/>
      <c r="J10" s="345"/>
      <c r="K10" s="345"/>
      <c r="L10" s="345"/>
      <c r="M10" s="345"/>
      <c r="N10" s="346"/>
      <c r="O10" s="347"/>
      <c r="P10" s="345"/>
      <c r="Q10" s="345"/>
      <c r="R10" s="345"/>
      <c r="S10" s="345"/>
      <c r="T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</row>
    <row r="11" spans="1:45" s="342" customFormat="1" x14ac:dyDescent="0.15">
      <c r="A11" s="344"/>
      <c r="B11" s="346"/>
      <c r="C11" s="344"/>
      <c r="D11" s="341"/>
      <c r="E11" s="341"/>
      <c r="F11" s="341"/>
      <c r="G11" s="341"/>
      <c r="H11" s="341"/>
      <c r="I11" s="346"/>
      <c r="J11" s="345"/>
      <c r="K11" s="345"/>
      <c r="L11" s="345"/>
      <c r="M11" s="345"/>
      <c r="N11" s="346"/>
      <c r="O11" s="347"/>
      <c r="P11" s="345"/>
      <c r="Q11" s="345"/>
      <c r="R11" s="345"/>
      <c r="S11" s="345"/>
      <c r="T11" s="341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 s="341"/>
      <c r="AN11" s="341"/>
      <c r="AO11" s="341"/>
      <c r="AP11" s="341"/>
      <c r="AQ11" s="341"/>
      <c r="AR11" s="341"/>
      <c r="AS11" s="341"/>
    </row>
    <row r="12" spans="1:45" s="342" customFormat="1" x14ac:dyDescent="0.15">
      <c r="A12" s="344"/>
      <c r="B12" s="346"/>
      <c r="C12" s="344"/>
      <c r="D12" s="341"/>
      <c r="E12" s="341"/>
      <c r="F12" s="341"/>
      <c r="G12" s="341"/>
      <c r="H12" s="341"/>
      <c r="I12" s="346"/>
      <c r="J12" s="345"/>
      <c r="K12" s="345"/>
      <c r="L12" s="345"/>
      <c r="M12" s="345"/>
      <c r="N12" s="346"/>
      <c r="O12" s="347"/>
      <c r="P12" s="345"/>
      <c r="Q12" s="345"/>
      <c r="R12" s="345"/>
      <c r="S12" s="345"/>
      <c r="T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</row>
    <row r="13" spans="1:45" x14ac:dyDescent="0.15">
      <c r="A13" s="350"/>
      <c r="B13" s="351"/>
      <c r="C13" s="351"/>
      <c r="D13" s="350"/>
      <c r="E13" s="350"/>
      <c r="F13" s="350"/>
      <c r="G13" s="350"/>
      <c r="H13" s="350"/>
      <c r="I13" s="350"/>
      <c r="J13" s="350"/>
      <c r="K13" s="350"/>
      <c r="L13" s="350"/>
      <c r="M13" s="350"/>
      <c r="N13" s="351"/>
      <c r="O13" s="350"/>
      <c r="P13" s="350"/>
      <c r="Q13" s="350"/>
      <c r="R13" s="350"/>
      <c r="S13" s="350"/>
      <c r="T13" s="350"/>
    </row>
    <row r="14" spans="1:45" s="342" customFormat="1" x14ac:dyDescent="0.15">
      <c r="A14" s="344"/>
      <c r="B14" s="346" t="s">
        <v>250</v>
      </c>
      <c r="E14" s="341"/>
      <c r="F14" s="341"/>
      <c r="G14" s="341"/>
      <c r="H14" s="341"/>
      <c r="I14" s="346"/>
      <c r="J14" s="345"/>
      <c r="K14" s="345"/>
      <c r="L14" s="345"/>
      <c r="M14" s="345"/>
      <c r="N14" s="346" t="s">
        <v>254</v>
      </c>
      <c r="O14" s="347"/>
      <c r="P14" s="345"/>
      <c r="Q14" s="345"/>
      <c r="R14" s="345"/>
      <c r="S14" s="345"/>
      <c r="T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</row>
    <row r="15" spans="1:45" s="342" customFormat="1" x14ac:dyDescent="0.15">
      <c r="A15" s="344"/>
      <c r="B15" s="346" t="s">
        <v>233</v>
      </c>
      <c r="C15" s="344"/>
      <c r="D15" s="341" t="s">
        <v>251</v>
      </c>
      <c r="E15" s="341"/>
      <c r="F15" s="341"/>
      <c r="G15" s="341"/>
      <c r="H15" s="341"/>
      <c r="I15" s="346"/>
      <c r="J15" s="345"/>
      <c r="K15" s="345"/>
      <c r="L15" s="345"/>
      <c r="M15" s="345"/>
      <c r="N15" s="346" t="s">
        <v>233</v>
      </c>
      <c r="O15" s="347"/>
      <c r="P15" s="341" t="s">
        <v>253</v>
      </c>
      <c r="Q15" s="345"/>
      <c r="R15" s="345"/>
      <c r="S15" s="345"/>
      <c r="T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</row>
    <row r="16" spans="1:45" s="342" customFormat="1" x14ac:dyDescent="0.15">
      <c r="A16" s="344"/>
      <c r="B16" s="346"/>
      <c r="C16" s="344"/>
      <c r="D16" s="341"/>
      <c r="E16" s="341"/>
      <c r="F16" s="341"/>
      <c r="G16" s="341"/>
      <c r="H16" s="341"/>
      <c r="I16" s="346"/>
      <c r="J16" s="345"/>
      <c r="K16" s="345"/>
      <c r="L16" s="345"/>
      <c r="M16" s="345"/>
      <c r="N16" s="345"/>
      <c r="O16" s="347"/>
      <c r="P16" s="341"/>
      <c r="Q16" s="345"/>
      <c r="R16" s="345"/>
      <c r="S16" s="345"/>
      <c r="T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</row>
    <row r="17" spans="1:45" s="342" customFormat="1" x14ac:dyDescent="0.15">
      <c r="A17" s="344"/>
      <c r="B17" s="346"/>
      <c r="C17" s="344"/>
      <c r="D17" s="341"/>
      <c r="E17" s="341"/>
      <c r="F17" s="341"/>
      <c r="G17" s="341"/>
      <c r="H17" s="341"/>
      <c r="I17" s="346"/>
      <c r="J17" s="345"/>
      <c r="K17" s="345"/>
      <c r="L17" s="345"/>
      <c r="M17" s="345"/>
      <c r="N17" s="345"/>
      <c r="O17" s="347"/>
      <c r="P17" s="341"/>
      <c r="Q17" s="345"/>
      <c r="R17" s="345"/>
      <c r="S17" s="345"/>
      <c r="T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  <c r="AS17" s="341"/>
    </row>
    <row r="18" spans="1:45" s="342" customFormat="1" x14ac:dyDescent="0.15">
      <c r="A18" s="344"/>
      <c r="B18" s="344"/>
      <c r="C18" s="344"/>
      <c r="D18" s="341"/>
      <c r="E18" s="341"/>
      <c r="F18" s="341"/>
      <c r="G18" s="341"/>
      <c r="H18" s="341"/>
      <c r="I18" s="346"/>
      <c r="J18" s="345"/>
      <c r="K18" s="345"/>
      <c r="L18" s="345"/>
      <c r="M18" s="345"/>
      <c r="N18" s="345"/>
      <c r="O18" s="347"/>
      <c r="P18" s="345"/>
      <c r="Q18" s="345"/>
      <c r="R18" s="345"/>
      <c r="S18" s="345"/>
      <c r="T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</row>
    <row r="19" spans="1:45" s="342" customFormat="1" x14ac:dyDescent="0.15">
      <c r="A19" s="344"/>
      <c r="B19" s="344"/>
      <c r="C19" s="344"/>
      <c r="D19" s="341"/>
      <c r="E19" s="341"/>
      <c r="F19" s="341"/>
      <c r="G19" s="341"/>
      <c r="H19" s="341"/>
      <c r="I19" s="346"/>
      <c r="J19" s="345"/>
      <c r="K19" s="345"/>
      <c r="L19" s="345"/>
      <c r="M19" s="345"/>
      <c r="N19" s="345"/>
      <c r="O19" s="347"/>
      <c r="P19" s="345"/>
      <c r="Q19" s="345"/>
      <c r="R19" s="345"/>
      <c r="S19" s="345"/>
      <c r="T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  <c r="AS19" s="341"/>
    </row>
    <row r="20" spans="1:45" s="342" customFormat="1" x14ac:dyDescent="0.15">
      <c r="A20" s="344"/>
      <c r="B20" s="344"/>
      <c r="C20" s="344"/>
      <c r="D20" s="341"/>
      <c r="E20" s="341"/>
      <c r="F20" s="341"/>
      <c r="G20" s="341"/>
      <c r="H20" s="341"/>
      <c r="I20" s="346"/>
      <c r="J20" s="345"/>
      <c r="K20" s="345"/>
      <c r="L20" s="345"/>
      <c r="M20" s="345"/>
      <c r="N20" s="345"/>
      <c r="O20" s="347"/>
      <c r="P20" s="345"/>
      <c r="Q20" s="345"/>
      <c r="R20" s="345"/>
      <c r="S20" s="345"/>
      <c r="T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</row>
    <row r="21" spans="1:45" s="342" customFormat="1" x14ac:dyDescent="0.15">
      <c r="A21" s="344"/>
      <c r="B21" s="344"/>
      <c r="C21" s="344"/>
      <c r="D21" s="341"/>
      <c r="E21" s="341"/>
      <c r="F21" s="341"/>
      <c r="G21" s="341"/>
      <c r="H21" s="341"/>
      <c r="I21" s="346"/>
      <c r="J21" s="345"/>
      <c r="K21" s="345"/>
      <c r="L21" s="345"/>
      <c r="M21" s="345"/>
      <c r="N21" s="345"/>
      <c r="O21" s="347"/>
      <c r="P21" s="345"/>
      <c r="Q21" s="345"/>
      <c r="R21" s="345"/>
      <c r="S21" s="345"/>
      <c r="T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</row>
    <row r="22" spans="1:45" s="342" customFormat="1" x14ac:dyDescent="0.15">
      <c r="A22" s="344"/>
      <c r="B22" s="344"/>
      <c r="C22" s="344"/>
      <c r="D22" s="341"/>
      <c r="E22" s="341"/>
      <c r="F22" s="341"/>
      <c r="G22" s="341"/>
      <c r="H22" s="341"/>
      <c r="I22" s="346"/>
      <c r="J22" s="345"/>
      <c r="K22" s="345"/>
      <c r="L22" s="345"/>
      <c r="M22" s="345"/>
      <c r="N22" s="345"/>
      <c r="O22" s="347"/>
      <c r="P22" s="345"/>
      <c r="Q22" s="345"/>
      <c r="R22" s="345"/>
      <c r="S22" s="345"/>
      <c r="T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  <c r="AS22" s="341"/>
    </row>
    <row r="23" spans="1:45" s="342" customFormat="1" x14ac:dyDescent="0.15">
      <c r="A23" s="344"/>
      <c r="B23" s="485" t="s">
        <v>0</v>
      </c>
      <c r="C23" s="486"/>
      <c r="D23" s="487"/>
      <c r="E23" s="485" t="s">
        <v>225</v>
      </c>
      <c r="F23" s="487"/>
      <c r="G23" s="485" t="s">
        <v>256</v>
      </c>
      <c r="H23" s="486"/>
      <c r="I23" s="487"/>
      <c r="J23" s="485" t="s">
        <v>258</v>
      </c>
      <c r="K23" s="486"/>
      <c r="L23" s="487"/>
      <c r="M23" s="341"/>
      <c r="N23" s="485" t="s">
        <v>0</v>
      </c>
      <c r="O23" s="486"/>
      <c r="P23" s="487"/>
      <c r="Q23" s="485" t="s">
        <v>227</v>
      </c>
      <c r="R23" s="486"/>
      <c r="S23" s="486"/>
      <c r="T23" s="487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341"/>
      <c r="AI23" s="341"/>
      <c r="AJ23" s="341"/>
      <c r="AK23" s="341"/>
      <c r="AL23" s="341"/>
      <c r="AM23" s="341"/>
      <c r="AN23" s="341"/>
      <c r="AO23" s="341"/>
      <c r="AP23" s="341"/>
      <c r="AQ23" s="341"/>
      <c r="AR23" s="341"/>
      <c r="AS23" s="341"/>
    </row>
    <row r="24" spans="1:45" s="342" customFormat="1" x14ac:dyDescent="0.15">
      <c r="A24" s="344"/>
      <c r="B24" s="488"/>
      <c r="C24" s="489"/>
      <c r="D24" s="490"/>
      <c r="E24" s="488"/>
      <c r="F24" s="490"/>
      <c r="G24" s="488" t="s">
        <v>257</v>
      </c>
      <c r="H24" s="489"/>
      <c r="I24" s="490"/>
      <c r="J24" s="488" t="s">
        <v>228</v>
      </c>
      <c r="K24" s="489"/>
      <c r="L24" s="490"/>
      <c r="M24" s="341"/>
      <c r="N24" s="491"/>
      <c r="O24" s="492"/>
      <c r="P24" s="493"/>
      <c r="Q24" s="491" t="s">
        <v>228</v>
      </c>
      <c r="R24" s="492"/>
      <c r="S24" s="492"/>
      <c r="T24" s="493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</row>
    <row r="25" spans="1:45" s="342" customFormat="1" x14ac:dyDescent="0.15">
      <c r="A25" s="344"/>
      <c r="B25" s="354"/>
      <c r="C25" s="355" t="s">
        <v>1</v>
      </c>
      <c r="D25" s="356"/>
      <c r="E25" s="536">
        <v>347</v>
      </c>
      <c r="F25" s="537"/>
      <c r="G25" s="536">
        <f>ROUND(E25*1.25,0)</f>
        <v>434</v>
      </c>
      <c r="H25" s="539"/>
      <c r="I25" s="537"/>
      <c r="J25" s="536">
        <f t="shared" ref="J25:J40" si="0">ROUND(E25*1.45,0)</f>
        <v>503</v>
      </c>
      <c r="K25" s="539"/>
      <c r="L25" s="537"/>
      <c r="M25" s="352"/>
      <c r="N25" s="354"/>
      <c r="O25" s="355" t="s">
        <v>1</v>
      </c>
      <c r="P25" s="356"/>
      <c r="Q25" s="536">
        <f>ROUND(E25*2*1.45,0)</f>
        <v>1006</v>
      </c>
      <c r="R25" s="539"/>
      <c r="S25" s="539"/>
      <c r="T25" s="537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341"/>
      <c r="AI25" s="341"/>
      <c r="AJ25" s="341"/>
      <c r="AK25" s="341"/>
      <c r="AL25" s="341"/>
      <c r="AM25" s="341"/>
      <c r="AN25" s="341"/>
      <c r="AO25" s="341"/>
      <c r="AP25" s="341"/>
      <c r="AQ25" s="341"/>
      <c r="AR25" s="341"/>
      <c r="AS25" s="341"/>
    </row>
    <row r="26" spans="1:45" s="342" customFormat="1" x14ac:dyDescent="0.15">
      <c r="A26" s="344"/>
      <c r="B26" s="357"/>
      <c r="C26" s="358">
        <v>150</v>
      </c>
      <c r="D26" s="359"/>
      <c r="E26" s="534">
        <v>694</v>
      </c>
      <c r="F26" s="535"/>
      <c r="G26" s="540">
        <f t="shared" ref="G26:G40" si="1">ROUND(E26*1.25,0)</f>
        <v>868</v>
      </c>
      <c r="H26" s="542"/>
      <c r="I26" s="541"/>
      <c r="J26" s="534">
        <f t="shared" si="0"/>
        <v>1006</v>
      </c>
      <c r="K26" s="538"/>
      <c r="L26" s="535"/>
      <c r="M26" s="352"/>
      <c r="N26" s="357"/>
      <c r="O26" s="358">
        <v>150</v>
      </c>
      <c r="P26" s="359"/>
      <c r="Q26" s="534">
        <f>ROUND(E25*3*1.45,0)</f>
        <v>1509</v>
      </c>
      <c r="R26" s="538"/>
      <c r="S26" s="538"/>
      <c r="T26" s="535"/>
      <c r="V26" s="341"/>
      <c r="W26" s="341"/>
      <c r="X26" s="341"/>
      <c r="Y26" s="341"/>
      <c r="Z26" s="341"/>
      <c r="AA26" s="341"/>
      <c r="AB26" s="341"/>
      <c r="AC26" s="341"/>
      <c r="AD26" s="341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</row>
    <row r="27" spans="1:45" s="342" customFormat="1" x14ac:dyDescent="0.15">
      <c r="A27" s="344"/>
      <c r="B27" s="354"/>
      <c r="C27" s="355" t="s">
        <v>2</v>
      </c>
      <c r="D27" s="356"/>
      <c r="E27" s="536">
        <v>438</v>
      </c>
      <c r="F27" s="537"/>
      <c r="G27" s="536">
        <f t="shared" si="1"/>
        <v>548</v>
      </c>
      <c r="H27" s="539"/>
      <c r="I27" s="537"/>
      <c r="J27" s="536">
        <f t="shared" si="0"/>
        <v>635</v>
      </c>
      <c r="K27" s="539"/>
      <c r="L27" s="537"/>
      <c r="M27" s="352"/>
      <c r="N27" s="354"/>
      <c r="O27" s="355" t="s">
        <v>2</v>
      </c>
      <c r="P27" s="356"/>
      <c r="Q27" s="536">
        <f>ROUND(E27*2*1.45,0)</f>
        <v>1270</v>
      </c>
      <c r="R27" s="539"/>
      <c r="S27" s="539"/>
      <c r="T27" s="537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341"/>
      <c r="AI27" s="341"/>
      <c r="AJ27" s="341"/>
      <c r="AK27" s="341"/>
      <c r="AL27" s="341"/>
      <c r="AM27" s="341"/>
      <c r="AN27" s="341"/>
      <c r="AO27" s="341"/>
      <c r="AP27" s="341"/>
      <c r="AQ27" s="341"/>
      <c r="AR27" s="341"/>
      <c r="AS27" s="341"/>
    </row>
    <row r="28" spans="1:45" s="342" customFormat="1" x14ac:dyDescent="0.15">
      <c r="A28" s="344"/>
      <c r="B28" s="357"/>
      <c r="C28" s="358">
        <v>200</v>
      </c>
      <c r="D28" s="359"/>
      <c r="E28" s="534">
        <v>876</v>
      </c>
      <c r="F28" s="535"/>
      <c r="G28" s="540">
        <f t="shared" si="1"/>
        <v>1095</v>
      </c>
      <c r="H28" s="542"/>
      <c r="I28" s="541"/>
      <c r="J28" s="534">
        <f t="shared" si="0"/>
        <v>1270</v>
      </c>
      <c r="K28" s="538"/>
      <c r="L28" s="535"/>
      <c r="M28" s="352"/>
      <c r="N28" s="357"/>
      <c r="O28" s="358">
        <v>200</v>
      </c>
      <c r="P28" s="359"/>
      <c r="Q28" s="534">
        <f>ROUND(E27*3*1.45,0)</f>
        <v>1905</v>
      </c>
      <c r="R28" s="538"/>
      <c r="S28" s="538"/>
      <c r="T28" s="535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341"/>
      <c r="AI28" s="341"/>
      <c r="AJ28" s="341"/>
      <c r="AK28" s="341"/>
      <c r="AL28" s="341"/>
      <c r="AM28" s="341"/>
      <c r="AN28" s="341"/>
      <c r="AO28" s="341"/>
      <c r="AP28" s="341"/>
      <c r="AQ28" s="341"/>
      <c r="AR28" s="341"/>
      <c r="AS28" s="341"/>
    </row>
    <row r="29" spans="1:45" s="342" customFormat="1" x14ac:dyDescent="0.15">
      <c r="A29" s="344"/>
      <c r="B29" s="354"/>
      <c r="C29" s="355" t="s">
        <v>3</v>
      </c>
      <c r="D29" s="356"/>
      <c r="E29" s="536">
        <v>528</v>
      </c>
      <c r="F29" s="537"/>
      <c r="G29" s="536">
        <f t="shared" si="1"/>
        <v>660</v>
      </c>
      <c r="H29" s="539"/>
      <c r="I29" s="537"/>
      <c r="J29" s="536">
        <f t="shared" si="0"/>
        <v>766</v>
      </c>
      <c r="K29" s="539"/>
      <c r="L29" s="537"/>
      <c r="M29" s="352"/>
      <c r="N29" s="354"/>
      <c r="O29" s="355" t="s">
        <v>3</v>
      </c>
      <c r="P29" s="356"/>
      <c r="Q29" s="536">
        <f>ROUND(E29*2*1.45,0)</f>
        <v>1531</v>
      </c>
      <c r="R29" s="539"/>
      <c r="S29" s="539"/>
      <c r="T29" s="537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341"/>
      <c r="AI29" s="341"/>
      <c r="AJ29" s="341"/>
      <c r="AK29" s="341"/>
      <c r="AL29" s="341"/>
      <c r="AM29" s="341"/>
      <c r="AN29" s="341"/>
      <c r="AO29" s="341"/>
      <c r="AP29" s="341"/>
      <c r="AQ29" s="341"/>
      <c r="AR29" s="341"/>
      <c r="AS29" s="341"/>
    </row>
    <row r="30" spans="1:45" s="342" customFormat="1" x14ac:dyDescent="0.15">
      <c r="A30" s="344"/>
      <c r="B30" s="357"/>
      <c r="C30" s="358">
        <v>250</v>
      </c>
      <c r="D30" s="359"/>
      <c r="E30" s="534">
        <v>1056</v>
      </c>
      <c r="F30" s="535"/>
      <c r="G30" s="540">
        <f t="shared" si="1"/>
        <v>1320</v>
      </c>
      <c r="H30" s="542"/>
      <c r="I30" s="541"/>
      <c r="J30" s="534">
        <f t="shared" si="0"/>
        <v>1531</v>
      </c>
      <c r="K30" s="538"/>
      <c r="L30" s="535"/>
      <c r="M30" s="352"/>
      <c r="N30" s="357"/>
      <c r="O30" s="358">
        <v>250</v>
      </c>
      <c r="P30" s="359"/>
      <c r="Q30" s="534">
        <f>ROUND(E29*3*1.45,0)</f>
        <v>2297</v>
      </c>
      <c r="R30" s="538"/>
      <c r="S30" s="538"/>
      <c r="T30" s="535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341"/>
      <c r="AI30" s="341"/>
      <c r="AJ30" s="341"/>
      <c r="AK30" s="341"/>
      <c r="AL30" s="341"/>
      <c r="AM30" s="341"/>
      <c r="AN30" s="341"/>
      <c r="AO30" s="341"/>
      <c r="AP30" s="341"/>
      <c r="AQ30" s="341"/>
      <c r="AR30" s="341"/>
      <c r="AS30" s="341"/>
    </row>
    <row r="31" spans="1:45" s="342" customFormat="1" x14ac:dyDescent="0.15">
      <c r="A31" s="344"/>
      <c r="B31" s="354"/>
      <c r="C31" s="355" t="s">
        <v>4</v>
      </c>
      <c r="D31" s="356"/>
      <c r="E31" s="536">
        <v>681</v>
      </c>
      <c r="F31" s="537"/>
      <c r="G31" s="536">
        <f t="shared" si="1"/>
        <v>851</v>
      </c>
      <c r="H31" s="539"/>
      <c r="I31" s="537"/>
      <c r="J31" s="536">
        <f t="shared" si="0"/>
        <v>987</v>
      </c>
      <c r="K31" s="539"/>
      <c r="L31" s="537"/>
      <c r="M31" s="352"/>
      <c r="N31" s="354"/>
      <c r="O31" s="355" t="s">
        <v>4</v>
      </c>
      <c r="P31" s="356"/>
      <c r="Q31" s="536">
        <f>ROUND(E31*2*1.45,0)</f>
        <v>1975</v>
      </c>
      <c r="R31" s="539"/>
      <c r="S31" s="539"/>
      <c r="T31" s="537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341"/>
      <c r="AI31" s="341"/>
      <c r="AJ31" s="341"/>
      <c r="AK31" s="341"/>
      <c r="AL31" s="341"/>
      <c r="AM31" s="341"/>
      <c r="AN31" s="341"/>
      <c r="AO31" s="341"/>
      <c r="AP31" s="341"/>
      <c r="AQ31" s="341"/>
      <c r="AR31" s="341"/>
      <c r="AS31" s="341"/>
    </row>
    <row r="32" spans="1:45" s="342" customFormat="1" x14ac:dyDescent="0.15">
      <c r="A32" s="344"/>
      <c r="B32" s="357"/>
      <c r="C32" s="358">
        <v>300</v>
      </c>
      <c r="D32" s="359"/>
      <c r="E32" s="534">
        <v>1362</v>
      </c>
      <c r="F32" s="535"/>
      <c r="G32" s="540">
        <f t="shared" si="1"/>
        <v>1703</v>
      </c>
      <c r="H32" s="542"/>
      <c r="I32" s="541"/>
      <c r="J32" s="534">
        <f t="shared" si="0"/>
        <v>1975</v>
      </c>
      <c r="K32" s="538"/>
      <c r="L32" s="535"/>
      <c r="M32" s="352"/>
      <c r="N32" s="357"/>
      <c r="O32" s="358">
        <v>300</v>
      </c>
      <c r="P32" s="359"/>
      <c r="Q32" s="534">
        <f>ROUND(E31*3*1.45,0)</f>
        <v>2962</v>
      </c>
      <c r="R32" s="538"/>
      <c r="S32" s="538"/>
      <c r="T32" s="535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341"/>
      <c r="AI32" s="341"/>
      <c r="AJ32" s="341"/>
      <c r="AK32" s="341"/>
      <c r="AL32" s="341"/>
      <c r="AM32" s="341"/>
      <c r="AN32" s="341"/>
      <c r="AO32" s="341"/>
      <c r="AP32" s="341"/>
      <c r="AQ32" s="341"/>
      <c r="AR32" s="341"/>
      <c r="AS32" s="341"/>
    </row>
    <row r="33" spans="1:45" s="342" customFormat="1" x14ac:dyDescent="0.15">
      <c r="A33" s="344"/>
      <c r="B33" s="354"/>
      <c r="C33" s="355" t="s">
        <v>5</v>
      </c>
      <c r="D33" s="356"/>
      <c r="E33" s="536">
        <v>892</v>
      </c>
      <c r="F33" s="537"/>
      <c r="G33" s="536">
        <f t="shared" si="1"/>
        <v>1115</v>
      </c>
      <c r="H33" s="539"/>
      <c r="I33" s="537"/>
      <c r="J33" s="536">
        <f t="shared" si="0"/>
        <v>1293</v>
      </c>
      <c r="K33" s="539"/>
      <c r="L33" s="537"/>
      <c r="M33" s="352"/>
      <c r="N33" s="354"/>
      <c r="O33" s="355" t="s">
        <v>5</v>
      </c>
      <c r="P33" s="356"/>
      <c r="Q33" s="536">
        <f>ROUND(E33*2*1.45,0)</f>
        <v>2587</v>
      </c>
      <c r="R33" s="539"/>
      <c r="S33" s="539"/>
      <c r="T33" s="537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341"/>
      <c r="AI33" s="341"/>
      <c r="AJ33" s="341"/>
      <c r="AK33" s="341"/>
      <c r="AL33" s="341"/>
      <c r="AM33" s="341"/>
      <c r="AN33" s="341"/>
      <c r="AO33" s="341"/>
      <c r="AP33" s="341"/>
      <c r="AQ33" s="341"/>
      <c r="AR33" s="341"/>
      <c r="AS33" s="341"/>
    </row>
    <row r="34" spans="1:45" s="342" customFormat="1" x14ac:dyDescent="0.15">
      <c r="A34" s="344"/>
      <c r="B34" s="357"/>
      <c r="C34" s="358">
        <v>350</v>
      </c>
      <c r="D34" s="359"/>
      <c r="E34" s="534">
        <v>1784</v>
      </c>
      <c r="F34" s="535"/>
      <c r="G34" s="540">
        <f t="shared" si="1"/>
        <v>2230</v>
      </c>
      <c r="H34" s="542"/>
      <c r="I34" s="541"/>
      <c r="J34" s="534">
        <f t="shared" si="0"/>
        <v>2587</v>
      </c>
      <c r="K34" s="538"/>
      <c r="L34" s="535"/>
      <c r="M34" s="352"/>
      <c r="N34" s="357"/>
      <c r="O34" s="358">
        <v>350</v>
      </c>
      <c r="P34" s="359"/>
      <c r="Q34" s="534">
        <f>ROUND(E33*3*1.45,0)</f>
        <v>3880</v>
      </c>
      <c r="R34" s="538"/>
      <c r="S34" s="538"/>
      <c r="T34" s="535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341"/>
      <c r="AI34" s="341"/>
      <c r="AJ34" s="341"/>
      <c r="AK34" s="341"/>
      <c r="AL34" s="341"/>
      <c r="AM34" s="341"/>
      <c r="AN34" s="341"/>
      <c r="AO34" s="341"/>
      <c r="AP34" s="341"/>
      <c r="AQ34" s="341"/>
      <c r="AR34" s="341"/>
      <c r="AS34" s="341"/>
    </row>
    <row r="35" spans="1:45" s="342" customFormat="1" x14ac:dyDescent="0.15">
      <c r="A35" s="344"/>
      <c r="B35" s="354"/>
      <c r="C35" s="355" t="s">
        <v>6</v>
      </c>
      <c r="D35" s="356"/>
      <c r="E35" s="536">
        <v>1196</v>
      </c>
      <c r="F35" s="537"/>
      <c r="G35" s="536">
        <f t="shared" si="1"/>
        <v>1495</v>
      </c>
      <c r="H35" s="539"/>
      <c r="I35" s="537"/>
      <c r="J35" s="536">
        <f t="shared" si="0"/>
        <v>1734</v>
      </c>
      <c r="K35" s="539"/>
      <c r="L35" s="537"/>
      <c r="M35" s="352"/>
      <c r="N35" s="354"/>
      <c r="O35" s="355" t="s">
        <v>6</v>
      </c>
      <c r="P35" s="356"/>
      <c r="Q35" s="536">
        <f>ROUND(E35*2*1.45,0)</f>
        <v>3468</v>
      </c>
      <c r="R35" s="539"/>
      <c r="S35" s="539"/>
      <c r="T35" s="537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341"/>
      <c r="AI35" s="341"/>
      <c r="AJ35" s="341"/>
      <c r="AK35" s="341"/>
      <c r="AL35" s="341"/>
      <c r="AM35" s="341"/>
      <c r="AN35" s="341"/>
      <c r="AO35" s="341"/>
      <c r="AP35" s="341"/>
      <c r="AQ35" s="341"/>
      <c r="AR35" s="341"/>
      <c r="AS35" s="341"/>
    </row>
    <row r="36" spans="1:45" s="342" customFormat="1" x14ac:dyDescent="0.15">
      <c r="A36" s="344"/>
      <c r="B36" s="357"/>
      <c r="C36" s="358">
        <v>400</v>
      </c>
      <c r="D36" s="359"/>
      <c r="E36" s="534">
        <v>2392</v>
      </c>
      <c r="F36" s="535"/>
      <c r="G36" s="540">
        <f t="shared" si="1"/>
        <v>2990</v>
      </c>
      <c r="H36" s="542"/>
      <c r="I36" s="541"/>
      <c r="J36" s="534">
        <f t="shared" si="0"/>
        <v>3468</v>
      </c>
      <c r="K36" s="538"/>
      <c r="L36" s="535"/>
      <c r="M36" s="352"/>
      <c r="N36" s="357"/>
      <c r="O36" s="358">
        <v>400</v>
      </c>
      <c r="P36" s="359"/>
      <c r="Q36" s="534">
        <f>ROUND(E35*3*1.45,0)</f>
        <v>5203</v>
      </c>
      <c r="R36" s="538"/>
      <c r="S36" s="538"/>
      <c r="T36" s="535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</row>
    <row r="37" spans="1:45" s="342" customFormat="1" x14ac:dyDescent="0.15">
      <c r="A37" s="344"/>
      <c r="B37" s="354"/>
      <c r="C37" s="355" t="s">
        <v>7</v>
      </c>
      <c r="D37" s="356"/>
      <c r="E37" s="536">
        <v>1408</v>
      </c>
      <c r="F37" s="537"/>
      <c r="G37" s="536">
        <f t="shared" si="1"/>
        <v>1760</v>
      </c>
      <c r="H37" s="539"/>
      <c r="I37" s="537"/>
      <c r="J37" s="536">
        <f t="shared" si="0"/>
        <v>2042</v>
      </c>
      <c r="K37" s="539"/>
      <c r="L37" s="537"/>
      <c r="M37" s="352"/>
      <c r="N37" s="354"/>
      <c r="O37" s="355" t="s">
        <v>7</v>
      </c>
      <c r="P37" s="356"/>
      <c r="Q37" s="536">
        <f>ROUND(E37*2*1.45,0)</f>
        <v>4083</v>
      </c>
      <c r="R37" s="539"/>
      <c r="S37" s="539"/>
      <c r="T37" s="537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341"/>
      <c r="AI37" s="341"/>
      <c r="AJ37" s="341"/>
      <c r="AK37" s="341"/>
      <c r="AL37" s="341"/>
      <c r="AM37" s="341"/>
      <c r="AN37" s="341"/>
      <c r="AO37" s="341"/>
      <c r="AP37" s="341"/>
      <c r="AQ37" s="341"/>
      <c r="AR37" s="341"/>
      <c r="AS37" s="341"/>
    </row>
    <row r="38" spans="1:45" s="342" customFormat="1" x14ac:dyDescent="0.15">
      <c r="A38" s="344"/>
      <c r="B38" s="357"/>
      <c r="C38" s="358">
        <v>450</v>
      </c>
      <c r="D38" s="359"/>
      <c r="E38" s="534">
        <v>2816</v>
      </c>
      <c r="F38" s="535"/>
      <c r="G38" s="540">
        <f t="shared" si="1"/>
        <v>3520</v>
      </c>
      <c r="H38" s="542"/>
      <c r="I38" s="541"/>
      <c r="J38" s="534">
        <f t="shared" si="0"/>
        <v>4083</v>
      </c>
      <c r="K38" s="538"/>
      <c r="L38" s="535"/>
      <c r="M38" s="352"/>
      <c r="N38" s="357"/>
      <c r="O38" s="358">
        <v>450</v>
      </c>
      <c r="P38" s="359"/>
      <c r="Q38" s="534">
        <f>ROUND(E37*3*1.45,0)</f>
        <v>6125</v>
      </c>
      <c r="R38" s="538"/>
      <c r="S38" s="538"/>
      <c r="T38" s="535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341"/>
      <c r="AI38" s="341"/>
      <c r="AJ38" s="341"/>
      <c r="AK38" s="341"/>
      <c r="AL38" s="341"/>
      <c r="AM38" s="341"/>
      <c r="AN38" s="341"/>
      <c r="AO38" s="341"/>
      <c r="AP38" s="341"/>
      <c r="AQ38" s="341"/>
      <c r="AR38" s="341"/>
      <c r="AS38" s="341"/>
    </row>
    <row r="39" spans="1:45" s="342" customFormat="1" x14ac:dyDescent="0.15">
      <c r="A39" s="344"/>
      <c r="B39" s="354"/>
      <c r="C39" s="355" t="s">
        <v>8</v>
      </c>
      <c r="D39" s="356"/>
      <c r="E39" s="536">
        <v>1740</v>
      </c>
      <c r="F39" s="537"/>
      <c r="G39" s="536">
        <f t="shared" si="1"/>
        <v>2175</v>
      </c>
      <c r="H39" s="539"/>
      <c r="I39" s="537"/>
      <c r="J39" s="536">
        <f t="shared" si="0"/>
        <v>2523</v>
      </c>
      <c r="K39" s="539"/>
      <c r="L39" s="537"/>
      <c r="M39" s="352"/>
      <c r="N39" s="354"/>
      <c r="O39" s="355" t="s">
        <v>8</v>
      </c>
      <c r="P39" s="356"/>
      <c r="Q39" s="536">
        <f>ROUND(E39*2*1.45,0)</f>
        <v>5046</v>
      </c>
      <c r="R39" s="539"/>
      <c r="S39" s="539"/>
      <c r="T39" s="537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  <c r="AM39" s="341"/>
      <c r="AN39" s="341"/>
      <c r="AO39" s="341"/>
      <c r="AP39" s="341"/>
      <c r="AQ39" s="341"/>
      <c r="AR39" s="341"/>
      <c r="AS39" s="341"/>
    </row>
    <row r="40" spans="1:45" s="342" customFormat="1" x14ac:dyDescent="0.15">
      <c r="A40" s="344"/>
      <c r="B40" s="357"/>
      <c r="C40" s="358">
        <v>500</v>
      </c>
      <c r="D40" s="359"/>
      <c r="E40" s="534">
        <v>3480</v>
      </c>
      <c r="F40" s="535"/>
      <c r="G40" s="540">
        <f t="shared" si="1"/>
        <v>4350</v>
      </c>
      <c r="H40" s="542"/>
      <c r="I40" s="541"/>
      <c r="J40" s="534">
        <f t="shared" si="0"/>
        <v>5046</v>
      </c>
      <c r="K40" s="538"/>
      <c r="L40" s="535"/>
      <c r="M40" s="352"/>
      <c r="N40" s="357"/>
      <c r="O40" s="358">
        <v>500</v>
      </c>
      <c r="P40" s="359"/>
      <c r="Q40" s="534">
        <f>ROUND(E39*3*1.45,0)</f>
        <v>7569</v>
      </c>
      <c r="R40" s="538"/>
      <c r="S40" s="538"/>
      <c r="T40" s="535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  <c r="AM40" s="341"/>
      <c r="AN40" s="341"/>
      <c r="AO40" s="341"/>
      <c r="AP40" s="341"/>
      <c r="AQ40" s="341"/>
      <c r="AR40" s="341"/>
      <c r="AS40" s="341"/>
    </row>
    <row r="41" spans="1:45" x14ac:dyDescent="0.15">
      <c r="A41" s="339"/>
      <c r="B41" s="339"/>
      <c r="C41" s="339"/>
      <c r="D41" s="339"/>
      <c r="E41" s="339"/>
      <c r="F41" s="339"/>
      <c r="G41" s="339"/>
      <c r="H41" s="339"/>
      <c r="I41" s="339"/>
      <c r="J41" s="339"/>
      <c r="K41" s="339"/>
      <c r="L41" s="339"/>
      <c r="M41" s="339"/>
      <c r="N41" s="339"/>
      <c r="O41" s="339"/>
    </row>
    <row r="43" spans="1:45" x14ac:dyDescent="0.15">
      <c r="B43" s="346" t="s">
        <v>259</v>
      </c>
      <c r="C43" s="339"/>
      <c r="D43" s="340"/>
    </row>
    <row r="44" spans="1:45" x14ac:dyDescent="0.15">
      <c r="B44" s="346" t="s">
        <v>233</v>
      </c>
      <c r="D44" s="341" t="s">
        <v>260</v>
      </c>
    </row>
    <row r="45" spans="1:45" x14ac:dyDescent="0.15">
      <c r="J45" s="500" t="s">
        <v>0</v>
      </c>
      <c r="K45" s="501"/>
      <c r="L45" s="502"/>
      <c r="M45" s="500" t="s">
        <v>225</v>
      </c>
      <c r="N45" s="502"/>
      <c r="O45" s="341"/>
      <c r="P45" s="500" t="s">
        <v>0</v>
      </c>
      <c r="Q45" s="501"/>
      <c r="R45" s="502"/>
      <c r="S45" s="485" t="s">
        <v>225</v>
      </c>
      <c r="T45" s="487"/>
    </row>
    <row r="46" spans="1:45" x14ac:dyDescent="0.15">
      <c r="J46" s="354"/>
      <c r="K46" s="355" t="s">
        <v>1</v>
      </c>
      <c r="L46" s="356"/>
      <c r="M46" s="536"/>
      <c r="N46" s="537"/>
      <c r="O46" s="341"/>
      <c r="P46" s="354"/>
      <c r="Q46" s="355" t="s">
        <v>5</v>
      </c>
      <c r="R46" s="356"/>
      <c r="S46" s="536"/>
      <c r="T46" s="537"/>
    </row>
    <row r="47" spans="1:45" x14ac:dyDescent="0.15">
      <c r="J47" s="357"/>
      <c r="K47" s="358">
        <v>150</v>
      </c>
      <c r="L47" s="359"/>
      <c r="M47" s="540">
        <v>347</v>
      </c>
      <c r="N47" s="541"/>
      <c r="O47" s="341"/>
      <c r="P47" s="357"/>
      <c r="Q47" s="358">
        <v>350</v>
      </c>
      <c r="R47" s="359"/>
      <c r="S47" s="534">
        <v>892</v>
      </c>
      <c r="T47" s="535"/>
    </row>
    <row r="48" spans="1:45" x14ac:dyDescent="0.15">
      <c r="J48" s="354"/>
      <c r="K48" s="355" t="s">
        <v>2</v>
      </c>
      <c r="L48" s="356"/>
      <c r="M48" s="536"/>
      <c r="N48" s="537"/>
      <c r="O48" s="341"/>
      <c r="P48" s="354"/>
      <c r="Q48" s="355" t="s">
        <v>6</v>
      </c>
      <c r="R48" s="356"/>
      <c r="S48" s="536"/>
      <c r="T48" s="537"/>
    </row>
    <row r="49" spans="1:20" x14ac:dyDescent="0.15">
      <c r="J49" s="357"/>
      <c r="K49" s="358">
        <v>200</v>
      </c>
      <c r="L49" s="359"/>
      <c r="M49" s="540">
        <v>438</v>
      </c>
      <c r="N49" s="541"/>
      <c r="O49" s="341"/>
      <c r="P49" s="357"/>
      <c r="Q49" s="358">
        <v>400</v>
      </c>
      <c r="R49" s="359"/>
      <c r="S49" s="534">
        <v>1196</v>
      </c>
      <c r="T49" s="535"/>
    </row>
    <row r="50" spans="1:20" x14ac:dyDescent="0.15">
      <c r="J50" s="354"/>
      <c r="K50" s="355" t="s">
        <v>3</v>
      </c>
      <c r="L50" s="356"/>
      <c r="M50" s="536"/>
      <c r="N50" s="537"/>
      <c r="O50" s="341"/>
      <c r="P50" s="354"/>
      <c r="Q50" s="355" t="s">
        <v>7</v>
      </c>
      <c r="R50" s="356"/>
      <c r="S50" s="536"/>
      <c r="T50" s="537"/>
    </row>
    <row r="51" spans="1:20" x14ac:dyDescent="0.15">
      <c r="J51" s="357"/>
      <c r="K51" s="358">
        <v>250</v>
      </c>
      <c r="L51" s="359"/>
      <c r="M51" s="540">
        <v>528</v>
      </c>
      <c r="N51" s="541"/>
      <c r="O51" s="341"/>
      <c r="P51" s="357"/>
      <c r="Q51" s="358">
        <v>450</v>
      </c>
      <c r="R51" s="359"/>
      <c r="S51" s="534">
        <v>1408</v>
      </c>
      <c r="T51" s="535"/>
    </row>
    <row r="52" spans="1:20" x14ac:dyDescent="0.15">
      <c r="J52" s="354"/>
      <c r="K52" s="355" t="s">
        <v>4</v>
      </c>
      <c r="L52" s="356"/>
      <c r="M52" s="536"/>
      <c r="N52" s="537"/>
      <c r="O52" s="341"/>
      <c r="P52" s="354"/>
      <c r="Q52" s="355" t="s">
        <v>8</v>
      </c>
      <c r="R52" s="356"/>
      <c r="S52" s="536"/>
      <c r="T52" s="537"/>
    </row>
    <row r="53" spans="1:20" x14ac:dyDescent="0.15">
      <c r="J53" s="357"/>
      <c r="K53" s="358">
        <v>300</v>
      </c>
      <c r="L53" s="359"/>
      <c r="M53" s="540">
        <v>681</v>
      </c>
      <c r="N53" s="541"/>
      <c r="O53" s="341"/>
      <c r="P53" s="357"/>
      <c r="Q53" s="358">
        <v>500</v>
      </c>
      <c r="R53" s="359"/>
      <c r="S53" s="534">
        <v>1740</v>
      </c>
      <c r="T53" s="535"/>
    </row>
    <row r="55" spans="1:20" x14ac:dyDescent="0.15">
      <c r="A55" s="353" t="s">
        <v>23</v>
      </c>
      <c r="B55" s="353"/>
      <c r="C55" s="351"/>
      <c r="D55" s="345" t="s">
        <v>24</v>
      </c>
      <c r="F55" s="345"/>
      <c r="G55" s="345"/>
      <c r="H55" s="345"/>
      <c r="I55" s="345"/>
      <c r="J55" s="345"/>
      <c r="K55" s="345"/>
      <c r="L55" s="345"/>
      <c r="M55" s="345"/>
      <c r="N55" s="345"/>
      <c r="O55" s="347"/>
      <c r="P55" s="345"/>
      <c r="Q55" s="345"/>
      <c r="R55" s="345"/>
      <c r="S55" s="348" t="s">
        <v>223</v>
      </c>
    </row>
    <row r="56" spans="1:20" x14ac:dyDescent="0.15">
      <c r="A56" s="351"/>
      <c r="B56" s="351"/>
      <c r="C56" s="351"/>
      <c r="D56" s="353" t="s">
        <v>25</v>
      </c>
      <c r="F56" s="345"/>
      <c r="G56" s="345"/>
      <c r="H56" s="345"/>
      <c r="I56" s="345"/>
      <c r="J56" s="345"/>
      <c r="K56" s="345"/>
      <c r="L56" s="345"/>
      <c r="M56" s="345"/>
      <c r="N56" s="345"/>
      <c r="O56" s="347"/>
      <c r="P56" s="345"/>
      <c r="Q56" s="345"/>
      <c r="R56" s="345"/>
      <c r="S56" s="345"/>
      <c r="T56" s="345"/>
    </row>
  </sheetData>
  <mergeCells count="94">
    <mergeCell ref="Q23:T23"/>
    <mergeCell ref="E24:F24"/>
    <mergeCell ref="G24:I24"/>
    <mergeCell ref="J24:L24"/>
    <mergeCell ref="Q24:T24"/>
    <mergeCell ref="B23:D24"/>
    <mergeCell ref="E23:F23"/>
    <mergeCell ref="G23:I23"/>
    <mergeCell ref="J23:L23"/>
    <mergeCell ref="N23:P24"/>
    <mergeCell ref="E26:F26"/>
    <mergeCell ref="G26:I26"/>
    <mergeCell ref="J26:L26"/>
    <mergeCell ref="Q26:T26"/>
    <mergeCell ref="E25:F25"/>
    <mergeCell ref="G25:I25"/>
    <mergeCell ref="J25:L25"/>
    <mergeCell ref="Q25:T25"/>
    <mergeCell ref="E28:F28"/>
    <mergeCell ref="G28:I28"/>
    <mergeCell ref="J28:L28"/>
    <mergeCell ref="Q28:T28"/>
    <mergeCell ref="E27:F27"/>
    <mergeCell ref="G27:I27"/>
    <mergeCell ref="J27:L27"/>
    <mergeCell ref="Q27:T27"/>
    <mergeCell ref="E30:F30"/>
    <mergeCell ref="G30:I30"/>
    <mergeCell ref="J30:L30"/>
    <mergeCell ref="Q30:T30"/>
    <mergeCell ref="E29:F29"/>
    <mergeCell ref="G29:I29"/>
    <mergeCell ref="J29:L29"/>
    <mergeCell ref="Q29:T29"/>
    <mergeCell ref="E32:F32"/>
    <mergeCell ref="G32:I32"/>
    <mergeCell ref="J32:L32"/>
    <mergeCell ref="Q32:T32"/>
    <mergeCell ref="E31:F31"/>
    <mergeCell ref="G31:I31"/>
    <mergeCell ref="J31:L31"/>
    <mergeCell ref="Q31:T31"/>
    <mergeCell ref="E34:F34"/>
    <mergeCell ref="G34:I34"/>
    <mergeCell ref="J34:L34"/>
    <mergeCell ref="Q34:T34"/>
    <mergeCell ref="E33:F33"/>
    <mergeCell ref="G33:I33"/>
    <mergeCell ref="J33:L33"/>
    <mergeCell ref="Q33:T33"/>
    <mergeCell ref="E36:F36"/>
    <mergeCell ref="G36:I36"/>
    <mergeCell ref="J36:L36"/>
    <mergeCell ref="Q36:T36"/>
    <mergeCell ref="E35:F35"/>
    <mergeCell ref="G35:I35"/>
    <mergeCell ref="J35:L35"/>
    <mergeCell ref="Q35:T35"/>
    <mergeCell ref="E38:F38"/>
    <mergeCell ref="G38:I38"/>
    <mergeCell ref="J38:L38"/>
    <mergeCell ref="Q38:T38"/>
    <mergeCell ref="E37:F37"/>
    <mergeCell ref="G37:I37"/>
    <mergeCell ref="J37:L37"/>
    <mergeCell ref="Q37:T37"/>
    <mergeCell ref="E40:F40"/>
    <mergeCell ref="G40:I40"/>
    <mergeCell ref="J40:L40"/>
    <mergeCell ref="Q40:T40"/>
    <mergeCell ref="E39:F39"/>
    <mergeCell ref="G39:I39"/>
    <mergeCell ref="J39:L39"/>
    <mergeCell ref="Q39:T39"/>
    <mergeCell ref="M46:N46"/>
    <mergeCell ref="M47:N47"/>
    <mergeCell ref="J45:L45"/>
    <mergeCell ref="M45:N45"/>
    <mergeCell ref="S47:T47"/>
    <mergeCell ref="S46:T46"/>
    <mergeCell ref="P45:R45"/>
    <mergeCell ref="S45:T45"/>
    <mergeCell ref="M52:N52"/>
    <mergeCell ref="M53:N53"/>
    <mergeCell ref="M50:N50"/>
    <mergeCell ref="M51:N51"/>
    <mergeCell ref="M48:N48"/>
    <mergeCell ref="M49:N49"/>
    <mergeCell ref="S48:T48"/>
    <mergeCell ref="S49:T49"/>
    <mergeCell ref="S50:T50"/>
    <mergeCell ref="S51:T51"/>
    <mergeCell ref="S52:T52"/>
    <mergeCell ref="S53:T53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C71E2-C090-1943-9710-A2D22FD21A40}">
  <sheetPr>
    <tabColor theme="8" tint="0.79998168889431442"/>
  </sheetPr>
  <dimension ref="A1:AS205"/>
  <sheetViews>
    <sheetView showGridLines="0" topLeftCell="A18" zoomScaleNormal="100" workbookViewId="0">
      <selection activeCell="X29" sqref="X29:Z29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32" width="4.6640625" style="221" customWidth="1"/>
    <col min="33" max="33" width="4.6640625" style="301" customWidth="1"/>
    <col min="34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30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x14ac:dyDescent="0.15">
      <c r="A2" s="219"/>
      <c r="B2" s="219"/>
      <c r="C2" s="220"/>
      <c r="D2" s="220"/>
      <c r="E2" s="220"/>
      <c r="F2" s="221"/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30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H3" s="225"/>
      <c r="I3" s="225"/>
      <c r="J3" s="225"/>
      <c r="K3" s="225"/>
      <c r="L3" s="225"/>
      <c r="M3" s="225"/>
      <c r="N3" s="226"/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30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H4" s="225"/>
      <c r="I4" s="225"/>
      <c r="J4" s="225"/>
      <c r="K4" s="225"/>
      <c r="L4" s="225"/>
      <c r="M4" s="225"/>
      <c r="N4" s="226"/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30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N5" s="226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N6" s="226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30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ht="13" x14ac:dyDescent="0.15">
      <c r="A7" s="223" t="s">
        <v>159</v>
      </c>
      <c r="B7" s="237"/>
      <c r="C7" s="236"/>
      <c r="E7" s="225"/>
      <c r="F7" s="225"/>
      <c r="G7" s="225"/>
      <c r="H7" s="225"/>
      <c r="I7" s="225"/>
      <c r="J7" s="223" t="s">
        <v>159</v>
      </c>
      <c r="K7" s="237"/>
      <c r="L7" s="236"/>
      <c r="N7" s="225"/>
      <c r="O7" s="225"/>
      <c r="P7" s="225"/>
      <c r="Q7" s="225"/>
      <c r="R7" s="225"/>
      <c r="S7" s="225"/>
      <c r="T7" s="225"/>
    </row>
    <row r="8" spans="1:45" x14ac:dyDescent="0.15">
      <c r="A8" s="224" t="s">
        <v>195</v>
      </c>
      <c r="B8" s="237"/>
      <c r="C8" s="236"/>
      <c r="E8" s="224"/>
      <c r="F8" s="226" t="s">
        <v>233</v>
      </c>
      <c r="G8" s="224" t="s">
        <v>196</v>
      </c>
      <c r="H8" s="225"/>
      <c r="I8" s="225"/>
      <c r="J8" s="224" t="s">
        <v>199</v>
      </c>
      <c r="K8" s="237"/>
      <c r="L8" s="236"/>
      <c r="N8" s="226" t="s">
        <v>233</v>
      </c>
      <c r="O8" s="224" t="s">
        <v>205</v>
      </c>
      <c r="P8" s="225"/>
      <c r="Q8" s="225"/>
      <c r="R8" s="225"/>
      <c r="S8" s="225"/>
      <c r="T8" s="225"/>
    </row>
    <row r="9" spans="1:45" x14ac:dyDescent="0.15">
      <c r="A9" s="224" t="s">
        <v>198</v>
      </c>
      <c r="B9" s="237"/>
      <c r="C9" s="236"/>
      <c r="E9" s="224"/>
      <c r="F9" s="226" t="s">
        <v>233</v>
      </c>
      <c r="G9" s="224" t="s">
        <v>197</v>
      </c>
      <c r="H9" s="225"/>
      <c r="I9" s="225"/>
      <c r="J9" s="224" t="s">
        <v>201</v>
      </c>
      <c r="K9" s="237"/>
      <c r="L9" s="236"/>
      <c r="N9" s="226" t="s">
        <v>233</v>
      </c>
      <c r="O9" s="224" t="s">
        <v>202</v>
      </c>
      <c r="P9" s="225"/>
      <c r="Q9" s="225"/>
      <c r="R9" s="225"/>
      <c r="S9" s="225"/>
      <c r="T9" s="225"/>
    </row>
    <row r="10" spans="1:45" x14ac:dyDescent="0.15">
      <c r="A10" s="237"/>
      <c r="B10" s="237"/>
      <c r="C10" s="236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</row>
    <row r="11" spans="1:45" x14ac:dyDescent="0.15">
      <c r="A11" s="237"/>
      <c r="B11" s="237"/>
      <c r="C11" s="236"/>
      <c r="E11" s="225"/>
      <c r="F11" s="225"/>
      <c r="G11" s="225"/>
      <c r="H11" s="225"/>
      <c r="I11" s="225"/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</row>
    <row r="12" spans="1:45" x14ac:dyDescent="0.15">
      <c r="A12" s="237"/>
      <c r="B12" s="237"/>
      <c r="C12" s="236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</row>
    <row r="13" spans="1:45" x14ac:dyDescent="0.15">
      <c r="A13" s="237"/>
      <c r="B13" s="237"/>
      <c r="C13" s="236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</row>
    <row r="14" spans="1:45" x14ac:dyDescent="0.15">
      <c r="A14" s="237"/>
      <c r="B14" s="237"/>
      <c r="C14" s="236"/>
      <c r="E14" s="225"/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</row>
    <row r="15" spans="1:45" x14ac:dyDescent="0.15">
      <c r="A15" s="237"/>
      <c r="B15" s="237"/>
      <c r="C15" s="236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</row>
    <row r="16" spans="1:45" x14ac:dyDescent="0.15">
      <c r="A16" s="237"/>
      <c r="B16" s="237"/>
      <c r="C16" s="236"/>
      <c r="E16" s="225"/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</row>
    <row r="17" spans="1:31" x14ac:dyDescent="0.15">
      <c r="A17" s="237"/>
      <c r="B17" s="237"/>
      <c r="C17" s="236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</row>
    <row r="18" spans="1:31" x14ac:dyDescent="0.15">
      <c r="A18" s="237"/>
      <c r="B18" s="237"/>
      <c r="C18" s="236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</row>
    <row r="19" spans="1:31" x14ac:dyDescent="0.15">
      <c r="A19" s="237"/>
      <c r="B19" s="237"/>
      <c r="C19" s="236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</row>
    <row r="21" spans="1:31" s="222" customFormat="1" x14ac:dyDescent="0.15">
      <c r="A21" s="268" t="s">
        <v>0</v>
      </c>
      <c r="B21" s="269"/>
      <c r="C21" s="268" t="s">
        <v>1</v>
      </c>
      <c r="D21" s="268" t="s">
        <v>2</v>
      </c>
      <c r="E21" s="268" t="s">
        <v>3</v>
      </c>
      <c r="F21" s="269" t="s">
        <v>4</v>
      </c>
      <c r="G21" s="268"/>
      <c r="H21" s="221"/>
      <c r="I21" s="221"/>
      <c r="J21" s="551" t="s">
        <v>0</v>
      </c>
      <c r="K21" s="551"/>
      <c r="L21" s="552"/>
      <c r="M21" s="551" t="s">
        <v>200</v>
      </c>
      <c r="N21" s="551"/>
      <c r="O21" s="551"/>
      <c r="P21" s="551" t="s">
        <v>203</v>
      </c>
      <c r="Q21" s="551"/>
      <c r="R21" s="551"/>
      <c r="S21" s="551" t="s">
        <v>204</v>
      </c>
      <c r="T21" s="551"/>
      <c r="U21" s="551"/>
      <c r="V21" s="221"/>
      <c r="W21" s="221"/>
      <c r="X21" s="551" t="s">
        <v>0</v>
      </c>
      <c r="Y21" s="551"/>
      <c r="Z21" s="552"/>
      <c r="AA21" s="551" t="s">
        <v>206</v>
      </c>
      <c r="AB21" s="551"/>
      <c r="AC21" s="551"/>
      <c r="AD21" s="221"/>
      <c r="AE21" s="221"/>
    </row>
    <row r="22" spans="1:31" s="222" customFormat="1" ht="13.25" customHeight="1" x14ac:dyDescent="0.15">
      <c r="A22" s="270"/>
      <c r="B22" s="271"/>
      <c r="C22" s="270">
        <v>150</v>
      </c>
      <c r="D22" s="270">
        <v>200</v>
      </c>
      <c r="E22" s="270">
        <v>250</v>
      </c>
      <c r="F22" s="271">
        <v>300</v>
      </c>
      <c r="G22" s="270"/>
      <c r="H22" s="221"/>
      <c r="I22" s="221"/>
      <c r="J22" s="553"/>
      <c r="K22" s="553"/>
      <c r="L22" s="547"/>
      <c r="M22" s="553"/>
      <c r="N22" s="553"/>
      <c r="O22" s="553"/>
      <c r="P22" s="553"/>
      <c r="Q22" s="553"/>
      <c r="R22" s="553"/>
      <c r="S22" s="553"/>
      <c r="T22" s="553"/>
      <c r="U22" s="553"/>
      <c r="V22" s="221"/>
      <c r="W22" s="221"/>
      <c r="X22" s="553"/>
      <c r="Y22" s="553"/>
      <c r="Z22" s="547"/>
      <c r="AA22" s="553"/>
      <c r="AB22" s="553"/>
      <c r="AC22" s="553"/>
      <c r="AD22" s="221"/>
      <c r="AE22" s="221"/>
    </row>
    <row r="23" spans="1:31" s="222" customFormat="1" x14ac:dyDescent="0.15">
      <c r="A23" s="268" t="s">
        <v>1</v>
      </c>
      <c r="B23" s="320"/>
      <c r="C23" s="323">
        <v>1850</v>
      </c>
      <c r="D23" s="323"/>
      <c r="E23" s="323"/>
      <c r="F23" s="323"/>
      <c r="G23" s="321"/>
      <c r="H23" s="221"/>
      <c r="I23" s="221"/>
      <c r="J23" s="556" t="s">
        <v>1</v>
      </c>
      <c r="K23" s="557"/>
      <c r="L23" s="557"/>
      <c r="M23" s="543">
        <v>1500</v>
      </c>
      <c r="N23" s="554"/>
      <c r="O23" s="544"/>
      <c r="P23" s="543">
        <v>1500</v>
      </c>
      <c r="Q23" s="554"/>
      <c r="R23" s="544"/>
      <c r="S23" s="543">
        <v>1650</v>
      </c>
      <c r="T23" s="554"/>
      <c r="U23" s="544"/>
      <c r="V23" s="221"/>
      <c r="W23" s="221"/>
      <c r="X23" s="556" t="s">
        <v>1</v>
      </c>
      <c r="Y23" s="557"/>
      <c r="Z23" s="557"/>
      <c r="AA23" s="556">
        <v>347</v>
      </c>
      <c r="AB23" s="557"/>
      <c r="AC23" s="560"/>
      <c r="AD23" s="221"/>
      <c r="AE23" s="221"/>
    </row>
    <row r="24" spans="1:31" s="222" customFormat="1" x14ac:dyDescent="0.15">
      <c r="A24" s="270">
        <v>150</v>
      </c>
      <c r="B24" s="308"/>
      <c r="C24" s="311">
        <v>2050</v>
      </c>
      <c r="D24" s="311"/>
      <c r="E24" s="311"/>
      <c r="F24" s="311"/>
      <c r="G24" s="309"/>
      <c r="H24" s="221"/>
      <c r="I24" s="221"/>
      <c r="J24" s="558">
        <v>150</v>
      </c>
      <c r="K24" s="559"/>
      <c r="L24" s="559"/>
      <c r="M24" s="545">
        <f>ROUND(M23+(AA23*1.45),0)</f>
        <v>2003</v>
      </c>
      <c r="N24" s="555"/>
      <c r="O24" s="546"/>
      <c r="P24" s="545">
        <f>ROUND(P23+(AA23*1.45),0)</f>
        <v>2003</v>
      </c>
      <c r="Q24" s="555"/>
      <c r="R24" s="546"/>
      <c r="S24" s="545"/>
      <c r="T24" s="555"/>
      <c r="U24" s="546"/>
      <c r="V24" s="221"/>
      <c r="W24" s="221"/>
      <c r="X24" s="558">
        <v>150</v>
      </c>
      <c r="Y24" s="559"/>
      <c r="Z24" s="559"/>
      <c r="AA24" s="558"/>
      <c r="AB24" s="559"/>
      <c r="AC24" s="561"/>
      <c r="AD24" s="221"/>
      <c r="AE24" s="221"/>
    </row>
    <row r="25" spans="1:31" s="222" customFormat="1" x14ac:dyDescent="0.15">
      <c r="A25" s="268" t="s">
        <v>2</v>
      </c>
      <c r="B25" s="312"/>
      <c r="C25" s="315">
        <v>2094</v>
      </c>
      <c r="D25" s="315">
        <v>2268</v>
      </c>
      <c r="E25" s="315"/>
      <c r="F25" s="315"/>
      <c r="G25" s="313"/>
      <c r="H25" s="221"/>
      <c r="I25" s="221"/>
      <c r="J25" s="556" t="s">
        <v>2</v>
      </c>
      <c r="K25" s="557"/>
      <c r="L25" s="557"/>
      <c r="M25" s="543">
        <v>1875</v>
      </c>
      <c r="N25" s="554"/>
      <c r="O25" s="544"/>
      <c r="P25" s="543">
        <v>1875</v>
      </c>
      <c r="Q25" s="554"/>
      <c r="R25" s="544"/>
      <c r="S25" s="543">
        <v>2060</v>
      </c>
      <c r="T25" s="554"/>
      <c r="U25" s="544"/>
      <c r="V25" s="221"/>
      <c r="W25" s="221"/>
      <c r="X25" s="556" t="s">
        <v>2</v>
      </c>
      <c r="Y25" s="557"/>
      <c r="Z25" s="557"/>
      <c r="AA25" s="556">
        <v>438</v>
      </c>
      <c r="AB25" s="557"/>
      <c r="AC25" s="560"/>
      <c r="AD25" s="221"/>
      <c r="AE25" s="221"/>
    </row>
    <row r="26" spans="1:31" s="222" customFormat="1" x14ac:dyDescent="0.15">
      <c r="A26" s="270">
        <v>200</v>
      </c>
      <c r="B26" s="308"/>
      <c r="C26" s="311">
        <v>2321</v>
      </c>
      <c r="D26" s="311">
        <v>2511</v>
      </c>
      <c r="E26" s="311"/>
      <c r="F26" s="311"/>
      <c r="G26" s="309"/>
      <c r="H26" s="221"/>
      <c r="I26" s="221"/>
      <c r="J26" s="558">
        <v>200</v>
      </c>
      <c r="K26" s="559"/>
      <c r="L26" s="559"/>
      <c r="M26" s="545">
        <f>ROUND(M25+(AA25*1.45),0)</f>
        <v>2510</v>
      </c>
      <c r="N26" s="555"/>
      <c r="O26" s="546"/>
      <c r="P26" s="545">
        <f>ROUND(P25+(AA25*1.45),0)</f>
        <v>2510</v>
      </c>
      <c r="Q26" s="555"/>
      <c r="R26" s="546"/>
      <c r="S26" s="545"/>
      <c r="T26" s="555"/>
      <c r="U26" s="546"/>
      <c r="V26" s="221"/>
      <c r="W26" s="221"/>
      <c r="X26" s="558">
        <v>200</v>
      </c>
      <c r="Y26" s="559"/>
      <c r="Z26" s="559"/>
      <c r="AA26" s="558"/>
      <c r="AB26" s="559"/>
      <c r="AC26" s="561"/>
      <c r="AD26" s="221"/>
      <c r="AE26" s="221"/>
    </row>
    <row r="27" spans="1:31" s="222" customFormat="1" x14ac:dyDescent="0.15">
      <c r="A27" s="268" t="s">
        <v>3</v>
      </c>
      <c r="B27" s="312"/>
      <c r="C27" s="315">
        <v>2366</v>
      </c>
      <c r="D27" s="315">
        <v>2558</v>
      </c>
      <c r="E27" s="315">
        <v>2772</v>
      </c>
      <c r="F27" s="315"/>
      <c r="G27" s="313"/>
      <c r="H27" s="221"/>
      <c r="I27" s="221"/>
      <c r="J27" s="556" t="s">
        <v>3</v>
      </c>
      <c r="K27" s="557"/>
      <c r="L27" s="557"/>
      <c r="M27" s="543">
        <v>2400</v>
      </c>
      <c r="N27" s="554"/>
      <c r="O27" s="544"/>
      <c r="P27" s="543">
        <v>2400</v>
      </c>
      <c r="Q27" s="554"/>
      <c r="R27" s="544"/>
      <c r="S27" s="543">
        <v>2640</v>
      </c>
      <c r="T27" s="554"/>
      <c r="U27" s="544"/>
      <c r="V27" s="221"/>
      <c r="W27" s="221"/>
      <c r="X27" s="556" t="s">
        <v>3</v>
      </c>
      <c r="Y27" s="557"/>
      <c r="Z27" s="557"/>
      <c r="AA27" s="556">
        <v>528</v>
      </c>
      <c r="AB27" s="557"/>
      <c r="AC27" s="560"/>
      <c r="AD27" s="221"/>
      <c r="AE27" s="221"/>
    </row>
    <row r="28" spans="1:31" s="222" customFormat="1" x14ac:dyDescent="0.15">
      <c r="A28" s="270">
        <v>250</v>
      </c>
      <c r="B28" s="308"/>
      <c r="C28" s="311">
        <v>2620</v>
      </c>
      <c r="D28" s="311">
        <v>2825</v>
      </c>
      <c r="E28" s="311">
        <v>3058</v>
      </c>
      <c r="F28" s="311"/>
      <c r="G28" s="309"/>
      <c r="H28" s="221"/>
      <c r="I28" s="221"/>
      <c r="J28" s="558">
        <v>250</v>
      </c>
      <c r="K28" s="559"/>
      <c r="L28" s="559"/>
      <c r="M28" s="545">
        <f>ROUND(M27+(AA27*1.45),0)</f>
        <v>3166</v>
      </c>
      <c r="N28" s="555"/>
      <c r="O28" s="546"/>
      <c r="P28" s="545">
        <f>ROUND(P27+(AA27*1.45),0)</f>
        <v>3166</v>
      </c>
      <c r="Q28" s="555"/>
      <c r="R28" s="546"/>
      <c r="S28" s="545"/>
      <c r="T28" s="555"/>
      <c r="U28" s="546"/>
      <c r="V28" s="221"/>
      <c r="W28" s="221"/>
      <c r="X28" s="558">
        <v>250</v>
      </c>
      <c r="Y28" s="559"/>
      <c r="Z28" s="559"/>
      <c r="AA28" s="558"/>
      <c r="AB28" s="559"/>
      <c r="AC28" s="561"/>
      <c r="AD28" s="221"/>
      <c r="AE28" s="221"/>
    </row>
    <row r="29" spans="1:31" s="222" customFormat="1" x14ac:dyDescent="0.15">
      <c r="A29" s="272" t="s">
        <v>4</v>
      </c>
      <c r="B29" s="312"/>
      <c r="C29" s="315">
        <v>2610</v>
      </c>
      <c r="D29" s="315">
        <v>2900</v>
      </c>
      <c r="E29" s="315">
        <v>3173</v>
      </c>
      <c r="F29" s="315">
        <v>3434</v>
      </c>
      <c r="G29" s="313"/>
      <c r="H29" s="221"/>
      <c r="I29" s="221"/>
      <c r="J29" s="556" t="s">
        <v>4</v>
      </c>
      <c r="K29" s="557"/>
      <c r="L29" s="557"/>
      <c r="M29" s="543">
        <v>3000</v>
      </c>
      <c r="N29" s="554"/>
      <c r="O29" s="544"/>
      <c r="P29" s="543">
        <v>3000</v>
      </c>
      <c r="Q29" s="554"/>
      <c r="R29" s="544"/>
      <c r="S29" s="543">
        <v>3300</v>
      </c>
      <c r="T29" s="554"/>
      <c r="U29" s="544"/>
      <c r="V29" s="221"/>
      <c r="W29" s="221"/>
      <c r="X29" s="556" t="s">
        <v>4</v>
      </c>
      <c r="Y29" s="557"/>
      <c r="Z29" s="557"/>
      <c r="AA29" s="556">
        <v>681</v>
      </c>
      <c r="AB29" s="557"/>
      <c r="AC29" s="560"/>
      <c r="AD29" s="221"/>
      <c r="AE29" s="221"/>
    </row>
    <row r="30" spans="1:31" s="222" customFormat="1" x14ac:dyDescent="0.15">
      <c r="A30" s="270">
        <v>300</v>
      </c>
      <c r="B30" s="316"/>
      <c r="C30" s="319">
        <v>2886</v>
      </c>
      <c r="D30" s="319">
        <v>3207</v>
      </c>
      <c r="E30" s="319">
        <v>3493</v>
      </c>
      <c r="F30" s="319">
        <v>3780</v>
      </c>
      <c r="G30" s="317"/>
      <c r="H30" s="221"/>
      <c r="I30" s="221"/>
      <c r="J30" s="558">
        <v>300</v>
      </c>
      <c r="K30" s="559"/>
      <c r="L30" s="559"/>
      <c r="M30" s="545">
        <f>ROUND(M29+(AA29*1.45),0)</f>
        <v>3987</v>
      </c>
      <c r="N30" s="555"/>
      <c r="O30" s="546"/>
      <c r="P30" s="545">
        <f>ROUND(P29+(AA29*1.45),0)</f>
        <v>3987</v>
      </c>
      <c r="Q30" s="555"/>
      <c r="R30" s="546"/>
      <c r="S30" s="545"/>
      <c r="T30" s="555"/>
      <c r="U30" s="546"/>
      <c r="V30" s="221"/>
      <c r="W30" s="221"/>
      <c r="X30" s="558">
        <v>300</v>
      </c>
      <c r="Y30" s="559"/>
      <c r="Z30" s="559"/>
      <c r="AA30" s="558"/>
      <c r="AB30" s="559"/>
      <c r="AC30" s="561"/>
      <c r="AD30" s="221"/>
      <c r="AE30" s="221"/>
    </row>
    <row r="31" spans="1:31" s="222" customFormat="1" x14ac:dyDescent="0.15">
      <c r="A31" s="268" t="s">
        <v>5</v>
      </c>
      <c r="B31" s="320"/>
      <c r="C31" s="323">
        <v>2848</v>
      </c>
      <c r="D31" s="323">
        <v>3225</v>
      </c>
      <c r="E31" s="323">
        <v>3555</v>
      </c>
      <c r="F31" s="323">
        <v>3869</v>
      </c>
      <c r="G31" s="321"/>
      <c r="H31" s="221"/>
      <c r="I31" s="221"/>
      <c r="J31" s="556" t="s">
        <v>5</v>
      </c>
      <c r="K31" s="557"/>
      <c r="L31" s="557"/>
      <c r="M31" s="543">
        <v>4000</v>
      </c>
      <c r="N31" s="554"/>
      <c r="O31" s="544"/>
      <c r="P31" s="543">
        <v>4000</v>
      </c>
      <c r="Q31" s="554"/>
      <c r="R31" s="544"/>
      <c r="S31" s="543" t="s">
        <v>207</v>
      </c>
      <c r="T31" s="554"/>
      <c r="U31" s="544"/>
      <c r="V31" s="221"/>
      <c r="W31" s="221"/>
      <c r="X31" s="556" t="s">
        <v>5</v>
      </c>
      <c r="Y31" s="557"/>
      <c r="Z31" s="557"/>
      <c r="AA31" s="556">
        <v>892</v>
      </c>
      <c r="AB31" s="557"/>
      <c r="AC31" s="560"/>
      <c r="AD31" s="221"/>
      <c r="AE31" s="221"/>
    </row>
    <row r="32" spans="1:31" s="222" customFormat="1" x14ac:dyDescent="0.15">
      <c r="A32" s="270">
        <v>350</v>
      </c>
      <c r="B32" s="308"/>
      <c r="C32" s="311">
        <v>3149</v>
      </c>
      <c r="D32" s="311">
        <v>3567</v>
      </c>
      <c r="E32" s="311">
        <v>3918</v>
      </c>
      <c r="F32" s="311">
        <v>4262</v>
      </c>
      <c r="G32" s="309"/>
      <c r="H32" s="221"/>
      <c r="I32" s="221"/>
      <c r="J32" s="558">
        <v>350</v>
      </c>
      <c r="K32" s="559"/>
      <c r="L32" s="559"/>
      <c r="M32" s="545">
        <f>ROUND(M31+(AA31*1.45),0)</f>
        <v>5293</v>
      </c>
      <c r="N32" s="555"/>
      <c r="O32" s="546"/>
      <c r="P32" s="545">
        <f>ROUND(P31+(AA31*1.45),0)</f>
        <v>5293</v>
      </c>
      <c r="Q32" s="555"/>
      <c r="R32" s="546"/>
      <c r="S32" s="545"/>
      <c r="T32" s="555"/>
      <c r="U32" s="546"/>
      <c r="V32" s="221"/>
      <c r="W32" s="221"/>
      <c r="X32" s="558">
        <v>350</v>
      </c>
      <c r="Y32" s="559"/>
      <c r="Z32" s="559"/>
      <c r="AA32" s="558"/>
      <c r="AB32" s="559"/>
      <c r="AC32" s="561"/>
      <c r="AD32" s="221"/>
      <c r="AE32" s="221"/>
    </row>
    <row r="33" spans="1:31" s="222" customFormat="1" x14ac:dyDescent="0.15">
      <c r="A33" s="268" t="s">
        <v>6</v>
      </c>
      <c r="B33" s="312"/>
      <c r="C33" s="315">
        <v>3120</v>
      </c>
      <c r="D33" s="315">
        <v>3486</v>
      </c>
      <c r="E33" s="315">
        <v>3979</v>
      </c>
      <c r="F33" s="315">
        <v>4321</v>
      </c>
      <c r="G33" s="313"/>
      <c r="H33" s="221"/>
      <c r="I33" s="221"/>
      <c r="J33" s="556" t="s">
        <v>6</v>
      </c>
      <c r="K33" s="557"/>
      <c r="L33" s="557"/>
      <c r="M33" s="543">
        <v>4800</v>
      </c>
      <c r="N33" s="554"/>
      <c r="O33" s="544"/>
      <c r="P33" s="543">
        <v>4800</v>
      </c>
      <c r="Q33" s="554"/>
      <c r="R33" s="544"/>
      <c r="S33" s="543" t="s">
        <v>207</v>
      </c>
      <c r="T33" s="554"/>
      <c r="U33" s="544"/>
      <c r="V33" s="221"/>
      <c r="W33" s="221"/>
      <c r="X33" s="556" t="s">
        <v>6</v>
      </c>
      <c r="Y33" s="557"/>
      <c r="Z33" s="557"/>
      <c r="AA33" s="556">
        <v>1196</v>
      </c>
      <c r="AB33" s="557"/>
      <c r="AC33" s="560"/>
      <c r="AD33" s="221"/>
      <c r="AE33" s="221"/>
    </row>
    <row r="34" spans="1:31" s="222" customFormat="1" x14ac:dyDescent="0.15">
      <c r="A34" s="270">
        <v>400</v>
      </c>
      <c r="B34" s="308"/>
      <c r="C34" s="311">
        <v>3452</v>
      </c>
      <c r="D34" s="311">
        <v>3853</v>
      </c>
      <c r="E34" s="311">
        <v>4385</v>
      </c>
      <c r="F34" s="311">
        <v>4760</v>
      </c>
      <c r="G34" s="309"/>
      <c r="H34" s="221"/>
      <c r="I34" s="221"/>
      <c r="J34" s="558">
        <v>400</v>
      </c>
      <c r="K34" s="559"/>
      <c r="L34" s="559"/>
      <c r="M34" s="545">
        <f>ROUND(M33+(AA33*1.45),0)</f>
        <v>6534</v>
      </c>
      <c r="N34" s="555"/>
      <c r="O34" s="546"/>
      <c r="P34" s="545">
        <f>ROUND(P33+(AA33*1.45),0)</f>
        <v>6534</v>
      </c>
      <c r="Q34" s="555"/>
      <c r="R34" s="546"/>
      <c r="S34" s="545"/>
      <c r="T34" s="555"/>
      <c r="U34" s="546"/>
      <c r="V34" s="221"/>
      <c r="W34" s="221"/>
      <c r="X34" s="558">
        <v>400</v>
      </c>
      <c r="Y34" s="559"/>
      <c r="Z34" s="559"/>
      <c r="AA34" s="558"/>
      <c r="AB34" s="559"/>
      <c r="AC34" s="561"/>
      <c r="AD34" s="221"/>
      <c r="AE34" s="221"/>
    </row>
    <row r="35" spans="1:31" s="222" customFormat="1" x14ac:dyDescent="0.15">
      <c r="A35" s="268" t="s">
        <v>7</v>
      </c>
      <c r="B35" s="312"/>
      <c r="C35" s="315">
        <v>3399</v>
      </c>
      <c r="D35" s="315">
        <v>3787</v>
      </c>
      <c r="E35" s="315">
        <v>4298</v>
      </c>
      <c r="F35" s="315">
        <v>4739</v>
      </c>
      <c r="G35" s="313"/>
      <c r="H35" s="221"/>
      <c r="I35" s="221"/>
      <c r="J35" s="556" t="s">
        <v>7</v>
      </c>
      <c r="K35" s="557"/>
      <c r="L35" s="557"/>
      <c r="M35" s="543">
        <v>5700</v>
      </c>
      <c r="N35" s="554"/>
      <c r="O35" s="544"/>
      <c r="P35" s="543">
        <v>5700</v>
      </c>
      <c r="Q35" s="554"/>
      <c r="R35" s="544"/>
      <c r="S35" s="543" t="s">
        <v>207</v>
      </c>
      <c r="T35" s="554"/>
      <c r="U35" s="544"/>
      <c r="V35" s="221"/>
      <c r="W35" s="221"/>
      <c r="X35" s="556" t="s">
        <v>7</v>
      </c>
      <c r="Y35" s="557"/>
      <c r="Z35" s="557"/>
      <c r="AA35" s="556">
        <v>1408</v>
      </c>
      <c r="AB35" s="557"/>
      <c r="AC35" s="560"/>
      <c r="AD35" s="221"/>
      <c r="AE35" s="221"/>
    </row>
    <row r="36" spans="1:31" s="222" customFormat="1" x14ac:dyDescent="0.15">
      <c r="A36" s="270">
        <v>450</v>
      </c>
      <c r="B36" s="308"/>
      <c r="C36" s="311">
        <v>3760</v>
      </c>
      <c r="D36" s="311">
        <v>4185</v>
      </c>
      <c r="E36" s="311">
        <v>4727</v>
      </c>
      <c r="F36" s="311">
        <v>5224</v>
      </c>
      <c r="G36" s="309"/>
      <c r="H36" s="221"/>
      <c r="I36" s="221"/>
      <c r="J36" s="558">
        <v>450</v>
      </c>
      <c r="K36" s="559"/>
      <c r="L36" s="559"/>
      <c r="M36" s="545">
        <f>ROUND(M35+(AA35*1.45),0)</f>
        <v>7742</v>
      </c>
      <c r="N36" s="555"/>
      <c r="O36" s="546"/>
      <c r="P36" s="545">
        <f>ROUND(P35+(AA35*1.45),0)</f>
        <v>7742</v>
      </c>
      <c r="Q36" s="555"/>
      <c r="R36" s="546"/>
      <c r="S36" s="545"/>
      <c r="T36" s="555"/>
      <c r="U36" s="546"/>
      <c r="V36" s="221"/>
      <c r="W36" s="221"/>
      <c r="X36" s="558">
        <v>450</v>
      </c>
      <c r="Y36" s="559"/>
      <c r="Z36" s="559"/>
      <c r="AA36" s="558"/>
      <c r="AB36" s="559"/>
      <c r="AC36" s="561"/>
      <c r="AD36" s="221"/>
      <c r="AE36" s="221"/>
    </row>
    <row r="37" spans="1:31" s="222" customFormat="1" x14ac:dyDescent="0.15">
      <c r="A37" s="268" t="s">
        <v>8</v>
      </c>
      <c r="B37" s="312"/>
      <c r="C37" s="315">
        <v>3608</v>
      </c>
      <c r="D37" s="315">
        <v>4159</v>
      </c>
      <c r="E37" s="315">
        <v>4675</v>
      </c>
      <c r="F37" s="315">
        <v>5197</v>
      </c>
      <c r="G37" s="313"/>
      <c r="H37" s="221"/>
      <c r="I37" s="221"/>
      <c r="J37" s="556" t="s">
        <v>8</v>
      </c>
      <c r="K37" s="557"/>
      <c r="L37" s="557"/>
      <c r="M37" s="543">
        <v>6600</v>
      </c>
      <c r="N37" s="554"/>
      <c r="O37" s="544"/>
      <c r="P37" s="543">
        <v>6600</v>
      </c>
      <c r="Q37" s="554"/>
      <c r="R37" s="544"/>
      <c r="S37" s="543" t="s">
        <v>207</v>
      </c>
      <c r="T37" s="554"/>
      <c r="U37" s="544"/>
      <c r="V37" s="221"/>
      <c r="W37" s="221"/>
      <c r="X37" s="556" t="s">
        <v>8</v>
      </c>
      <c r="Y37" s="557"/>
      <c r="Z37" s="557"/>
      <c r="AA37" s="556">
        <v>1740</v>
      </c>
      <c r="AB37" s="557"/>
      <c r="AC37" s="560"/>
      <c r="AD37" s="221"/>
      <c r="AE37" s="221"/>
    </row>
    <row r="38" spans="1:31" s="222" customFormat="1" x14ac:dyDescent="0.15">
      <c r="A38" s="270">
        <v>500</v>
      </c>
      <c r="B38" s="308"/>
      <c r="C38" s="311">
        <v>3988</v>
      </c>
      <c r="D38" s="311">
        <v>4595</v>
      </c>
      <c r="E38" s="311">
        <v>5134</v>
      </c>
      <c r="F38" s="311">
        <v>5728</v>
      </c>
      <c r="G38" s="309"/>
      <c r="H38" s="221"/>
      <c r="I38" s="221"/>
      <c r="J38" s="558">
        <v>500</v>
      </c>
      <c r="K38" s="559"/>
      <c r="L38" s="559"/>
      <c r="M38" s="545">
        <f>ROUND(M37+(AA37*1.45),0)</f>
        <v>9123</v>
      </c>
      <c r="N38" s="555"/>
      <c r="O38" s="546"/>
      <c r="P38" s="545">
        <f>ROUND(P37+(AA37*1.45),0)</f>
        <v>9123</v>
      </c>
      <c r="Q38" s="555"/>
      <c r="R38" s="546"/>
      <c r="S38" s="545"/>
      <c r="T38" s="555"/>
      <c r="U38" s="546"/>
      <c r="V38" s="221"/>
      <c r="W38" s="221"/>
      <c r="X38" s="558">
        <v>500</v>
      </c>
      <c r="Y38" s="559"/>
      <c r="Z38" s="559"/>
      <c r="AA38" s="558"/>
      <c r="AB38" s="559"/>
      <c r="AC38" s="561"/>
      <c r="AD38" s="221"/>
      <c r="AE38" s="221"/>
    </row>
    <row r="39" spans="1:31" s="222" customFormat="1" x14ac:dyDescent="0.15">
      <c r="A39" s="272" t="s">
        <v>9</v>
      </c>
      <c r="B39" s="312"/>
      <c r="C39" s="315">
        <v>3874</v>
      </c>
      <c r="D39" s="315">
        <v>4420</v>
      </c>
      <c r="E39" s="315">
        <v>4976</v>
      </c>
      <c r="F39" s="315">
        <v>5783</v>
      </c>
      <c r="G39" s="313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30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</row>
    <row r="40" spans="1:31" s="222" customFormat="1" x14ac:dyDescent="0.15">
      <c r="A40" s="270">
        <v>550</v>
      </c>
      <c r="B40" s="308"/>
      <c r="C40" s="311">
        <v>4289</v>
      </c>
      <c r="D40" s="311">
        <v>4879</v>
      </c>
      <c r="E40" s="311">
        <v>5478</v>
      </c>
      <c r="F40" s="311">
        <v>6363</v>
      </c>
      <c r="G40" s="309"/>
      <c r="H40" s="221"/>
      <c r="I40" s="221"/>
      <c r="J40" s="236"/>
      <c r="K40" s="236"/>
      <c r="L40" s="225"/>
      <c r="M40" s="221"/>
      <c r="N40" s="221"/>
      <c r="O40" s="221"/>
      <c r="P40" s="221"/>
      <c r="Q40" s="221"/>
      <c r="R40" s="221"/>
      <c r="S40" s="301"/>
      <c r="T40" s="221"/>
      <c r="U40" s="226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</row>
    <row r="41" spans="1:31" s="222" customFormat="1" ht="13" x14ac:dyDescent="0.15">
      <c r="A41" s="268" t="s">
        <v>10</v>
      </c>
      <c r="B41" s="312"/>
      <c r="C41" s="315">
        <v>4188</v>
      </c>
      <c r="D41" s="315">
        <v>4779</v>
      </c>
      <c r="E41" s="315">
        <v>5336</v>
      </c>
      <c r="F41" s="315">
        <v>6148</v>
      </c>
      <c r="G41" s="313"/>
      <c r="H41" s="221"/>
      <c r="I41" s="221"/>
      <c r="J41" s="223" t="s">
        <v>159</v>
      </c>
      <c r="K41" s="237"/>
      <c r="L41" s="236"/>
      <c r="M41" s="221"/>
      <c r="N41" s="224"/>
      <c r="O41" s="225"/>
      <c r="P41" s="225"/>
      <c r="Q41" s="221"/>
      <c r="R41" s="221"/>
      <c r="S41" s="301"/>
      <c r="T41" s="221"/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</row>
    <row r="42" spans="1:31" s="222" customFormat="1" x14ac:dyDescent="0.15">
      <c r="A42" s="270">
        <v>600</v>
      </c>
      <c r="B42" s="316"/>
      <c r="C42" s="319">
        <v>4627</v>
      </c>
      <c r="D42" s="319">
        <v>5269</v>
      </c>
      <c r="E42" s="319">
        <v>5877</v>
      </c>
      <c r="F42" s="319">
        <v>6760</v>
      </c>
      <c r="G42" s="317"/>
      <c r="H42" s="221"/>
      <c r="I42" s="221"/>
      <c r="J42" s="224" t="s">
        <v>344</v>
      </c>
      <c r="K42" s="237"/>
      <c r="L42" s="236"/>
      <c r="M42" s="225"/>
      <c r="N42" s="226" t="s">
        <v>233</v>
      </c>
      <c r="O42" s="225" t="s">
        <v>342</v>
      </c>
      <c r="P42" s="225"/>
      <c r="Q42" s="221"/>
      <c r="R42" s="221"/>
      <c r="S42" s="30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</row>
    <row r="43" spans="1:31" s="222" customFormat="1" x14ac:dyDescent="0.15">
      <c r="A43" s="268" t="s">
        <v>11</v>
      </c>
      <c r="B43" s="320"/>
      <c r="C43" s="323">
        <v>4408</v>
      </c>
      <c r="D43" s="323">
        <v>5058</v>
      </c>
      <c r="E43" s="323">
        <v>5742</v>
      </c>
      <c r="F43" s="323">
        <v>6560</v>
      </c>
      <c r="G43" s="321"/>
      <c r="H43" s="221"/>
      <c r="I43" s="221"/>
      <c r="J43" s="225" t="s">
        <v>345</v>
      </c>
      <c r="K43" s="225"/>
      <c r="L43" s="225"/>
      <c r="M43" s="465"/>
      <c r="N43" s="226" t="s">
        <v>233</v>
      </c>
      <c r="O43" s="225" t="s">
        <v>343</v>
      </c>
      <c r="P43" s="225"/>
      <c r="Q43" s="221"/>
      <c r="R43" s="221"/>
      <c r="S43" s="301"/>
      <c r="T43" s="221"/>
      <c r="U43" s="221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</row>
    <row r="44" spans="1:31" s="222" customFormat="1" x14ac:dyDescent="0.15">
      <c r="A44" s="270">
        <v>650</v>
      </c>
      <c r="B44" s="308"/>
      <c r="C44" s="311">
        <v>4872</v>
      </c>
      <c r="D44" s="311">
        <v>5585</v>
      </c>
      <c r="E44" s="311">
        <v>6326</v>
      </c>
      <c r="F44" s="311">
        <v>7208</v>
      </c>
      <c r="G44" s="309"/>
      <c r="H44" s="221"/>
      <c r="I44" s="221"/>
      <c r="J44" s="225"/>
      <c r="K44" s="225"/>
      <c r="L44" s="225"/>
      <c r="M44" s="465"/>
      <c r="N44" s="225"/>
      <c r="O44" s="225"/>
      <c r="P44" s="225"/>
      <c r="Q44" s="221"/>
      <c r="R44" s="221"/>
      <c r="S44" s="30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</row>
    <row r="45" spans="1:31" s="222" customFormat="1" x14ac:dyDescent="0.15">
      <c r="A45" s="268" t="s">
        <v>12</v>
      </c>
      <c r="B45" s="312"/>
      <c r="C45" s="315">
        <v>4646</v>
      </c>
      <c r="D45" s="315">
        <v>5342</v>
      </c>
      <c r="E45" s="315">
        <v>6113</v>
      </c>
      <c r="F45" s="315">
        <v>6995</v>
      </c>
      <c r="G45" s="313"/>
      <c r="H45" s="221"/>
      <c r="I45" s="221"/>
      <c r="J45" s="551" t="s">
        <v>0</v>
      </c>
      <c r="K45" s="551"/>
      <c r="L45" s="552"/>
      <c r="M45" s="547" t="s">
        <v>342</v>
      </c>
      <c r="N45" s="548"/>
      <c r="O45" s="547" t="s">
        <v>343</v>
      </c>
      <c r="P45" s="548"/>
      <c r="Q45" s="30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  <c r="AC45" s="221"/>
    </row>
    <row r="46" spans="1:31" s="222" customFormat="1" x14ac:dyDescent="0.15">
      <c r="A46" s="270">
        <v>700</v>
      </c>
      <c r="B46" s="308"/>
      <c r="C46" s="311">
        <v>5133</v>
      </c>
      <c r="D46" s="311">
        <v>5894</v>
      </c>
      <c r="E46" s="311">
        <v>6741</v>
      </c>
      <c r="F46" s="311">
        <v>7691</v>
      </c>
      <c r="G46" s="309"/>
      <c r="H46" s="221"/>
      <c r="I46" s="221"/>
      <c r="J46" s="553"/>
      <c r="K46" s="553"/>
      <c r="L46" s="547"/>
      <c r="M46" s="549"/>
      <c r="N46" s="550"/>
      <c r="O46" s="549"/>
      <c r="P46" s="550"/>
      <c r="Q46" s="301"/>
      <c r="R46" s="221"/>
      <c r="S46" s="221"/>
      <c r="T46" s="221"/>
      <c r="U46" s="221"/>
      <c r="V46" s="221"/>
      <c r="W46" s="221"/>
      <c r="X46" s="229" t="s">
        <v>225</v>
      </c>
      <c r="Y46" s="229" t="s">
        <v>346</v>
      </c>
      <c r="Z46" s="229" t="s">
        <v>347</v>
      </c>
      <c r="AA46" s="229" t="s">
        <v>103</v>
      </c>
      <c r="AB46" s="229" t="s">
        <v>104</v>
      </c>
      <c r="AC46" s="221"/>
    </row>
    <row r="47" spans="1:31" s="222" customFormat="1" x14ac:dyDescent="0.15">
      <c r="A47" s="268" t="s">
        <v>13</v>
      </c>
      <c r="B47" s="312"/>
      <c r="C47" s="315">
        <v>4953</v>
      </c>
      <c r="D47" s="315">
        <v>5701</v>
      </c>
      <c r="E47" s="315">
        <v>6513</v>
      </c>
      <c r="F47" s="315">
        <v>7465</v>
      </c>
      <c r="G47" s="313"/>
      <c r="H47" s="221"/>
      <c r="I47" s="221"/>
      <c r="J47" s="461" t="s">
        <v>1</v>
      </c>
      <c r="K47" s="462" t="s">
        <v>230</v>
      </c>
      <c r="L47" s="462" t="s">
        <v>1</v>
      </c>
      <c r="M47" s="543">
        <f>AB47</f>
        <v>1265</v>
      </c>
      <c r="N47" s="544"/>
      <c r="O47" s="543">
        <f>AB48</f>
        <v>1479</v>
      </c>
      <c r="P47" s="544"/>
      <c r="Q47" s="301"/>
      <c r="R47" s="221"/>
      <c r="S47" s="221"/>
      <c r="T47" s="221"/>
      <c r="U47" s="221"/>
      <c r="V47" s="221"/>
      <c r="W47" s="221"/>
      <c r="X47" s="466">
        <v>171</v>
      </c>
      <c r="Y47" s="466">
        <f>X47*1.55</f>
        <v>265.05</v>
      </c>
      <c r="Z47" s="466">
        <v>1000</v>
      </c>
      <c r="AA47" s="466">
        <f>Y47+Z47</f>
        <v>1265.05</v>
      </c>
      <c r="AB47" s="466">
        <f>ROUND(AA47,0)</f>
        <v>1265</v>
      </c>
      <c r="AC47" s="221"/>
    </row>
    <row r="48" spans="1:31" s="222" customFormat="1" x14ac:dyDescent="0.15">
      <c r="A48" s="270">
        <v>750</v>
      </c>
      <c r="B48" s="308"/>
      <c r="C48" s="311">
        <v>5475</v>
      </c>
      <c r="D48" s="311">
        <v>6293</v>
      </c>
      <c r="E48" s="311">
        <v>7185</v>
      </c>
      <c r="F48" s="311">
        <v>8208</v>
      </c>
      <c r="G48" s="309"/>
      <c r="H48" s="221"/>
      <c r="I48" s="221"/>
      <c r="J48" s="463">
        <v>150</v>
      </c>
      <c r="K48" s="464" t="s">
        <v>230</v>
      </c>
      <c r="L48" s="464">
        <v>150</v>
      </c>
      <c r="M48" s="545"/>
      <c r="N48" s="546"/>
      <c r="O48" s="545"/>
      <c r="P48" s="546"/>
      <c r="Q48" s="301"/>
      <c r="R48" s="221"/>
      <c r="S48" s="221"/>
      <c r="T48" s="221"/>
      <c r="U48" s="221"/>
      <c r="V48" s="221"/>
      <c r="W48" s="221"/>
      <c r="X48" s="221">
        <v>309</v>
      </c>
      <c r="Y48" s="221">
        <f>X48*1.55</f>
        <v>478.95</v>
      </c>
      <c r="Z48" s="221">
        <v>1000</v>
      </c>
      <c r="AA48" s="221">
        <f>Y48+Z48</f>
        <v>1478.95</v>
      </c>
      <c r="AB48" s="221">
        <f>ROUND(AA48,0)</f>
        <v>1479</v>
      </c>
      <c r="AC48" s="221"/>
    </row>
    <row r="49" spans="1:29" s="222" customFormat="1" x14ac:dyDescent="0.15">
      <c r="A49" s="268" t="s">
        <v>14</v>
      </c>
      <c r="B49" s="312"/>
      <c r="C49" s="315">
        <v>5197</v>
      </c>
      <c r="D49" s="315">
        <v>5928</v>
      </c>
      <c r="E49" s="315">
        <v>6838</v>
      </c>
      <c r="F49" s="315">
        <v>7813</v>
      </c>
      <c r="G49" s="313"/>
      <c r="H49" s="221"/>
      <c r="I49" s="221"/>
      <c r="J49" s="461" t="s">
        <v>2</v>
      </c>
      <c r="K49" s="462" t="s">
        <v>230</v>
      </c>
      <c r="L49" s="462" t="s">
        <v>2</v>
      </c>
      <c r="M49" s="543">
        <f>AB49</f>
        <v>1324</v>
      </c>
      <c r="N49" s="544"/>
      <c r="O49" s="543">
        <f>AB50</f>
        <v>1584</v>
      </c>
      <c r="P49" s="544"/>
      <c r="Q49" s="301"/>
      <c r="R49" s="221"/>
      <c r="S49" s="221"/>
      <c r="T49" s="221"/>
      <c r="U49" s="221"/>
      <c r="V49" s="221"/>
      <c r="W49" s="221"/>
      <c r="X49" s="466">
        <v>209</v>
      </c>
      <c r="Y49" s="466">
        <f t="shared" ref="Y49:Y66" si="0">X49*1.55</f>
        <v>323.95</v>
      </c>
      <c r="Z49" s="466">
        <v>1000</v>
      </c>
      <c r="AA49" s="466">
        <f t="shared" ref="AA49:AA66" si="1">Y49+Z49</f>
        <v>1323.95</v>
      </c>
      <c r="AB49" s="466">
        <f t="shared" ref="AB49:AB66" si="2">ROUND(AA49,0)</f>
        <v>1324</v>
      </c>
      <c r="AC49" s="221"/>
    </row>
    <row r="50" spans="1:29" s="222" customFormat="1" x14ac:dyDescent="0.15">
      <c r="A50" s="270">
        <v>800</v>
      </c>
      <c r="B50" s="308"/>
      <c r="C50" s="311">
        <v>5742</v>
      </c>
      <c r="D50" s="311">
        <v>6545</v>
      </c>
      <c r="E50" s="311">
        <v>7540</v>
      </c>
      <c r="F50" s="311">
        <v>8585</v>
      </c>
      <c r="G50" s="309"/>
      <c r="H50" s="221"/>
      <c r="I50" s="221"/>
      <c r="J50" s="463">
        <v>200</v>
      </c>
      <c r="K50" s="464" t="s">
        <v>230</v>
      </c>
      <c r="L50" s="464">
        <v>200</v>
      </c>
      <c r="M50" s="545"/>
      <c r="N50" s="546"/>
      <c r="O50" s="545"/>
      <c r="P50" s="546"/>
      <c r="Q50" s="301"/>
      <c r="R50" s="221"/>
      <c r="S50" s="221"/>
      <c r="T50" s="221"/>
      <c r="U50" s="221"/>
      <c r="V50" s="221"/>
      <c r="W50" s="221"/>
      <c r="X50" s="221">
        <v>377</v>
      </c>
      <c r="Y50" s="221">
        <f t="shared" si="0"/>
        <v>584.35</v>
      </c>
      <c r="Z50" s="221">
        <v>1000</v>
      </c>
      <c r="AA50" s="221">
        <f t="shared" si="1"/>
        <v>1584.35</v>
      </c>
      <c r="AB50" s="221">
        <f t="shared" si="2"/>
        <v>1584</v>
      </c>
      <c r="AC50" s="221"/>
    </row>
    <row r="51" spans="1:29" s="222" customFormat="1" x14ac:dyDescent="0.15">
      <c r="A51" s="268" t="s">
        <v>15</v>
      </c>
      <c r="B51" s="312"/>
      <c r="C51" s="315">
        <v>5440</v>
      </c>
      <c r="D51" s="315">
        <v>6270</v>
      </c>
      <c r="E51" s="315">
        <v>7227</v>
      </c>
      <c r="F51" s="315">
        <v>8271</v>
      </c>
      <c r="G51" s="313"/>
      <c r="H51" s="221"/>
      <c r="I51" s="221"/>
      <c r="J51" s="461" t="s">
        <v>3</v>
      </c>
      <c r="K51" s="462" t="s">
        <v>230</v>
      </c>
      <c r="L51" s="462" t="s">
        <v>3</v>
      </c>
      <c r="M51" s="543">
        <f>AB51</f>
        <v>1395</v>
      </c>
      <c r="N51" s="544"/>
      <c r="O51" s="543">
        <f>AB52</f>
        <v>1701</v>
      </c>
      <c r="P51" s="544"/>
      <c r="Q51" s="301"/>
      <c r="R51" s="221"/>
      <c r="S51" s="221"/>
      <c r="T51" s="221"/>
      <c r="U51" s="221"/>
      <c r="V51" s="221"/>
      <c r="W51" s="221"/>
      <c r="X51" s="466">
        <v>255</v>
      </c>
      <c r="Y51" s="466">
        <f t="shared" si="0"/>
        <v>395.25</v>
      </c>
      <c r="Z51" s="466">
        <v>1000</v>
      </c>
      <c r="AA51" s="466">
        <f t="shared" si="1"/>
        <v>1395.25</v>
      </c>
      <c r="AB51" s="466">
        <f t="shared" si="2"/>
        <v>1395</v>
      </c>
      <c r="AC51" s="221"/>
    </row>
    <row r="52" spans="1:29" s="222" customFormat="1" x14ac:dyDescent="0.15">
      <c r="A52" s="270">
        <v>850</v>
      </c>
      <c r="B52" s="308"/>
      <c r="C52" s="311">
        <v>6004</v>
      </c>
      <c r="D52" s="311">
        <v>6921</v>
      </c>
      <c r="E52" s="311">
        <v>7968</v>
      </c>
      <c r="F52" s="311">
        <v>9092</v>
      </c>
      <c r="G52" s="309"/>
      <c r="H52" s="221"/>
      <c r="I52" s="221"/>
      <c r="J52" s="463">
        <v>250</v>
      </c>
      <c r="K52" s="464" t="s">
        <v>230</v>
      </c>
      <c r="L52" s="464">
        <v>250</v>
      </c>
      <c r="M52" s="545"/>
      <c r="N52" s="546"/>
      <c r="O52" s="545"/>
      <c r="P52" s="546"/>
      <c r="Q52" s="301"/>
      <c r="R52" s="221"/>
      <c r="S52" s="221"/>
      <c r="T52" s="221"/>
      <c r="U52" s="221"/>
      <c r="V52" s="221"/>
      <c r="W52" s="221"/>
      <c r="X52" s="221">
        <v>452</v>
      </c>
      <c r="Y52" s="221">
        <f t="shared" si="0"/>
        <v>700.6</v>
      </c>
      <c r="Z52" s="221">
        <v>1000</v>
      </c>
      <c r="AA52" s="221">
        <f t="shared" si="1"/>
        <v>1700.6</v>
      </c>
      <c r="AB52" s="221">
        <f t="shared" si="2"/>
        <v>1701</v>
      </c>
      <c r="AC52" s="221"/>
    </row>
    <row r="53" spans="1:29" s="222" customFormat="1" x14ac:dyDescent="0.15">
      <c r="A53" s="268" t="s">
        <v>16</v>
      </c>
      <c r="B53" s="312"/>
      <c r="C53" s="315">
        <v>5713</v>
      </c>
      <c r="D53" s="315">
        <v>6600</v>
      </c>
      <c r="E53" s="315">
        <v>7592</v>
      </c>
      <c r="F53" s="315">
        <v>8694</v>
      </c>
      <c r="G53" s="313"/>
      <c r="H53" s="221"/>
      <c r="I53" s="221"/>
      <c r="J53" s="461" t="s">
        <v>4</v>
      </c>
      <c r="K53" s="462" t="s">
        <v>230</v>
      </c>
      <c r="L53" s="462" t="s">
        <v>4</v>
      </c>
      <c r="M53" s="543">
        <f>AB53</f>
        <v>1479</v>
      </c>
      <c r="N53" s="544"/>
      <c r="O53" s="543">
        <f>AB54</f>
        <v>1849</v>
      </c>
      <c r="P53" s="544"/>
      <c r="Q53" s="301"/>
      <c r="R53" s="221"/>
      <c r="S53" s="221"/>
      <c r="T53" s="221"/>
      <c r="U53" s="221"/>
      <c r="V53" s="221"/>
      <c r="W53" s="221"/>
      <c r="X53" s="466">
        <v>309</v>
      </c>
      <c r="Y53" s="466">
        <f t="shared" si="0"/>
        <v>478.95</v>
      </c>
      <c r="Z53" s="466">
        <v>1000</v>
      </c>
      <c r="AA53" s="466">
        <f t="shared" si="1"/>
        <v>1478.95</v>
      </c>
      <c r="AB53" s="466">
        <f t="shared" si="2"/>
        <v>1479</v>
      </c>
      <c r="AC53" s="221"/>
    </row>
    <row r="54" spans="1:29" s="222" customFormat="1" x14ac:dyDescent="0.15">
      <c r="A54" s="270">
        <v>900</v>
      </c>
      <c r="B54" s="316"/>
      <c r="C54" s="319">
        <v>6309</v>
      </c>
      <c r="D54" s="319">
        <v>7289</v>
      </c>
      <c r="E54" s="319">
        <v>8375</v>
      </c>
      <c r="F54" s="319">
        <v>9563</v>
      </c>
      <c r="G54" s="317"/>
      <c r="H54" s="221"/>
      <c r="I54" s="221"/>
      <c r="J54" s="463">
        <v>300</v>
      </c>
      <c r="K54" s="464" t="s">
        <v>230</v>
      </c>
      <c r="L54" s="464">
        <v>300</v>
      </c>
      <c r="M54" s="545"/>
      <c r="N54" s="546"/>
      <c r="O54" s="545"/>
      <c r="P54" s="546"/>
      <c r="Q54" s="301"/>
      <c r="R54" s="221"/>
      <c r="S54" s="221"/>
      <c r="T54" s="221"/>
      <c r="U54" s="221"/>
      <c r="V54" s="221"/>
      <c r="W54" s="221"/>
      <c r="X54" s="221">
        <v>548</v>
      </c>
      <c r="Y54" s="221">
        <f t="shared" si="0"/>
        <v>849.4</v>
      </c>
      <c r="Z54" s="221">
        <v>1000</v>
      </c>
      <c r="AA54" s="221">
        <f t="shared" si="1"/>
        <v>1849.4</v>
      </c>
      <c r="AB54" s="221">
        <f t="shared" si="2"/>
        <v>1849</v>
      </c>
      <c r="AC54" s="221"/>
    </row>
    <row r="55" spans="1:29" s="222" customFormat="1" x14ac:dyDescent="0.15">
      <c r="A55" s="272" t="s">
        <v>17</v>
      </c>
      <c r="B55" s="304"/>
      <c r="C55" s="307">
        <v>6003</v>
      </c>
      <c r="D55" s="307">
        <v>6948</v>
      </c>
      <c r="E55" s="307">
        <v>7992</v>
      </c>
      <c r="F55" s="307">
        <v>9147</v>
      </c>
      <c r="G55" s="305"/>
      <c r="H55" s="221"/>
      <c r="I55" s="221"/>
      <c r="J55" s="461" t="s">
        <v>5</v>
      </c>
      <c r="K55" s="462" t="s">
        <v>230</v>
      </c>
      <c r="L55" s="462" t="s">
        <v>5</v>
      </c>
      <c r="M55" s="543">
        <f>AB55</f>
        <v>1615</v>
      </c>
      <c r="N55" s="544"/>
      <c r="O55" s="543">
        <f>AB56</f>
        <v>2063</v>
      </c>
      <c r="P55" s="544"/>
      <c r="Q55" s="301"/>
      <c r="R55" s="221"/>
      <c r="S55" s="221"/>
      <c r="T55" s="221"/>
      <c r="U55" s="221"/>
      <c r="V55" s="221"/>
      <c r="W55" s="221"/>
      <c r="X55" s="466">
        <v>397</v>
      </c>
      <c r="Y55" s="466">
        <f t="shared" si="0"/>
        <v>615.35</v>
      </c>
      <c r="Z55" s="466">
        <v>1000</v>
      </c>
      <c r="AA55" s="466">
        <f t="shared" si="1"/>
        <v>1615.35</v>
      </c>
      <c r="AB55" s="466">
        <f t="shared" si="2"/>
        <v>1615</v>
      </c>
      <c r="AC55" s="221"/>
    </row>
    <row r="56" spans="1:29" s="222" customFormat="1" x14ac:dyDescent="0.15">
      <c r="A56" s="270">
        <v>950</v>
      </c>
      <c r="B56" s="308"/>
      <c r="C56" s="311">
        <v>6629</v>
      </c>
      <c r="D56" s="311">
        <v>7673</v>
      </c>
      <c r="E56" s="311">
        <v>8815</v>
      </c>
      <c r="F56" s="311">
        <v>10062</v>
      </c>
      <c r="G56" s="309"/>
      <c r="H56" s="221"/>
      <c r="I56" s="221"/>
      <c r="J56" s="463">
        <v>350</v>
      </c>
      <c r="K56" s="464" t="s">
        <v>230</v>
      </c>
      <c r="L56" s="464">
        <v>350</v>
      </c>
      <c r="M56" s="545"/>
      <c r="N56" s="546"/>
      <c r="O56" s="545"/>
      <c r="P56" s="546"/>
      <c r="Q56" s="301"/>
      <c r="R56" s="221"/>
      <c r="S56" s="221"/>
      <c r="T56" s="221"/>
      <c r="U56" s="221"/>
      <c r="V56" s="221"/>
      <c r="W56" s="221"/>
      <c r="X56" s="221">
        <v>686</v>
      </c>
      <c r="Y56" s="221">
        <f t="shared" si="0"/>
        <v>1063.3</v>
      </c>
      <c r="Z56" s="221">
        <v>1000</v>
      </c>
      <c r="AA56" s="221">
        <f t="shared" si="1"/>
        <v>2063.3000000000002</v>
      </c>
      <c r="AB56" s="221">
        <f t="shared" si="2"/>
        <v>2063</v>
      </c>
      <c r="AC56" s="221"/>
    </row>
    <row r="57" spans="1:29" s="222" customFormat="1" x14ac:dyDescent="0.15">
      <c r="A57" s="268" t="s">
        <v>18</v>
      </c>
      <c r="B57" s="312"/>
      <c r="C57" s="315">
        <v>6206</v>
      </c>
      <c r="D57" s="315">
        <v>7337</v>
      </c>
      <c r="E57" s="315">
        <v>8445</v>
      </c>
      <c r="F57" s="315">
        <v>9663</v>
      </c>
      <c r="G57" s="313"/>
      <c r="H57" s="221"/>
      <c r="I57" s="221"/>
      <c r="J57" s="461" t="s">
        <v>6</v>
      </c>
      <c r="K57" s="462" t="s">
        <v>230</v>
      </c>
      <c r="L57" s="462" t="s">
        <v>6</v>
      </c>
      <c r="M57" s="543">
        <f>AB57</f>
        <v>1772</v>
      </c>
      <c r="N57" s="544"/>
      <c r="O57" s="543">
        <f>AB58</f>
        <v>2336</v>
      </c>
      <c r="P57" s="544"/>
      <c r="Q57" s="301"/>
      <c r="R57" s="221"/>
      <c r="S57" s="221"/>
      <c r="T57" s="221"/>
      <c r="U57" s="221"/>
      <c r="V57" s="221"/>
      <c r="W57" s="221"/>
      <c r="X57" s="466">
        <v>498</v>
      </c>
      <c r="Y57" s="466">
        <f t="shared" si="0"/>
        <v>771.9</v>
      </c>
      <c r="Z57" s="466">
        <v>1000</v>
      </c>
      <c r="AA57" s="466">
        <f t="shared" si="1"/>
        <v>1771.9</v>
      </c>
      <c r="AB57" s="466">
        <f t="shared" si="2"/>
        <v>1772</v>
      </c>
      <c r="AC57" s="221"/>
    </row>
    <row r="58" spans="1:29" s="222" customFormat="1" x14ac:dyDescent="0.15">
      <c r="A58" s="270">
        <v>1000</v>
      </c>
      <c r="B58" s="308"/>
      <c r="C58" s="311">
        <v>6850</v>
      </c>
      <c r="D58" s="311">
        <v>8097</v>
      </c>
      <c r="E58" s="311">
        <v>9309</v>
      </c>
      <c r="F58" s="311">
        <v>10624</v>
      </c>
      <c r="G58" s="309"/>
      <c r="H58" s="221"/>
      <c r="I58" s="221"/>
      <c r="J58" s="463">
        <v>400</v>
      </c>
      <c r="K58" s="464" t="s">
        <v>230</v>
      </c>
      <c r="L58" s="464">
        <v>400</v>
      </c>
      <c r="M58" s="545"/>
      <c r="N58" s="546"/>
      <c r="O58" s="545"/>
      <c r="P58" s="546"/>
      <c r="Q58" s="301"/>
      <c r="R58" s="221"/>
      <c r="S58" s="221"/>
      <c r="T58" s="221"/>
      <c r="U58" s="221"/>
      <c r="V58" s="221"/>
      <c r="W58" s="221"/>
      <c r="X58" s="221">
        <v>862</v>
      </c>
      <c r="Y58" s="221">
        <f t="shared" si="0"/>
        <v>1336.1000000000001</v>
      </c>
      <c r="Z58" s="221">
        <v>1000</v>
      </c>
      <c r="AA58" s="221">
        <f t="shared" si="1"/>
        <v>2336.1000000000004</v>
      </c>
      <c r="AB58" s="221">
        <f t="shared" si="2"/>
        <v>2336</v>
      </c>
      <c r="AC58" s="221"/>
    </row>
    <row r="59" spans="1:29" s="222" customFormat="1" x14ac:dyDescent="0.15">
      <c r="A59" s="272" t="s">
        <v>19</v>
      </c>
      <c r="B59" s="312"/>
      <c r="C59" s="315">
        <v>6415</v>
      </c>
      <c r="D59" s="315">
        <v>7615</v>
      </c>
      <c r="E59" s="315">
        <v>8857</v>
      </c>
      <c r="F59" s="315">
        <v>10069</v>
      </c>
      <c r="G59" s="313"/>
      <c r="H59" s="221"/>
      <c r="I59" s="221"/>
      <c r="J59" s="461" t="s">
        <v>7</v>
      </c>
      <c r="K59" s="462" t="s">
        <v>230</v>
      </c>
      <c r="L59" s="462" t="s">
        <v>7</v>
      </c>
      <c r="M59" s="543">
        <f>AB59</f>
        <v>1956</v>
      </c>
      <c r="N59" s="544"/>
      <c r="O59" s="543">
        <f>AB60</f>
        <v>2654</v>
      </c>
      <c r="P59" s="544"/>
      <c r="Q59" s="301"/>
      <c r="R59" s="221"/>
      <c r="S59" s="221"/>
      <c r="T59" s="221"/>
      <c r="U59" s="221"/>
      <c r="V59" s="221"/>
      <c r="W59" s="221"/>
      <c r="X59" s="466">
        <v>617</v>
      </c>
      <c r="Y59" s="466">
        <f t="shared" si="0"/>
        <v>956.35</v>
      </c>
      <c r="Z59" s="466">
        <v>1000</v>
      </c>
      <c r="AA59" s="466">
        <f t="shared" si="1"/>
        <v>1956.35</v>
      </c>
      <c r="AB59" s="466">
        <f t="shared" si="2"/>
        <v>1956</v>
      </c>
      <c r="AC59" s="221"/>
    </row>
    <row r="60" spans="1:29" s="222" customFormat="1" x14ac:dyDescent="0.15">
      <c r="A60" s="270">
        <v>1050</v>
      </c>
      <c r="B60" s="308"/>
      <c r="C60" s="311">
        <v>7089</v>
      </c>
      <c r="D60" s="311">
        <v>8394</v>
      </c>
      <c r="E60" s="311">
        <v>9763</v>
      </c>
      <c r="F60" s="311">
        <v>11062</v>
      </c>
      <c r="G60" s="309"/>
      <c r="H60" s="221"/>
      <c r="I60" s="221"/>
      <c r="J60" s="463">
        <v>450</v>
      </c>
      <c r="K60" s="464" t="s">
        <v>230</v>
      </c>
      <c r="L60" s="464">
        <v>450</v>
      </c>
      <c r="M60" s="545"/>
      <c r="N60" s="546"/>
      <c r="O60" s="545"/>
      <c r="P60" s="546"/>
      <c r="Q60" s="301"/>
      <c r="R60" s="221"/>
      <c r="S60" s="221"/>
      <c r="T60" s="221"/>
      <c r="U60" s="221"/>
      <c r="V60" s="221"/>
      <c r="W60" s="221"/>
      <c r="X60" s="221">
        <v>1067</v>
      </c>
      <c r="Y60" s="221">
        <f t="shared" si="0"/>
        <v>1653.8500000000001</v>
      </c>
      <c r="Z60" s="221">
        <v>1000</v>
      </c>
      <c r="AA60" s="221">
        <f t="shared" si="1"/>
        <v>2653.8500000000004</v>
      </c>
      <c r="AB60" s="221">
        <f t="shared" si="2"/>
        <v>2654</v>
      </c>
      <c r="AC60" s="221"/>
    </row>
    <row r="61" spans="1:29" s="222" customFormat="1" x14ac:dyDescent="0.15">
      <c r="A61" s="268" t="s">
        <v>20</v>
      </c>
      <c r="B61" s="312"/>
      <c r="C61" s="315">
        <v>6682</v>
      </c>
      <c r="D61" s="315">
        <v>7871</v>
      </c>
      <c r="E61" s="315">
        <v>9222</v>
      </c>
      <c r="F61" s="315">
        <v>10428</v>
      </c>
      <c r="G61" s="313"/>
      <c r="H61" s="221"/>
      <c r="I61" s="221"/>
      <c r="J61" s="461" t="s">
        <v>8</v>
      </c>
      <c r="K61" s="462" t="s">
        <v>230</v>
      </c>
      <c r="L61" s="462" t="s">
        <v>8</v>
      </c>
      <c r="M61" s="543">
        <f>AB61</f>
        <v>2190</v>
      </c>
      <c r="N61" s="544"/>
      <c r="O61" s="543">
        <f>AB62</f>
        <v>3038</v>
      </c>
      <c r="P61" s="544"/>
      <c r="Q61" s="301"/>
      <c r="R61" s="221"/>
      <c r="T61" s="221"/>
      <c r="U61" s="221"/>
      <c r="V61" s="221"/>
      <c r="W61" s="221"/>
      <c r="X61" s="466">
        <v>768</v>
      </c>
      <c r="Y61" s="466">
        <f t="shared" si="0"/>
        <v>1190.4000000000001</v>
      </c>
      <c r="Z61" s="466">
        <v>1000</v>
      </c>
      <c r="AA61" s="466">
        <f t="shared" si="1"/>
        <v>2190.4</v>
      </c>
      <c r="AB61" s="466">
        <f t="shared" si="2"/>
        <v>2190</v>
      </c>
      <c r="AC61" s="221"/>
    </row>
    <row r="62" spans="1:29" s="222" customFormat="1" x14ac:dyDescent="0.15">
      <c r="A62" s="270">
        <v>1100</v>
      </c>
      <c r="B62" s="308"/>
      <c r="C62" s="311">
        <v>7388</v>
      </c>
      <c r="D62" s="311">
        <v>8668</v>
      </c>
      <c r="E62" s="311">
        <v>10170</v>
      </c>
      <c r="F62" s="311">
        <v>11481</v>
      </c>
      <c r="G62" s="309"/>
      <c r="H62" s="221"/>
      <c r="I62" s="221"/>
      <c r="J62" s="463">
        <v>500</v>
      </c>
      <c r="K62" s="464" t="s">
        <v>230</v>
      </c>
      <c r="L62" s="464">
        <v>500</v>
      </c>
      <c r="M62" s="545"/>
      <c r="N62" s="546"/>
      <c r="O62" s="545"/>
      <c r="P62" s="546"/>
      <c r="Q62" s="301"/>
      <c r="R62" s="221"/>
      <c r="S62" s="221"/>
      <c r="T62" s="221"/>
      <c r="U62" s="221"/>
      <c r="V62" s="221"/>
      <c r="W62" s="221"/>
      <c r="X62" s="221">
        <v>1315</v>
      </c>
      <c r="Y62" s="221">
        <f t="shared" si="0"/>
        <v>2038.25</v>
      </c>
      <c r="Z62" s="221">
        <v>1000</v>
      </c>
      <c r="AA62" s="221">
        <f t="shared" si="1"/>
        <v>3038.25</v>
      </c>
      <c r="AB62" s="221">
        <f t="shared" si="2"/>
        <v>3038</v>
      </c>
      <c r="AC62" s="221"/>
    </row>
    <row r="63" spans="1:29" s="222" customFormat="1" x14ac:dyDescent="0.15">
      <c r="A63" s="268" t="s">
        <v>21</v>
      </c>
      <c r="B63" s="312"/>
      <c r="C63" s="315">
        <v>6966</v>
      </c>
      <c r="D63" s="315">
        <v>8213</v>
      </c>
      <c r="E63" s="315">
        <v>9564</v>
      </c>
      <c r="F63" s="315">
        <v>11020</v>
      </c>
      <c r="G63" s="313"/>
      <c r="H63" s="221"/>
      <c r="I63" s="221"/>
      <c r="J63" s="461" t="s">
        <v>9</v>
      </c>
      <c r="K63" s="462" t="s">
        <v>230</v>
      </c>
      <c r="L63" s="462" t="s">
        <v>9</v>
      </c>
      <c r="M63" s="543">
        <f>AB63</f>
        <v>2398</v>
      </c>
      <c r="N63" s="544"/>
      <c r="O63" s="543">
        <f>AB64</f>
        <v>3429</v>
      </c>
      <c r="P63" s="544"/>
      <c r="Q63" s="301"/>
      <c r="R63" s="221"/>
      <c r="S63" s="221"/>
      <c r="T63" s="221"/>
      <c r="U63" s="221"/>
      <c r="V63" s="221"/>
      <c r="W63" s="221"/>
      <c r="X63" s="466">
        <v>902</v>
      </c>
      <c r="Y63" s="466">
        <f t="shared" si="0"/>
        <v>1398.1000000000001</v>
      </c>
      <c r="Z63" s="466">
        <v>1000</v>
      </c>
      <c r="AA63" s="466">
        <f t="shared" si="1"/>
        <v>2398.1000000000004</v>
      </c>
      <c r="AB63" s="466">
        <f t="shared" si="2"/>
        <v>2398</v>
      </c>
      <c r="AC63" s="221"/>
    </row>
    <row r="64" spans="1:29" s="222" customFormat="1" x14ac:dyDescent="0.15">
      <c r="A64" s="270">
        <v>1150</v>
      </c>
      <c r="B64" s="308"/>
      <c r="C64" s="311">
        <v>7701</v>
      </c>
      <c r="D64" s="311">
        <v>9047</v>
      </c>
      <c r="E64" s="311">
        <v>10540</v>
      </c>
      <c r="F64" s="311">
        <v>12121</v>
      </c>
      <c r="G64" s="309"/>
      <c r="H64" s="221"/>
      <c r="I64" s="221"/>
      <c r="J64" s="463">
        <v>550</v>
      </c>
      <c r="K64" s="464" t="s">
        <v>230</v>
      </c>
      <c r="L64" s="464">
        <v>550</v>
      </c>
      <c r="M64" s="545"/>
      <c r="N64" s="546"/>
      <c r="O64" s="545"/>
      <c r="P64" s="546"/>
      <c r="Q64" s="301"/>
      <c r="R64" s="221"/>
      <c r="S64" s="221"/>
      <c r="T64" s="221"/>
      <c r="U64" s="221"/>
      <c r="V64" s="221"/>
      <c r="W64" s="221"/>
      <c r="X64" s="221">
        <v>1567</v>
      </c>
      <c r="Y64" s="221">
        <f t="shared" si="0"/>
        <v>2428.85</v>
      </c>
      <c r="Z64" s="221">
        <v>1000</v>
      </c>
      <c r="AA64" s="221">
        <f t="shared" si="1"/>
        <v>3428.85</v>
      </c>
      <c r="AB64" s="221">
        <f t="shared" si="2"/>
        <v>3429</v>
      </c>
      <c r="AC64" s="221"/>
    </row>
    <row r="65" spans="1:42" s="222" customFormat="1" x14ac:dyDescent="0.15">
      <c r="A65" s="268" t="s">
        <v>22</v>
      </c>
      <c r="B65" s="312"/>
      <c r="C65" s="315">
        <v>7267</v>
      </c>
      <c r="D65" s="315">
        <v>8561</v>
      </c>
      <c r="E65" s="315">
        <v>9872</v>
      </c>
      <c r="F65" s="315">
        <v>11362</v>
      </c>
      <c r="G65" s="313"/>
      <c r="H65" s="221"/>
      <c r="I65" s="221"/>
      <c r="J65" s="461" t="s">
        <v>10</v>
      </c>
      <c r="K65" s="462" t="s">
        <v>230</v>
      </c>
      <c r="L65" s="462" t="s">
        <v>10</v>
      </c>
      <c r="M65" s="543">
        <f>AB65</f>
        <v>2558</v>
      </c>
      <c r="N65" s="544"/>
      <c r="O65" s="543">
        <f>AB66</f>
        <v>3748</v>
      </c>
      <c r="P65" s="544"/>
      <c r="Q65" s="301"/>
      <c r="R65" s="221"/>
      <c r="S65" s="221"/>
      <c r="T65" s="221"/>
      <c r="U65" s="221"/>
      <c r="V65" s="221"/>
      <c r="W65" s="221"/>
      <c r="X65" s="466">
        <v>1005</v>
      </c>
      <c r="Y65" s="466">
        <f t="shared" si="0"/>
        <v>1557.75</v>
      </c>
      <c r="Z65" s="466">
        <v>1000</v>
      </c>
      <c r="AA65" s="466">
        <f t="shared" si="1"/>
        <v>2557.75</v>
      </c>
      <c r="AB65" s="466">
        <f t="shared" si="2"/>
        <v>2558</v>
      </c>
      <c r="AC65" s="221"/>
    </row>
    <row r="66" spans="1:42" s="222" customFormat="1" x14ac:dyDescent="0.15">
      <c r="A66" s="270">
        <v>1200</v>
      </c>
      <c r="B66" s="316"/>
      <c r="C66" s="319">
        <v>8034</v>
      </c>
      <c r="D66" s="319">
        <v>9431</v>
      </c>
      <c r="E66" s="319">
        <v>10863</v>
      </c>
      <c r="F66" s="319">
        <v>12479</v>
      </c>
      <c r="G66" s="317"/>
      <c r="H66" s="221"/>
      <c r="I66" s="221"/>
      <c r="J66" s="463">
        <v>600</v>
      </c>
      <c r="K66" s="464" t="s">
        <v>230</v>
      </c>
      <c r="L66" s="464">
        <v>600</v>
      </c>
      <c r="M66" s="545"/>
      <c r="N66" s="546"/>
      <c r="O66" s="545"/>
      <c r="P66" s="546"/>
      <c r="Q66" s="301"/>
      <c r="R66" s="221"/>
      <c r="S66" s="221"/>
      <c r="T66" s="221"/>
      <c r="U66" s="221"/>
      <c r="V66" s="221"/>
      <c r="W66" s="221"/>
      <c r="X66" s="221">
        <v>1773</v>
      </c>
      <c r="Y66" s="221">
        <f t="shared" si="0"/>
        <v>2748.15</v>
      </c>
      <c r="Z66" s="221">
        <v>1000</v>
      </c>
      <c r="AA66" s="221">
        <f t="shared" si="1"/>
        <v>3748.15</v>
      </c>
      <c r="AB66" s="221">
        <f t="shared" si="2"/>
        <v>3748</v>
      </c>
      <c r="AC66" s="221"/>
    </row>
    <row r="67" spans="1:42" x14ac:dyDescent="0.15">
      <c r="A67" s="219"/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</row>
    <row r="68" spans="1:42" x14ac:dyDescent="0.15">
      <c r="A68" s="236" t="s">
        <v>23</v>
      </c>
      <c r="B68" s="236"/>
      <c r="C68" s="225" t="s">
        <v>24</v>
      </c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6" t="s">
        <v>223</v>
      </c>
    </row>
    <row r="69" spans="1:42" x14ac:dyDescent="0.15">
      <c r="A69" s="237"/>
      <c r="B69" s="237"/>
      <c r="C69" s="236" t="s">
        <v>25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</row>
    <row r="70" spans="1:42" x14ac:dyDescent="0.15">
      <c r="A70" s="237"/>
      <c r="B70" s="237"/>
      <c r="C70" s="236"/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</row>
    <row r="71" spans="1:42" x14ac:dyDescent="0.15">
      <c r="A71" s="237"/>
      <c r="B71" s="237"/>
      <c r="C71" s="236"/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</row>
    <row r="72" spans="1:42" x14ac:dyDescent="0.15">
      <c r="A72" s="237"/>
      <c r="B72" s="237"/>
      <c r="C72" s="236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>
      <c r="A73" s="237"/>
      <c r="B73" s="237"/>
      <c r="C73" s="236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</row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303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303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1.45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295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/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295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/>
      <c r="C78" s="324">
        <f>ROUND(X79*4*$T$76,0)</f>
        <v>1850</v>
      </c>
      <c r="D78" s="324"/>
      <c r="E78" s="324"/>
      <c r="F78" s="324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/>
      <c r="X78" s="250">
        <v>181</v>
      </c>
      <c r="Y78" s="250"/>
      <c r="Z78" s="250"/>
      <c r="AA78" s="250"/>
      <c r="AB78" s="243"/>
      <c r="AC78" s="243"/>
      <c r="AD78" s="243"/>
      <c r="AE78" s="295"/>
      <c r="AF78" s="295"/>
      <c r="AG78" s="295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/>
      <c r="C79" s="325">
        <f>ROUND((X79*4+C149)*$T$76,0)</f>
        <v>2050</v>
      </c>
      <c r="D79" s="325"/>
      <c r="E79" s="325"/>
      <c r="F79" s="32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/>
      <c r="X79" s="250">
        <f>X78+C149</f>
        <v>319</v>
      </c>
      <c r="Y79" s="250"/>
      <c r="Z79" s="250"/>
      <c r="AA79" s="250"/>
      <c r="AB79" s="243"/>
      <c r="AC79" s="243"/>
      <c r="AD79" s="243"/>
      <c r="AE79" s="295"/>
      <c r="AF79" s="295"/>
      <c r="AG79" s="295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/>
      <c r="C80" s="324">
        <f>ROUND(X81*4*$T$76,0)</f>
        <v>2094</v>
      </c>
      <c r="D80" s="324">
        <f>ROUND(Y81*4*$T$76,0)</f>
        <v>2268</v>
      </c>
      <c r="E80" s="324"/>
      <c r="F80" s="324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/>
      <c r="X80" s="250">
        <v>204</v>
      </c>
      <c r="Y80" s="250">
        <v>223</v>
      </c>
      <c r="Z80" s="250"/>
      <c r="AA80" s="250"/>
      <c r="AB80" s="243"/>
      <c r="AC80" s="243"/>
      <c r="AD80" s="243"/>
      <c r="AE80" s="295"/>
      <c r="AF80" s="295"/>
      <c r="AG80" s="295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/>
      <c r="C81" s="325">
        <f>ROUND((X81*4+C151)*$T$76,0)</f>
        <v>2321</v>
      </c>
      <c r="D81" s="325">
        <f>ROUND((Y81*4+D151)*$T$76,0)</f>
        <v>2511</v>
      </c>
      <c r="E81" s="325"/>
      <c r="F81" s="32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/>
      <c r="X81" s="250">
        <f>X80+C151</f>
        <v>361</v>
      </c>
      <c r="Y81" s="250">
        <f>Y80+D151</f>
        <v>391</v>
      </c>
      <c r="Z81" s="250"/>
      <c r="AA81" s="250"/>
      <c r="AB81" s="243"/>
      <c r="AC81" s="243"/>
      <c r="AD81" s="243"/>
      <c r="AE81" s="295"/>
      <c r="AF81" s="295"/>
      <c r="AG81" s="295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/>
      <c r="C82" s="324">
        <f>ROUND(X83*4*$T$76,0)</f>
        <v>2366</v>
      </c>
      <c r="D82" s="324">
        <f>ROUND(Y83*4*$T$76,0)</f>
        <v>2558</v>
      </c>
      <c r="E82" s="324">
        <f>ROUND(Z83*4*$T$76,0)</f>
        <v>2772</v>
      </c>
      <c r="F82" s="324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/>
      <c r="X82" s="250">
        <v>233</v>
      </c>
      <c r="Y82" s="250">
        <v>257</v>
      </c>
      <c r="Z82" s="250">
        <v>281</v>
      </c>
      <c r="AA82" s="250"/>
      <c r="AB82" s="243"/>
      <c r="AC82" s="243"/>
      <c r="AD82" s="243"/>
      <c r="AE82" s="295"/>
      <c r="AF82" s="295"/>
      <c r="AG82" s="295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/>
      <c r="C83" s="325">
        <f>ROUND((X83*4+C153)*$T$76,0)</f>
        <v>2620</v>
      </c>
      <c r="D83" s="325">
        <f>ROUND((Y83*4+D153)*$T$76,0)</f>
        <v>2825</v>
      </c>
      <c r="E83" s="325">
        <f>ROUND((Z83*4+E153)*$T$76,0)</f>
        <v>3058</v>
      </c>
      <c r="F83" s="32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/>
      <c r="X83" s="250">
        <f>X82+C153</f>
        <v>408</v>
      </c>
      <c r="Y83" s="250">
        <f>Y82+D153</f>
        <v>441</v>
      </c>
      <c r="Z83" s="250">
        <f>Z82+E153</f>
        <v>478</v>
      </c>
      <c r="AA83" s="250"/>
      <c r="AB83" s="243"/>
      <c r="AC83" s="243"/>
      <c r="AD83" s="243"/>
      <c r="AE83" s="295"/>
      <c r="AF83" s="295"/>
      <c r="AG83" s="295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/>
      <c r="C84" s="324">
        <f>ROUND(X85*4*$T$76,0)</f>
        <v>2610</v>
      </c>
      <c r="D84" s="324">
        <f>ROUND(Y85*4*$T$76,0)</f>
        <v>2900</v>
      </c>
      <c r="E84" s="324">
        <f>ROUND(Z85*4*$T$76,0)</f>
        <v>3173</v>
      </c>
      <c r="F84" s="324">
        <f>ROUND(AA85*4*$T$76,0)</f>
        <v>3434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/>
      <c r="X84" s="250">
        <v>260</v>
      </c>
      <c r="Y84" s="250">
        <v>288</v>
      </c>
      <c r="Z84" s="250">
        <v>326</v>
      </c>
      <c r="AA84" s="250">
        <v>353</v>
      </c>
      <c r="AB84" s="243"/>
      <c r="AC84" s="243"/>
      <c r="AD84" s="243"/>
      <c r="AE84" s="295"/>
      <c r="AF84" s="295"/>
      <c r="AG84" s="295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/>
      <c r="C85" s="326">
        <f>ROUND((X85*4+C155)*$T$76,0)</f>
        <v>2886</v>
      </c>
      <c r="D85" s="326">
        <f>ROUND((Y85*4+D155)*$T$76,0)</f>
        <v>3207</v>
      </c>
      <c r="E85" s="326">
        <f>ROUND((Z85*4+E155)*$T$76,0)</f>
        <v>3493</v>
      </c>
      <c r="F85" s="326">
        <f>ROUND((AA85*4+F155)*$T$76,0)</f>
        <v>3780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/>
      <c r="X85" s="250">
        <f>X84+C155</f>
        <v>450</v>
      </c>
      <c r="Y85" s="250">
        <f>Y84+D155</f>
        <v>500</v>
      </c>
      <c r="Z85" s="250">
        <f>Z84+E155</f>
        <v>547</v>
      </c>
      <c r="AA85" s="250">
        <f>AA84+F155</f>
        <v>592</v>
      </c>
      <c r="AB85" s="243"/>
      <c r="AC85" s="243"/>
      <c r="AD85" s="243"/>
      <c r="AE85" s="295"/>
      <c r="AF85" s="295"/>
      <c r="AG85" s="295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/>
      <c r="C86" s="327">
        <f>ROUND(X87*4*$T$76,0)</f>
        <v>2848</v>
      </c>
      <c r="D86" s="327">
        <f>ROUND(Y87*4*$T$76,0)</f>
        <v>3225</v>
      </c>
      <c r="E86" s="327">
        <f>ROUND(Z87*4*$T$76,0)</f>
        <v>3555</v>
      </c>
      <c r="F86" s="327">
        <f>ROUND(AA87*4*$T$76,0)</f>
        <v>3869</v>
      </c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43"/>
      <c r="X86" s="250">
        <v>283</v>
      </c>
      <c r="Y86" s="250">
        <v>320</v>
      </c>
      <c r="Z86" s="250">
        <v>363</v>
      </c>
      <c r="AA86" s="250">
        <v>396</v>
      </c>
      <c r="AB86" s="243"/>
      <c r="AC86" s="243"/>
      <c r="AD86" s="243"/>
      <c r="AE86" s="295"/>
      <c r="AF86" s="295"/>
      <c r="AG86" s="295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/>
      <c r="C87" s="325">
        <f>ROUND((X87*4+C157)*$T$76,0)</f>
        <v>3149</v>
      </c>
      <c r="D87" s="325">
        <f>ROUND((Y87*4+D157)*$T$76,0)</f>
        <v>3567</v>
      </c>
      <c r="E87" s="325">
        <f>ROUND((Z87*4+E157)*$T$76,0)</f>
        <v>3918</v>
      </c>
      <c r="F87" s="325">
        <f>ROUND((AA87*4+F157)*$T$76,0)</f>
        <v>4262</v>
      </c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/>
      <c r="X87" s="250">
        <f>X86+C157</f>
        <v>491</v>
      </c>
      <c r="Y87" s="250">
        <f>Y86+D157</f>
        <v>556</v>
      </c>
      <c r="Z87" s="250">
        <f>Z86+E157</f>
        <v>613</v>
      </c>
      <c r="AA87" s="250">
        <f>AA86+F157</f>
        <v>667</v>
      </c>
      <c r="AB87" s="243"/>
      <c r="AC87" s="243"/>
      <c r="AD87" s="243"/>
      <c r="AE87" s="295"/>
      <c r="AF87" s="295"/>
      <c r="AG87" s="295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/>
      <c r="C88" s="324">
        <f>ROUND(X89*4*$T$76,0)</f>
        <v>3120</v>
      </c>
      <c r="D88" s="324">
        <f>ROUND(Y89*4*$T$76,0)</f>
        <v>3486</v>
      </c>
      <c r="E88" s="324">
        <f>ROUND(Z89*4*$T$76,0)</f>
        <v>3979</v>
      </c>
      <c r="F88" s="324">
        <f>ROUND(AA89*4*$T$76,0)</f>
        <v>4321</v>
      </c>
      <c r="G88" s="248"/>
      <c r="H88" s="248"/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/>
      <c r="X88" s="250">
        <v>309</v>
      </c>
      <c r="Y88" s="250">
        <v>348</v>
      </c>
      <c r="Z88" s="250">
        <v>406</v>
      </c>
      <c r="AA88" s="250">
        <v>442</v>
      </c>
      <c r="AB88" s="243"/>
      <c r="AC88" s="243"/>
      <c r="AD88" s="243"/>
      <c r="AE88" s="295"/>
      <c r="AF88" s="295"/>
      <c r="AG88" s="295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/>
      <c r="C89" s="325">
        <f>ROUND((X89*4+C159)*$T$76,0)</f>
        <v>3452</v>
      </c>
      <c r="D89" s="325">
        <f>ROUND((Y89*4+D159)*$T$76,0)</f>
        <v>3853</v>
      </c>
      <c r="E89" s="325">
        <f>ROUND((Z89*4+E159)*$T$76,0)</f>
        <v>4385</v>
      </c>
      <c r="F89" s="325">
        <f>ROUND((AA89*4+F159)*$T$76,0)</f>
        <v>4760</v>
      </c>
      <c r="G89" s="245"/>
      <c r="H89" s="245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/>
      <c r="X89" s="250">
        <f>X88+C159</f>
        <v>538</v>
      </c>
      <c r="Y89" s="250">
        <f>Y88+D159</f>
        <v>601</v>
      </c>
      <c r="Z89" s="250">
        <f>Z88+E159</f>
        <v>686</v>
      </c>
      <c r="AA89" s="250">
        <f>AA88+F159</f>
        <v>745</v>
      </c>
      <c r="AB89" s="243"/>
      <c r="AC89" s="243"/>
      <c r="AD89" s="243"/>
      <c r="AE89" s="295"/>
      <c r="AF89" s="295"/>
      <c r="AG89" s="295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/>
      <c r="C90" s="324">
        <f>ROUND(X91*4*$T$76,0)</f>
        <v>3399</v>
      </c>
      <c r="D90" s="324">
        <f>ROUND(Y91*4*$T$76,0)</f>
        <v>3787</v>
      </c>
      <c r="E90" s="324">
        <f>ROUND(Z91*4*$T$76,0)</f>
        <v>4298</v>
      </c>
      <c r="F90" s="324">
        <f>ROUND(AA91*4*$T$76,0)</f>
        <v>4739</v>
      </c>
      <c r="G90" s="248"/>
      <c r="H90" s="248"/>
      <c r="I90" s="248"/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/>
      <c r="X90" s="250">
        <v>337</v>
      </c>
      <c r="Y90" s="250">
        <v>379</v>
      </c>
      <c r="Z90" s="250">
        <v>445</v>
      </c>
      <c r="AA90" s="250">
        <v>482</v>
      </c>
      <c r="AB90" s="243"/>
      <c r="AC90" s="243"/>
      <c r="AD90" s="243"/>
      <c r="AE90" s="295"/>
      <c r="AF90" s="295"/>
      <c r="AG90" s="295"/>
      <c r="AH90" s="243"/>
      <c r="AI90" s="243"/>
      <c r="AJ90" s="243"/>
      <c r="AK90" s="243"/>
      <c r="AL90" s="243"/>
      <c r="AM90" s="243"/>
      <c r="AN90" s="243"/>
      <c r="AO90" s="243"/>
      <c r="AP90" s="222">
        <v>2.06</v>
      </c>
    </row>
    <row r="91" spans="1:42" x14ac:dyDescent="0.15">
      <c r="A91" s="244">
        <v>450</v>
      </c>
      <c r="B91" s="245"/>
      <c r="C91" s="325">
        <f>ROUND((X91*4+C161)*$T$76,0)</f>
        <v>3760</v>
      </c>
      <c r="D91" s="325">
        <f>ROUND((Y91*4+D161)*$T$76,0)</f>
        <v>4185</v>
      </c>
      <c r="E91" s="325">
        <f>ROUND((Z91*4+E161)*$T$76,0)</f>
        <v>4727</v>
      </c>
      <c r="F91" s="325">
        <f>ROUND((AA91*4+F161)*$T$76,0)</f>
        <v>5224</v>
      </c>
      <c r="G91" s="245"/>
      <c r="H91" s="245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/>
      <c r="X91" s="250">
        <f>X90+C161</f>
        <v>586</v>
      </c>
      <c r="Y91" s="250">
        <f>Y90+D161</f>
        <v>653</v>
      </c>
      <c r="Z91" s="250">
        <f>Z90+E161</f>
        <v>741</v>
      </c>
      <c r="AA91" s="250">
        <f>AA90+F161</f>
        <v>817</v>
      </c>
      <c r="AB91" s="243"/>
      <c r="AC91" s="243"/>
      <c r="AD91" s="243"/>
      <c r="AE91" s="295"/>
      <c r="AF91" s="295"/>
      <c r="AG91" s="295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/>
      <c r="C92" s="324">
        <f>ROUND(X93*4*$T$76,0)</f>
        <v>3608</v>
      </c>
      <c r="D92" s="324">
        <f>ROUND(Y93*4*$T$76,0)</f>
        <v>4159</v>
      </c>
      <c r="E92" s="324">
        <f>ROUND(Z93*4*$T$76,0)</f>
        <v>4675</v>
      </c>
      <c r="F92" s="324">
        <f>ROUND(AA93*4*$T$76,0)</f>
        <v>5197</v>
      </c>
      <c r="G92" s="248"/>
      <c r="H92" s="248"/>
      <c r="I92" s="248"/>
      <c r="J92" s="248"/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/>
      <c r="X92" s="250">
        <v>360</v>
      </c>
      <c r="Y92" s="250">
        <v>416</v>
      </c>
      <c r="Z92" s="250">
        <v>489</v>
      </c>
      <c r="AA92" s="250">
        <v>530</v>
      </c>
      <c r="AB92" s="243"/>
      <c r="AC92" s="243"/>
      <c r="AD92" s="243"/>
      <c r="AE92" s="295"/>
      <c r="AF92" s="295"/>
      <c r="AG92" s="295"/>
      <c r="AH92" s="243"/>
      <c r="AI92" s="243"/>
      <c r="AJ92" s="243"/>
      <c r="AK92" s="243"/>
      <c r="AL92" s="243"/>
      <c r="AM92" s="243"/>
      <c r="AN92" s="243"/>
      <c r="AO92" s="243"/>
      <c r="AP92" s="222">
        <v>2.04</v>
      </c>
    </row>
    <row r="93" spans="1:42" x14ac:dyDescent="0.15">
      <c r="A93" s="244">
        <v>500</v>
      </c>
      <c r="B93" s="245"/>
      <c r="C93" s="325">
        <f>ROUND((X93*4+C163)*$T$76,0)</f>
        <v>3988</v>
      </c>
      <c r="D93" s="325">
        <f>ROUND((Y93*4+D163)*$T$76,0)</f>
        <v>4595</v>
      </c>
      <c r="E93" s="325">
        <f>ROUND((Z93*4+E163)*$T$76,0)</f>
        <v>5134</v>
      </c>
      <c r="F93" s="325">
        <f>ROUND((AA93*4+F163)*$T$76,0)</f>
        <v>5728</v>
      </c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/>
      <c r="X93" s="250">
        <f>X92+C163</f>
        <v>622</v>
      </c>
      <c r="Y93" s="250">
        <f>Y92+D163</f>
        <v>717</v>
      </c>
      <c r="Z93" s="250">
        <f>Z92+E163</f>
        <v>806</v>
      </c>
      <c r="AA93" s="250">
        <f>AA92+F163</f>
        <v>896</v>
      </c>
      <c r="AB93" s="243"/>
      <c r="AC93" s="243"/>
      <c r="AD93" s="243"/>
      <c r="AE93" s="295"/>
      <c r="AF93" s="295"/>
      <c r="AG93" s="295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/>
      <c r="C94" s="324">
        <f>ROUND(X95*4*$T$76,0)</f>
        <v>3874</v>
      </c>
      <c r="D94" s="324">
        <f>ROUND(Y95*4*$T$76,0)</f>
        <v>4420</v>
      </c>
      <c r="E94" s="324">
        <f>ROUND(Z95*4*$T$76,0)</f>
        <v>4976</v>
      </c>
      <c r="F94" s="324">
        <f>ROUND(AA95*4*$T$76,0)</f>
        <v>5783</v>
      </c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/>
      <c r="X94" s="250">
        <v>382</v>
      </c>
      <c r="Y94" s="250">
        <v>445</v>
      </c>
      <c r="Z94" s="250">
        <v>512</v>
      </c>
      <c r="AA94" s="250">
        <v>597</v>
      </c>
      <c r="AB94" s="243"/>
      <c r="AC94" s="243"/>
      <c r="AD94" s="243"/>
      <c r="AE94" s="295"/>
      <c r="AF94" s="295"/>
      <c r="AG94" s="295"/>
      <c r="AH94" s="243"/>
      <c r="AI94" s="243"/>
      <c r="AJ94" s="243"/>
      <c r="AK94" s="243"/>
      <c r="AL94" s="243"/>
      <c r="AM94" s="243"/>
      <c r="AN94" s="243"/>
      <c r="AO94" s="243"/>
      <c r="AP94" s="222">
        <v>2.1</v>
      </c>
    </row>
    <row r="95" spans="1:42" x14ac:dyDescent="0.15">
      <c r="A95" s="244">
        <v>550</v>
      </c>
      <c r="B95" s="245"/>
      <c r="C95" s="325">
        <f>ROUND((X95*4+C165)*$T$76,0)</f>
        <v>4289</v>
      </c>
      <c r="D95" s="325">
        <f>ROUND((Y95*4+D165)*$T$76,0)</f>
        <v>4879</v>
      </c>
      <c r="E95" s="325">
        <f>ROUND((Z95*4+E165)*$T$76,0)</f>
        <v>5478</v>
      </c>
      <c r="F95" s="325">
        <f>ROUND((AA95*4+F165)*$T$76,0)</f>
        <v>6363</v>
      </c>
      <c r="G95" s="245"/>
      <c r="H95" s="245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/>
      <c r="X95" s="250">
        <f>X94+C165</f>
        <v>668</v>
      </c>
      <c r="Y95" s="250">
        <f>Y94+D165</f>
        <v>762</v>
      </c>
      <c r="Z95" s="250">
        <f>Z94+E165</f>
        <v>858</v>
      </c>
      <c r="AA95" s="250">
        <f>AA94+F165</f>
        <v>997</v>
      </c>
      <c r="AB95" s="243"/>
      <c r="AC95" s="243"/>
      <c r="AD95" s="243"/>
      <c r="AE95" s="295"/>
      <c r="AF95" s="295"/>
      <c r="AG95" s="295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/>
      <c r="C96" s="324">
        <f>ROUND(X97*4*$T$76,0)</f>
        <v>4188</v>
      </c>
      <c r="D96" s="324">
        <f>ROUND(Y97*4*$T$76,0)</f>
        <v>4779</v>
      </c>
      <c r="E96" s="324">
        <f>ROUND(Z97*4*$T$76,0)</f>
        <v>5336</v>
      </c>
      <c r="F96" s="324">
        <f>ROUND(AA97*4*$T$76,0)</f>
        <v>6148</v>
      </c>
      <c r="G96" s="248"/>
      <c r="H96" s="248"/>
      <c r="I96" s="248"/>
      <c r="J96" s="248"/>
      <c r="K96" s="248"/>
      <c r="L96" s="248"/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/>
      <c r="X96" s="250">
        <v>419</v>
      </c>
      <c r="Y96" s="250">
        <v>486</v>
      </c>
      <c r="Z96" s="250">
        <v>547</v>
      </c>
      <c r="AA96" s="250">
        <v>638</v>
      </c>
      <c r="AB96" s="243"/>
      <c r="AC96" s="243"/>
      <c r="AD96" s="243"/>
      <c r="AE96" s="295"/>
      <c r="AF96" s="295"/>
      <c r="AG96" s="295"/>
      <c r="AH96" s="243"/>
      <c r="AI96" s="243"/>
      <c r="AJ96" s="243"/>
      <c r="AK96" s="243"/>
      <c r="AL96" s="243"/>
      <c r="AM96" s="243"/>
      <c r="AN96" s="243"/>
      <c r="AO96" s="243"/>
      <c r="AP96" s="222">
        <v>2.0499999999999998</v>
      </c>
    </row>
    <row r="97" spans="1:42" ht="13" thickBot="1" x14ac:dyDescent="0.2">
      <c r="A97" s="240">
        <v>600</v>
      </c>
      <c r="B97" s="252"/>
      <c r="C97" s="326">
        <f>ROUND((X97*4+C167)*$T$76,0)</f>
        <v>4627</v>
      </c>
      <c r="D97" s="326">
        <f>ROUND((Y97*4+D167)*$T$76,0)</f>
        <v>5269</v>
      </c>
      <c r="E97" s="326">
        <f>ROUND((Z97*4+E167)*$T$76,0)</f>
        <v>5877</v>
      </c>
      <c r="F97" s="326">
        <f>ROUND((AA97*4+F167)*$T$76,0)</f>
        <v>6760</v>
      </c>
      <c r="G97" s="252"/>
      <c r="H97" s="252"/>
      <c r="I97" s="252"/>
      <c r="J97" s="252"/>
      <c r="K97" s="252"/>
      <c r="L97" s="252"/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/>
      <c r="X97" s="250">
        <f>X96+C167</f>
        <v>722</v>
      </c>
      <c r="Y97" s="250">
        <f>Y96+D167</f>
        <v>824</v>
      </c>
      <c r="Z97" s="250">
        <f>Z96+E167</f>
        <v>920</v>
      </c>
      <c r="AA97" s="250">
        <f>AA96+F167</f>
        <v>1060</v>
      </c>
      <c r="AB97" s="243"/>
      <c r="AC97" s="243"/>
      <c r="AD97" s="243"/>
      <c r="AE97" s="295"/>
      <c r="AF97" s="295"/>
      <c r="AG97" s="295"/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3.38</v>
      </c>
    </row>
    <row r="98" spans="1:42" x14ac:dyDescent="0.15">
      <c r="A98" s="238" t="s">
        <v>11</v>
      </c>
      <c r="B98" s="241"/>
      <c r="C98" s="327">
        <f>ROUND(X99*4*$T$76,0)</f>
        <v>4408</v>
      </c>
      <c r="D98" s="327">
        <f>ROUND(Y99*4*$T$76,0)</f>
        <v>5058</v>
      </c>
      <c r="E98" s="327">
        <f>ROUND(Z99*4*$T$76,0)</f>
        <v>5742</v>
      </c>
      <c r="F98" s="327">
        <f>ROUND(AA99*4*$T$76,0)</f>
        <v>6560</v>
      </c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2"/>
      <c r="V98" s="239">
        <v>26</v>
      </c>
      <c r="W98" s="243"/>
      <c r="X98" s="250">
        <v>440</v>
      </c>
      <c r="Y98" s="250">
        <v>508</v>
      </c>
      <c r="Z98" s="250">
        <v>587</v>
      </c>
      <c r="AA98" s="250">
        <v>684</v>
      </c>
      <c r="AB98" s="243"/>
      <c r="AC98" s="243"/>
      <c r="AD98" s="243"/>
      <c r="AE98" s="295"/>
      <c r="AF98" s="295"/>
      <c r="AG98" s="295"/>
      <c r="AH98" s="243"/>
      <c r="AI98" s="243"/>
      <c r="AJ98" s="243"/>
      <c r="AK98" s="243"/>
      <c r="AL98" s="243"/>
      <c r="AM98" s="243"/>
      <c r="AN98" s="243"/>
      <c r="AO98" s="243"/>
      <c r="AP98" s="222">
        <v>2.04</v>
      </c>
    </row>
    <row r="99" spans="1:42" x14ac:dyDescent="0.15">
      <c r="A99" s="244">
        <v>650</v>
      </c>
      <c r="B99" s="245"/>
      <c r="C99" s="325">
        <f>ROUND((X99*4+C169)*$T$76,0)</f>
        <v>4872</v>
      </c>
      <c r="D99" s="325">
        <f>ROUND((Y99*4+D169)*$T$76,0)</f>
        <v>5585</v>
      </c>
      <c r="E99" s="325">
        <f>ROUND((Z99*4+E169)*$T$76,0)</f>
        <v>6326</v>
      </c>
      <c r="F99" s="325">
        <f>ROUND((AA99*4+F169)*$T$76,0)</f>
        <v>7208</v>
      </c>
      <c r="G99" s="245"/>
      <c r="H99" s="245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6"/>
      <c r="V99" s="239">
        <v>650</v>
      </c>
      <c r="W99" s="243"/>
      <c r="X99" s="250">
        <f>X98+C169</f>
        <v>760</v>
      </c>
      <c r="Y99" s="250">
        <f>Y98+D169</f>
        <v>872</v>
      </c>
      <c r="Z99" s="250">
        <f>Z98+E169</f>
        <v>990</v>
      </c>
      <c r="AA99" s="250">
        <f>AA98+F169</f>
        <v>1131</v>
      </c>
      <c r="AB99" s="243"/>
      <c r="AC99" s="243"/>
      <c r="AD99" s="243"/>
      <c r="AE99" s="295"/>
      <c r="AF99" s="295"/>
      <c r="AG99" s="295"/>
      <c r="AH99" s="243"/>
      <c r="AI99" s="243"/>
      <c r="AJ99" s="243"/>
      <c r="AK99" s="243"/>
      <c r="AL99" s="243"/>
      <c r="AM99" s="243"/>
      <c r="AN99" s="243"/>
      <c r="AO99" s="243"/>
      <c r="AP99" s="222">
        <f>AP98+U169</f>
        <v>3.3600000000000003</v>
      </c>
    </row>
    <row r="100" spans="1:42" x14ac:dyDescent="0.15">
      <c r="A100" s="251" t="s">
        <v>12</v>
      </c>
      <c r="B100" s="248"/>
      <c r="C100" s="324">
        <f>ROUND(X101*4*$T$76,0)</f>
        <v>4646</v>
      </c>
      <c r="D100" s="324">
        <f>ROUND(Y101*4*$T$76,0)</f>
        <v>5342</v>
      </c>
      <c r="E100" s="324">
        <f>ROUND(Z101*4*$T$76,0)</f>
        <v>6113</v>
      </c>
      <c r="F100" s="324">
        <f>ROUND(AA101*4*$T$76,0)</f>
        <v>6995</v>
      </c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9"/>
      <c r="V100" s="239">
        <v>28</v>
      </c>
      <c r="W100" s="243"/>
      <c r="X100" s="250">
        <v>465</v>
      </c>
      <c r="Y100" s="250">
        <v>540</v>
      </c>
      <c r="Z100" s="250">
        <v>621</v>
      </c>
      <c r="AA100" s="250">
        <v>726</v>
      </c>
      <c r="AB100" s="243"/>
      <c r="AC100" s="243"/>
      <c r="AD100" s="243"/>
      <c r="AE100" s="295"/>
      <c r="AF100" s="295"/>
      <c r="AG100" s="295"/>
      <c r="AH100" s="243"/>
      <c r="AI100" s="243"/>
      <c r="AJ100" s="243"/>
      <c r="AK100" s="243"/>
      <c r="AL100" s="243"/>
      <c r="AM100" s="243"/>
      <c r="AN100" s="243"/>
      <c r="AO100" s="243"/>
      <c r="AP100" s="222">
        <v>2.0099999999999998</v>
      </c>
    </row>
    <row r="101" spans="1:42" x14ac:dyDescent="0.15">
      <c r="A101" s="244">
        <v>700</v>
      </c>
      <c r="B101" s="245"/>
      <c r="C101" s="325">
        <f>ROUND((X101*4+C171)*$T$76,0)</f>
        <v>5133</v>
      </c>
      <c r="D101" s="325">
        <f>ROUND((Y101*4+D171)*$T$76,0)</f>
        <v>5894</v>
      </c>
      <c r="E101" s="325">
        <f>ROUND((Z101*4+E171)*$T$76,0)</f>
        <v>6741</v>
      </c>
      <c r="F101" s="325">
        <f>ROUND((AA101*4+F171)*$T$76,0)</f>
        <v>7691</v>
      </c>
      <c r="G101" s="245"/>
      <c r="H101" s="245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6"/>
      <c r="V101" s="239">
        <v>700</v>
      </c>
      <c r="W101" s="243"/>
      <c r="X101" s="250">
        <f>X100+C171</f>
        <v>801</v>
      </c>
      <c r="Y101" s="250">
        <f>Y100+D171</f>
        <v>921</v>
      </c>
      <c r="Z101" s="250">
        <f>Z100+E171</f>
        <v>1054</v>
      </c>
      <c r="AA101" s="250">
        <f>AA100+F171</f>
        <v>1206</v>
      </c>
      <c r="AB101" s="243"/>
      <c r="AC101" s="243"/>
      <c r="AD101" s="243"/>
      <c r="AE101" s="295"/>
      <c r="AF101" s="295"/>
      <c r="AG101" s="295"/>
      <c r="AH101" s="243"/>
      <c r="AI101" s="243"/>
      <c r="AJ101" s="243"/>
      <c r="AK101" s="243"/>
      <c r="AL101" s="243"/>
      <c r="AM101" s="243"/>
      <c r="AN101" s="243"/>
      <c r="AO101" s="243"/>
      <c r="AP101" s="222">
        <f>AP100+U171</f>
        <v>3.32</v>
      </c>
    </row>
    <row r="102" spans="1:42" x14ac:dyDescent="0.15">
      <c r="A102" s="251" t="s">
        <v>13</v>
      </c>
      <c r="B102" s="248"/>
      <c r="C102" s="324">
        <f>ROUND(X103*4*$T$76,0)</f>
        <v>4953</v>
      </c>
      <c r="D102" s="324">
        <f>ROUND(Y103*4*$T$76,0)</f>
        <v>5701</v>
      </c>
      <c r="E102" s="324">
        <f>ROUND(Z103*4*$T$76,0)</f>
        <v>6513</v>
      </c>
      <c r="F102" s="324">
        <f>ROUND(AA103*4*$T$76,0)</f>
        <v>7465</v>
      </c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9"/>
      <c r="V102" s="239">
        <v>30</v>
      </c>
      <c r="W102" s="243"/>
      <c r="X102" s="250">
        <v>494</v>
      </c>
      <c r="Y102" s="250">
        <v>575</v>
      </c>
      <c r="Z102" s="250">
        <v>660</v>
      </c>
      <c r="AA102" s="250">
        <v>774</v>
      </c>
      <c r="AB102" s="243"/>
      <c r="AC102" s="243"/>
      <c r="AD102" s="243"/>
      <c r="AE102" s="295"/>
      <c r="AF102" s="295"/>
      <c r="AG102" s="295"/>
      <c r="AH102" s="243"/>
      <c r="AI102" s="243"/>
      <c r="AJ102" s="243"/>
      <c r="AK102" s="243"/>
      <c r="AL102" s="243"/>
      <c r="AM102" s="243"/>
      <c r="AN102" s="243"/>
      <c r="AO102" s="243"/>
      <c r="AP102" s="222">
        <v>2</v>
      </c>
    </row>
    <row r="103" spans="1:42" x14ac:dyDescent="0.15">
      <c r="A103" s="244">
        <v>750</v>
      </c>
      <c r="B103" s="245"/>
      <c r="C103" s="325">
        <f>ROUND((X103*4+C173)*$T$76,0)</f>
        <v>5475</v>
      </c>
      <c r="D103" s="325">
        <f>ROUND((Y103*4+D173)*$T$76,0)</f>
        <v>6293</v>
      </c>
      <c r="E103" s="325">
        <f>ROUND((Z103*4+E173)*$T$76,0)</f>
        <v>7185</v>
      </c>
      <c r="F103" s="325">
        <f>ROUND((AA103*4+F173)*$T$76,0)</f>
        <v>8208</v>
      </c>
      <c r="G103" s="245"/>
      <c r="H103" s="245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6"/>
      <c r="V103" s="239">
        <v>750</v>
      </c>
      <c r="W103" s="243"/>
      <c r="X103" s="250">
        <f>X102+C173</f>
        <v>854</v>
      </c>
      <c r="Y103" s="250">
        <f>Y102+D173</f>
        <v>983</v>
      </c>
      <c r="Z103" s="250">
        <f>Z102+E173</f>
        <v>1123</v>
      </c>
      <c r="AA103" s="250">
        <f>AA102+F173</f>
        <v>1287</v>
      </c>
      <c r="AB103" s="243"/>
      <c r="AC103" s="243"/>
      <c r="AD103" s="243"/>
      <c r="AE103" s="295"/>
      <c r="AF103" s="295"/>
      <c r="AG103" s="295"/>
      <c r="AH103" s="243"/>
      <c r="AI103" s="243"/>
      <c r="AJ103" s="243"/>
      <c r="AK103" s="243"/>
      <c r="AL103" s="243"/>
      <c r="AM103" s="243"/>
      <c r="AN103" s="243"/>
      <c r="AO103" s="243"/>
      <c r="AP103" s="222">
        <f>AP102+U173</f>
        <v>3.31</v>
      </c>
    </row>
    <row r="104" spans="1:42" x14ac:dyDescent="0.15">
      <c r="A104" s="251" t="s">
        <v>14</v>
      </c>
      <c r="B104" s="248"/>
      <c r="C104" s="324">
        <f>ROUND(X105*4*$T$76,0)</f>
        <v>5197</v>
      </c>
      <c r="D104" s="324">
        <f>ROUND(Y105*4*$T$76,0)</f>
        <v>5928</v>
      </c>
      <c r="E104" s="324">
        <f>ROUND(Z105*4*$T$76,0)</f>
        <v>6838</v>
      </c>
      <c r="F104" s="324">
        <f>ROUND(AA105*4*$T$76,0)</f>
        <v>7813</v>
      </c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9"/>
      <c r="V104" s="239">
        <v>32</v>
      </c>
      <c r="W104" s="243"/>
      <c r="X104" s="250">
        <v>520</v>
      </c>
      <c r="Y104" s="250">
        <v>596</v>
      </c>
      <c r="Z104" s="250">
        <v>695</v>
      </c>
      <c r="AA104" s="250">
        <v>814</v>
      </c>
      <c r="AB104" s="243"/>
      <c r="AC104" s="243"/>
      <c r="AD104" s="243"/>
      <c r="AE104" s="295"/>
      <c r="AF104" s="295"/>
      <c r="AG104" s="295"/>
      <c r="AH104" s="243"/>
      <c r="AI104" s="243"/>
      <c r="AJ104" s="243"/>
      <c r="AK104" s="243"/>
      <c r="AL104" s="243"/>
      <c r="AM104" s="243"/>
      <c r="AN104" s="243"/>
      <c r="AO104" s="243"/>
      <c r="AP104" s="222">
        <v>1.97</v>
      </c>
    </row>
    <row r="105" spans="1:42" x14ac:dyDescent="0.15">
      <c r="A105" s="244">
        <v>800</v>
      </c>
      <c r="B105" s="245"/>
      <c r="C105" s="325">
        <f>ROUND((X105*4+C175)*$T$76,0)</f>
        <v>5742</v>
      </c>
      <c r="D105" s="325">
        <f>ROUND((Y105*4+D175)*$T$76,0)</f>
        <v>6545</v>
      </c>
      <c r="E105" s="325">
        <f>ROUND((Z105*4+E175)*$T$76,0)</f>
        <v>7540</v>
      </c>
      <c r="F105" s="325">
        <f>ROUND((AA105*4+F175)*$T$76,0)</f>
        <v>8585</v>
      </c>
      <c r="G105" s="245"/>
      <c r="H105" s="245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6"/>
      <c r="V105" s="239">
        <v>800</v>
      </c>
      <c r="W105" s="243"/>
      <c r="X105" s="250">
        <f>X104+C175</f>
        <v>896</v>
      </c>
      <c r="Y105" s="250">
        <f>Y104+D175</f>
        <v>1022</v>
      </c>
      <c r="Z105" s="250">
        <f>Z104+E175</f>
        <v>1179</v>
      </c>
      <c r="AA105" s="250">
        <f>AA104+F175</f>
        <v>1347</v>
      </c>
      <c r="AB105" s="243"/>
      <c r="AC105" s="243"/>
      <c r="AD105" s="243"/>
      <c r="AE105" s="295"/>
      <c r="AF105" s="295"/>
      <c r="AG105" s="295"/>
      <c r="AH105" s="243"/>
      <c r="AI105" s="243"/>
      <c r="AJ105" s="243"/>
      <c r="AK105" s="243"/>
      <c r="AL105" s="243"/>
      <c r="AM105" s="243"/>
      <c r="AN105" s="243"/>
      <c r="AO105" s="243"/>
      <c r="AP105" s="222">
        <f>AP104+U175</f>
        <v>3.24</v>
      </c>
    </row>
    <row r="106" spans="1:42" x14ac:dyDescent="0.15">
      <c r="A106" s="251" t="s">
        <v>15</v>
      </c>
      <c r="B106" s="248"/>
      <c r="C106" s="324">
        <f>ROUND(X107*4*$T$76,0)</f>
        <v>5440</v>
      </c>
      <c r="D106" s="324">
        <f>ROUND(Y107*4*$T$76,0)</f>
        <v>6270</v>
      </c>
      <c r="E106" s="324">
        <f>ROUND(Z107*4*$T$76,0)</f>
        <v>7227</v>
      </c>
      <c r="F106" s="324">
        <f>ROUND(AA107*4*$T$76,0)</f>
        <v>8271</v>
      </c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9"/>
      <c r="V106" s="239">
        <v>34</v>
      </c>
      <c r="W106" s="243"/>
      <c r="X106" s="250">
        <v>549</v>
      </c>
      <c r="Y106" s="250">
        <v>632</v>
      </c>
      <c r="Z106" s="250">
        <v>735</v>
      </c>
      <c r="AA106" s="250">
        <v>860</v>
      </c>
      <c r="AB106" s="243"/>
      <c r="AC106" s="243"/>
      <c r="AD106" s="243"/>
      <c r="AE106" s="295"/>
      <c r="AF106" s="295"/>
      <c r="AG106" s="295"/>
      <c r="AH106" s="243"/>
      <c r="AI106" s="243"/>
      <c r="AJ106" s="243"/>
      <c r="AK106" s="243"/>
      <c r="AL106" s="243"/>
      <c r="AM106" s="243"/>
      <c r="AN106" s="243"/>
      <c r="AO106" s="243"/>
      <c r="AP106" s="222">
        <v>1.96</v>
      </c>
    </row>
    <row r="107" spans="1:42" x14ac:dyDescent="0.15">
      <c r="A107" s="244">
        <v>850</v>
      </c>
      <c r="B107" s="245"/>
      <c r="C107" s="325">
        <f>ROUND((X107*4+C177)*$T$76,0)</f>
        <v>6004</v>
      </c>
      <c r="D107" s="325">
        <f>ROUND((Y107*4+D177)*$T$76,0)</f>
        <v>6921</v>
      </c>
      <c r="E107" s="325">
        <f>ROUND((Z107*4+E177)*$T$76,0)</f>
        <v>7968</v>
      </c>
      <c r="F107" s="325">
        <f>ROUND((AA107*4+F177)*$T$76,0)</f>
        <v>9092</v>
      </c>
      <c r="G107" s="245"/>
      <c r="H107" s="245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6"/>
      <c r="V107" s="239">
        <v>850</v>
      </c>
      <c r="W107" s="243"/>
      <c r="X107" s="250">
        <f>X106+C177</f>
        <v>938</v>
      </c>
      <c r="Y107" s="250">
        <f>Y106+D177</f>
        <v>1081</v>
      </c>
      <c r="Z107" s="250">
        <f>Z106+E177</f>
        <v>1246</v>
      </c>
      <c r="AA107" s="250">
        <f>AA106+F177</f>
        <v>1426</v>
      </c>
      <c r="AB107" s="243"/>
      <c r="AC107" s="243"/>
      <c r="AD107" s="243"/>
      <c r="AE107" s="295"/>
      <c r="AF107" s="295"/>
      <c r="AG107" s="295"/>
      <c r="AH107" s="243"/>
      <c r="AI107" s="243"/>
      <c r="AJ107" s="243"/>
      <c r="AK107" s="243"/>
      <c r="AL107" s="243"/>
      <c r="AM107" s="243"/>
      <c r="AN107" s="243"/>
      <c r="AO107" s="243"/>
      <c r="AP107" s="222">
        <f>AP106+U177</f>
        <v>3.19</v>
      </c>
    </row>
    <row r="108" spans="1:42" x14ac:dyDescent="0.15">
      <c r="A108" s="251" t="s">
        <v>16</v>
      </c>
      <c r="B108" s="248"/>
      <c r="C108" s="324">
        <f>ROUND(X109*4*$T$76,0)</f>
        <v>5713</v>
      </c>
      <c r="D108" s="324">
        <f>ROUND(Y109*4*$T$76,0)</f>
        <v>6600</v>
      </c>
      <c r="E108" s="324">
        <f>ROUND(Z109*4*$T$76,0)</f>
        <v>7592</v>
      </c>
      <c r="F108" s="324">
        <f>ROUND(AA109*4*$T$76,0)</f>
        <v>8694</v>
      </c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9"/>
      <c r="V108" s="239">
        <v>36</v>
      </c>
      <c r="W108" s="243"/>
      <c r="X108" s="250">
        <v>574</v>
      </c>
      <c r="Y108" s="250">
        <v>663</v>
      </c>
      <c r="Z108" s="250">
        <v>769</v>
      </c>
      <c r="AA108" s="250">
        <v>900</v>
      </c>
      <c r="AB108" s="243"/>
      <c r="AC108" s="243"/>
      <c r="AD108" s="243"/>
      <c r="AE108" s="295"/>
      <c r="AF108" s="295"/>
      <c r="AG108" s="295"/>
      <c r="AH108" s="243"/>
      <c r="AI108" s="243"/>
      <c r="AJ108" s="243"/>
      <c r="AK108" s="243"/>
      <c r="AL108" s="243"/>
      <c r="AM108" s="243"/>
      <c r="AN108" s="243"/>
      <c r="AO108" s="243"/>
      <c r="AP108" s="222">
        <v>1.96</v>
      </c>
    </row>
    <row r="109" spans="1:42" ht="13" thickBot="1" x14ac:dyDescent="0.2">
      <c r="A109" s="240">
        <v>900</v>
      </c>
      <c r="B109" s="252"/>
      <c r="C109" s="326">
        <f>ROUND((X109*4+C179)*$T$76,0)</f>
        <v>6309</v>
      </c>
      <c r="D109" s="326">
        <f>ROUND((Y109*4+D179)*$T$76,0)</f>
        <v>7289</v>
      </c>
      <c r="E109" s="326">
        <f>ROUND((Z109*4+E179)*$T$76,0)</f>
        <v>8375</v>
      </c>
      <c r="F109" s="326">
        <f>ROUND((AA109*4+F179)*$T$76,0)</f>
        <v>9563</v>
      </c>
      <c r="G109" s="252"/>
      <c r="H109" s="252"/>
      <c r="I109" s="252"/>
      <c r="J109" s="252"/>
      <c r="K109" s="252"/>
      <c r="L109" s="252"/>
      <c r="M109" s="252"/>
      <c r="N109" s="252"/>
      <c r="O109" s="252"/>
      <c r="P109" s="252"/>
      <c r="Q109" s="252"/>
      <c r="R109" s="252"/>
      <c r="S109" s="252"/>
      <c r="T109" s="253"/>
      <c r="V109" s="239">
        <v>900</v>
      </c>
      <c r="W109" s="243"/>
      <c r="X109" s="250">
        <f>X108+C179</f>
        <v>985</v>
      </c>
      <c r="Y109" s="250">
        <f>Y108+D179</f>
        <v>1138</v>
      </c>
      <c r="Z109" s="250">
        <f>Z108+E179</f>
        <v>1309</v>
      </c>
      <c r="AA109" s="250">
        <f>AA108+F179</f>
        <v>1499</v>
      </c>
      <c r="AB109" s="243"/>
      <c r="AC109" s="243"/>
      <c r="AD109" s="243"/>
      <c r="AE109" s="295"/>
      <c r="AF109" s="295"/>
      <c r="AG109" s="295"/>
      <c r="AH109" s="243"/>
      <c r="AI109" s="243"/>
      <c r="AJ109" s="243"/>
      <c r="AK109" s="243"/>
      <c r="AL109" s="243"/>
      <c r="AM109" s="243"/>
      <c r="AN109" s="243"/>
      <c r="AO109" s="243"/>
      <c r="AP109" s="222">
        <f>AP108+U179</f>
        <v>3.19</v>
      </c>
    </row>
    <row r="110" spans="1:42" x14ac:dyDescent="0.15">
      <c r="A110" s="238" t="s">
        <v>17</v>
      </c>
      <c r="B110" s="241"/>
      <c r="C110" s="327">
        <f>ROUND(X111*4*$T$76,0)</f>
        <v>6003</v>
      </c>
      <c r="D110" s="327">
        <f>ROUND(Y111*4*$T$76,0)</f>
        <v>6948</v>
      </c>
      <c r="E110" s="327">
        <f>ROUND(Z111*4*$T$76,0)</f>
        <v>7992</v>
      </c>
      <c r="F110" s="327">
        <f>ROUND(AA111*4*$T$76,0)</f>
        <v>9147</v>
      </c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2"/>
      <c r="V110" s="239">
        <v>38</v>
      </c>
      <c r="W110" s="243"/>
      <c r="X110" s="250">
        <v>603</v>
      </c>
      <c r="Y110" s="250">
        <v>698</v>
      </c>
      <c r="Z110" s="250">
        <v>811</v>
      </c>
      <c r="AA110" s="250">
        <v>946</v>
      </c>
      <c r="AB110" s="243"/>
      <c r="AC110" s="243"/>
      <c r="AD110" s="243"/>
      <c r="AE110" s="295"/>
      <c r="AF110" s="295"/>
      <c r="AG110" s="295"/>
      <c r="AH110" s="243"/>
      <c r="AI110" s="243"/>
      <c r="AJ110" s="243"/>
      <c r="AK110" s="243"/>
      <c r="AL110" s="243"/>
      <c r="AM110" s="243"/>
      <c r="AN110" s="243"/>
      <c r="AO110" s="243"/>
      <c r="AP110" s="222">
        <v>1.95</v>
      </c>
    </row>
    <row r="111" spans="1:42" x14ac:dyDescent="0.15">
      <c r="A111" s="244">
        <v>950</v>
      </c>
      <c r="B111" s="245"/>
      <c r="C111" s="325">
        <f>ROUND((X111*4+C181)*$T$76,0)</f>
        <v>6629</v>
      </c>
      <c r="D111" s="325">
        <f>ROUND((Y111*4+D181)*$T$76,0)</f>
        <v>7673</v>
      </c>
      <c r="E111" s="325">
        <f>ROUND((Z111*4+E181)*$T$76,0)</f>
        <v>8815</v>
      </c>
      <c r="F111" s="325">
        <f>ROUND((AA111*4+F181)*$T$76,0)</f>
        <v>10062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6"/>
      <c r="V111" s="239">
        <v>950</v>
      </c>
      <c r="W111" s="243"/>
      <c r="X111" s="250">
        <f>X110+C181</f>
        <v>1035</v>
      </c>
      <c r="Y111" s="250">
        <f>Y110+D181</f>
        <v>1198</v>
      </c>
      <c r="Z111" s="250">
        <f>Z110+E181</f>
        <v>1378</v>
      </c>
      <c r="AA111" s="250">
        <f>AA110+F181</f>
        <v>1577</v>
      </c>
      <c r="AB111" s="243"/>
      <c r="AC111" s="243"/>
      <c r="AD111" s="243"/>
      <c r="AE111" s="295"/>
      <c r="AF111" s="295"/>
      <c r="AG111" s="295"/>
      <c r="AH111" s="243"/>
      <c r="AI111" s="243"/>
      <c r="AJ111" s="243"/>
      <c r="AK111" s="243"/>
      <c r="AL111" s="243"/>
      <c r="AM111" s="243"/>
      <c r="AN111" s="243"/>
      <c r="AO111" s="243"/>
      <c r="AP111" s="222">
        <f>AP110+U181</f>
        <v>3.1799999999999997</v>
      </c>
    </row>
    <row r="112" spans="1:42" x14ac:dyDescent="0.15">
      <c r="A112" s="251" t="s">
        <v>18</v>
      </c>
      <c r="B112" s="248"/>
      <c r="C112" s="324">
        <f>ROUND(X113*4*$T$76,0)</f>
        <v>6206</v>
      </c>
      <c r="D112" s="324">
        <f>ROUND(Y113*4*$T$76,0)</f>
        <v>7337</v>
      </c>
      <c r="E112" s="324">
        <f>ROUND(Z113*4*$T$76,0)</f>
        <v>8445</v>
      </c>
      <c r="F112" s="324">
        <f>ROUND(AA113*4*$T$76,0)</f>
        <v>9663</v>
      </c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9"/>
      <c r="V112" s="239">
        <v>40</v>
      </c>
      <c r="W112" s="243"/>
      <c r="X112" s="250">
        <v>626</v>
      </c>
      <c r="Y112" s="250">
        <v>741</v>
      </c>
      <c r="Z112" s="250">
        <v>860</v>
      </c>
      <c r="AA112" s="250">
        <v>1003</v>
      </c>
      <c r="AB112" s="243"/>
      <c r="AC112" s="243"/>
      <c r="AD112" s="243"/>
      <c r="AE112" s="295"/>
      <c r="AF112" s="295"/>
      <c r="AG112" s="295"/>
      <c r="AH112" s="243"/>
      <c r="AI112" s="243"/>
      <c r="AJ112" s="243"/>
      <c r="AK112" s="243"/>
      <c r="AL112" s="243"/>
      <c r="AM112" s="243"/>
      <c r="AN112" s="243"/>
      <c r="AO112" s="243"/>
      <c r="AP112" s="222">
        <v>1.95</v>
      </c>
    </row>
    <row r="113" spans="1:42" x14ac:dyDescent="0.15">
      <c r="A113" s="244">
        <v>1000</v>
      </c>
      <c r="B113" s="245"/>
      <c r="C113" s="325">
        <f>ROUND((X113*4+C183)*$T$76,0)</f>
        <v>6850</v>
      </c>
      <c r="D113" s="325">
        <f>ROUND((Y113*4+D183)*$T$76,0)</f>
        <v>8097</v>
      </c>
      <c r="E113" s="325">
        <f>ROUND((Z113*4+E183)*$T$76,0)</f>
        <v>9309</v>
      </c>
      <c r="F113" s="325">
        <f>ROUND((AA113*4+F183)*$T$76,0)</f>
        <v>10624</v>
      </c>
      <c r="G113" s="245"/>
      <c r="H113" s="245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6"/>
      <c r="V113" s="239">
        <v>1000</v>
      </c>
      <c r="W113" s="243"/>
      <c r="X113" s="250">
        <f>X112+C183</f>
        <v>1070</v>
      </c>
      <c r="Y113" s="250">
        <f>Y112+D183</f>
        <v>1265</v>
      </c>
      <c r="Z113" s="250">
        <f>Z112+E183</f>
        <v>1456</v>
      </c>
      <c r="AA113" s="250">
        <f>AA112+F183</f>
        <v>1666</v>
      </c>
      <c r="AB113" s="243"/>
      <c r="AC113" s="243"/>
      <c r="AD113" s="243"/>
      <c r="AE113" s="295"/>
      <c r="AF113" s="295"/>
      <c r="AG113" s="295"/>
      <c r="AH113" s="243"/>
      <c r="AI113" s="243"/>
      <c r="AJ113" s="243"/>
      <c r="AK113" s="243"/>
      <c r="AL113" s="243"/>
      <c r="AM113" s="243"/>
      <c r="AN113" s="243"/>
      <c r="AO113" s="243"/>
      <c r="AP113" s="222">
        <f>AP112+U183</f>
        <v>3.15</v>
      </c>
    </row>
    <row r="114" spans="1:42" x14ac:dyDescent="0.15">
      <c r="A114" s="251" t="s">
        <v>19</v>
      </c>
      <c r="B114" s="248"/>
      <c r="C114" s="324">
        <f>ROUND(X115*4*$T$76,0)</f>
        <v>6415</v>
      </c>
      <c r="D114" s="324">
        <f>ROUND(Y115*4*$T$76,0)</f>
        <v>7615</v>
      </c>
      <c r="E114" s="324">
        <f>ROUND(Z115*4*$T$76,0)</f>
        <v>8857</v>
      </c>
      <c r="F114" s="324">
        <f>ROUND(AA115*4*$T$76,0)</f>
        <v>10069</v>
      </c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9"/>
      <c r="V114" s="239">
        <v>42</v>
      </c>
      <c r="W114" s="243"/>
      <c r="X114" s="250">
        <v>641</v>
      </c>
      <c r="Y114" s="250">
        <v>776</v>
      </c>
      <c r="Z114" s="250">
        <v>902</v>
      </c>
      <c r="AA114" s="250">
        <v>1051</v>
      </c>
      <c r="AB114" s="243"/>
      <c r="AC114" s="243"/>
      <c r="AD114" s="243"/>
      <c r="AE114" s="295"/>
      <c r="AF114" s="295"/>
      <c r="AG114" s="295"/>
      <c r="AH114" s="243"/>
      <c r="AI114" s="243"/>
      <c r="AJ114" s="243"/>
      <c r="AK114" s="243"/>
      <c r="AL114" s="243"/>
      <c r="AM114" s="243"/>
      <c r="AN114" s="243"/>
      <c r="AO114" s="243"/>
      <c r="AP114" s="222">
        <v>1.95</v>
      </c>
    </row>
    <row r="115" spans="1:42" x14ac:dyDescent="0.15">
      <c r="A115" s="244">
        <v>1050</v>
      </c>
      <c r="B115" s="245"/>
      <c r="C115" s="325">
        <f>ROUND((X115*4+C185)*$T$76,0)</f>
        <v>7089</v>
      </c>
      <c r="D115" s="325">
        <f>ROUND((Y115*4+D185)*$T$76,0)</f>
        <v>8394</v>
      </c>
      <c r="E115" s="325">
        <f>ROUND((Z115*4+E185)*$T$76,0)</f>
        <v>9763</v>
      </c>
      <c r="F115" s="325">
        <f>ROUND((AA115*4+F185)*$T$76,0)</f>
        <v>11062</v>
      </c>
      <c r="G115" s="245"/>
      <c r="H115" s="245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6"/>
      <c r="V115" s="239">
        <v>1050</v>
      </c>
      <c r="W115" s="243"/>
      <c r="X115" s="250">
        <f>X114+C185</f>
        <v>1106</v>
      </c>
      <c r="Y115" s="250">
        <f>Y114+D185</f>
        <v>1313</v>
      </c>
      <c r="Z115" s="250">
        <f>Z114+E185</f>
        <v>1527</v>
      </c>
      <c r="AA115" s="250">
        <f>AA114+F185</f>
        <v>1736</v>
      </c>
      <c r="AB115" s="243"/>
      <c r="AC115" s="243"/>
      <c r="AD115" s="243"/>
      <c r="AE115" s="295"/>
      <c r="AF115" s="295"/>
      <c r="AG115" s="295"/>
      <c r="AH115" s="243"/>
      <c r="AI115" s="243"/>
      <c r="AJ115" s="243"/>
      <c r="AK115" s="243"/>
      <c r="AL115" s="243"/>
      <c r="AM115" s="243"/>
      <c r="AN115" s="243"/>
      <c r="AO115" s="243"/>
      <c r="AP115" s="222">
        <f>AP114+U185</f>
        <v>3.15</v>
      </c>
    </row>
    <row r="116" spans="1:42" x14ac:dyDescent="0.15">
      <c r="A116" s="251" t="s">
        <v>20</v>
      </c>
      <c r="B116" s="248"/>
      <c r="C116" s="324">
        <f>ROUND(X117*4*$T$76,0)</f>
        <v>6682</v>
      </c>
      <c r="D116" s="324">
        <f>ROUND(Y117*4*$T$76,0)</f>
        <v>7871</v>
      </c>
      <c r="E116" s="324">
        <f>ROUND(Z117*4*$T$76,0)</f>
        <v>9222</v>
      </c>
      <c r="F116" s="324">
        <f>ROUND(AA117*4*$T$76,0)</f>
        <v>10428</v>
      </c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9"/>
      <c r="V116" s="239">
        <v>44</v>
      </c>
      <c r="W116" s="243"/>
      <c r="X116" s="250">
        <v>665</v>
      </c>
      <c r="Y116" s="250">
        <v>807</v>
      </c>
      <c r="Z116" s="250">
        <v>936</v>
      </c>
      <c r="AA116" s="250">
        <v>1072</v>
      </c>
      <c r="AB116" s="243"/>
      <c r="AC116" s="243"/>
      <c r="AD116" s="243"/>
      <c r="AE116" s="295"/>
      <c r="AF116" s="295"/>
      <c r="AG116" s="295"/>
      <c r="AH116" s="243"/>
      <c r="AI116" s="243"/>
      <c r="AJ116" s="243"/>
      <c r="AK116" s="243"/>
      <c r="AL116" s="243"/>
      <c r="AM116" s="243"/>
      <c r="AN116" s="243"/>
      <c r="AO116" s="243"/>
      <c r="AP116" s="222">
        <v>1.93</v>
      </c>
    </row>
    <row r="117" spans="1:42" x14ac:dyDescent="0.15">
      <c r="A117" s="244">
        <v>1100</v>
      </c>
      <c r="B117" s="245"/>
      <c r="C117" s="325">
        <f>ROUND((X117*4+C187)*$T$76,0)</f>
        <v>7388</v>
      </c>
      <c r="D117" s="325">
        <f>ROUND((Y117*4+D187)*$T$76,0)</f>
        <v>8668</v>
      </c>
      <c r="E117" s="325">
        <f>ROUND((Z117*4+E187)*$T$76,0)</f>
        <v>10170</v>
      </c>
      <c r="F117" s="325">
        <f>ROUND((AA117*4+F187)*$T$76,0)</f>
        <v>11481</v>
      </c>
      <c r="G117" s="245"/>
      <c r="H117" s="245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6"/>
      <c r="V117" s="239">
        <v>1100</v>
      </c>
      <c r="W117" s="243"/>
      <c r="X117" s="250">
        <f>X116+C187</f>
        <v>1152</v>
      </c>
      <c r="Y117" s="250">
        <f>Y116+D187</f>
        <v>1357</v>
      </c>
      <c r="Z117" s="250">
        <f>Z116+E187</f>
        <v>1590</v>
      </c>
      <c r="AA117" s="250">
        <f>AA116+F187</f>
        <v>1798</v>
      </c>
      <c r="AB117" s="243"/>
      <c r="AC117" s="243"/>
      <c r="AD117" s="243"/>
      <c r="AE117" s="295"/>
      <c r="AF117" s="295"/>
      <c r="AG117" s="295"/>
      <c r="AH117" s="243"/>
      <c r="AI117" s="243"/>
      <c r="AJ117" s="243"/>
      <c r="AK117" s="243"/>
      <c r="AL117" s="243"/>
      <c r="AM117" s="243"/>
      <c r="AN117" s="243"/>
      <c r="AO117" s="243"/>
      <c r="AP117" s="222">
        <f>AP116+U187</f>
        <v>3.12</v>
      </c>
    </row>
    <row r="118" spans="1:42" x14ac:dyDescent="0.15">
      <c r="A118" s="251" t="s">
        <v>21</v>
      </c>
      <c r="B118" s="248"/>
      <c r="C118" s="324">
        <f>ROUND(X119*4*$T$76,0)</f>
        <v>6966</v>
      </c>
      <c r="D118" s="324">
        <f>ROUND(Y119*4*$T$76,0)</f>
        <v>8213</v>
      </c>
      <c r="E118" s="324">
        <f>ROUND(Z119*4*$T$76,0)</f>
        <v>9564</v>
      </c>
      <c r="F118" s="324">
        <f>ROUND(AA119*4*$T$76,0)</f>
        <v>11020</v>
      </c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9"/>
      <c r="V118" s="239">
        <v>46</v>
      </c>
      <c r="W118" s="243"/>
      <c r="X118" s="250">
        <v>694</v>
      </c>
      <c r="Y118" s="250">
        <v>841</v>
      </c>
      <c r="Z118" s="250">
        <v>976</v>
      </c>
      <c r="AA118" s="250">
        <v>1141</v>
      </c>
      <c r="AB118" s="243"/>
      <c r="AC118" s="243"/>
      <c r="AD118" s="243"/>
      <c r="AE118" s="295"/>
      <c r="AF118" s="295"/>
      <c r="AG118" s="295"/>
      <c r="AH118" s="243"/>
      <c r="AI118" s="243"/>
      <c r="AJ118" s="243"/>
      <c r="AK118" s="243"/>
      <c r="AL118" s="243"/>
      <c r="AM118" s="243"/>
      <c r="AN118" s="243"/>
      <c r="AO118" s="243"/>
      <c r="AP118" s="222">
        <v>1.92</v>
      </c>
    </row>
    <row r="119" spans="1:42" x14ac:dyDescent="0.15">
      <c r="A119" s="244">
        <v>1150</v>
      </c>
      <c r="B119" s="245"/>
      <c r="C119" s="325">
        <f>ROUND((X119*4+C189)*$T$76,0)</f>
        <v>7701</v>
      </c>
      <c r="D119" s="325">
        <f>ROUND((Y119*4+D189)*$T$76,0)</f>
        <v>9047</v>
      </c>
      <c r="E119" s="325">
        <f>ROUND((Z119*4+E189)*$T$76,0)</f>
        <v>10540</v>
      </c>
      <c r="F119" s="325">
        <f>ROUND((AA119*4+F189)*$T$76,0)</f>
        <v>12121</v>
      </c>
      <c r="G119" s="245"/>
      <c r="H119" s="245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6"/>
      <c r="V119" s="239">
        <v>1150</v>
      </c>
      <c r="W119" s="243"/>
      <c r="X119" s="250">
        <f>X118+C189</f>
        <v>1201</v>
      </c>
      <c r="Y119" s="250">
        <f>Y118+D189</f>
        <v>1416</v>
      </c>
      <c r="Z119" s="250">
        <f>Z118+E189</f>
        <v>1649</v>
      </c>
      <c r="AA119" s="250">
        <f>AA118+F189</f>
        <v>1900</v>
      </c>
      <c r="AB119" s="243"/>
      <c r="AC119" s="243"/>
      <c r="AD119" s="243"/>
      <c r="AE119" s="295"/>
      <c r="AF119" s="295"/>
      <c r="AG119" s="295"/>
      <c r="AH119" s="243"/>
      <c r="AI119" s="243"/>
      <c r="AJ119" s="243"/>
      <c r="AK119" s="243"/>
      <c r="AL119" s="243"/>
      <c r="AM119" s="243"/>
      <c r="AN119" s="243"/>
      <c r="AO119" s="243"/>
      <c r="AP119" s="222">
        <f>AP118+U189</f>
        <v>3.0999999999999996</v>
      </c>
    </row>
    <row r="120" spans="1:42" x14ac:dyDescent="0.15">
      <c r="A120" s="251" t="s">
        <v>22</v>
      </c>
      <c r="B120" s="248"/>
      <c r="C120" s="324">
        <f>ROUND(X121*4*$T$76,0)</f>
        <v>7267</v>
      </c>
      <c r="D120" s="324">
        <f>ROUND(Y121*4*$T$76,0)</f>
        <v>8561</v>
      </c>
      <c r="E120" s="324">
        <f>ROUND(Z121*4*$T$76,0)</f>
        <v>9872</v>
      </c>
      <c r="F120" s="324">
        <f>ROUND(AA121*4*$T$76,0)</f>
        <v>11362</v>
      </c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9"/>
      <c r="V120" s="239">
        <v>48</v>
      </c>
      <c r="W120" s="243"/>
      <c r="X120" s="250">
        <v>724</v>
      </c>
      <c r="Y120" s="250">
        <v>876</v>
      </c>
      <c r="Z120" s="250">
        <v>1018</v>
      </c>
      <c r="AA120" s="250">
        <v>1189</v>
      </c>
      <c r="AB120" s="243"/>
      <c r="AC120" s="243"/>
      <c r="AD120" s="243"/>
      <c r="AE120" s="295"/>
      <c r="AF120" s="295"/>
      <c r="AG120" s="295"/>
      <c r="AH120" s="243"/>
      <c r="AI120" s="243"/>
      <c r="AJ120" s="243"/>
      <c r="AK120" s="243"/>
      <c r="AL120" s="243"/>
      <c r="AM120" s="243"/>
      <c r="AN120" s="243"/>
      <c r="AO120" s="243"/>
      <c r="AP120" s="222">
        <v>1.92</v>
      </c>
    </row>
    <row r="121" spans="1:42" ht="13" thickBot="1" x14ac:dyDescent="0.2">
      <c r="A121" s="240">
        <v>1200</v>
      </c>
      <c r="B121" s="252"/>
      <c r="C121" s="326">
        <f>ROUND((X121*4+C191)*$T$76,0)</f>
        <v>8034</v>
      </c>
      <c r="D121" s="326">
        <f>ROUND((Y121*4+D191)*$T$76,0)</f>
        <v>9431</v>
      </c>
      <c r="E121" s="326">
        <f>ROUND((Z121*4+E191)*$T$76,0)</f>
        <v>10863</v>
      </c>
      <c r="F121" s="326">
        <f>ROUND((AA121*4+F191)*$T$76,0)</f>
        <v>12479</v>
      </c>
      <c r="G121" s="252"/>
      <c r="H121" s="252"/>
      <c r="I121" s="252"/>
      <c r="J121" s="252"/>
      <c r="K121" s="252"/>
      <c r="L121" s="252"/>
      <c r="M121" s="252"/>
      <c r="N121" s="252"/>
      <c r="O121" s="252"/>
      <c r="P121" s="252"/>
      <c r="Q121" s="252"/>
      <c r="R121" s="252"/>
      <c r="S121" s="252"/>
      <c r="T121" s="253"/>
      <c r="V121" s="239">
        <v>1200</v>
      </c>
      <c r="W121" s="243"/>
      <c r="X121" s="250">
        <f>X120+C191</f>
        <v>1253</v>
      </c>
      <c r="Y121" s="250">
        <f>Y120+D191</f>
        <v>1476</v>
      </c>
      <c r="Z121" s="250">
        <f>Z120+E191</f>
        <v>1702</v>
      </c>
      <c r="AA121" s="250">
        <f>AA120+F191</f>
        <v>1959</v>
      </c>
      <c r="AB121" s="243"/>
      <c r="AC121" s="243"/>
      <c r="AD121" s="243"/>
      <c r="AE121" s="295"/>
      <c r="AF121" s="295"/>
      <c r="AG121" s="295"/>
      <c r="AH121" s="243"/>
      <c r="AI121" s="243"/>
      <c r="AJ121" s="243"/>
      <c r="AK121" s="243"/>
      <c r="AL121" s="243"/>
      <c r="AM121" s="243"/>
      <c r="AN121" s="243"/>
      <c r="AO121" s="243"/>
      <c r="AP121" s="222">
        <f>AP120+U191</f>
        <v>3.0999999999999996</v>
      </c>
    </row>
    <row r="122" spans="1:42" x14ac:dyDescent="0.15">
      <c r="A122" s="238" t="s">
        <v>130</v>
      </c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2"/>
      <c r="V122" s="239">
        <v>50</v>
      </c>
      <c r="W122" s="243"/>
      <c r="X122" s="243"/>
      <c r="Y122" s="243"/>
      <c r="Z122" s="243"/>
      <c r="AA122" s="243"/>
      <c r="AB122" s="243"/>
      <c r="AC122" s="243"/>
      <c r="AD122" s="243"/>
      <c r="AE122" s="243"/>
      <c r="AF122" s="243"/>
      <c r="AG122" s="295"/>
      <c r="AH122" s="243"/>
      <c r="AI122" s="243"/>
      <c r="AJ122" s="243"/>
      <c r="AK122" s="243"/>
      <c r="AL122" s="243"/>
      <c r="AM122" s="243"/>
      <c r="AN122" s="243"/>
      <c r="AO122" s="243"/>
      <c r="AP122" s="222">
        <v>1.92</v>
      </c>
    </row>
    <row r="123" spans="1:42" x14ac:dyDescent="0.15">
      <c r="A123" s="244">
        <v>1250</v>
      </c>
      <c r="B123" s="245"/>
      <c r="C123" s="245"/>
      <c r="D123" s="245"/>
      <c r="E123" s="245"/>
      <c r="F123" s="245"/>
      <c r="G123" s="245"/>
      <c r="H123" s="245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6"/>
      <c r="V123" s="239">
        <v>1250</v>
      </c>
      <c r="W123" s="243"/>
      <c r="X123" s="243"/>
      <c r="Y123" s="243"/>
      <c r="Z123" s="243"/>
      <c r="AA123" s="243"/>
      <c r="AB123" s="243"/>
      <c r="AC123" s="243"/>
      <c r="AD123" s="243"/>
      <c r="AE123" s="243"/>
      <c r="AF123" s="243"/>
      <c r="AG123" s="295"/>
      <c r="AH123" s="243"/>
      <c r="AI123" s="243"/>
      <c r="AJ123" s="243"/>
      <c r="AK123" s="243"/>
      <c r="AL123" s="243"/>
      <c r="AM123" s="243"/>
      <c r="AN123" s="243"/>
      <c r="AO123" s="243"/>
      <c r="AP123" s="222">
        <f>AP122+U193</f>
        <v>3.0999999999999996</v>
      </c>
    </row>
    <row r="124" spans="1:42" x14ac:dyDescent="0.15">
      <c r="A124" s="251" t="s">
        <v>131</v>
      </c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9"/>
      <c r="V124" s="239">
        <v>52</v>
      </c>
      <c r="W124" s="243"/>
      <c r="X124" s="243"/>
      <c r="Y124" s="243"/>
      <c r="Z124" s="243"/>
      <c r="AA124" s="243"/>
      <c r="AB124" s="243"/>
      <c r="AC124" s="243"/>
      <c r="AD124" s="243"/>
      <c r="AE124" s="243"/>
      <c r="AF124" s="243"/>
      <c r="AG124" s="295"/>
      <c r="AH124" s="243"/>
      <c r="AI124" s="243"/>
      <c r="AJ124" s="243"/>
      <c r="AK124" s="243"/>
      <c r="AL124" s="243"/>
      <c r="AM124" s="243"/>
      <c r="AN124" s="243"/>
      <c r="AO124" s="243"/>
      <c r="AP124" s="222">
        <v>1.92</v>
      </c>
    </row>
    <row r="125" spans="1:42" x14ac:dyDescent="0.15">
      <c r="A125" s="244">
        <v>1300</v>
      </c>
      <c r="B125" s="245"/>
      <c r="C125" s="245"/>
      <c r="D125" s="245"/>
      <c r="E125" s="245"/>
      <c r="F125" s="245"/>
      <c r="G125" s="245"/>
      <c r="H125" s="245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6"/>
      <c r="V125" s="239">
        <v>1300</v>
      </c>
      <c r="W125" s="243"/>
      <c r="X125" s="243"/>
      <c r="Y125" s="243"/>
      <c r="Z125" s="243"/>
      <c r="AA125" s="243"/>
      <c r="AB125" s="243"/>
      <c r="AC125" s="243"/>
      <c r="AD125" s="243"/>
      <c r="AE125" s="243"/>
      <c r="AF125" s="243"/>
      <c r="AG125" s="295"/>
      <c r="AH125" s="243"/>
      <c r="AI125" s="243"/>
      <c r="AJ125" s="243"/>
      <c r="AK125" s="243"/>
      <c r="AL125" s="243"/>
      <c r="AM125" s="243"/>
      <c r="AN125" s="243"/>
      <c r="AO125" s="243"/>
      <c r="AP125" s="222">
        <f>AP124+U195</f>
        <v>3.0999999999999996</v>
      </c>
    </row>
    <row r="126" spans="1:42" x14ac:dyDescent="0.15">
      <c r="A126" s="251" t="s">
        <v>132</v>
      </c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9"/>
      <c r="V126" s="239">
        <v>54</v>
      </c>
      <c r="W126" s="243"/>
      <c r="X126" s="243"/>
      <c r="Y126" s="243"/>
      <c r="Z126" s="243"/>
      <c r="AA126" s="243"/>
      <c r="AB126" s="243"/>
      <c r="AC126" s="243"/>
      <c r="AD126" s="243"/>
      <c r="AE126" s="243"/>
      <c r="AF126" s="243"/>
      <c r="AG126" s="295"/>
      <c r="AH126" s="243"/>
      <c r="AI126" s="243"/>
      <c r="AJ126" s="243"/>
      <c r="AK126" s="243"/>
      <c r="AL126" s="243"/>
      <c r="AM126" s="243"/>
      <c r="AN126" s="243"/>
      <c r="AO126" s="243"/>
      <c r="AP126" s="222">
        <v>1.92</v>
      </c>
    </row>
    <row r="127" spans="1:42" x14ac:dyDescent="0.15">
      <c r="A127" s="244">
        <v>1350</v>
      </c>
      <c r="B127" s="245"/>
      <c r="C127" s="245"/>
      <c r="D127" s="245"/>
      <c r="E127" s="245"/>
      <c r="F127" s="245"/>
      <c r="G127" s="245"/>
      <c r="H127" s="245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6"/>
      <c r="V127" s="239">
        <v>1350</v>
      </c>
      <c r="W127" s="243"/>
      <c r="X127" s="243"/>
      <c r="Y127" s="243"/>
      <c r="Z127" s="243"/>
      <c r="AA127" s="243"/>
      <c r="AB127" s="243"/>
      <c r="AC127" s="243"/>
      <c r="AD127" s="243"/>
      <c r="AE127" s="243"/>
      <c r="AF127" s="243"/>
      <c r="AG127" s="295"/>
      <c r="AH127" s="243"/>
      <c r="AI127" s="243"/>
      <c r="AJ127" s="243"/>
      <c r="AK127" s="243"/>
      <c r="AL127" s="243"/>
      <c r="AM127" s="243"/>
      <c r="AN127" s="243"/>
      <c r="AO127" s="243"/>
      <c r="AP127" s="222">
        <f>AP126+U197</f>
        <v>3.0999999999999996</v>
      </c>
    </row>
    <row r="128" spans="1:42" x14ac:dyDescent="0.15">
      <c r="A128" s="251" t="s">
        <v>133</v>
      </c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9"/>
      <c r="V128" s="239">
        <v>56</v>
      </c>
      <c r="W128" s="243"/>
      <c r="X128" s="243"/>
      <c r="Y128" s="243"/>
      <c r="Z128" s="243"/>
      <c r="AA128" s="243"/>
      <c r="AB128" s="243"/>
      <c r="AC128" s="243"/>
      <c r="AD128" s="243"/>
      <c r="AE128" s="243"/>
      <c r="AF128" s="243"/>
      <c r="AG128" s="295"/>
      <c r="AH128" s="243"/>
      <c r="AI128" s="243"/>
      <c r="AJ128" s="243"/>
      <c r="AK128" s="243"/>
      <c r="AL128" s="243"/>
      <c r="AM128" s="243"/>
      <c r="AN128" s="243"/>
      <c r="AO128" s="243"/>
      <c r="AP128" s="222">
        <v>1.92</v>
      </c>
    </row>
    <row r="129" spans="1:45" x14ac:dyDescent="0.15">
      <c r="A129" s="244">
        <v>1400</v>
      </c>
      <c r="B129" s="245"/>
      <c r="C129" s="245"/>
      <c r="D129" s="245"/>
      <c r="E129" s="245"/>
      <c r="F129" s="245"/>
      <c r="G129" s="245"/>
      <c r="H129" s="245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6"/>
      <c r="V129" s="239">
        <v>1400</v>
      </c>
      <c r="W129" s="243"/>
      <c r="X129" s="243"/>
      <c r="Y129" s="243"/>
      <c r="Z129" s="243"/>
      <c r="AA129" s="243"/>
      <c r="AB129" s="243"/>
      <c r="AC129" s="243"/>
      <c r="AD129" s="243"/>
      <c r="AE129" s="243"/>
      <c r="AF129" s="243"/>
      <c r="AG129" s="295"/>
      <c r="AH129" s="243"/>
      <c r="AI129" s="243"/>
      <c r="AJ129" s="243"/>
      <c r="AK129" s="243"/>
      <c r="AL129" s="243"/>
      <c r="AM129" s="243"/>
      <c r="AN129" s="243"/>
      <c r="AO129" s="243"/>
      <c r="AP129" s="222">
        <f>AP128+U199</f>
        <v>3.0999999999999996</v>
      </c>
    </row>
    <row r="130" spans="1:45" x14ac:dyDescent="0.15">
      <c r="A130" s="251" t="s">
        <v>134</v>
      </c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9"/>
      <c r="V130" s="239">
        <v>58</v>
      </c>
      <c r="W130" s="243"/>
      <c r="X130" s="243"/>
      <c r="Y130" s="243"/>
      <c r="Z130" s="243"/>
      <c r="AA130" s="243"/>
      <c r="AB130" s="243"/>
      <c r="AC130" s="243"/>
      <c r="AD130" s="243"/>
      <c r="AE130" s="243"/>
      <c r="AF130" s="243"/>
      <c r="AG130" s="295"/>
      <c r="AH130" s="243"/>
      <c r="AI130" s="243"/>
      <c r="AJ130" s="243"/>
      <c r="AK130" s="243"/>
      <c r="AL130" s="243"/>
      <c r="AM130" s="243"/>
      <c r="AN130" s="243"/>
      <c r="AO130" s="243"/>
      <c r="AP130" s="222">
        <v>1.92</v>
      </c>
    </row>
    <row r="131" spans="1:45" x14ac:dyDescent="0.15">
      <c r="A131" s="244">
        <v>1450</v>
      </c>
      <c r="B131" s="245"/>
      <c r="C131" s="245"/>
      <c r="D131" s="245"/>
      <c r="E131" s="245"/>
      <c r="F131" s="245"/>
      <c r="G131" s="245"/>
      <c r="H131" s="245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6"/>
      <c r="V131" s="239">
        <v>1450</v>
      </c>
      <c r="W131" s="243"/>
      <c r="X131" s="243"/>
      <c r="Y131" s="243"/>
      <c r="Z131" s="243"/>
      <c r="AA131" s="243"/>
      <c r="AB131" s="243"/>
      <c r="AC131" s="243"/>
      <c r="AD131" s="243"/>
      <c r="AE131" s="243"/>
      <c r="AF131" s="243"/>
      <c r="AG131" s="295"/>
      <c r="AH131" s="243"/>
      <c r="AI131" s="243"/>
      <c r="AJ131" s="243"/>
      <c r="AK131" s="243"/>
      <c r="AL131" s="243"/>
      <c r="AM131" s="243"/>
      <c r="AN131" s="243"/>
      <c r="AO131" s="243"/>
      <c r="AP131" s="222">
        <f>AP130+U201</f>
        <v>3.0999999999999996</v>
      </c>
    </row>
    <row r="132" spans="1:45" x14ac:dyDescent="0.15">
      <c r="A132" s="251" t="s">
        <v>135</v>
      </c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9"/>
      <c r="V132" s="239">
        <v>60</v>
      </c>
      <c r="W132" s="243"/>
      <c r="X132" s="243"/>
      <c r="Y132" s="243"/>
      <c r="Z132" s="243"/>
      <c r="AA132" s="243"/>
      <c r="AB132" s="243"/>
      <c r="AC132" s="243"/>
      <c r="AD132" s="243"/>
      <c r="AE132" s="243"/>
      <c r="AF132" s="243"/>
      <c r="AG132" s="295"/>
      <c r="AH132" s="243"/>
      <c r="AI132" s="243"/>
      <c r="AJ132" s="243"/>
      <c r="AK132" s="243"/>
      <c r="AL132" s="243"/>
      <c r="AM132" s="243"/>
      <c r="AN132" s="243"/>
      <c r="AO132" s="243"/>
      <c r="AP132" s="222">
        <v>1.92</v>
      </c>
    </row>
    <row r="133" spans="1:45" ht="13" thickBot="1" x14ac:dyDescent="0.2">
      <c r="A133" s="240">
        <v>1500</v>
      </c>
      <c r="B133" s="252"/>
      <c r="C133" s="252"/>
      <c r="D133" s="252"/>
      <c r="E133" s="252"/>
      <c r="F133" s="252"/>
      <c r="G133" s="252"/>
      <c r="H133" s="252"/>
      <c r="I133" s="252"/>
      <c r="J133" s="252"/>
      <c r="K133" s="252"/>
      <c r="L133" s="252"/>
      <c r="M133" s="252"/>
      <c r="N133" s="252"/>
      <c r="O133" s="252"/>
      <c r="P133" s="252"/>
      <c r="Q133" s="252"/>
      <c r="R133" s="252"/>
      <c r="S133" s="252"/>
      <c r="T133" s="253"/>
      <c r="V133" s="239">
        <v>1500</v>
      </c>
      <c r="W133" s="243"/>
      <c r="X133" s="243"/>
      <c r="Y133" s="243"/>
      <c r="Z133" s="243"/>
      <c r="AA133" s="243"/>
      <c r="AB133" s="243"/>
      <c r="AC133" s="243"/>
      <c r="AD133" s="243"/>
      <c r="AE133" s="243"/>
      <c r="AF133" s="243"/>
      <c r="AG133" s="295"/>
      <c r="AH133" s="243"/>
      <c r="AI133" s="243"/>
      <c r="AJ133" s="243"/>
      <c r="AK133" s="243"/>
      <c r="AL133" s="243"/>
      <c r="AM133" s="243"/>
      <c r="AN133" s="243"/>
      <c r="AO133" s="243"/>
      <c r="AP133" s="222">
        <f>AP132+U203</f>
        <v>3.0999999999999996</v>
      </c>
    </row>
    <row r="134" spans="1:45" x14ac:dyDescent="0.15">
      <c r="W134" s="301">
        <v>3.19</v>
      </c>
      <c r="X134" s="221">
        <v>2.5099999999999998</v>
      </c>
      <c r="Y134" s="221">
        <v>2.2799999999999998</v>
      </c>
      <c r="Z134" s="221">
        <v>2.12</v>
      </c>
      <c r="AA134" s="221">
        <v>2.06</v>
      </c>
      <c r="AB134" s="221">
        <v>1.98</v>
      </c>
      <c r="AC134" s="221">
        <v>1.96</v>
      </c>
      <c r="AD134" s="221">
        <v>1.92</v>
      </c>
      <c r="AE134" s="221">
        <v>1.92</v>
      </c>
      <c r="AF134" s="221">
        <v>1.92</v>
      </c>
      <c r="AG134" s="301">
        <v>1.92</v>
      </c>
      <c r="AH134" s="221">
        <v>1.92</v>
      </c>
      <c r="AI134" s="221">
        <v>1.92</v>
      </c>
      <c r="AJ134" s="221">
        <v>1.92</v>
      </c>
      <c r="AK134" s="221">
        <v>1.92</v>
      </c>
      <c r="AL134" s="221">
        <v>1.92</v>
      </c>
      <c r="AM134" s="221">
        <v>1.92</v>
      </c>
      <c r="AN134" s="221">
        <v>1.92</v>
      </c>
      <c r="AO134" s="221">
        <v>1.92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5.84</v>
      </c>
      <c r="X135" s="302">
        <f t="shared" ref="X135:AO135" si="3">X134+C204</f>
        <v>4.3499999999999996</v>
      </c>
      <c r="Y135" s="302">
        <f t="shared" si="3"/>
        <v>3.84</v>
      </c>
      <c r="Z135" s="302">
        <f t="shared" si="3"/>
        <v>3.55</v>
      </c>
      <c r="AA135" s="302">
        <f t="shared" si="3"/>
        <v>3.4000000000000004</v>
      </c>
      <c r="AB135" s="302">
        <f t="shared" si="3"/>
        <v>3.2800000000000002</v>
      </c>
      <c r="AC135" s="302">
        <f t="shared" si="3"/>
        <v>3.23</v>
      </c>
      <c r="AD135" s="302">
        <f t="shared" si="3"/>
        <v>3.19</v>
      </c>
      <c r="AE135" s="302">
        <f t="shared" si="3"/>
        <v>3.13</v>
      </c>
      <c r="AF135" s="302">
        <f t="shared" si="3"/>
        <v>3.12</v>
      </c>
      <c r="AG135" s="302">
        <f t="shared" si="3"/>
        <v>3.0999999999999996</v>
      </c>
      <c r="AH135" s="302">
        <f t="shared" si="3"/>
        <v>3.0999999999999996</v>
      </c>
      <c r="AI135" s="302">
        <f t="shared" si="3"/>
        <v>3.0999999999999996</v>
      </c>
      <c r="AJ135" s="302">
        <f t="shared" si="3"/>
        <v>3.0999999999999996</v>
      </c>
      <c r="AK135" s="302">
        <f t="shared" si="3"/>
        <v>3.0999999999999996</v>
      </c>
      <c r="AL135" s="302">
        <f t="shared" si="3"/>
        <v>3.0999999999999996</v>
      </c>
      <c r="AM135" s="302">
        <f t="shared" si="3"/>
        <v>3.0999999999999996</v>
      </c>
      <c r="AN135" s="302">
        <f t="shared" si="3"/>
        <v>3.0999999999999996</v>
      </c>
      <c r="AO135" s="302">
        <f t="shared" si="3"/>
        <v>3.0999999999999996</v>
      </c>
      <c r="AS135" s="221" t="s">
        <v>164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">B144*$A$192*B204</f>
        <v>530</v>
      </c>
      <c r="C193" s="243">
        <f t="shared" si="5"/>
        <v>552</v>
      </c>
      <c r="D193" s="243">
        <f t="shared" si="5"/>
        <v>624</v>
      </c>
      <c r="E193" s="243">
        <f t="shared" si="5"/>
        <v>715</v>
      </c>
      <c r="F193" s="243">
        <f t="shared" si="5"/>
        <v>804</v>
      </c>
      <c r="G193" s="243">
        <f t="shared" si="5"/>
        <v>910</v>
      </c>
      <c r="H193" s="243">
        <f t="shared" si="5"/>
        <v>1016</v>
      </c>
      <c r="I193" s="243">
        <f t="shared" si="5"/>
        <v>1143</v>
      </c>
      <c r="J193" s="243">
        <f t="shared" si="5"/>
        <v>1210</v>
      </c>
      <c r="K193" s="243">
        <f t="shared" si="5"/>
        <v>1320</v>
      </c>
      <c r="L193" s="243">
        <f t="shared" si="5"/>
        <v>1416</v>
      </c>
      <c r="M193" s="243">
        <f t="shared" si="5"/>
        <v>1534</v>
      </c>
      <c r="N193" s="243">
        <f t="shared" si="5"/>
        <v>1652</v>
      </c>
      <c r="O193" s="243">
        <f t="shared" si="5"/>
        <v>1770</v>
      </c>
      <c r="P193" s="243">
        <f t="shared" si="5"/>
        <v>1888</v>
      </c>
      <c r="Q193" s="243">
        <f t="shared" si="5"/>
        <v>2006</v>
      </c>
      <c r="R193" s="243">
        <f t="shared" si="5"/>
        <v>2124</v>
      </c>
      <c r="S193" s="243">
        <f t="shared" si="5"/>
        <v>2242</v>
      </c>
      <c r="T193" s="243">
        <f t="shared" si="5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6">B144*$A$194*B204</f>
        <v>551.19999999999993</v>
      </c>
      <c r="C195" s="243">
        <f t="shared" si="6"/>
        <v>574.08000000000004</v>
      </c>
      <c r="D195" s="243">
        <f t="shared" si="6"/>
        <v>648.96</v>
      </c>
      <c r="E195" s="243">
        <f t="shared" si="6"/>
        <v>743.6</v>
      </c>
      <c r="F195" s="243">
        <f t="shared" si="6"/>
        <v>836.16000000000008</v>
      </c>
      <c r="G195" s="243">
        <f t="shared" si="6"/>
        <v>946.4</v>
      </c>
      <c r="H195" s="243">
        <f t="shared" si="6"/>
        <v>1056.6400000000001</v>
      </c>
      <c r="I195" s="243">
        <f t="shared" si="6"/>
        <v>1188.72</v>
      </c>
      <c r="J195" s="243">
        <f t="shared" si="6"/>
        <v>1258.3999999999999</v>
      </c>
      <c r="K195" s="243">
        <f t="shared" si="6"/>
        <v>1372.8</v>
      </c>
      <c r="L195" s="243">
        <f t="shared" si="6"/>
        <v>1472.6399999999999</v>
      </c>
      <c r="M195" s="243">
        <f t="shared" si="6"/>
        <v>1595.36</v>
      </c>
      <c r="N195" s="243">
        <f t="shared" si="6"/>
        <v>1718.08</v>
      </c>
      <c r="O195" s="243">
        <f t="shared" si="6"/>
        <v>1840.8</v>
      </c>
      <c r="P195" s="243">
        <f t="shared" si="6"/>
        <v>1963.52</v>
      </c>
      <c r="Q195" s="243">
        <f t="shared" si="6"/>
        <v>2086.2399999999998</v>
      </c>
      <c r="R195" s="243">
        <f t="shared" si="6"/>
        <v>2208.96</v>
      </c>
      <c r="S195" s="243">
        <f t="shared" si="6"/>
        <v>2331.6799999999998</v>
      </c>
      <c r="T195" s="243">
        <f t="shared" si="6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7">B144*$A$196*B204</f>
        <v>572.4</v>
      </c>
      <c r="C197" s="243">
        <f t="shared" si="7"/>
        <v>596.16000000000008</v>
      </c>
      <c r="D197" s="243">
        <f t="shared" si="7"/>
        <v>673.92000000000007</v>
      </c>
      <c r="E197" s="243">
        <f t="shared" si="7"/>
        <v>772.19999999999993</v>
      </c>
      <c r="F197" s="243">
        <f t="shared" si="7"/>
        <v>868.32</v>
      </c>
      <c r="G197" s="243">
        <f t="shared" si="7"/>
        <v>982.80000000000007</v>
      </c>
      <c r="H197" s="243">
        <f t="shared" si="7"/>
        <v>1097.28</v>
      </c>
      <c r="I197" s="243">
        <f t="shared" si="7"/>
        <v>1234.44</v>
      </c>
      <c r="J197" s="243">
        <f t="shared" si="7"/>
        <v>1306.8</v>
      </c>
      <c r="K197" s="243">
        <f t="shared" si="7"/>
        <v>1425.6</v>
      </c>
      <c r="L197" s="243">
        <f t="shared" si="7"/>
        <v>1529.28</v>
      </c>
      <c r="M197" s="243">
        <f t="shared" si="7"/>
        <v>1656.7199999999998</v>
      </c>
      <c r="N197" s="243">
        <f t="shared" si="7"/>
        <v>1784.1599999999999</v>
      </c>
      <c r="O197" s="243">
        <f t="shared" si="7"/>
        <v>1911.6</v>
      </c>
      <c r="P197" s="243">
        <f t="shared" si="7"/>
        <v>2039.04</v>
      </c>
      <c r="Q197" s="243">
        <f t="shared" si="7"/>
        <v>2166.48</v>
      </c>
      <c r="R197" s="243">
        <f t="shared" si="7"/>
        <v>2293.92</v>
      </c>
      <c r="S197" s="243">
        <f t="shared" si="7"/>
        <v>2421.3599999999997</v>
      </c>
      <c r="T197" s="243">
        <f t="shared" si="7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8">B144*$A$198*B204</f>
        <v>593.6</v>
      </c>
      <c r="C199" s="243">
        <f t="shared" si="8"/>
        <v>618.24</v>
      </c>
      <c r="D199" s="243">
        <f t="shared" si="8"/>
        <v>698.88</v>
      </c>
      <c r="E199" s="243">
        <f t="shared" si="8"/>
        <v>800.8</v>
      </c>
      <c r="F199" s="243">
        <f t="shared" si="8"/>
        <v>900.48</v>
      </c>
      <c r="G199" s="243">
        <f t="shared" si="8"/>
        <v>1019.2</v>
      </c>
      <c r="H199" s="243">
        <f t="shared" si="8"/>
        <v>1137.92</v>
      </c>
      <c r="I199" s="243">
        <f t="shared" si="8"/>
        <v>1280.1600000000001</v>
      </c>
      <c r="J199" s="243">
        <f t="shared" si="8"/>
        <v>1355.2</v>
      </c>
      <c r="K199" s="243">
        <f t="shared" si="8"/>
        <v>1478.3999999999999</v>
      </c>
      <c r="L199" s="243">
        <f t="shared" si="8"/>
        <v>1585.9199999999998</v>
      </c>
      <c r="M199" s="243">
        <f t="shared" si="8"/>
        <v>1718.08</v>
      </c>
      <c r="N199" s="243">
        <f t="shared" si="8"/>
        <v>1850.24</v>
      </c>
      <c r="O199" s="243">
        <f t="shared" si="8"/>
        <v>1982.3999999999999</v>
      </c>
      <c r="P199" s="243">
        <f t="shared" si="8"/>
        <v>2114.56</v>
      </c>
      <c r="Q199" s="243">
        <f t="shared" si="8"/>
        <v>2246.7199999999998</v>
      </c>
      <c r="R199" s="243">
        <f t="shared" si="8"/>
        <v>2378.8799999999997</v>
      </c>
      <c r="S199" s="243">
        <f t="shared" si="8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9">B144*$A$200*B204</f>
        <v>614.79999999999995</v>
      </c>
      <c r="C201" s="243">
        <f t="shared" si="9"/>
        <v>640.32000000000005</v>
      </c>
      <c r="D201" s="243">
        <f t="shared" si="9"/>
        <v>723.84</v>
      </c>
      <c r="E201" s="243">
        <f t="shared" si="9"/>
        <v>829.4</v>
      </c>
      <c r="F201" s="243">
        <f t="shared" si="9"/>
        <v>932.6400000000001</v>
      </c>
      <c r="G201" s="243">
        <f t="shared" si="9"/>
        <v>1055.6000000000001</v>
      </c>
      <c r="H201" s="243">
        <f t="shared" si="9"/>
        <v>1178.56</v>
      </c>
      <c r="I201" s="243">
        <f t="shared" si="9"/>
        <v>1325.88</v>
      </c>
      <c r="J201" s="243">
        <f t="shared" si="9"/>
        <v>1403.6</v>
      </c>
      <c r="K201" s="243">
        <f t="shared" si="9"/>
        <v>1531.2</v>
      </c>
      <c r="L201" s="243">
        <f t="shared" si="9"/>
        <v>1642.56</v>
      </c>
      <c r="M201" s="243">
        <f t="shared" si="9"/>
        <v>1779.4399999999998</v>
      </c>
      <c r="N201" s="243">
        <f t="shared" si="9"/>
        <v>1916.32</v>
      </c>
      <c r="O201" s="243">
        <f t="shared" si="9"/>
        <v>2053.1999999999998</v>
      </c>
      <c r="P201" s="243">
        <f t="shared" si="9"/>
        <v>2190.08</v>
      </c>
      <c r="Q201" s="243">
        <f t="shared" si="9"/>
        <v>2326.96</v>
      </c>
      <c r="R201" s="243">
        <f t="shared" si="9"/>
        <v>2463.8399999999997</v>
      </c>
      <c r="S201" s="243">
        <f t="shared" si="9"/>
        <v>2600.7199999999998</v>
      </c>
      <c r="T201" s="243">
        <f t="shared" si="9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10">B144*$A$202*B204</f>
        <v>636</v>
      </c>
      <c r="C203" s="243">
        <f t="shared" si="10"/>
        <v>662.4</v>
      </c>
      <c r="D203" s="243">
        <f t="shared" si="10"/>
        <v>748.80000000000007</v>
      </c>
      <c r="E203" s="243">
        <f t="shared" si="10"/>
        <v>858</v>
      </c>
      <c r="F203" s="243">
        <f t="shared" si="10"/>
        <v>964.80000000000007</v>
      </c>
      <c r="G203" s="243">
        <f t="shared" si="10"/>
        <v>1092</v>
      </c>
      <c r="H203" s="243">
        <f t="shared" si="10"/>
        <v>1219.2</v>
      </c>
      <c r="I203" s="243">
        <f t="shared" si="10"/>
        <v>1371.6</v>
      </c>
      <c r="J203" s="243">
        <f t="shared" si="10"/>
        <v>1452</v>
      </c>
      <c r="K203" s="243">
        <f t="shared" si="10"/>
        <v>1584</v>
      </c>
      <c r="L203" s="243">
        <f t="shared" si="10"/>
        <v>1699.1999999999998</v>
      </c>
      <c r="M203" s="243">
        <f t="shared" si="10"/>
        <v>1840.8</v>
      </c>
      <c r="N203" s="243">
        <f t="shared" si="10"/>
        <v>1982.3999999999999</v>
      </c>
      <c r="O203" s="243">
        <f t="shared" si="10"/>
        <v>2124</v>
      </c>
      <c r="P203" s="243">
        <f t="shared" si="10"/>
        <v>2265.6</v>
      </c>
      <c r="Q203" s="243">
        <f t="shared" si="10"/>
        <v>2407.1999999999998</v>
      </c>
      <c r="R203" s="243">
        <f t="shared" si="10"/>
        <v>2548.7999999999997</v>
      </c>
      <c r="S203" s="243">
        <f t="shared" si="10"/>
        <v>2690.3999999999996</v>
      </c>
      <c r="T203" s="243">
        <f t="shared" si="10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mergeCells count="121">
    <mergeCell ref="X38:Z38"/>
    <mergeCell ref="AA38:AC38"/>
    <mergeCell ref="X34:Z34"/>
    <mergeCell ref="AA34:AC34"/>
    <mergeCell ref="X35:Z35"/>
    <mergeCell ref="AA35:AC35"/>
    <mergeCell ref="X36:Z36"/>
    <mergeCell ref="AA36:AC36"/>
    <mergeCell ref="X33:Z33"/>
    <mergeCell ref="AA33:AC33"/>
    <mergeCell ref="S29:U30"/>
    <mergeCell ref="S27:U28"/>
    <mergeCell ref="X37:Z37"/>
    <mergeCell ref="AA37:AC37"/>
    <mergeCell ref="X29:Z29"/>
    <mergeCell ref="AA29:AC29"/>
    <mergeCell ref="X30:Z30"/>
    <mergeCell ref="AA30:AC30"/>
    <mergeCell ref="X31:Z31"/>
    <mergeCell ref="AA31:AC31"/>
    <mergeCell ref="X32:Z32"/>
    <mergeCell ref="AA32:AC32"/>
    <mergeCell ref="X26:Z26"/>
    <mergeCell ref="AA26:AC26"/>
    <mergeCell ref="X27:Z27"/>
    <mergeCell ref="AA27:AC27"/>
    <mergeCell ref="X28:Z28"/>
    <mergeCell ref="AA28:AC28"/>
    <mergeCell ref="S37:U37"/>
    <mergeCell ref="S38:U38"/>
    <mergeCell ref="X21:Z22"/>
    <mergeCell ref="AA21:AC22"/>
    <mergeCell ref="X23:Z23"/>
    <mergeCell ref="AA23:AC23"/>
    <mergeCell ref="X24:Z24"/>
    <mergeCell ref="AA24:AC24"/>
    <mergeCell ref="X25:Z25"/>
    <mergeCell ref="AA25:AC25"/>
    <mergeCell ref="S31:U31"/>
    <mergeCell ref="S32:U32"/>
    <mergeCell ref="P34:R34"/>
    <mergeCell ref="P35:R35"/>
    <mergeCell ref="P36:R36"/>
    <mergeCell ref="P37:R37"/>
    <mergeCell ref="S33:U33"/>
    <mergeCell ref="S34:U34"/>
    <mergeCell ref="S35:U35"/>
    <mergeCell ref="S36:U36"/>
    <mergeCell ref="P38:R38"/>
    <mergeCell ref="S21:U22"/>
    <mergeCell ref="P28:R28"/>
    <mergeCell ref="P29:R29"/>
    <mergeCell ref="P30:R30"/>
    <mergeCell ref="P31:R31"/>
    <mergeCell ref="P32:R32"/>
    <mergeCell ref="P33:R33"/>
    <mergeCell ref="P21:R22"/>
    <mergeCell ref="P23:R23"/>
    <mergeCell ref="P24:R24"/>
    <mergeCell ref="P25:R25"/>
    <mergeCell ref="P26:R26"/>
    <mergeCell ref="P27:R27"/>
    <mergeCell ref="M35:O35"/>
    <mergeCell ref="M36:O36"/>
    <mergeCell ref="M29:O29"/>
    <mergeCell ref="M30:O30"/>
    <mergeCell ref="M31:O31"/>
    <mergeCell ref="M32:O32"/>
    <mergeCell ref="M33:O33"/>
    <mergeCell ref="M23:O23"/>
    <mergeCell ref="M24:O24"/>
    <mergeCell ref="M25:O25"/>
    <mergeCell ref="M26:O26"/>
    <mergeCell ref="M27:O27"/>
    <mergeCell ref="M28:O28"/>
    <mergeCell ref="J32:L32"/>
    <mergeCell ref="J33:L33"/>
    <mergeCell ref="J34:L34"/>
    <mergeCell ref="J35:L35"/>
    <mergeCell ref="M37:O37"/>
    <mergeCell ref="M38:O38"/>
    <mergeCell ref="J37:L37"/>
    <mergeCell ref="J38:L38"/>
    <mergeCell ref="J36:L36"/>
    <mergeCell ref="M34:O34"/>
    <mergeCell ref="J25:L25"/>
    <mergeCell ref="J26:L26"/>
    <mergeCell ref="J27:L27"/>
    <mergeCell ref="J28:L28"/>
    <mergeCell ref="J30:L30"/>
    <mergeCell ref="J31:L31"/>
    <mergeCell ref="M55:N56"/>
    <mergeCell ref="M53:N54"/>
    <mergeCell ref="J45:L46"/>
    <mergeCell ref="M21:O22"/>
    <mergeCell ref="J21:L22"/>
    <mergeCell ref="S25:U26"/>
    <mergeCell ref="S23:U24"/>
    <mergeCell ref="J29:L29"/>
    <mergeCell ref="J23:L23"/>
    <mergeCell ref="J24:L24"/>
    <mergeCell ref="O63:P64"/>
    <mergeCell ref="M45:N46"/>
    <mergeCell ref="O45:P46"/>
    <mergeCell ref="M47:N48"/>
    <mergeCell ref="M49:N50"/>
    <mergeCell ref="M51:N52"/>
    <mergeCell ref="M63:N64"/>
    <mergeCell ref="M61:N62"/>
    <mergeCell ref="M59:N60"/>
    <mergeCell ref="M57:N58"/>
    <mergeCell ref="O65:P66"/>
    <mergeCell ref="M65:N66"/>
    <mergeCell ref="O47:P48"/>
    <mergeCell ref="O49:P50"/>
    <mergeCell ref="O51:P52"/>
    <mergeCell ref="O53:P54"/>
    <mergeCell ref="O55:P56"/>
    <mergeCell ref="O57:P58"/>
    <mergeCell ref="O59:P60"/>
    <mergeCell ref="O61:P62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B3925-14FE-D743-96D3-26E0BFCD5ABC}">
  <dimension ref="B1:AY109"/>
  <sheetViews>
    <sheetView zoomScale="90" zoomScaleNormal="90" workbookViewId="0">
      <selection activeCell="AC10" sqref="AC10"/>
    </sheetView>
  </sheetViews>
  <sheetFormatPr baseColWidth="10" defaultColWidth="7.1640625" defaultRowHeight="16" x14ac:dyDescent="0.15"/>
  <cols>
    <col min="1" max="1" width="3" style="344" customWidth="1"/>
    <col min="2" max="3" width="7.1640625" style="344" customWidth="1"/>
    <col min="4" max="14" width="6.83203125" style="344" customWidth="1"/>
    <col min="15" max="15" width="7.33203125" style="344" customWidth="1"/>
    <col min="16" max="29" width="6.83203125" style="344" customWidth="1"/>
    <col min="30" max="30" width="7.1640625" style="391" customWidth="1"/>
    <col min="31" max="16384" width="7.1640625" style="344"/>
  </cols>
  <sheetData>
    <row r="1" spans="2:51" x14ac:dyDescent="0.15">
      <c r="AF1" s="347"/>
      <c r="AP1" s="347"/>
    </row>
    <row r="2" spans="2:51" x14ac:dyDescent="0.15">
      <c r="F2" s="446" t="s">
        <v>159</v>
      </c>
      <c r="T2" s="446"/>
      <c r="AF2" s="347"/>
      <c r="AP2" s="347"/>
    </row>
    <row r="3" spans="2:51" x14ac:dyDescent="0.15">
      <c r="F3" s="346"/>
      <c r="AF3" s="347"/>
      <c r="AP3" s="347"/>
    </row>
    <row r="4" spans="2:51" x14ac:dyDescent="0.15">
      <c r="F4" s="346" t="s">
        <v>307</v>
      </c>
      <c r="G4" s="347"/>
      <c r="H4" s="347"/>
      <c r="I4" s="347"/>
      <c r="J4" s="347"/>
      <c r="K4" s="347"/>
      <c r="L4" s="346" t="s">
        <v>306</v>
      </c>
      <c r="M4" s="347"/>
      <c r="P4" s="346" t="s">
        <v>310</v>
      </c>
      <c r="Q4" s="448"/>
      <c r="R4" s="347"/>
      <c r="S4" s="347"/>
      <c r="T4" s="347"/>
      <c r="U4" s="347"/>
      <c r="V4" s="346" t="s">
        <v>311</v>
      </c>
      <c r="AA4" s="347"/>
      <c r="AF4" s="347"/>
      <c r="AP4" s="347"/>
    </row>
    <row r="5" spans="2:51" x14ac:dyDescent="0.15">
      <c r="F5" s="346" t="s">
        <v>308</v>
      </c>
      <c r="G5" s="347"/>
      <c r="H5" s="347"/>
      <c r="I5" s="347"/>
      <c r="J5" s="347"/>
      <c r="K5" s="347"/>
      <c r="L5" s="346" t="s">
        <v>309</v>
      </c>
      <c r="M5" s="347"/>
      <c r="P5" s="346" t="s">
        <v>312</v>
      </c>
      <c r="Q5" s="347"/>
      <c r="R5" s="347"/>
      <c r="S5" s="347"/>
      <c r="T5" s="347"/>
      <c r="U5" s="347"/>
      <c r="V5" s="346" t="s">
        <v>313</v>
      </c>
      <c r="AA5" s="347"/>
      <c r="AF5" s="347"/>
      <c r="AP5" s="347"/>
    </row>
    <row r="6" spans="2:51" x14ac:dyDescent="0.15">
      <c r="B6" s="391"/>
      <c r="C6" s="391"/>
      <c r="D6" s="391"/>
      <c r="E6" s="391"/>
      <c r="AF6" s="347"/>
      <c r="AP6" s="347"/>
    </row>
    <row r="7" spans="2:51" x14ac:dyDescent="0.15">
      <c r="B7" s="391"/>
      <c r="C7" s="391"/>
      <c r="D7" s="391"/>
      <c r="E7" s="391"/>
      <c r="G7" s="391"/>
      <c r="P7" s="457" t="s">
        <v>324</v>
      </c>
      <c r="R7" s="450" t="s">
        <v>323</v>
      </c>
      <c r="S7" s="451"/>
      <c r="T7" s="452"/>
      <c r="U7" s="453"/>
      <c r="W7" s="450" t="s">
        <v>323</v>
      </c>
      <c r="X7" s="451"/>
      <c r="Y7" s="452"/>
      <c r="Z7" s="453"/>
      <c r="AF7" s="347"/>
      <c r="AP7" s="347"/>
    </row>
    <row r="8" spans="2:51" x14ac:dyDescent="0.15">
      <c r="B8" s="391"/>
      <c r="C8" s="391"/>
      <c r="D8" s="391"/>
      <c r="E8" s="391"/>
      <c r="F8" s="391"/>
      <c r="G8" s="391"/>
      <c r="P8" s="458" t="s">
        <v>325</v>
      </c>
      <c r="R8" s="563" t="s">
        <v>314</v>
      </c>
      <c r="S8" s="564"/>
      <c r="T8" s="452" t="s">
        <v>319</v>
      </c>
      <c r="U8" s="453" t="s">
        <v>320</v>
      </c>
      <c r="W8" s="563" t="s">
        <v>315</v>
      </c>
      <c r="X8" s="564"/>
      <c r="Y8" s="452" t="s">
        <v>322</v>
      </c>
      <c r="Z8" s="453" t="s">
        <v>320</v>
      </c>
      <c r="AF8" s="347"/>
      <c r="AP8" s="347"/>
    </row>
    <row r="9" spans="2:51" x14ac:dyDescent="0.15">
      <c r="B9" s="391"/>
      <c r="C9" s="391"/>
      <c r="D9" s="391"/>
      <c r="E9" s="391"/>
      <c r="F9" s="391"/>
      <c r="G9" s="391"/>
      <c r="P9" s="456">
        <v>600</v>
      </c>
      <c r="R9" s="565" t="s">
        <v>316</v>
      </c>
      <c r="S9" s="566"/>
      <c r="T9" s="454">
        <v>5300</v>
      </c>
      <c r="U9" s="455">
        <v>7000</v>
      </c>
      <c r="W9" s="565" t="s">
        <v>316</v>
      </c>
      <c r="X9" s="566"/>
      <c r="Y9" s="454">
        <v>9400</v>
      </c>
      <c r="Z9" s="455">
        <v>11500</v>
      </c>
      <c r="AF9" s="347"/>
      <c r="AP9" s="347"/>
    </row>
    <row r="10" spans="2:51" x14ac:dyDescent="0.15">
      <c r="B10" s="391"/>
      <c r="C10" s="391"/>
      <c r="D10" s="391"/>
      <c r="E10" s="391"/>
      <c r="F10" s="391"/>
      <c r="G10" s="391"/>
      <c r="P10" s="459"/>
      <c r="R10" s="565" t="s">
        <v>317</v>
      </c>
      <c r="S10" s="566"/>
      <c r="T10" s="454">
        <v>6800</v>
      </c>
      <c r="U10" s="455">
        <v>7400</v>
      </c>
      <c r="W10" s="565" t="s">
        <v>317</v>
      </c>
      <c r="X10" s="566"/>
      <c r="Y10" s="454">
        <v>10000</v>
      </c>
      <c r="Z10" s="455">
        <v>11500</v>
      </c>
      <c r="AF10" s="347"/>
      <c r="AP10" s="347"/>
    </row>
    <row r="11" spans="2:51" x14ac:dyDescent="0.15">
      <c r="B11" s="391"/>
      <c r="C11" s="391"/>
      <c r="D11" s="391"/>
      <c r="E11" s="391"/>
      <c r="F11" s="391"/>
      <c r="G11" s="391"/>
      <c r="P11" s="459"/>
      <c r="R11" s="565" t="s">
        <v>321</v>
      </c>
      <c r="S11" s="566"/>
      <c r="T11" s="454">
        <v>7600</v>
      </c>
      <c r="U11" s="455">
        <v>9500</v>
      </c>
      <c r="W11" s="565" t="s">
        <v>321</v>
      </c>
      <c r="X11" s="566"/>
      <c r="Y11" s="454">
        <v>12700</v>
      </c>
      <c r="Z11" s="455">
        <v>14500</v>
      </c>
      <c r="AF11" s="347"/>
      <c r="AP11" s="347"/>
    </row>
    <row r="12" spans="2:51" x14ac:dyDescent="0.15">
      <c r="B12" s="391"/>
      <c r="C12" s="391"/>
      <c r="D12" s="391"/>
      <c r="E12" s="391"/>
      <c r="F12" s="391"/>
      <c r="G12" s="391"/>
      <c r="P12" s="389"/>
      <c r="R12" s="565" t="s">
        <v>318</v>
      </c>
      <c r="S12" s="566"/>
      <c r="T12" s="454">
        <v>8600</v>
      </c>
      <c r="U12" s="455">
        <v>10000</v>
      </c>
      <c r="W12" s="565" t="s">
        <v>318</v>
      </c>
      <c r="X12" s="566"/>
      <c r="Y12" s="454" t="s">
        <v>207</v>
      </c>
      <c r="Z12" s="455" t="s">
        <v>207</v>
      </c>
      <c r="AF12" s="347"/>
      <c r="AP12" s="347"/>
    </row>
    <row r="13" spans="2:51" ht="17" thickBot="1" x14ac:dyDescent="0.2">
      <c r="AF13" s="347"/>
      <c r="AP13" s="347"/>
    </row>
    <row r="14" spans="2:51" x14ac:dyDescent="0.15">
      <c r="B14" s="562" t="s">
        <v>29</v>
      </c>
      <c r="C14" s="562"/>
      <c r="D14" s="469">
        <v>150</v>
      </c>
      <c r="E14" s="469">
        <v>200</v>
      </c>
      <c r="F14" s="469">
        <v>250</v>
      </c>
      <c r="G14" s="469">
        <v>300</v>
      </c>
      <c r="H14" s="469">
        <v>350</v>
      </c>
      <c r="I14" s="469">
        <v>400</v>
      </c>
      <c r="J14" s="469">
        <v>450</v>
      </c>
      <c r="K14" s="469">
        <v>500</v>
      </c>
      <c r="L14" s="469">
        <v>550</v>
      </c>
      <c r="M14" s="469">
        <v>600</v>
      </c>
      <c r="P14" s="562" t="s">
        <v>29</v>
      </c>
      <c r="Q14" s="562"/>
      <c r="R14" s="469">
        <v>650</v>
      </c>
      <c r="S14" s="469">
        <v>700</v>
      </c>
      <c r="T14" s="469">
        <v>750</v>
      </c>
      <c r="U14" s="469">
        <v>800</v>
      </c>
      <c r="V14" s="469">
        <v>850</v>
      </c>
      <c r="W14" s="469">
        <v>900</v>
      </c>
      <c r="X14" s="469">
        <v>950</v>
      </c>
      <c r="Y14" s="469">
        <v>1000</v>
      </c>
      <c r="Z14" s="469"/>
      <c r="AA14" s="350"/>
      <c r="AB14" s="350"/>
      <c r="AC14" s="350"/>
      <c r="AD14" s="351"/>
      <c r="AE14" s="567" t="s">
        <v>0</v>
      </c>
      <c r="AF14" s="568"/>
      <c r="AG14" s="392">
        <v>150</v>
      </c>
      <c r="AH14" s="394">
        <v>200</v>
      </c>
      <c r="AI14" s="394">
        <v>250</v>
      </c>
      <c r="AJ14" s="393">
        <v>300</v>
      </c>
      <c r="AK14" s="392">
        <v>350</v>
      </c>
      <c r="AL14" s="394">
        <v>400</v>
      </c>
      <c r="AM14" s="394">
        <v>450</v>
      </c>
      <c r="AN14" s="394">
        <v>500</v>
      </c>
      <c r="AO14" s="394">
        <v>550</v>
      </c>
      <c r="AP14" s="393">
        <v>600</v>
      </c>
      <c r="AQ14" s="392">
        <v>650</v>
      </c>
      <c r="AR14" s="394">
        <v>700</v>
      </c>
      <c r="AS14" s="394">
        <v>750</v>
      </c>
      <c r="AT14" s="394">
        <v>800</v>
      </c>
      <c r="AU14" s="394">
        <v>850</v>
      </c>
      <c r="AV14" s="393">
        <v>900</v>
      </c>
      <c r="AW14" s="395">
        <v>950</v>
      </c>
      <c r="AX14" s="393">
        <v>1000</v>
      </c>
    </row>
    <row r="15" spans="2:51" ht="17" thickBot="1" x14ac:dyDescent="0.2">
      <c r="B15" s="562"/>
      <c r="C15" s="562"/>
      <c r="D15" s="469" t="s">
        <v>1</v>
      </c>
      <c r="E15" s="469" t="s">
        <v>2</v>
      </c>
      <c r="F15" s="469" t="s">
        <v>3</v>
      </c>
      <c r="G15" s="469" t="s">
        <v>4</v>
      </c>
      <c r="H15" s="469" t="s">
        <v>5</v>
      </c>
      <c r="I15" s="469" t="s">
        <v>6</v>
      </c>
      <c r="J15" s="469" t="s">
        <v>7</v>
      </c>
      <c r="K15" s="469" t="s">
        <v>8</v>
      </c>
      <c r="L15" s="469" t="s">
        <v>9</v>
      </c>
      <c r="M15" s="469" t="s">
        <v>10</v>
      </c>
      <c r="P15" s="562"/>
      <c r="Q15" s="562"/>
      <c r="R15" s="469" t="s">
        <v>11</v>
      </c>
      <c r="S15" s="469" t="s">
        <v>12</v>
      </c>
      <c r="T15" s="469" t="s">
        <v>13</v>
      </c>
      <c r="U15" s="469" t="s">
        <v>14</v>
      </c>
      <c r="V15" s="469" t="s">
        <v>15</v>
      </c>
      <c r="W15" s="469" t="s">
        <v>16</v>
      </c>
      <c r="X15" s="469" t="s">
        <v>17</v>
      </c>
      <c r="Y15" s="469" t="s">
        <v>18</v>
      </c>
      <c r="Z15" s="469"/>
      <c r="AA15" s="350"/>
      <c r="AB15" s="350"/>
      <c r="AC15" s="350"/>
      <c r="AD15" s="351"/>
      <c r="AE15" s="569"/>
      <c r="AF15" s="570"/>
      <c r="AG15" s="396" t="s">
        <v>1</v>
      </c>
      <c r="AH15" s="398" t="s">
        <v>2</v>
      </c>
      <c r="AI15" s="398" t="s">
        <v>3</v>
      </c>
      <c r="AJ15" s="397" t="s">
        <v>4</v>
      </c>
      <c r="AK15" s="396" t="s">
        <v>5</v>
      </c>
      <c r="AL15" s="398" t="s">
        <v>6</v>
      </c>
      <c r="AM15" s="398" t="s">
        <v>7</v>
      </c>
      <c r="AN15" s="398" t="s">
        <v>8</v>
      </c>
      <c r="AO15" s="398" t="s">
        <v>9</v>
      </c>
      <c r="AP15" s="397" t="s">
        <v>10</v>
      </c>
      <c r="AQ15" s="396" t="s">
        <v>11</v>
      </c>
      <c r="AR15" s="398" t="s">
        <v>12</v>
      </c>
      <c r="AS15" s="398" t="s">
        <v>13</v>
      </c>
      <c r="AT15" s="398" t="s">
        <v>14</v>
      </c>
      <c r="AU15" s="398" t="s">
        <v>15</v>
      </c>
      <c r="AV15" s="397" t="s">
        <v>16</v>
      </c>
      <c r="AW15" s="399" t="s">
        <v>17</v>
      </c>
      <c r="AX15" s="397" t="s">
        <v>18</v>
      </c>
      <c r="AY15" s="350"/>
    </row>
    <row r="16" spans="2:51" x14ac:dyDescent="0.15">
      <c r="B16" s="469">
        <v>150</v>
      </c>
      <c r="C16" s="469" t="s">
        <v>1</v>
      </c>
      <c r="D16" s="449">
        <v>660</v>
      </c>
      <c r="E16" s="449"/>
      <c r="F16" s="449"/>
      <c r="G16" s="449"/>
      <c r="H16" s="449"/>
      <c r="I16" s="449"/>
      <c r="J16" s="449"/>
      <c r="K16" s="449"/>
      <c r="L16" s="449"/>
      <c r="M16" s="449"/>
      <c r="P16" s="469">
        <v>150</v>
      </c>
      <c r="Q16" s="469" t="s">
        <v>1</v>
      </c>
      <c r="R16" s="449"/>
      <c r="S16" s="449"/>
      <c r="T16" s="449"/>
      <c r="U16" s="449"/>
      <c r="V16" s="449"/>
      <c r="W16" s="449"/>
      <c r="X16" s="449"/>
      <c r="Y16" s="449"/>
      <c r="Z16" s="449"/>
      <c r="AA16" s="400"/>
      <c r="AB16" s="400"/>
      <c r="AC16" s="400"/>
      <c r="AD16" s="401"/>
      <c r="AE16" s="392">
        <v>150</v>
      </c>
      <c r="AF16" s="393" t="s">
        <v>1</v>
      </c>
      <c r="AG16" s="402">
        <v>660</v>
      </c>
      <c r="AH16" s="403"/>
      <c r="AI16" s="403"/>
      <c r="AJ16" s="404"/>
      <c r="AK16" s="402"/>
      <c r="AL16" s="403"/>
      <c r="AM16" s="403"/>
      <c r="AN16" s="403"/>
      <c r="AO16" s="403"/>
      <c r="AP16" s="404"/>
      <c r="AQ16" s="402"/>
      <c r="AR16" s="403"/>
      <c r="AS16" s="403"/>
      <c r="AT16" s="403"/>
      <c r="AU16" s="403"/>
      <c r="AV16" s="404"/>
      <c r="AW16" s="405"/>
      <c r="AX16" s="404"/>
    </row>
    <row r="17" spans="2:50" x14ac:dyDescent="0.15">
      <c r="B17" s="469">
        <v>200</v>
      </c>
      <c r="C17" s="469" t="s">
        <v>2</v>
      </c>
      <c r="D17" s="449">
        <v>660</v>
      </c>
      <c r="E17" s="449">
        <v>660</v>
      </c>
      <c r="F17" s="449"/>
      <c r="G17" s="449"/>
      <c r="H17" s="449"/>
      <c r="I17" s="449"/>
      <c r="J17" s="449"/>
      <c r="K17" s="449"/>
      <c r="L17" s="449"/>
      <c r="M17" s="449"/>
      <c r="P17" s="469">
        <v>200</v>
      </c>
      <c r="Q17" s="469" t="s">
        <v>2</v>
      </c>
      <c r="R17" s="449"/>
      <c r="S17" s="449"/>
      <c r="T17" s="449"/>
      <c r="U17" s="449"/>
      <c r="V17" s="449"/>
      <c r="W17" s="449"/>
      <c r="X17" s="449"/>
      <c r="Y17" s="449"/>
      <c r="Z17" s="449"/>
      <c r="AA17" s="400"/>
      <c r="AB17" s="400"/>
      <c r="AC17"/>
      <c r="AD17" s="401"/>
      <c r="AE17" s="406">
        <v>200</v>
      </c>
      <c r="AF17" s="407" t="s">
        <v>2</v>
      </c>
      <c r="AG17" s="408">
        <v>660</v>
      </c>
      <c r="AH17" s="409">
        <v>660</v>
      </c>
      <c r="AI17" s="409"/>
      <c r="AJ17" s="410"/>
      <c r="AK17" s="408"/>
      <c r="AL17" s="409"/>
      <c r="AM17" s="409"/>
      <c r="AN17" s="409"/>
      <c r="AO17" s="409"/>
      <c r="AP17" s="410"/>
      <c r="AQ17" s="408"/>
      <c r="AR17" s="409"/>
      <c r="AS17" s="409"/>
      <c r="AT17" s="409"/>
      <c r="AU17" s="409"/>
      <c r="AV17" s="410"/>
      <c r="AW17" s="411"/>
      <c r="AX17" s="410"/>
    </row>
    <row r="18" spans="2:50" x14ac:dyDescent="0.15">
      <c r="B18" s="469">
        <v>250</v>
      </c>
      <c r="C18" s="469" t="s">
        <v>3</v>
      </c>
      <c r="D18" s="449">
        <v>660</v>
      </c>
      <c r="E18" s="449">
        <v>660</v>
      </c>
      <c r="F18" s="449">
        <v>660</v>
      </c>
      <c r="G18" s="449"/>
      <c r="H18" s="449"/>
      <c r="I18" s="449"/>
      <c r="J18" s="449"/>
      <c r="K18" s="449"/>
      <c r="L18" s="449"/>
      <c r="M18" s="449"/>
      <c r="P18" s="469">
        <v>250</v>
      </c>
      <c r="Q18" s="469" t="s">
        <v>3</v>
      </c>
      <c r="R18" s="449"/>
      <c r="S18" s="449"/>
      <c r="T18" s="449"/>
      <c r="U18" s="449"/>
      <c r="V18" s="449"/>
      <c r="W18" s="449"/>
      <c r="X18" s="449"/>
      <c r="Y18" s="449"/>
      <c r="Z18" s="449"/>
      <c r="AA18" s="400"/>
      <c r="AB18" s="400"/>
      <c r="AC18" s="400"/>
      <c r="AD18" s="401"/>
      <c r="AE18" s="406">
        <v>250</v>
      </c>
      <c r="AF18" s="407" t="s">
        <v>3</v>
      </c>
      <c r="AG18" s="408">
        <v>660</v>
      </c>
      <c r="AH18" s="409">
        <v>660</v>
      </c>
      <c r="AI18" s="409">
        <v>660</v>
      </c>
      <c r="AJ18" s="410"/>
      <c r="AK18" s="408"/>
      <c r="AL18" s="409"/>
      <c r="AM18" s="409"/>
      <c r="AN18" s="409"/>
      <c r="AO18" s="409"/>
      <c r="AP18" s="410"/>
      <c r="AQ18" s="408"/>
      <c r="AR18" s="409"/>
      <c r="AS18" s="409"/>
      <c r="AT18" s="409"/>
      <c r="AU18" s="409"/>
      <c r="AV18" s="410"/>
      <c r="AW18" s="411"/>
      <c r="AX18" s="410"/>
    </row>
    <row r="19" spans="2:50" ht="17" thickBot="1" x14ac:dyDescent="0.2">
      <c r="B19" s="469">
        <v>300</v>
      </c>
      <c r="C19" s="469" t="s">
        <v>4</v>
      </c>
      <c r="D19" s="449">
        <v>660</v>
      </c>
      <c r="E19" s="449">
        <v>660</v>
      </c>
      <c r="F19" s="449">
        <v>660</v>
      </c>
      <c r="G19" s="449">
        <v>880</v>
      </c>
      <c r="H19" s="449"/>
      <c r="I19" s="449"/>
      <c r="J19" s="449"/>
      <c r="K19" s="449"/>
      <c r="L19" s="449"/>
      <c r="M19" s="449"/>
      <c r="P19" s="469">
        <v>300</v>
      </c>
      <c r="Q19" s="469" t="s">
        <v>4</v>
      </c>
      <c r="R19" s="449"/>
      <c r="S19" s="449"/>
      <c r="T19" s="449"/>
      <c r="U19" s="449"/>
      <c r="V19" s="449"/>
      <c r="W19" s="449"/>
      <c r="X19" s="449"/>
      <c r="Y19" s="449"/>
      <c r="Z19" s="449"/>
      <c r="AA19"/>
      <c r="AB19" s="400"/>
      <c r="AC19" s="400"/>
      <c r="AD19" s="401"/>
      <c r="AE19" s="396">
        <v>300</v>
      </c>
      <c r="AF19" s="397" t="s">
        <v>4</v>
      </c>
      <c r="AG19" s="412">
        <v>660</v>
      </c>
      <c r="AH19" s="413">
        <v>660</v>
      </c>
      <c r="AI19" s="413">
        <v>660</v>
      </c>
      <c r="AJ19" s="414">
        <v>880</v>
      </c>
      <c r="AK19" s="412"/>
      <c r="AL19" s="413"/>
      <c r="AM19" s="413"/>
      <c r="AN19" s="413"/>
      <c r="AO19" s="413"/>
      <c r="AP19" s="414"/>
      <c r="AQ19" s="412"/>
      <c r="AR19" s="413"/>
      <c r="AS19" s="413"/>
      <c r="AT19" s="413"/>
      <c r="AU19" s="413"/>
      <c r="AV19" s="414"/>
      <c r="AW19" s="415"/>
      <c r="AX19" s="414"/>
    </row>
    <row r="20" spans="2:50" x14ac:dyDescent="0.15">
      <c r="B20" s="469">
        <v>350</v>
      </c>
      <c r="C20" s="469" t="s">
        <v>5</v>
      </c>
      <c r="D20" s="449">
        <v>880</v>
      </c>
      <c r="E20" s="449">
        <v>880</v>
      </c>
      <c r="F20" s="449">
        <v>880</v>
      </c>
      <c r="G20" s="449">
        <v>990</v>
      </c>
      <c r="H20" s="449">
        <v>1100</v>
      </c>
      <c r="I20" s="449"/>
      <c r="J20" s="449"/>
      <c r="K20" s="449"/>
      <c r="L20" s="449"/>
      <c r="M20" s="449"/>
      <c r="P20" s="469">
        <v>350</v>
      </c>
      <c r="Q20" s="469" t="s">
        <v>5</v>
      </c>
      <c r="R20" s="449"/>
      <c r="S20" s="449"/>
      <c r="T20" s="449"/>
      <c r="U20" s="449"/>
      <c r="V20" s="449"/>
      <c r="W20" s="449"/>
      <c r="X20" s="449"/>
      <c r="Y20" s="449"/>
      <c r="Z20" s="449"/>
      <c r="AA20" s="400"/>
      <c r="AB20" s="400"/>
      <c r="AC20" s="400"/>
      <c r="AD20" s="401"/>
      <c r="AE20" s="416">
        <v>350</v>
      </c>
      <c r="AF20" s="417" t="s">
        <v>5</v>
      </c>
      <c r="AG20" s="418">
        <v>880</v>
      </c>
      <c r="AH20" s="389">
        <v>880</v>
      </c>
      <c r="AI20" s="389">
        <v>880</v>
      </c>
      <c r="AJ20" s="419">
        <v>990</v>
      </c>
      <c r="AK20" s="418">
        <v>1100</v>
      </c>
      <c r="AL20" s="389"/>
      <c r="AM20" s="389"/>
      <c r="AN20" s="389"/>
      <c r="AO20" s="389"/>
      <c r="AP20" s="419"/>
      <c r="AQ20" s="418"/>
      <c r="AR20" s="389"/>
      <c r="AS20" s="389"/>
      <c r="AT20" s="389"/>
      <c r="AU20" s="389"/>
      <c r="AV20" s="419"/>
      <c r="AW20" s="365"/>
      <c r="AX20" s="419"/>
    </row>
    <row r="21" spans="2:50" x14ac:dyDescent="0.15">
      <c r="B21" s="469">
        <v>400</v>
      </c>
      <c r="C21" s="469" t="s">
        <v>6</v>
      </c>
      <c r="D21" s="449">
        <v>990</v>
      </c>
      <c r="E21" s="449">
        <v>990</v>
      </c>
      <c r="F21" s="449">
        <v>990</v>
      </c>
      <c r="G21" s="449">
        <v>1100</v>
      </c>
      <c r="H21" s="449">
        <v>1320</v>
      </c>
      <c r="I21" s="449">
        <v>1430</v>
      </c>
      <c r="J21" s="449"/>
      <c r="K21" s="449"/>
      <c r="L21" s="449"/>
      <c r="M21" s="449"/>
      <c r="P21" s="469">
        <v>400</v>
      </c>
      <c r="Q21" s="469" t="s">
        <v>6</v>
      </c>
      <c r="R21" s="449"/>
      <c r="S21" s="449"/>
      <c r="T21" s="449"/>
      <c r="U21" s="449"/>
      <c r="V21" s="449"/>
      <c r="W21" s="449"/>
      <c r="X21" s="449"/>
      <c r="Y21" s="449"/>
      <c r="Z21" s="449"/>
      <c r="AA21" s="400"/>
      <c r="AB21" s="400"/>
      <c r="AC21" s="400"/>
      <c r="AD21" s="401"/>
      <c r="AE21" s="406">
        <v>400</v>
      </c>
      <c r="AF21" s="407" t="s">
        <v>6</v>
      </c>
      <c r="AG21" s="408">
        <v>990</v>
      </c>
      <c r="AH21" s="409">
        <v>990</v>
      </c>
      <c r="AI21" s="409">
        <v>990</v>
      </c>
      <c r="AJ21" s="410">
        <v>1100</v>
      </c>
      <c r="AK21" s="408">
        <v>1320</v>
      </c>
      <c r="AL21" s="420">
        <v>1430</v>
      </c>
      <c r="AM21" s="409"/>
      <c r="AN21" s="409"/>
      <c r="AO21" s="409"/>
      <c r="AP21" s="410"/>
      <c r="AQ21" s="408"/>
      <c r="AR21" s="409"/>
      <c r="AS21" s="409"/>
      <c r="AT21" s="409"/>
      <c r="AU21" s="409"/>
      <c r="AV21" s="410"/>
      <c r="AW21" s="411"/>
      <c r="AX21" s="410"/>
    </row>
    <row r="22" spans="2:50" x14ac:dyDescent="0.15">
      <c r="B22" s="469">
        <v>450</v>
      </c>
      <c r="C22" s="469" t="s">
        <v>7</v>
      </c>
      <c r="D22" s="449">
        <v>1100</v>
      </c>
      <c r="E22" s="449">
        <v>1100</v>
      </c>
      <c r="F22" s="449">
        <v>1100</v>
      </c>
      <c r="G22" s="449">
        <v>1320</v>
      </c>
      <c r="H22" s="449">
        <v>1430</v>
      </c>
      <c r="I22" s="449">
        <v>1540</v>
      </c>
      <c r="J22" s="449">
        <v>1650</v>
      </c>
      <c r="K22" s="449"/>
      <c r="L22" s="449"/>
      <c r="M22" s="449"/>
      <c r="P22" s="469">
        <v>450</v>
      </c>
      <c r="Q22" s="469" t="s">
        <v>7</v>
      </c>
      <c r="R22" s="449"/>
      <c r="S22" s="449"/>
      <c r="T22" s="449"/>
      <c r="U22" s="449"/>
      <c r="V22" s="449"/>
      <c r="W22" s="449"/>
      <c r="X22" s="449"/>
      <c r="Y22" s="449"/>
      <c r="Z22" s="449"/>
      <c r="AA22" s="400"/>
      <c r="AB22" s="400"/>
      <c r="AC22" s="400"/>
      <c r="AD22" s="401"/>
      <c r="AE22" s="406">
        <v>450</v>
      </c>
      <c r="AF22" s="407" t="s">
        <v>7</v>
      </c>
      <c r="AG22" s="408">
        <v>1100</v>
      </c>
      <c r="AH22" s="409">
        <v>1100</v>
      </c>
      <c r="AI22" s="409">
        <v>1100</v>
      </c>
      <c r="AJ22" s="410">
        <v>1320</v>
      </c>
      <c r="AK22" s="421">
        <v>1430</v>
      </c>
      <c r="AL22" s="409">
        <v>1540</v>
      </c>
      <c r="AM22" s="409">
        <v>1650</v>
      </c>
      <c r="AN22" s="409"/>
      <c r="AO22" s="409"/>
      <c r="AP22" s="410"/>
      <c r="AQ22" s="408"/>
      <c r="AR22" s="409"/>
      <c r="AS22" s="409"/>
      <c r="AT22" s="409"/>
      <c r="AU22" s="409"/>
      <c r="AV22" s="410"/>
      <c r="AW22" s="411"/>
      <c r="AX22" s="410"/>
    </row>
    <row r="23" spans="2:50" x14ac:dyDescent="0.15">
      <c r="B23" s="469">
        <v>500</v>
      </c>
      <c r="C23" s="469" t="s">
        <v>8</v>
      </c>
      <c r="D23" s="449">
        <v>1320</v>
      </c>
      <c r="E23" s="449">
        <v>1320</v>
      </c>
      <c r="F23" s="449">
        <v>1320</v>
      </c>
      <c r="G23" s="449">
        <v>1430</v>
      </c>
      <c r="H23" s="449">
        <v>1540</v>
      </c>
      <c r="I23" s="449">
        <v>1650</v>
      </c>
      <c r="J23" s="449">
        <v>1760</v>
      </c>
      <c r="K23" s="449">
        <v>1870</v>
      </c>
      <c r="L23" s="449"/>
      <c r="M23" s="449"/>
      <c r="P23" s="469">
        <v>500</v>
      </c>
      <c r="Q23" s="469" t="s">
        <v>8</v>
      </c>
      <c r="R23" s="449"/>
      <c r="S23" s="449"/>
      <c r="T23" s="449"/>
      <c r="U23" s="449"/>
      <c r="V23" s="449"/>
      <c r="W23" s="449"/>
      <c r="X23" s="449"/>
      <c r="Y23" s="449"/>
      <c r="Z23" s="449"/>
      <c r="AA23" s="400"/>
      <c r="AB23" s="400"/>
      <c r="AC23" s="400"/>
      <c r="AD23" s="401"/>
      <c r="AE23" s="406">
        <v>500</v>
      </c>
      <c r="AF23" s="407" t="s">
        <v>8</v>
      </c>
      <c r="AG23" s="408">
        <v>1320</v>
      </c>
      <c r="AH23" s="409">
        <v>1320</v>
      </c>
      <c r="AI23" s="409">
        <v>1320</v>
      </c>
      <c r="AJ23" s="422">
        <v>1430</v>
      </c>
      <c r="AK23" s="408">
        <v>1540</v>
      </c>
      <c r="AL23" s="409">
        <v>1650</v>
      </c>
      <c r="AM23" s="409">
        <v>1760</v>
      </c>
      <c r="AN23" s="409">
        <v>1870</v>
      </c>
      <c r="AO23" s="409"/>
      <c r="AP23" s="410"/>
      <c r="AQ23" s="408"/>
      <c r="AR23" s="409"/>
      <c r="AS23" s="409"/>
      <c r="AT23" s="409"/>
      <c r="AU23" s="409"/>
      <c r="AV23" s="410"/>
      <c r="AW23" s="411"/>
      <c r="AX23" s="410"/>
    </row>
    <row r="24" spans="2:50" x14ac:dyDescent="0.15">
      <c r="B24" s="469">
        <v>550</v>
      </c>
      <c r="C24" s="469" t="s">
        <v>9</v>
      </c>
      <c r="D24" s="449">
        <v>1430</v>
      </c>
      <c r="E24" s="449">
        <v>1430</v>
      </c>
      <c r="F24" s="449">
        <v>1430</v>
      </c>
      <c r="G24" s="449">
        <v>1540</v>
      </c>
      <c r="H24" s="449">
        <v>1650</v>
      </c>
      <c r="I24" s="449">
        <v>1760</v>
      </c>
      <c r="J24" s="449">
        <v>1870</v>
      </c>
      <c r="K24" s="449">
        <v>1980</v>
      </c>
      <c r="L24" s="449">
        <v>2090</v>
      </c>
      <c r="M24" s="449"/>
      <c r="P24" s="469">
        <v>550</v>
      </c>
      <c r="Q24" s="469" t="s">
        <v>9</v>
      </c>
      <c r="R24" s="449"/>
      <c r="S24" s="449"/>
      <c r="T24" s="449"/>
      <c r="U24" s="449"/>
      <c r="V24" s="449"/>
      <c r="W24" s="449"/>
      <c r="X24" s="449"/>
      <c r="Y24" s="449"/>
      <c r="Z24" s="449"/>
      <c r="AA24" s="400"/>
      <c r="AB24" s="400"/>
      <c r="AC24" s="400"/>
      <c r="AD24" s="401"/>
      <c r="AE24" s="406">
        <v>550</v>
      </c>
      <c r="AF24" s="407" t="s">
        <v>9</v>
      </c>
      <c r="AG24" s="421">
        <v>1430</v>
      </c>
      <c r="AH24" s="420">
        <v>1430</v>
      </c>
      <c r="AI24" s="420">
        <v>1430</v>
      </c>
      <c r="AJ24" s="410">
        <v>1540</v>
      </c>
      <c r="AK24" s="408">
        <v>1650</v>
      </c>
      <c r="AL24" s="409">
        <v>1760</v>
      </c>
      <c r="AM24" s="409">
        <v>1870</v>
      </c>
      <c r="AN24" s="409">
        <v>1980</v>
      </c>
      <c r="AO24" s="409">
        <v>2090</v>
      </c>
      <c r="AP24" s="410"/>
      <c r="AQ24" s="408"/>
      <c r="AR24" s="409"/>
      <c r="AS24" s="409"/>
      <c r="AT24" s="409"/>
      <c r="AU24" s="409"/>
      <c r="AV24" s="410"/>
      <c r="AW24" s="411"/>
      <c r="AX24" s="410"/>
    </row>
    <row r="25" spans="2:50" s="391" customFormat="1" ht="17" thickBot="1" x14ac:dyDescent="0.2">
      <c r="B25" s="469">
        <v>600</v>
      </c>
      <c r="C25" s="469" t="s">
        <v>10</v>
      </c>
      <c r="D25" s="449">
        <v>1540</v>
      </c>
      <c r="E25" s="449">
        <v>1540</v>
      </c>
      <c r="F25" s="449">
        <v>1540</v>
      </c>
      <c r="G25" s="449">
        <v>1650</v>
      </c>
      <c r="H25" s="449">
        <v>1760</v>
      </c>
      <c r="I25" s="449">
        <v>1870</v>
      </c>
      <c r="J25" s="449">
        <v>1980</v>
      </c>
      <c r="K25" s="449">
        <v>2090</v>
      </c>
      <c r="L25" s="449">
        <v>2200</v>
      </c>
      <c r="M25" s="449">
        <v>2420</v>
      </c>
      <c r="P25" s="469">
        <v>600</v>
      </c>
      <c r="Q25" s="469" t="s">
        <v>10</v>
      </c>
      <c r="R25" s="449"/>
      <c r="S25" s="449"/>
      <c r="T25" s="449"/>
      <c r="U25" s="449"/>
      <c r="V25" s="449"/>
      <c r="W25" s="449"/>
      <c r="X25" s="449"/>
      <c r="Y25" s="449"/>
      <c r="Z25" s="449"/>
      <c r="AA25" s="400"/>
      <c r="AB25" s="400"/>
      <c r="AC25" s="400"/>
      <c r="AD25" s="401"/>
      <c r="AE25" s="423">
        <v>600</v>
      </c>
      <c r="AF25" s="424" t="s">
        <v>10</v>
      </c>
      <c r="AG25" s="425">
        <v>1540</v>
      </c>
      <c r="AH25" s="426">
        <v>1540</v>
      </c>
      <c r="AI25" s="426">
        <v>1540</v>
      </c>
      <c r="AJ25" s="427">
        <v>1650</v>
      </c>
      <c r="AK25" s="425">
        <v>1760</v>
      </c>
      <c r="AL25" s="426">
        <v>1870</v>
      </c>
      <c r="AM25" s="426">
        <v>1980</v>
      </c>
      <c r="AN25" s="426">
        <v>2090</v>
      </c>
      <c r="AO25" s="426">
        <v>2200</v>
      </c>
      <c r="AP25" s="428">
        <v>2420</v>
      </c>
      <c r="AQ25" s="425"/>
      <c r="AR25" s="426"/>
      <c r="AS25" s="426"/>
      <c r="AT25" s="426"/>
      <c r="AU25" s="426"/>
      <c r="AV25" s="427"/>
      <c r="AW25" s="429"/>
      <c r="AX25" s="427"/>
    </row>
    <row r="26" spans="2:50" x14ac:dyDescent="0.15">
      <c r="B26" s="469">
        <v>650</v>
      </c>
      <c r="C26" s="469" t="s">
        <v>11</v>
      </c>
      <c r="D26" s="449">
        <v>1650</v>
      </c>
      <c r="E26" s="449">
        <v>1650</v>
      </c>
      <c r="F26" s="449">
        <v>1650</v>
      </c>
      <c r="G26" s="449">
        <v>1760</v>
      </c>
      <c r="H26" s="449">
        <v>1870</v>
      </c>
      <c r="I26" s="449">
        <v>1980</v>
      </c>
      <c r="J26" s="449">
        <v>2090</v>
      </c>
      <c r="K26" s="449">
        <v>2200</v>
      </c>
      <c r="L26" s="449">
        <v>2420</v>
      </c>
      <c r="M26" s="449">
        <v>2530</v>
      </c>
      <c r="P26" s="469">
        <v>650</v>
      </c>
      <c r="Q26" s="469" t="s">
        <v>11</v>
      </c>
      <c r="R26" s="449">
        <v>2640</v>
      </c>
      <c r="S26" s="449"/>
      <c r="T26" s="449"/>
      <c r="U26" s="449"/>
      <c r="V26" s="449"/>
      <c r="W26" s="449"/>
      <c r="X26" s="449"/>
      <c r="Y26" s="449"/>
      <c r="Z26" s="449"/>
      <c r="AA26" s="400"/>
      <c r="AB26" s="400"/>
      <c r="AC26" s="400"/>
      <c r="AD26" s="401"/>
      <c r="AE26" s="392">
        <v>650</v>
      </c>
      <c r="AF26" s="393" t="s">
        <v>11</v>
      </c>
      <c r="AG26" s="402">
        <v>1650</v>
      </c>
      <c r="AH26" s="403">
        <v>1650</v>
      </c>
      <c r="AI26" s="403">
        <v>1650</v>
      </c>
      <c r="AJ26" s="404">
        <v>1760</v>
      </c>
      <c r="AK26" s="402">
        <v>1870</v>
      </c>
      <c r="AL26" s="403">
        <v>1980</v>
      </c>
      <c r="AM26" s="403">
        <v>2090</v>
      </c>
      <c r="AN26" s="403">
        <v>2200</v>
      </c>
      <c r="AO26" s="430">
        <v>2420</v>
      </c>
      <c r="AP26" s="404">
        <v>2530</v>
      </c>
      <c r="AQ26" s="402">
        <v>2640</v>
      </c>
      <c r="AR26" s="403"/>
      <c r="AS26" s="403"/>
      <c r="AT26" s="403"/>
      <c r="AU26" s="403"/>
      <c r="AV26" s="404"/>
      <c r="AW26" s="405"/>
      <c r="AX26" s="404"/>
    </row>
    <row r="27" spans="2:50" x14ac:dyDescent="0.15">
      <c r="B27" s="469">
        <v>700</v>
      </c>
      <c r="C27" s="469" t="s">
        <v>12</v>
      </c>
      <c r="D27" s="449">
        <v>1760</v>
      </c>
      <c r="E27" s="449">
        <v>1760</v>
      </c>
      <c r="F27" s="449">
        <v>1760</v>
      </c>
      <c r="G27" s="449">
        <v>1870</v>
      </c>
      <c r="H27" s="449">
        <v>1980</v>
      </c>
      <c r="I27" s="449">
        <v>2090</v>
      </c>
      <c r="J27" s="449">
        <v>2200</v>
      </c>
      <c r="K27" s="449">
        <v>2420</v>
      </c>
      <c r="L27" s="449">
        <v>2530</v>
      </c>
      <c r="M27" s="449">
        <v>2640</v>
      </c>
      <c r="P27" s="469">
        <v>700</v>
      </c>
      <c r="Q27" s="469" t="s">
        <v>12</v>
      </c>
      <c r="R27" s="449">
        <v>2750</v>
      </c>
      <c r="S27" s="449">
        <v>2860</v>
      </c>
      <c r="T27" s="449"/>
      <c r="U27" s="449"/>
      <c r="V27" s="449"/>
      <c r="W27" s="449"/>
      <c r="X27" s="449"/>
      <c r="Y27" s="449"/>
      <c r="Z27" s="449"/>
      <c r="AA27" s="400"/>
      <c r="AB27" s="400"/>
      <c r="AC27" s="400"/>
      <c r="AD27" s="401"/>
      <c r="AE27" s="406">
        <v>700</v>
      </c>
      <c r="AF27" s="407" t="s">
        <v>12</v>
      </c>
      <c r="AG27" s="408">
        <v>1760</v>
      </c>
      <c r="AH27" s="409">
        <v>1760</v>
      </c>
      <c r="AI27" s="409">
        <v>1760</v>
      </c>
      <c r="AJ27" s="410">
        <v>1870</v>
      </c>
      <c r="AK27" s="408">
        <v>1980</v>
      </c>
      <c r="AL27" s="409">
        <v>2090</v>
      </c>
      <c r="AM27" s="409">
        <v>2200</v>
      </c>
      <c r="AN27" s="420">
        <v>2420</v>
      </c>
      <c r="AO27" s="409">
        <v>2530</v>
      </c>
      <c r="AP27" s="410">
        <v>2640</v>
      </c>
      <c r="AQ27" s="408">
        <v>2750</v>
      </c>
      <c r="AR27" s="409">
        <v>2860</v>
      </c>
      <c r="AS27" s="409"/>
      <c r="AT27" s="409"/>
      <c r="AU27" s="409"/>
      <c r="AV27" s="410"/>
      <c r="AW27" s="411"/>
      <c r="AX27" s="410"/>
    </row>
    <row r="28" spans="2:50" x14ac:dyDescent="0.15">
      <c r="B28" s="469">
        <v>750</v>
      </c>
      <c r="C28" s="469" t="s">
        <v>13</v>
      </c>
      <c r="D28" s="449">
        <v>1870</v>
      </c>
      <c r="E28" s="449">
        <v>1870</v>
      </c>
      <c r="F28" s="449">
        <v>1870</v>
      </c>
      <c r="G28" s="449">
        <v>1980</v>
      </c>
      <c r="H28" s="449">
        <v>2090</v>
      </c>
      <c r="I28" s="449">
        <v>2200</v>
      </c>
      <c r="J28" s="449">
        <v>2420</v>
      </c>
      <c r="K28" s="449">
        <v>2530</v>
      </c>
      <c r="L28" s="449">
        <v>2640</v>
      </c>
      <c r="M28" s="449">
        <v>2750</v>
      </c>
      <c r="P28" s="469">
        <v>750</v>
      </c>
      <c r="Q28" s="469" t="s">
        <v>13</v>
      </c>
      <c r="R28" s="449">
        <v>2860</v>
      </c>
      <c r="S28" s="449">
        <v>2970</v>
      </c>
      <c r="T28" s="449">
        <v>3080</v>
      </c>
      <c r="U28" s="449"/>
      <c r="V28" s="449"/>
      <c r="W28" s="449"/>
      <c r="X28" s="449"/>
      <c r="Y28" s="449"/>
      <c r="Z28" s="449"/>
      <c r="AA28" s="400"/>
      <c r="AB28" s="400"/>
      <c r="AC28" s="400"/>
      <c r="AD28" s="401"/>
      <c r="AE28" s="406">
        <v>750</v>
      </c>
      <c r="AF28" s="407" t="s">
        <v>13</v>
      </c>
      <c r="AG28" s="408">
        <v>1870</v>
      </c>
      <c r="AH28" s="409">
        <v>1870</v>
      </c>
      <c r="AI28" s="409">
        <v>1870</v>
      </c>
      <c r="AJ28" s="410">
        <v>1980</v>
      </c>
      <c r="AK28" s="408">
        <v>2090</v>
      </c>
      <c r="AL28" s="409">
        <v>2200</v>
      </c>
      <c r="AM28" s="420">
        <v>2420</v>
      </c>
      <c r="AN28" s="409">
        <v>2530</v>
      </c>
      <c r="AO28" s="409">
        <v>2640</v>
      </c>
      <c r="AP28" s="410">
        <v>2750</v>
      </c>
      <c r="AQ28" s="408">
        <v>2860</v>
      </c>
      <c r="AR28" s="409">
        <v>2970</v>
      </c>
      <c r="AS28" s="409">
        <v>3080</v>
      </c>
      <c r="AT28" s="409"/>
      <c r="AU28" s="409"/>
      <c r="AV28" s="410"/>
      <c r="AW28" s="411"/>
      <c r="AX28" s="410"/>
    </row>
    <row r="29" spans="2:50" x14ac:dyDescent="0.15">
      <c r="B29" s="469">
        <v>800</v>
      </c>
      <c r="C29" s="469" t="s">
        <v>14</v>
      </c>
      <c r="D29" s="449">
        <v>1980</v>
      </c>
      <c r="E29" s="449">
        <v>1980</v>
      </c>
      <c r="F29" s="449">
        <v>1980</v>
      </c>
      <c r="G29" s="449">
        <v>2090</v>
      </c>
      <c r="H29" s="449">
        <v>2200</v>
      </c>
      <c r="I29" s="449">
        <v>2420</v>
      </c>
      <c r="J29" s="449">
        <v>2530</v>
      </c>
      <c r="K29" s="449">
        <v>2640</v>
      </c>
      <c r="L29" s="449">
        <v>2750</v>
      </c>
      <c r="M29" s="449">
        <v>2860</v>
      </c>
      <c r="P29" s="469">
        <v>800</v>
      </c>
      <c r="Q29" s="469" t="s">
        <v>14</v>
      </c>
      <c r="R29" s="449">
        <v>2970</v>
      </c>
      <c r="S29" s="449">
        <v>3080</v>
      </c>
      <c r="T29" s="449">
        <v>3190</v>
      </c>
      <c r="U29" s="449">
        <v>3300</v>
      </c>
      <c r="V29" s="449"/>
      <c r="W29" s="449"/>
      <c r="X29" s="449"/>
      <c r="Y29" s="449"/>
      <c r="Z29" s="449"/>
      <c r="AA29" s="400"/>
      <c r="AB29" s="400"/>
      <c r="AC29" s="400"/>
      <c r="AD29" s="401"/>
      <c r="AE29" s="406">
        <v>800</v>
      </c>
      <c r="AF29" s="407" t="s">
        <v>14</v>
      </c>
      <c r="AG29" s="408">
        <v>1980</v>
      </c>
      <c r="AH29" s="409">
        <v>1980</v>
      </c>
      <c r="AI29" s="409">
        <v>1980</v>
      </c>
      <c r="AJ29" s="410">
        <v>2090</v>
      </c>
      <c r="AK29" s="408">
        <v>2200</v>
      </c>
      <c r="AL29" s="420">
        <v>2420</v>
      </c>
      <c r="AM29" s="409">
        <v>2530</v>
      </c>
      <c r="AN29" s="409">
        <v>2640</v>
      </c>
      <c r="AO29" s="409">
        <v>2750</v>
      </c>
      <c r="AP29" s="410">
        <v>2860</v>
      </c>
      <c r="AQ29" s="408">
        <v>2970</v>
      </c>
      <c r="AR29" s="409">
        <v>3080</v>
      </c>
      <c r="AS29" s="409">
        <v>3190</v>
      </c>
      <c r="AT29" s="420">
        <v>3300</v>
      </c>
      <c r="AU29" s="409"/>
      <c r="AV29" s="410"/>
      <c r="AW29" s="411"/>
      <c r="AX29" s="410"/>
    </row>
    <row r="30" spans="2:50" x14ac:dyDescent="0.15">
      <c r="B30" s="469">
        <v>850</v>
      </c>
      <c r="C30" s="469" t="s">
        <v>15</v>
      </c>
      <c r="D30" s="449">
        <v>2090</v>
      </c>
      <c r="E30" s="449">
        <v>2090</v>
      </c>
      <c r="F30" s="449">
        <v>2090</v>
      </c>
      <c r="G30" s="449">
        <v>2200</v>
      </c>
      <c r="H30" s="449">
        <v>2420</v>
      </c>
      <c r="I30" s="449">
        <v>2530</v>
      </c>
      <c r="J30" s="449">
        <v>2640</v>
      </c>
      <c r="K30" s="449">
        <v>2750</v>
      </c>
      <c r="L30" s="449">
        <v>2860</v>
      </c>
      <c r="M30" s="449">
        <v>2970</v>
      </c>
      <c r="P30" s="469">
        <v>850</v>
      </c>
      <c r="Q30" s="469" t="s">
        <v>15</v>
      </c>
      <c r="R30" s="449">
        <v>3080</v>
      </c>
      <c r="S30" s="449">
        <v>3190</v>
      </c>
      <c r="T30" s="449">
        <v>3300</v>
      </c>
      <c r="U30" s="449">
        <v>3520</v>
      </c>
      <c r="V30" s="449">
        <v>3740</v>
      </c>
      <c r="W30" s="449"/>
      <c r="X30" s="449"/>
      <c r="Y30" s="449"/>
      <c r="Z30" s="449"/>
      <c r="AA30" s="400"/>
      <c r="AB30" s="400"/>
      <c r="AC30" s="400"/>
      <c r="AD30" s="401"/>
      <c r="AE30" s="406">
        <v>850</v>
      </c>
      <c r="AF30" s="407" t="s">
        <v>15</v>
      </c>
      <c r="AG30" s="408">
        <v>2090</v>
      </c>
      <c r="AH30" s="409">
        <v>2090</v>
      </c>
      <c r="AI30" s="409">
        <v>2090</v>
      </c>
      <c r="AJ30" s="410">
        <v>2200</v>
      </c>
      <c r="AK30" s="421">
        <v>2420</v>
      </c>
      <c r="AL30" s="409">
        <v>2530</v>
      </c>
      <c r="AM30" s="409">
        <v>2640</v>
      </c>
      <c r="AN30" s="409">
        <v>2750</v>
      </c>
      <c r="AO30" s="409">
        <v>2860</v>
      </c>
      <c r="AP30" s="410">
        <v>2970</v>
      </c>
      <c r="AQ30" s="408">
        <v>3080</v>
      </c>
      <c r="AR30" s="409">
        <v>3190</v>
      </c>
      <c r="AS30" s="420">
        <v>3300</v>
      </c>
      <c r="AT30" s="409">
        <v>3520</v>
      </c>
      <c r="AU30" s="409">
        <v>3740</v>
      </c>
      <c r="AV30" s="410"/>
      <c r="AW30" s="411"/>
      <c r="AX30" s="410"/>
    </row>
    <row r="31" spans="2:50" ht="17" thickBot="1" x14ac:dyDescent="0.2">
      <c r="B31" s="469">
        <v>900</v>
      </c>
      <c r="C31" s="469" t="s">
        <v>16</v>
      </c>
      <c r="D31" s="449">
        <v>2200</v>
      </c>
      <c r="E31" s="449">
        <v>2200</v>
      </c>
      <c r="F31" s="449">
        <v>2200</v>
      </c>
      <c r="G31" s="449">
        <v>2420</v>
      </c>
      <c r="H31" s="449">
        <v>2530</v>
      </c>
      <c r="I31" s="449">
        <v>2640</v>
      </c>
      <c r="J31" s="449">
        <v>2750</v>
      </c>
      <c r="K31" s="449">
        <v>2860</v>
      </c>
      <c r="L31" s="449">
        <v>2970</v>
      </c>
      <c r="M31" s="449">
        <v>3080</v>
      </c>
      <c r="P31" s="469">
        <v>900</v>
      </c>
      <c r="Q31" s="469" t="s">
        <v>16</v>
      </c>
      <c r="R31" s="449">
        <v>3190</v>
      </c>
      <c r="S31" s="449">
        <v>3300</v>
      </c>
      <c r="T31" s="449">
        <v>3520</v>
      </c>
      <c r="U31" s="449">
        <v>3740</v>
      </c>
      <c r="V31" s="449">
        <v>3960</v>
      </c>
      <c r="W31" s="449">
        <v>4180</v>
      </c>
      <c r="X31" s="449"/>
      <c r="Y31" s="449"/>
      <c r="Z31" s="449"/>
      <c r="AA31" s="400"/>
      <c r="AB31" s="400"/>
      <c r="AC31" s="400"/>
      <c r="AD31" s="401"/>
      <c r="AE31" s="396">
        <v>900</v>
      </c>
      <c r="AF31" s="397" t="s">
        <v>16</v>
      </c>
      <c r="AG31" s="412">
        <v>2200</v>
      </c>
      <c r="AH31" s="413">
        <v>2200</v>
      </c>
      <c r="AI31" s="413">
        <v>2200</v>
      </c>
      <c r="AJ31" s="428">
        <v>2420</v>
      </c>
      <c r="AK31" s="412">
        <v>2530</v>
      </c>
      <c r="AL31" s="413">
        <v>2640</v>
      </c>
      <c r="AM31" s="413">
        <v>2750</v>
      </c>
      <c r="AN31" s="413">
        <v>2860</v>
      </c>
      <c r="AO31" s="413">
        <v>2970</v>
      </c>
      <c r="AP31" s="414">
        <v>3080</v>
      </c>
      <c r="AQ31" s="412">
        <v>3190</v>
      </c>
      <c r="AR31" s="431">
        <v>3300</v>
      </c>
      <c r="AS31" s="413">
        <v>3520</v>
      </c>
      <c r="AT31" s="413">
        <v>3740</v>
      </c>
      <c r="AU31" s="413">
        <v>3960</v>
      </c>
      <c r="AV31" s="414">
        <v>4180</v>
      </c>
      <c r="AW31" s="415"/>
      <c r="AX31" s="414"/>
    </row>
    <row r="32" spans="2:50" x14ac:dyDescent="0.15">
      <c r="B32" s="469">
        <v>950</v>
      </c>
      <c r="C32" s="469" t="s">
        <v>17</v>
      </c>
      <c r="D32" s="449">
        <v>2420</v>
      </c>
      <c r="E32" s="449">
        <v>2420</v>
      </c>
      <c r="F32" s="449">
        <v>2420</v>
      </c>
      <c r="G32" s="449">
        <v>2530</v>
      </c>
      <c r="H32" s="449">
        <v>2640</v>
      </c>
      <c r="I32" s="449">
        <v>2750</v>
      </c>
      <c r="J32" s="449">
        <v>2860</v>
      </c>
      <c r="K32" s="449">
        <v>2970</v>
      </c>
      <c r="L32" s="449">
        <v>3080</v>
      </c>
      <c r="M32" s="449">
        <v>3190</v>
      </c>
      <c r="P32" s="469">
        <v>950</v>
      </c>
      <c r="Q32" s="469" t="s">
        <v>17</v>
      </c>
      <c r="R32" s="449">
        <v>3300</v>
      </c>
      <c r="S32" s="449">
        <v>3520</v>
      </c>
      <c r="T32" s="449">
        <v>3740</v>
      </c>
      <c r="U32" s="449">
        <v>3960</v>
      </c>
      <c r="V32" s="449">
        <v>4180</v>
      </c>
      <c r="W32" s="449">
        <v>4290</v>
      </c>
      <c r="X32" s="449">
        <v>4400</v>
      </c>
      <c r="Y32" s="449"/>
      <c r="Z32" s="449"/>
      <c r="AA32" s="400"/>
      <c r="AB32" s="400"/>
      <c r="AC32" s="400"/>
      <c r="AD32" s="401"/>
      <c r="AE32" s="392">
        <v>950</v>
      </c>
      <c r="AF32" s="393" t="s">
        <v>17</v>
      </c>
      <c r="AG32" s="432">
        <v>2420</v>
      </c>
      <c r="AH32" s="430">
        <v>2420</v>
      </c>
      <c r="AI32" s="430">
        <v>2420</v>
      </c>
      <c r="AJ32" s="404">
        <v>2530</v>
      </c>
      <c r="AK32" s="402">
        <v>2640</v>
      </c>
      <c r="AL32" s="403">
        <v>2750</v>
      </c>
      <c r="AM32" s="403">
        <v>2860</v>
      </c>
      <c r="AN32" s="403">
        <v>2970</v>
      </c>
      <c r="AO32" s="403">
        <v>3080</v>
      </c>
      <c r="AP32" s="404">
        <v>3190</v>
      </c>
      <c r="AQ32" s="432">
        <v>3300</v>
      </c>
      <c r="AR32" s="403">
        <v>3520</v>
      </c>
      <c r="AS32" s="403">
        <v>3740</v>
      </c>
      <c r="AT32" s="403">
        <v>3960</v>
      </c>
      <c r="AU32" s="403">
        <v>4180</v>
      </c>
      <c r="AV32" s="404">
        <v>4290</v>
      </c>
      <c r="AW32" s="405">
        <v>4400</v>
      </c>
      <c r="AX32" s="404"/>
    </row>
    <row r="33" spans="2:50" x14ac:dyDescent="0.15">
      <c r="B33" s="469">
        <v>1000</v>
      </c>
      <c r="C33" s="469" t="s">
        <v>18</v>
      </c>
      <c r="D33" s="449">
        <v>2530</v>
      </c>
      <c r="E33" s="449">
        <v>2530</v>
      </c>
      <c r="F33" s="449">
        <v>2530</v>
      </c>
      <c r="G33" s="449">
        <v>2640</v>
      </c>
      <c r="H33" s="449">
        <v>2750</v>
      </c>
      <c r="I33" s="449">
        <v>2860</v>
      </c>
      <c r="J33" s="449">
        <v>2970</v>
      </c>
      <c r="K33" s="449">
        <v>3080</v>
      </c>
      <c r="L33" s="449">
        <v>3190</v>
      </c>
      <c r="M33" s="449">
        <v>3300</v>
      </c>
      <c r="P33" s="469">
        <v>1000</v>
      </c>
      <c r="Q33" s="469" t="s">
        <v>18</v>
      </c>
      <c r="R33" s="449">
        <v>3520</v>
      </c>
      <c r="S33" s="449">
        <v>3740</v>
      </c>
      <c r="T33" s="449">
        <v>3960</v>
      </c>
      <c r="U33" s="449">
        <v>4180</v>
      </c>
      <c r="V33" s="449">
        <v>4290</v>
      </c>
      <c r="W33" s="449">
        <v>4400</v>
      </c>
      <c r="X33" s="449">
        <v>4510</v>
      </c>
      <c r="Y33" s="449">
        <v>4620</v>
      </c>
      <c r="Z33" s="449"/>
      <c r="AA33" s="400"/>
      <c r="AB33" s="400"/>
      <c r="AC33" s="400"/>
      <c r="AD33" s="401"/>
      <c r="AE33" s="406">
        <v>1000</v>
      </c>
      <c r="AF33" s="407" t="s">
        <v>18</v>
      </c>
      <c r="AG33" s="408">
        <v>2530</v>
      </c>
      <c r="AH33" s="409">
        <v>2530</v>
      </c>
      <c r="AI33" s="409">
        <v>2530</v>
      </c>
      <c r="AJ33" s="410">
        <v>2640</v>
      </c>
      <c r="AK33" s="408">
        <v>2750</v>
      </c>
      <c r="AL33" s="409">
        <v>2860</v>
      </c>
      <c r="AM33" s="409">
        <v>2970</v>
      </c>
      <c r="AN33" s="409">
        <v>3080</v>
      </c>
      <c r="AO33" s="409">
        <v>3190</v>
      </c>
      <c r="AP33" s="422">
        <v>3300</v>
      </c>
      <c r="AQ33" s="408">
        <v>3520</v>
      </c>
      <c r="AR33" s="409">
        <v>3740</v>
      </c>
      <c r="AS33" s="409">
        <v>3960</v>
      </c>
      <c r="AT33" s="409">
        <v>4180</v>
      </c>
      <c r="AU33" s="409">
        <v>4290</v>
      </c>
      <c r="AV33" s="410">
        <v>4400</v>
      </c>
      <c r="AW33" s="411">
        <v>4510</v>
      </c>
      <c r="AX33" s="422">
        <v>4620</v>
      </c>
    </row>
    <row r="34" spans="2:50" x14ac:dyDescent="0.15">
      <c r="B34" s="469">
        <v>1050</v>
      </c>
      <c r="C34" s="469" t="s">
        <v>19</v>
      </c>
      <c r="D34" s="449">
        <v>2640</v>
      </c>
      <c r="E34" s="449">
        <v>2640</v>
      </c>
      <c r="F34" s="449">
        <v>2640</v>
      </c>
      <c r="G34" s="449">
        <v>2750</v>
      </c>
      <c r="H34" s="449">
        <v>2860</v>
      </c>
      <c r="I34" s="449">
        <v>2970</v>
      </c>
      <c r="J34" s="449">
        <v>3080</v>
      </c>
      <c r="K34" s="449">
        <v>3190</v>
      </c>
      <c r="L34" s="449">
        <v>3300</v>
      </c>
      <c r="M34" s="449">
        <v>3520</v>
      </c>
      <c r="P34" s="469">
        <v>1050</v>
      </c>
      <c r="Q34" s="469" t="s">
        <v>19</v>
      </c>
      <c r="R34" s="449">
        <v>3740</v>
      </c>
      <c r="S34" s="449">
        <v>3960</v>
      </c>
      <c r="T34" s="449">
        <v>4180</v>
      </c>
      <c r="U34" s="449">
        <v>4290</v>
      </c>
      <c r="V34" s="449">
        <v>4400</v>
      </c>
      <c r="W34" s="449">
        <v>4510</v>
      </c>
      <c r="X34" s="449">
        <v>4620</v>
      </c>
      <c r="Y34" s="449">
        <v>4730</v>
      </c>
      <c r="Z34" s="449"/>
      <c r="AA34" s="400"/>
      <c r="AB34" s="400"/>
      <c r="AC34" s="400"/>
      <c r="AD34" s="401"/>
      <c r="AE34" s="406">
        <v>1050</v>
      </c>
      <c r="AF34" s="407" t="s">
        <v>19</v>
      </c>
      <c r="AG34" s="408">
        <v>2640</v>
      </c>
      <c r="AH34" s="409">
        <v>2640</v>
      </c>
      <c r="AI34" s="409">
        <v>2640</v>
      </c>
      <c r="AJ34" s="410">
        <v>2750</v>
      </c>
      <c r="AK34" s="408">
        <v>2860</v>
      </c>
      <c r="AL34" s="409">
        <v>2970</v>
      </c>
      <c r="AM34" s="409">
        <v>3080</v>
      </c>
      <c r="AN34" s="409">
        <v>3190</v>
      </c>
      <c r="AO34" s="420">
        <v>3300</v>
      </c>
      <c r="AP34" s="410">
        <v>3520</v>
      </c>
      <c r="AQ34" s="408">
        <v>3740</v>
      </c>
      <c r="AR34" s="409">
        <v>3960</v>
      </c>
      <c r="AS34" s="409">
        <v>4180</v>
      </c>
      <c r="AT34" s="409">
        <v>4290</v>
      </c>
      <c r="AU34" s="409">
        <v>4400</v>
      </c>
      <c r="AV34" s="410">
        <v>4510</v>
      </c>
      <c r="AW34" s="433">
        <v>4620</v>
      </c>
      <c r="AX34" s="410">
        <v>4730</v>
      </c>
    </row>
    <row r="35" spans="2:50" x14ac:dyDescent="0.15">
      <c r="B35" s="469">
        <v>1100</v>
      </c>
      <c r="C35" s="469" t="s">
        <v>20</v>
      </c>
      <c r="D35" s="449">
        <v>2750</v>
      </c>
      <c r="E35" s="449">
        <v>2750</v>
      </c>
      <c r="F35" s="449">
        <v>2750</v>
      </c>
      <c r="G35" s="449">
        <v>2860</v>
      </c>
      <c r="H35" s="449">
        <v>2970</v>
      </c>
      <c r="I35" s="449">
        <v>3080</v>
      </c>
      <c r="J35" s="449">
        <v>3190</v>
      </c>
      <c r="K35" s="449">
        <v>3300</v>
      </c>
      <c r="L35" s="449">
        <v>3520</v>
      </c>
      <c r="M35" s="449">
        <v>3740</v>
      </c>
      <c r="P35" s="469">
        <v>1100</v>
      </c>
      <c r="Q35" s="469" t="s">
        <v>20</v>
      </c>
      <c r="R35" s="449">
        <v>3960</v>
      </c>
      <c r="S35" s="449">
        <v>4180</v>
      </c>
      <c r="T35" s="449">
        <v>4290</v>
      </c>
      <c r="U35" s="449">
        <v>4400</v>
      </c>
      <c r="V35" s="449">
        <v>4510</v>
      </c>
      <c r="W35" s="449">
        <v>4620</v>
      </c>
      <c r="X35" s="449">
        <v>4730</v>
      </c>
      <c r="Y35" s="449">
        <v>4840</v>
      </c>
      <c r="Z35" s="449"/>
      <c r="AA35" s="400"/>
      <c r="AB35" s="400"/>
      <c r="AC35" s="400"/>
      <c r="AD35" s="401"/>
      <c r="AE35" s="406">
        <v>1100</v>
      </c>
      <c r="AF35" s="407" t="s">
        <v>20</v>
      </c>
      <c r="AG35" s="408">
        <v>2750</v>
      </c>
      <c r="AH35" s="409">
        <v>2750</v>
      </c>
      <c r="AI35" s="409">
        <v>2750</v>
      </c>
      <c r="AJ35" s="410">
        <v>2860</v>
      </c>
      <c r="AK35" s="408">
        <v>2970</v>
      </c>
      <c r="AL35" s="409">
        <v>3080</v>
      </c>
      <c r="AM35" s="409">
        <v>3190</v>
      </c>
      <c r="AN35" s="420">
        <v>3300</v>
      </c>
      <c r="AO35" s="409">
        <v>3520</v>
      </c>
      <c r="AP35" s="410">
        <v>3740</v>
      </c>
      <c r="AQ35" s="408">
        <v>3960</v>
      </c>
      <c r="AR35" s="409">
        <v>4180</v>
      </c>
      <c r="AS35" s="409">
        <v>4290</v>
      </c>
      <c r="AT35" s="409">
        <v>4400</v>
      </c>
      <c r="AU35" s="409">
        <v>4510</v>
      </c>
      <c r="AV35" s="422">
        <v>4620</v>
      </c>
      <c r="AW35" s="411">
        <v>4730</v>
      </c>
      <c r="AX35" s="410">
        <v>4840</v>
      </c>
    </row>
    <row r="36" spans="2:50" x14ac:dyDescent="0.15">
      <c r="B36" s="469">
        <v>1150</v>
      </c>
      <c r="C36" s="469" t="s">
        <v>21</v>
      </c>
      <c r="D36" s="449">
        <v>2860</v>
      </c>
      <c r="E36" s="449">
        <v>2860</v>
      </c>
      <c r="F36" s="449">
        <v>2860</v>
      </c>
      <c r="G36" s="449">
        <v>2970</v>
      </c>
      <c r="H36" s="449">
        <v>3080</v>
      </c>
      <c r="I36" s="449">
        <v>3190</v>
      </c>
      <c r="J36" s="449">
        <v>3300</v>
      </c>
      <c r="K36" s="449">
        <v>3520</v>
      </c>
      <c r="L36" s="449">
        <v>3740</v>
      </c>
      <c r="M36" s="449">
        <v>3960</v>
      </c>
      <c r="P36" s="469">
        <v>1150</v>
      </c>
      <c r="Q36" s="469" t="s">
        <v>21</v>
      </c>
      <c r="R36" s="449">
        <v>4180</v>
      </c>
      <c r="S36" s="449">
        <v>4290</v>
      </c>
      <c r="T36" s="449">
        <v>4400</v>
      </c>
      <c r="U36" s="449">
        <v>4510</v>
      </c>
      <c r="V36" s="449">
        <v>4620</v>
      </c>
      <c r="W36" s="449">
        <v>4730</v>
      </c>
      <c r="X36" s="449">
        <v>4840</v>
      </c>
      <c r="Y36" s="449">
        <v>4950</v>
      </c>
      <c r="Z36" s="449"/>
      <c r="AA36" s="400"/>
      <c r="AB36" s="400"/>
      <c r="AC36" s="400"/>
      <c r="AD36" s="401"/>
      <c r="AE36" s="406">
        <v>1150</v>
      </c>
      <c r="AF36" s="407" t="s">
        <v>21</v>
      </c>
      <c r="AG36" s="408">
        <v>2860</v>
      </c>
      <c r="AH36" s="409">
        <v>2860</v>
      </c>
      <c r="AI36" s="409">
        <v>2860</v>
      </c>
      <c r="AJ36" s="410">
        <v>2970</v>
      </c>
      <c r="AK36" s="408">
        <v>3080</v>
      </c>
      <c r="AL36" s="409">
        <v>3190</v>
      </c>
      <c r="AM36" s="420">
        <v>3300</v>
      </c>
      <c r="AN36" s="409">
        <v>3520</v>
      </c>
      <c r="AO36" s="409">
        <v>3740</v>
      </c>
      <c r="AP36" s="410">
        <v>3960</v>
      </c>
      <c r="AQ36" s="408">
        <v>4180</v>
      </c>
      <c r="AR36" s="409">
        <v>4290</v>
      </c>
      <c r="AS36" s="409">
        <v>4400</v>
      </c>
      <c r="AT36" s="409">
        <v>4510</v>
      </c>
      <c r="AU36" s="420">
        <v>4620</v>
      </c>
      <c r="AV36" s="410">
        <v>4730</v>
      </c>
      <c r="AW36" s="411">
        <v>4840</v>
      </c>
      <c r="AX36" s="410">
        <v>4950</v>
      </c>
    </row>
    <row r="37" spans="2:50" ht="17" thickBot="1" x14ac:dyDescent="0.2">
      <c r="B37" s="469">
        <v>1200</v>
      </c>
      <c r="C37" s="469" t="s">
        <v>22</v>
      </c>
      <c r="D37" s="449">
        <v>2970</v>
      </c>
      <c r="E37" s="449">
        <v>2970</v>
      </c>
      <c r="F37" s="449">
        <v>2970</v>
      </c>
      <c r="G37" s="449">
        <v>3080</v>
      </c>
      <c r="H37" s="449">
        <v>3190</v>
      </c>
      <c r="I37" s="449">
        <v>3300</v>
      </c>
      <c r="J37" s="449">
        <v>3520</v>
      </c>
      <c r="K37" s="449">
        <v>3740</v>
      </c>
      <c r="L37" s="449">
        <v>3960</v>
      </c>
      <c r="M37" s="449">
        <v>4180</v>
      </c>
      <c r="P37" s="469">
        <v>1200</v>
      </c>
      <c r="Q37" s="469" t="s">
        <v>22</v>
      </c>
      <c r="R37" s="449">
        <v>4290</v>
      </c>
      <c r="S37" s="449">
        <v>4400</v>
      </c>
      <c r="T37" s="449">
        <v>4510</v>
      </c>
      <c r="U37" s="449">
        <v>4620</v>
      </c>
      <c r="V37" s="449">
        <v>4730</v>
      </c>
      <c r="W37" s="449">
        <v>4840</v>
      </c>
      <c r="X37" s="449">
        <v>4950</v>
      </c>
      <c r="Y37" s="449">
        <v>5060</v>
      </c>
      <c r="Z37" s="449"/>
      <c r="AA37" s="400"/>
      <c r="AB37" s="400"/>
      <c r="AC37" s="400"/>
      <c r="AD37" s="401"/>
      <c r="AE37" s="396">
        <v>1200</v>
      </c>
      <c r="AF37" s="397" t="s">
        <v>22</v>
      </c>
      <c r="AG37" s="412">
        <v>2970</v>
      </c>
      <c r="AH37" s="413">
        <v>2970</v>
      </c>
      <c r="AI37" s="413">
        <v>2970</v>
      </c>
      <c r="AJ37" s="414">
        <v>3080</v>
      </c>
      <c r="AK37" s="412">
        <v>3190</v>
      </c>
      <c r="AL37" s="431">
        <v>3300</v>
      </c>
      <c r="AM37" s="413">
        <v>3520</v>
      </c>
      <c r="AN37" s="413">
        <v>3740</v>
      </c>
      <c r="AO37" s="413">
        <v>3960</v>
      </c>
      <c r="AP37" s="414">
        <v>4180</v>
      </c>
      <c r="AQ37" s="412">
        <v>4290</v>
      </c>
      <c r="AR37" s="413">
        <v>4400</v>
      </c>
      <c r="AS37" s="413">
        <v>4510</v>
      </c>
      <c r="AT37" s="431">
        <v>4620</v>
      </c>
      <c r="AU37" s="413">
        <v>4730</v>
      </c>
      <c r="AV37" s="414">
        <v>4840</v>
      </c>
      <c r="AW37" s="415">
        <v>4950</v>
      </c>
      <c r="AX37" s="414">
        <v>5060</v>
      </c>
    </row>
    <row r="38" spans="2:50" x14ac:dyDescent="0.15">
      <c r="B38" s="469">
        <v>1250</v>
      </c>
      <c r="C38" s="469" t="s">
        <v>130</v>
      </c>
      <c r="D38" s="449">
        <v>3080</v>
      </c>
      <c r="E38" s="449">
        <v>3080</v>
      </c>
      <c r="F38" s="449">
        <v>3080</v>
      </c>
      <c r="G38" s="449">
        <v>3190</v>
      </c>
      <c r="H38" s="449">
        <v>3300</v>
      </c>
      <c r="I38" s="449">
        <v>3520</v>
      </c>
      <c r="J38" s="449">
        <v>3740</v>
      </c>
      <c r="K38" s="449">
        <v>3960</v>
      </c>
      <c r="L38" s="449">
        <v>4180</v>
      </c>
      <c r="M38" s="449">
        <v>4290</v>
      </c>
      <c r="P38" s="469">
        <v>1250</v>
      </c>
      <c r="Q38" s="469" t="s">
        <v>130</v>
      </c>
      <c r="R38" s="449">
        <v>4400</v>
      </c>
      <c r="S38" s="449">
        <v>4510</v>
      </c>
      <c r="T38" s="449">
        <v>4620</v>
      </c>
      <c r="U38" s="449">
        <v>4730</v>
      </c>
      <c r="V38" s="449">
        <v>4840</v>
      </c>
      <c r="W38" s="449">
        <v>4950</v>
      </c>
      <c r="X38" s="449">
        <v>5060</v>
      </c>
      <c r="Y38" s="449">
        <v>5170</v>
      </c>
      <c r="Z38" s="449"/>
      <c r="AA38" s="400"/>
      <c r="AB38" s="400"/>
      <c r="AC38" s="400"/>
      <c r="AD38" s="401"/>
      <c r="AE38" s="392">
        <v>1250</v>
      </c>
      <c r="AF38" s="434" t="s">
        <v>130</v>
      </c>
      <c r="AG38" s="435">
        <v>3080</v>
      </c>
      <c r="AH38" s="403">
        <v>3080</v>
      </c>
      <c r="AI38" s="403">
        <v>3080</v>
      </c>
      <c r="AJ38" s="436">
        <v>3190</v>
      </c>
      <c r="AK38" s="432">
        <v>3300</v>
      </c>
      <c r="AL38" s="437">
        <v>3520</v>
      </c>
      <c r="AM38" s="403">
        <v>3740</v>
      </c>
      <c r="AN38" s="403">
        <v>3960</v>
      </c>
      <c r="AO38" s="403">
        <v>4180</v>
      </c>
      <c r="AP38" s="404">
        <v>4290</v>
      </c>
      <c r="AQ38" s="402">
        <v>4400</v>
      </c>
      <c r="AR38" s="403">
        <v>4510</v>
      </c>
      <c r="AS38" s="430">
        <v>4620</v>
      </c>
      <c r="AT38" s="403">
        <v>4730</v>
      </c>
      <c r="AU38" s="403">
        <v>4840</v>
      </c>
      <c r="AV38" s="404">
        <v>4950</v>
      </c>
      <c r="AW38" s="405">
        <v>5060</v>
      </c>
      <c r="AX38" s="404">
        <v>5170</v>
      </c>
    </row>
    <row r="39" spans="2:50" x14ac:dyDescent="0.15">
      <c r="B39" s="469">
        <v>1300</v>
      </c>
      <c r="C39" s="469" t="s">
        <v>131</v>
      </c>
      <c r="D39" s="449">
        <v>3190</v>
      </c>
      <c r="E39" s="449">
        <v>3190</v>
      </c>
      <c r="F39" s="449">
        <v>3190</v>
      </c>
      <c r="G39" s="449">
        <v>3300</v>
      </c>
      <c r="H39" s="449">
        <v>3520</v>
      </c>
      <c r="I39" s="449">
        <v>3740</v>
      </c>
      <c r="J39" s="449">
        <v>3960</v>
      </c>
      <c r="K39" s="449">
        <v>4180</v>
      </c>
      <c r="L39" s="449">
        <v>4290</v>
      </c>
      <c r="M39" s="449">
        <v>4400</v>
      </c>
      <c r="P39" s="469">
        <v>1300</v>
      </c>
      <c r="Q39" s="469" t="s">
        <v>131</v>
      </c>
      <c r="R39" s="449">
        <v>4510</v>
      </c>
      <c r="S39" s="449">
        <v>4620</v>
      </c>
      <c r="T39" s="449">
        <v>4730</v>
      </c>
      <c r="U39" s="449">
        <v>4840</v>
      </c>
      <c r="V39" s="449">
        <v>4950</v>
      </c>
      <c r="W39" s="449">
        <v>5060</v>
      </c>
      <c r="X39" s="449">
        <v>5170</v>
      </c>
      <c r="Y39" s="449">
        <v>5280</v>
      </c>
      <c r="Z39" s="449"/>
      <c r="AA39" s="400"/>
      <c r="AB39" s="400"/>
      <c r="AC39" s="400"/>
      <c r="AD39" s="401"/>
      <c r="AE39" s="406">
        <v>1300</v>
      </c>
      <c r="AF39" s="438" t="s">
        <v>131</v>
      </c>
      <c r="AG39" s="439">
        <v>3190</v>
      </c>
      <c r="AH39" s="409">
        <v>3190</v>
      </c>
      <c r="AI39" s="409">
        <v>3190</v>
      </c>
      <c r="AJ39" s="422">
        <v>3300</v>
      </c>
      <c r="AK39" s="439">
        <v>3520</v>
      </c>
      <c r="AL39" s="409">
        <v>3740</v>
      </c>
      <c r="AM39" s="409">
        <v>3960</v>
      </c>
      <c r="AN39" s="409">
        <v>4180</v>
      </c>
      <c r="AO39" s="409">
        <v>4290</v>
      </c>
      <c r="AP39" s="410">
        <v>4400</v>
      </c>
      <c r="AQ39" s="408">
        <v>4510</v>
      </c>
      <c r="AR39" s="420">
        <v>4620</v>
      </c>
      <c r="AS39" s="409">
        <v>4730</v>
      </c>
      <c r="AT39" s="409">
        <v>4840</v>
      </c>
      <c r="AU39" s="409">
        <v>4950</v>
      </c>
      <c r="AV39" s="410">
        <v>5060</v>
      </c>
      <c r="AW39" s="411">
        <v>5170</v>
      </c>
      <c r="AX39" s="410">
        <v>5280</v>
      </c>
    </row>
    <row r="40" spans="2:50" x14ac:dyDescent="0.15">
      <c r="B40" s="469">
        <v>1350</v>
      </c>
      <c r="C40" s="469" t="s">
        <v>132</v>
      </c>
      <c r="D40" s="449">
        <v>3300</v>
      </c>
      <c r="E40" s="449">
        <v>3300</v>
      </c>
      <c r="F40" s="449">
        <v>3300</v>
      </c>
      <c r="G40" s="449">
        <v>3520</v>
      </c>
      <c r="H40" s="449">
        <v>3740</v>
      </c>
      <c r="I40" s="449">
        <v>3960</v>
      </c>
      <c r="J40" s="449">
        <v>4180</v>
      </c>
      <c r="K40" s="449">
        <v>4290</v>
      </c>
      <c r="L40" s="449">
        <v>4400</v>
      </c>
      <c r="M40" s="449">
        <v>4510</v>
      </c>
      <c r="P40" s="469">
        <v>1350</v>
      </c>
      <c r="Q40" s="469" t="s">
        <v>132</v>
      </c>
      <c r="R40" s="449">
        <v>4620</v>
      </c>
      <c r="S40" s="449">
        <v>4730</v>
      </c>
      <c r="T40" s="449">
        <v>4840</v>
      </c>
      <c r="U40" s="449">
        <v>4950</v>
      </c>
      <c r="V40" s="449">
        <v>5060</v>
      </c>
      <c r="W40" s="449">
        <v>5170</v>
      </c>
      <c r="X40" s="449">
        <v>5280</v>
      </c>
      <c r="Y40" s="449">
        <v>5390</v>
      </c>
      <c r="Z40" s="449"/>
      <c r="AA40" s="400"/>
      <c r="AB40" s="400"/>
      <c r="AC40" s="400"/>
      <c r="AD40" s="401"/>
      <c r="AE40" s="406">
        <v>1350</v>
      </c>
      <c r="AF40" s="438" t="s">
        <v>132</v>
      </c>
      <c r="AG40" s="421">
        <v>3300</v>
      </c>
      <c r="AH40" s="420">
        <v>3300</v>
      </c>
      <c r="AI40" s="420">
        <v>3300</v>
      </c>
      <c r="AJ40" s="440">
        <v>3520</v>
      </c>
      <c r="AK40" s="439">
        <v>3740</v>
      </c>
      <c r="AL40" s="409">
        <v>3960</v>
      </c>
      <c r="AM40" s="409">
        <v>4180</v>
      </c>
      <c r="AN40" s="409">
        <v>4290</v>
      </c>
      <c r="AO40" s="409">
        <v>4400</v>
      </c>
      <c r="AP40" s="410">
        <v>4510</v>
      </c>
      <c r="AQ40" s="421">
        <v>4620</v>
      </c>
      <c r="AR40" s="409">
        <v>4730</v>
      </c>
      <c r="AS40" s="409">
        <v>4840</v>
      </c>
      <c r="AT40" s="409">
        <v>4950</v>
      </c>
      <c r="AU40" s="409">
        <v>5060</v>
      </c>
      <c r="AV40" s="410">
        <v>5170</v>
      </c>
      <c r="AW40" s="411">
        <v>5280</v>
      </c>
      <c r="AX40" s="410">
        <v>5390</v>
      </c>
    </row>
    <row r="41" spans="2:50" x14ac:dyDescent="0.15">
      <c r="B41" s="469">
        <v>1400</v>
      </c>
      <c r="C41" s="469" t="s">
        <v>133</v>
      </c>
      <c r="D41" s="449">
        <v>3520</v>
      </c>
      <c r="E41" s="449">
        <v>3520</v>
      </c>
      <c r="F41" s="449">
        <v>3520</v>
      </c>
      <c r="G41" s="449">
        <v>3740</v>
      </c>
      <c r="H41" s="449">
        <v>3960</v>
      </c>
      <c r="I41" s="449">
        <v>4180</v>
      </c>
      <c r="J41" s="449">
        <v>4290</v>
      </c>
      <c r="K41" s="449">
        <v>4400</v>
      </c>
      <c r="L41" s="449">
        <v>4510</v>
      </c>
      <c r="M41" s="449">
        <v>4620</v>
      </c>
      <c r="P41" s="469">
        <v>1400</v>
      </c>
      <c r="Q41" s="469" t="s">
        <v>133</v>
      </c>
      <c r="R41" s="449">
        <v>4730</v>
      </c>
      <c r="S41" s="449">
        <v>4840</v>
      </c>
      <c r="T41" s="449">
        <v>4950</v>
      </c>
      <c r="U41" s="449">
        <v>5060</v>
      </c>
      <c r="V41" s="449">
        <v>5170</v>
      </c>
      <c r="W41" s="449">
        <v>5280</v>
      </c>
      <c r="X41" s="449">
        <v>5390</v>
      </c>
      <c r="Y41" s="449">
        <v>5500</v>
      </c>
      <c r="Z41" s="449"/>
      <c r="AA41" s="400"/>
      <c r="AB41" s="400"/>
      <c r="AC41" s="400"/>
      <c r="AD41" s="401"/>
      <c r="AE41" s="406">
        <v>1400</v>
      </c>
      <c r="AF41" s="438" t="s">
        <v>133</v>
      </c>
      <c r="AG41" s="439">
        <v>3520</v>
      </c>
      <c r="AH41" s="409">
        <v>3520</v>
      </c>
      <c r="AI41" s="409">
        <v>3520</v>
      </c>
      <c r="AJ41" s="440">
        <v>3740</v>
      </c>
      <c r="AK41" s="439">
        <v>3960</v>
      </c>
      <c r="AL41" s="409">
        <v>4180</v>
      </c>
      <c r="AM41" s="409">
        <v>4290</v>
      </c>
      <c r="AN41" s="409">
        <v>4400</v>
      </c>
      <c r="AO41" s="409">
        <v>4510</v>
      </c>
      <c r="AP41" s="422">
        <v>4620</v>
      </c>
      <c r="AQ41" s="408">
        <v>4730</v>
      </c>
      <c r="AR41" s="409">
        <v>4840</v>
      </c>
      <c r="AS41" s="409">
        <v>4950</v>
      </c>
      <c r="AT41" s="409">
        <v>5060</v>
      </c>
      <c r="AU41" s="409">
        <v>5170</v>
      </c>
      <c r="AV41" s="410">
        <v>5280</v>
      </c>
      <c r="AW41" s="411">
        <v>5390</v>
      </c>
      <c r="AX41" s="410">
        <v>5500</v>
      </c>
    </row>
    <row r="42" spans="2:50" x14ac:dyDescent="0.15">
      <c r="B42" s="469">
        <v>1450</v>
      </c>
      <c r="C42" s="469" t="s">
        <v>134</v>
      </c>
      <c r="D42" s="449">
        <v>3740</v>
      </c>
      <c r="E42" s="449">
        <v>3740</v>
      </c>
      <c r="F42" s="449">
        <v>3740</v>
      </c>
      <c r="G42" s="449">
        <v>3960</v>
      </c>
      <c r="H42" s="449">
        <v>4180</v>
      </c>
      <c r="I42" s="449">
        <v>4290</v>
      </c>
      <c r="J42" s="449">
        <v>4400</v>
      </c>
      <c r="K42" s="449">
        <v>4510</v>
      </c>
      <c r="L42" s="449">
        <v>4620</v>
      </c>
      <c r="M42" s="449">
        <v>4730</v>
      </c>
      <c r="P42" s="469">
        <v>1450</v>
      </c>
      <c r="Q42" s="469" t="s">
        <v>134</v>
      </c>
      <c r="R42" s="449">
        <v>4840</v>
      </c>
      <c r="S42" s="449">
        <v>4950</v>
      </c>
      <c r="T42" s="449">
        <v>5060</v>
      </c>
      <c r="U42" s="449">
        <v>5170</v>
      </c>
      <c r="V42" s="449">
        <v>5280</v>
      </c>
      <c r="W42" s="449">
        <v>5390</v>
      </c>
      <c r="X42" s="449">
        <v>5500</v>
      </c>
      <c r="Y42" s="449">
        <v>5610</v>
      </c>
      <c r="Z42" s="449"/>
      <c r="AA42" s="400"/>
      <c r="AB42" s="400"/>
      <c r="AC42" s="400"/>
      <c r="AD42" s="401"/>
      <c r="AE42" s="406">
        <v>1450</v>
      </c>
      <c r="AF42" s="438" t="s">
        <v>134</v>
      </c>
      <c r="AG42" s="439">
        <v>3740</v>
      </c>
      <c r="AH42" s="409">
        <v>3740</v>
      </c>
      <c r="AI42" s="409">
        <v>3740</v>
      </c>
      <c r="AJ42" s="440">
        <v>3960</v>
      </c>
      <c r="AK42" s="439">
        <v>4180</v>
      </c>
      <c r="AL42" s="409">
        <v>4290</v>
      </c>
      <c r="AM42" s="409">
        <v>4400</v>
      </c>
      <c r="AN42" s="409">
        <v>4510</v>
      </c>
      <c r="AO42" s="420">
        <v>4620</v>
      </c>
      <c r="AP42" s="410">
        <v>4730</v>
      </c>
      <c r="AQ42" s="408">
        <v>4840</v>
      </c>
      <c r="AR42" s="409">
        <v>4950</v>
      </c>
      <c r="AS42" s="409">
        <v>5060</v>
      </c>
      <c r="AT42" s="409">
        <v>5170</v>
      </c>
      <c r="AU42" s="409">
        <v>5280</v>
      </c>
      <c r="AV42" s="410">
        <v>5390</v>
      </c>
      <c r="AW42" s="411">
        <v>5500</v>
      </c>
      <c r="AX42" s="410">
        <v>5610</v>
      </c>
    </row>
    <row r="43" spans="2:50" ht="17" thickBot="1" x14ac:dyDescent="0.2">
      <c r="B43" s="469">
        <v>1500</v>
      </c>
      <c r="C43" s="469" t="s">
        <v>135</v>
      </c>
      <c r="D43" s="449">
        <v>3960</v>
      </c>
      <c r="E43" s="449">
        <v>3960</v>
      </c>
      <c r="F43" s="449">
        <v>3960</v>
      </c>
      <c r="G43" s="449">
        <v>4180</v>
      </c>
      <c r="H43" s="449">
        <v>4290</v>
      </c>
      <c r="I43" s="449">
        <v>4400</v>
      </c>
      <c r="J43" s="449">
        <v>4510</v>
      </c>
      <c r="K43" s="449">
        <v>4620</v>
      </c>
      <c r="L43" s="449">
        <v>4730</v>
      </c>
      <c r="M43" s="449">
        <v>4840</v>
      </c>
      <c r="P43" s="469">
        <v>1500</v>
      </c>
      <c r="Q43" s="469" t="s">
        <v>135</v>
      </c>
      <c r="R43" s="449">
        <v>4950</v>
      </c>
      <c r="S43" s="449">
        <v>5060</v>
      </c>
      <c r="T43" s="449">
        <v>5170</v>
      </c>
      <c r="U43" s="449">
        <v>5280</v>
      </c>
      <c r="V43" s="449">
        <v>5390</v>
      </c>
      <c r="W43" s="449">
        <v>5500</v>
      </c>
      <c r="X43" s="449">
        <v>5610</v>
      </c>
      <c r="Y43" s="449">
        <v>5720</v>
      </c>
      <c r="Z43" s="449"/>
      <c r="AA43" s="400"/>
      <c r="AB43" s="400"/>
      <c r="AC43" s="400"/>
      <c r="AD43" s="401"/>
      <c r="AE43" s="396">
        <v>1500</v>
      </c>
      <c r="AF43" s="424" t="s">
        <v>135</v>
      </c>
      <c r="AG43" s="425">
        <v>3960</v>
      </c>
      <c r="AH43" s="413">
        <v>3960</v>
      </c>
      <c r="AI43" s="413">
        <v>3960</v>
      </c>
      <c r="AJ43" s="427">
        <v>4180</v>
      </c>
      <c r="AK43" s="425">
        <v>4290</v>
      </c>
      <c r="AL43" s="413">
        <v>4400</v>
      </c>
      <c r="AM43" s="413">
        <v>4510</v>
      </c>
      <c r="AN43" s="431">
        <v>4620</v>
      </c>
      <c r="AO43" s="413">
        <v>4730</v>
      </c>
      <c r="AP43" s="414">
        <v>4840</v>
      </c>
      <c r="AQ43" s="412">
        <v>4950</v>
      </c>
      <c r="AR43" s="413">
        <v>5060</v>
      </c>
      <c r="AS43" s="413">
        <v>5170</v>
      </c>
      <c r="AT43" s="413">
        <v>5280</v>
      </c>
      <c r="AU43" s="413">
        <v>5390</v>
      </c>
      <c r="AV43" s="414">
        <v>5500</v>
      </c>
      <c r="AW43" s="415">
        <v>5610</v>
      </c>
      <c r="AX43" s="414">
        <v>5720</v>
      </c>
    </row>
    <row r="44" spans="2:50" x14ac:dyDescent="0.15">
      <c r="B44" s="469">
        <v>1550</v>
      </c>
      <c r="C44" s="469" t="s">
        <v>136</v>
      </c>
      <c r="D44" s="449">
        <v>4180</v>
      </c>
      <c r="E44" s="449">
        <v>4180</v>
      </c>
      <c r="F44" s="449">
        <v>4180</v>
      </c>
      <c r="G44" s="449">
        <v>4290</v>
      </c>
      <c r="H44" s="449">
        <v>4400</v>
      </c>
      <c r="I44" s="449">
        <v>4510</v>
      </c>
      <c r="J44" s="449">
        <v>4620</v>
      </c>
      <c r="K44" s="449">
        <v>4730</v>
      </c>
      <c r="L44" s="449">
        <v>4840</v>
      </c>
      <c r="M44" s="449">
        <v>4950</v>
      </c>
      <c r="P44" s="469">
        <v>1550</v>
      </c>
      <c r="Q44" s="469" t="s">
        <v>136</v>
      </c>
      <c r="R44" s="449">
        <v>5060</v>
      </c>
      <c r="S44" s="449">
        <v>5170</v>
      </c>
      <c r="T44" s="449">
        <v>5280</v>
      </c>
      <c r="U44" s="449">
        <v>5390</v>
      </c>
      <c r="V44" s="449">
        <v>5500</v>
      </c>
      <c r="W44" s="449">
        <v>5610</v>
      </c>
      <c r="X44" s="449">
        <v>5720</v>
      </c>
      <c r="Y44" s="449">
        <v>5830</v>
      </c>
      <c r="Z44" s="449"/>
      <c r="AA44" s="400"/>
      <c r="AB44" s="400"/>
      <c r="AC44" s="400"/>
      <c r="AD44" s="401"/>
      <c r="AE44" s="392">
        <v>1550</v>
      </c>
      <c r="AF44" s="434" t="s">
        <v>136</v>
      </c>
      <c r="AG44" s="435">
        <v>4180</v>
      </c>
      <c r="AH44" s="403">
        <v>4180</v>
      </c>
      <c r="AI44" s="403">
        <v>4180</v>
      </c>
      <c r="AJ44" s="436">
        <v>4290</v>
      </c>
      <c r="AK44" s="435">
        <v>4400</v>
      </c>
      <c r="AL44" s="403">
        <v>4510</v>
      </c>
      <c r="AM44" s="430">
        <v>4620</v>
      </c>
      <c r="AN44" s="403">
        <v>4730</v>
      </c>
      <c r="AO44" s="403">
        <v>4840</v>
      </c>
      <c r="AP44" s="404">
        <v>4950</v>
      </c>
      <c r="AQ44" s="402">
        <v>5060</v>
      </c>
      <c r="AR44" s="403">
        <v>5170</v>
      </c>
      <c r="AS44" s="403">
        <v>5280</v>
      </c>
      <c r="AT44" s="403">
        <v>5390</v>
      </c>
      <c r="AU44" s="403">
        <v>5500</v>
      </c>
      <c r="AV44" s="404">
        <v>5610</v>
      </c>
      <c r="AW44" s="405">
        <v>5720</v>
      </c>
      <c r="AX44" s="404">
        <v>5830</v>
      </c>
    </row>
    <row r="45" spans="2:50" x14ac:dyDescent="0.15">
      <c r="B45" s="469">
        <v>1600</v>
      </c>
      <c r="C45" s="469" t="s">
        <v>137</v>
      </c>
      <c r="D45" s="449">
        <v>4290</v>
      </c>
      <c r="E45" s="449">
        <v>4290</v>
      </c>
      <c r="F45" s="449">
        <v>4290</v>
      </c>
      <c r="G45" s="449">
        <v>4400</v>
      </c>
      <c r="H45" s="449">
        <v>4510</v>
      </c>
      <c r="I45" s="449">
        <v>4620</v>
      </c>
      <c r="J45" s="449">
        <v>4730</v>
      </c>
      <c r="K45" s="449">
        <v>4840</v>
      </c>
      <c r="L45" s="449">
        <v>4950</v>
      </c>
      <c r="M45" s="449">
        <v>5060</v>
      </c>
      <c r="P45" s="469">
        <v>1600</v>
      </c>
      <c r="Q45" s="469" t="s">
        <v>137</v>
      </c>
      <c r="R45" s="449">
        <v>5170</v>
      </c>
      <c r="S45" s="449">
        <v>5280</v>
      </c>
      <c r="T45" s="449">
        <v>5390</v>
      </c>
      <c r="U45" s="449">
        <v>5500</v>
      </c>
      <c r="V45" s="449">
        <v>5610</v>
      </c>
      <c r="W45" s="449">
        <v>5720</v>
      </c>
      <c r="X45" s="449">
        <v>5830</v>
      </c>
      <c r="Y45" s="449">
        <v>5940</v>
      </c>
      <c r="Z45" s="449"/>
      <c r="AA45" s="400"/>
      <c r="AB45" s="400"/>
      <c r="AC45" s="400"/>
      <c r="AD45" s="401"/>
      <c r="AE45" s="406">
        <v>1600</v>
      </c>
      <c r="AF45" s="438" t="s">
        <v>137</v>
      </c>
      <c r="AG45" s="439">
        <v>4290</v>
      </c>
      <c r="AH45" s="409">
        <v>4290</v>
      </c>
      <c r="AI45" s="409">
        <v>4290</v>
      </c>
      <c r="AJ45" s="440">
        <v>4400</v>
      </c>
      <c r="AK45" s="439">
        <v>4510</v>
      </c>
      <c r="AL45" s="420">
        <v>4620</v>
      </c>
      <c r="AM45" s="409">
        <v>4730</v>
      </c>
      <c r="AN45" s="409">
        <v>4840</v>
      </c>
      <c r="AO45" s="409">
        <v>4950</v>
      </c>
      <c r="AP45" s="410">
        <v>5060</v>
      </c>
      <c r="AQ45" s="408">
        <v>5170</v>
      </c>
      <c r="AR45" s="409">
        <v>5280</v>
      </c>
      <c r="AS45" s="409">
        <v>5390</v>
      </c>
      <c r="AT45" s="409">
        <v>5500</v>
      </c>
      <c r="AU45" s="409">
        <v>5610</v>
      </c>
      <c r="AV45" s="410">
        <v>5720</v>
      </c>
      <c r="AW45" s="411">
        <v>5830</v>
      </c>
      <c r="AX45" s="410">
        <v>5940</v>
      </c>
    </row>
    <row r="46" spans="2:50" x14ac:dyDescent="0.15">
      <c r="B46" s="469">
        <v>1650</v>
      </c>
      <c r="C46" s="469" t="s">
        <v>138</v>
      </c>
      <c r="D46" s="449">
        <v>4400</v>
      </c>
      <c r="E46" s="449">
        <v>4400</v>
      </c>
      <c r="F46" s="449">
        <v>4400</v>
      </c>
      <c r="G46" s="449">
        <v>4510</v>
      </c>
      <c r="H46" s="449">
        <v>4620</v>
      </c>
      <c r="I46" s="449">
        <v>4730</v>
      </c>
      <c r="J46" s="449">
        <v>4840</v>
      </c>
      <c r="K46" s="449">
        <v>4950</v>
      </c>
      <c r="L46" s="449">
        <v>5060</v>
      </c>
      <c r="M46" s="449">
        <v>5170</v>
      </c>
      <c r="P46" s="469">
        <v>1650</v>
      </c>
      <c r="Q46" s="469" t="s">
        <v>138</v>
      </c>
      <c r="R46" s="449">
        <v>5280</v>
      </c>
      <c r="S46" s="449">
        <v>5390</v>
      </c>
      <c r="T46" s="449">
        <v>5500</v>
      </c>
      <c r="U46" s="449">
        <v>5610</v>
      </c>
      <c r="V46" s="449">
        <v>5720</v>
      </c>
      <c r="W46" s="449">
        <v>5830</v>
      </c>
      <c r="X46" s="449">
        <v>5940</v>
      </c>
      <c r="Y46" s="449">
        <v>6050</v>
      </c>
      <c r="Z46" s="449"/>
      <c r="AA46" s="400"/>
      <c r="AB46" s="400"/>
      <c r="AC46" s="400"/>
      <c r="AD46" s="401"/>
      <c r="AE46" s="406">
        <v>1650</v>
      </c>
      <c r="AF46" s="438" t="s">
        <v>138</v>
      </c>
      <c r="AG46" s="439">
        <v>4400</v>
      </c>
      <c r="AH46" s="409">
        <v>4400</v>
      </c>
      <c r="AI46" s="409">
        <v>4400</v>
      </c>
      <c r="AJ46" s="440">
        <v>4510</v>
      </c>
      <c r="AK46" s="421">
        <v>4620</v>
      </c>
      <c r="AL46" s="409">
        <v>4730</v>
      </c>
      <c r="AM46" s="409">
        <v>4840</v>
      </c>
      <c r="AN46" s="409">
        <v>4950</v>
      </c>
      <c r="AO46" s="409">
        <v>5060</v>
      </c>
      <c r="AP46" s="410">
        <v>5170</v>
      </c>
      <c r="AQ46" s="408">
        <v>5280</v>
      </c>
      <c r="AR46" s="409">
        <v>5390</v>
      </c>
      <c r="AS46" s="409">
        <v>5500</v>
      </c>
      <c r="AT46" s="409">
        <v>5610</v>
      </c>
      <c r="AU46" s="409">
        <v>5720</v>
      </c>
      <c r="AV46" s="410">
        <v>5830</v>
      </c>
      <c r="AW46" s="411">
        <v>5940</v>
      </c>
      <c r="AX46" s="410">
        <v>6050</v>
      </c>
    </row>
    <row r="47" spans="2:50" x14ac:dyDescent="0.15">
      <c r="B47" s="469">
        <v>1700</v>
      </c>
      <c r="C47" s="469" t="s">
        <v>139</v>
      </c>
      <c r="D47" s="449">
        <v>4510</v>
      </c>
      <c r="E47" s="449">
        <v>4510</v>
      </c>
      <c r="F47" s="449">
        <v>4510</v>
      </c>
      <c r="G47" s="449">
        <v>4620</v>
      </c>
      <c r="H47" s="449">
        <v>4730</v>
      </c>
      <c r="I47" s="449">
        <v>4840</v>
      </c>
      <c r="J47" s="449">
        <v>4950</v>
      </c>
      <c r="K47" s="449">
        <v>5060</v>
      </c>
      <c r="L47" s="449">
        <v>5170</v>
      </c>
      <c r="M47" s="449">
        <v>5280</v>
      </c>
      <c r="P47" s="469">
        <v>1700</v>
      </c>
      <c r="Q47" s="469" t="s">
        <v>139</v>
      </c>
      <c r="R47" s="449">
        <v>5390</v>
      </c>
      <c r="S47" s="449">
        <v>5500</v>
      </c>
      <c r="T47" s="449">
        <v>5610</v>
      </c>
      <c r="U47" s="449">
        <v>5720</v>
      </c>
      <c r="V47" s="449">
        <v>5830</v>
      </c>
      <c r="W47" s="449">
        <v>5940</v>
      </c>
      <c r="X47" s="449">
        <v>6050</v>
      </c>
      <c r="Y47" s="449">
        <v>6160</v>
      </c>
      <c r="Z47" s="449"/>
      <c r="AA47" s="400"/>
      <c r="AB47" s="400"/>
      <c r="AC47" s="400"/>
      <c r="AD47" s="401"/>
      <c r="AE47" s="406">
        <v>1700</v>
      </c>
      <c r="AF47" s="438" t="s">
        <v>139</v>
      </c>
      <c r="AG47" s="439">
        <v>4510</v>
      </c>
      <c r="AH47" s="409">
        <v>4510</v>
      </c>
      <c r="AI47" s="409">
        <v>4510</v>
      </c>
      <c r="AJ47" s="422">
        <v>4620</v>
      </c>
      <c r="AK47" s="439">
        <v>4730</v>
      </c>
      <c r="AL47" s="409">
        <v>4840</v>
      </c>
      <c r="AM47" s="409">
        <v>4950</v>
      </c>
      <c r="AN47" s="409">
        <v>5060</v>
      </c>
      <c r="AO47" s="409">
        <v>5170</v>
      </c>
      <c r="AP47" s="410">
        <v>5280</v>
      </c>
      <c r="AQ47" s="408">
        <v>5390</v>
      </c>
      <c r="AR47" s="409">
        <v>5500</v>
      </c>
      <c r="AS47" s="409">
        <v>5610</v>
      </c>
      <c r="AT47" s="409">
        <v>5720</v>
      </c>
      <c r="AU47" s="409">
        <v>5830</v>
      </c>
      <c r="AV47" s="410">
        <v>5940</v>
      </c>
      <c r="AW47" s="411">
        <v>6050</v>
      </c>
      <c r="AX47" s="410">
        <v>6160</v>
      </c>
    </row>
    <row r="48" spans="2:50" x14ac:dyDescent="0.15">
      <c r="B48" s="469">
        <v>1750</v>
      </c>
      <c r="C48" s="469" t="s">
        <v>140</v>
      </c>
      <c r="D48" s="449">
        <v>4620</v>
      </c>
      <c r="E48" s="449">
        <v>4620</v>
      </c>
      <c r="F48" s="449">
        <v>4620</v>
      </c>
      <c r="G48" s="449">
        <v>4730</v>
      </c>
      <c r="H48" s="449">
        <v>4840</v>
      </c>
      <c r="I48" s="449">
        <v>4950</v>
      </c>
      <c r="J48" s="449">
        <v>5060</v>
      </c>
      <c r="K48" s="449">
        <v>5170</v>
      </c>
      <c r="L48" s="449">
        <v>5280</v>
      </c>
      <c r="M48" s="449">
        <v>5390</v>
      </c>
      <c r="P48" s="469">
        <v>1750</v>
      </c>
      <c r="Q48" s="469" t="s">
        <v>140</v>
      </c>
      <c r="R48" s="449">
        <v>5500</v>
      </c>
      <c r="S48" s="449">
        <v>5610</v>
      </c>
      <c r="T48" s="449">
        <v>5720</v>
      </c>
      <c r="U48" s="449">
        <v>5830</v>
      </c>
      <c r="V48" s="449">
        <v>5940</v>
      </c>
      <c r="W48" s="449">
        <v>6050</v>
      </c>
      <c r="X48" s="449">
        <v>6160</v>
      </c>
      <c r="Y48" s="449">
        <v>6270</v>
      </c>
      <c r="Z48" s="449"/>
      <c r="AA48" s="400"/>
      <c r="AB48" s="400"/>
      <c r="AC48" s="400"/>
      <c r="AD48" s="401"/>
      <c r="AE48" s="406">
        <v>1750</v>
      </c>
      <c r="AF48" s="438" t="s">
        <v>140</v>
      </c>
      <c r="AG48" s="421">
        <v>4620</v>
      </c>
      <c r="AH48" s="420">
        <v>4620</v>
      </c>
      <c r="AI48" s="420">
        <v>4620</v>
      </c>
      <c r="AJ48" s="440">
        <v>4730</v>
      </c>
      <c r="AK48" s="439">
        <v>4840</v>
      </c>
      <c r="AL48" s="409">
        <v>4950</v>
      </c>
      <c r="AM48" s="409">
        <v>5060</v>
      </c>
      <c r="AN48" s="409">
        <v>5170</v>
      </c>
      <c r="AO48" s="409">
        <v>5280</v>
      </c>
      <c r="AP48" s="410">
        <v>5390</v>
      </c>
      <c r="AQ48" s="408">
        <v>5500</v>
      </c>
      <c r="AR48" s="409">
        <v>5610</v>
      </c>
      <c r="AS48" s="409">
        <v>5720</v>
      </c>
      <c r="AT48" s="409">
        <v>5830</v>
      </c>
      <c r="AU48" s="409">
        <v>5940</v>
      </c>
      <c r="AV48" s="410">
        <v>6050</v>
      </c>
      <c r="AW48" s="411">
        <v>6160</v>
      </c>
      <c r="AX48" s="410">
        <v>6270</v>
      </c>
    </row>
    <row r="49" spans="2:50" ht="17" thickBot="1" x14ac:dyDescent="0.2">
      <c r="B49" s="469">
        <v>1800</v>
      </c>
      <c r="C49" s="469" t="s">
        <v>141</v>
      </c>
      <c r="D49" s="449">
        <v>4730</v>
      </c>
      <c r="E49" s="449">
        <v>4730</v>
      </c>
      <c r="F49" s="449">
        <v>4730</v>
      </c>
      <c r="G49" s="449">
        <v>4840</v>
      </c>
      <c r="H49" s="449">
        <v>4950</v>
      </c>
      <c r="I49" s="449">
        <v>5060</v>
      </c>
      <c r="J49" s="449">
        <v>5170</v>
      </c>
      <c r="K49" s="449">
        <v>5280</v>
      </c>
      <c r="L49" s="449">
        <v>5390</v>
      </c>
      <c r="M49" s="449">
        <v>5500</v>
      </c>
      <c r="P49" s="469">
        <v>1800</v>
      </c>
      <c r="Q49" s="469" t="s">
        <v>141</v>
      </c>
      <c r="R49" s="449">
        <v>5610</v>
      </c>
      <c r="S49" s="449">
        <v>5720</v>
      </c>
      <c r="T49" s="449">
        <v>5830</v>
      </c>
      <c r="U49" s="449">
        <v>5940</v>
      </c>
      <c r="V49" s="449">
        <v>6050</v>
      </c>
      <c r="W49" s="449">
        <v>6160</v>
      </c>
      <c r="X49" s="449">
        <v>6270</v>
      </c>
      <c r="Y49" s="449">
        <v>6380</v>
      </c>
      <c r="Z49" s="449"/>
      <c r="AA49" s="400"/>
      <c r="AB49" s="400"/>
      <c r="AC49" s="400"/>
      <c r="AD49" s="401"/>
      <c r="AE49" s="396">
        <v>1800</v>
      </c>
      <c r="AF49" s="424" t="s">
        <v>141</v>
      </c>
      <c r="AG49" s="425">
        <v>4730</v>
      </c>
      <c r="AH49" s="413">
        <v>4730</v>
      </c>
      <c r="AI49" s="413">
        <v>4730</v>
      </c>
      <c r="AJ49" s="427">
        <v>4840</v>
      </c>
      <c r="AK49" s="425">
        <v>4950</v>
      </c>
      <c r="AL49" s="413">
        <v>5060</v>
      </c>
      <c r="AM49" s="413">
        <v>5170</v>
      </c>
      <c r="AN49" s="413">
        <v>5280</v>
      </c>
      <c r="AO49" s="413">
        <v>5390</v>
      </c>
      <c r="AP49" s="414">
        <v>5500</v>
      </c>
      <c r="AQ49" s="412">
        <v>5610</v>
      </c>
      <c r="AR49" s="413">
        <v>5720</v>
      </c>
      <c r="AS49" s="413">
        <v>5830</v>
      </c>
      <c r="AT49" s="413">
        <v>5940</v>
      </c>
      <c r="AU49" s="413">
        <v>6050</v>
      </c>
      <c r="AV49" s="414">
        <v>6160</v>
      </c>
      <c r="AW49" s="415">
        <v>6270</v>
      </c>
      <c r="AX49" s="414">
        <v>6380</v>
      </c>
    </row>
    <row r="50" spans="2:50" x14ac:dyDescent="0.15">
      <c r="B50" s="469">
        <v>1850</v>
      </c>
      <c r="C50" s="469" t="s">
        <v>142</v>
      </c>
      <c r="D50" s="449">
        <v>4840</v>
      </c>
      <c r="E50" s="449">
        <v>4840</v>
      </c>
      <c r="F50" s="449">
        <v>4840</v>
      </c>
      <c r="G50" s="449">
        <v>4950</v>
      </c>
      <c r="H50" s="449">
        <v>5060</v>
      </c>
      <c r="I50" s="449">
        <v>5170</v>
      </c>
      <c r="J50" s="449">
        <v>5280</v>
      </c>
      <c r="K50" s="449">
        <v>5390</v>
      </c>
      <c r="L50" s="449">
        <v>5500</v>
      </c>
      <c r="M50" s="449">
        <v>5610</v>
      </c>
      <c r="P50" s="469">
        <v>1850</v>
      </c>
      <c r="Q50" s="469" t="s">
        <v>142</v>
      </c>
      <c r="R50" s="449">
        <v>5720</v>
      </c>
      <c r="S50" s="449">
        <v>5830</v>
      </c>
      <c r="T50" s="449">
        <v>5940</v>
      </c>
      <c r="U50" s="449">
        <v>6050</v>
      </c>
      <c r="V50" s="449">
        <v>6160</v>
      </c>
      <c r="W50" s="449">
        <v>6270</v>
      </c>
      <c r="X50" s="449">
        <v>6380</v>
      </c>
      <c r="Y50" s="449">
        <v>6490</v>
      </c>
      <c r="Z50" s="449"/>
      <c r="AA50" s="400"/>
      <c r="AB50" s="400"/>
      <c r="AC50" s="400"/>
      <c r="AD50" s="401"/>
      <c r="AE50" s="416">
        <v>1850</v>
      </c>
      <c r="AF50" s="441" t="s">
        <v>142</v>
      </c>
      <c r="AG50" s="442">
        <v>4840</v>
      </c>
      <c r="AH50" s="389">
        <v>4840</v>
      </c>
      <c r="AI50" s="389">
        <v>4840</v>
      </c>
      <c r="AJ50" s="443">
        <v>4950</v>
      </c>
      <c r="AK50" s="442">
        <v>5060</v>
      </c>
      <c r="AL50" s="389">
        <v>5170</v>
      </c>
      <c r="AM50" s="389">
        <v>5280</v>
      </c>
      <c r="AN50" s="389">
        <v>5390</v>
      </c>
      <c r="AO50" s="389">
        <v>5500</v>
      </c>
      <c r="AP50" s="419">
        <v>5610</v>
      </c>
      <c r="AQ50" s="418">
        <v>5720</v>
      </c>
      <c r="AR50" s="389">
        <v>5830</v>
      </c>
      <c r="AS50" s="389">
        <v>5940</v>
      </c>
      <c r="AT50" s="389">
        <v>6050</v>
      </c>
      <c r="AU50" s="389">
        <v>6160</v>
      </c>
      <c r="AV50" s="419">
        <v>6270</v>
      </c>
      <c r="AW50" s="365">
        <v>6380</v>
      </c>
      <c r="AX50" s="419">
        <v>6490</v>
      </c>
    </row>
    <row r="51" spans="2:50" x14ac:dyDescent="0.15">
      <c r="B51" s="469">
        <v>1900</v>
      </c>
      <c r="C51" s="469" t="s">
        <v>143</v>
      </c>
      <c r="D51" s="449">
        <v>4950</v>
      </c>
      <c r="E51" s="449">
        <v>4950</v>
      </c>
      <c r="F51" s="449">
        <v>4950</v>
      </c>
      <c r="G51" s="449">
        <v>5060</v>
      </c>
      <c r="H51" s="449">
        <v>5170</v>
      </c>
      <c r="I51" s="449">
        <v>5280</v>
      </c>
      <c r="J51" s="449">
        <v>5390</v>
      </c>
      <c r="K51" s="449">
        <v>5500</v>
      </c>
      <c r="L51" s="449">
        <v>5610</v>
      </c>
      <c r="M51" s="449">
        <v>5720</v>
      </c>
      <c r="P51" s="469">
        <v>1900</v>
      </c>
      <c r="Q51" s="469" t="s">
        <v>143</v>
      </c>
      <c r="R51" s="449">
        <v>5830</v>
      </c>
      <c r="S51" s="449">
        <v>5940</v>
      </c>
      <c r="T51" s="449">
        <v>6050</v>
      </c>
      <c r="U51" s="449">
        <v>6160</v>
      </c>
      <c r="V51" s="449">
        <v>6270</v>
      </c>
      <c r="W51" s="449">
        <v>6380</v>
      </c>
      <c r="X51" s="449">
        <v>6490</v>
      </c>
      <c r="Y51" s="449">
        <v>6600</v>
      </c>
      <c r="Z51" s="449"/>
      <c r="AA51" s="400"/>
      <c r="AB51" s="400"/>
      <c r="AC51" s="400"/>
      <c r="AD51" s="401"/>
      <c r="AE51" s="406">
        <v>1900</v>
      </c>
      <c r="AF51" s="438" t="s">
        <v>143</v>
      </c>
      <c r="AG51" s="439">
        <v>4950</v>
      </c>
      <c r="AH51" s="409">
        <v>4950</v>
      </c>
      <c r="AI51" s="409">
        <v>4950</v>
      </c>
      <c r="AJ51" s="440">
        <v>5060</v>
      </c>
      <c r="AK51" s="439">
        <v>5170</v>
      </c>
      <c r="AL51" s="409">
        <v>5280</v>
      </c>
      <c r="AM51" s="409">
        <v>5390</v>
      </c>
      <c r="AN51" s="409">
        <v>5500</v>
      </c>
      <c r="AO51" s="409">
        <v>5610</v>
      </c>
      <c r="AP51" s="410">
        <v>5720</v>
      </c>
      <c r="AQ51" s="408">
        <v>5830</v>
      </c>
      <c r="AR51" s="409">
        <v>5940</v>
      </c>
      <c r="AS51" s="409">
        <v>6050</v>
      </c>
      <c r="AT51" s="409">
        <v>6160</v>
      </c>
      <c r="AU51" s="409">
        <v>6270</v>
      </c>
      <c r="AV51" s="410">
        <v>6380</v>
      </c>
      <c r="AW51" s="411">
        <v>6490</v>
      </c>
      <c r="AX51" s="410">
        <v>6600</v>
      </c>
    </row>
    <row r="52" spans="2:50" x14ac:dyDescent="0.15">
      <c r="B52" s="469">
        <v>1950</v>
      </c>
      <c r="C52" s="469" t="s">
        <v>144</v>
      </c>
      <c r="D52" s="449">
        <v>5060</v>
      </c>
      <c r="E52" s="449">
        <v>5060</v>
      </c>
      <c r="F52" s="449">
        <v>5060</v>
      </c>
      <c r="G52" s="449">
        <v>5170</v>
      </c>
      <c r="H52" s="449">
        <v>5280</v>
      </c>
      <c r="I52" s="449">
        <v>5390</v>
      </c>
      <c r="J52" s="449">
        <v>5500</v>
      </c>
      <c r="K52" s="449">
        <v>5610</v>
      </c>
      <c r="L52" s="449">
        <v>5720</v>
      </c>
      <c r="M52" s="449">
        <v>5830</v>
      </c>
      <c r="P52" s="469">
        <v>1950</v>
      </c>
      <c r="Q52" s="469" t="s">
        <v>144</v>
      </c>
      <c r="R52" s="449">
        <v>5940</v>
      </c>
      <c r="S52" s="449">
        <v>6050</v>
      </c>
      <c r="T52" s="449">
        <v>6160</v>
      </c>
      <c r="U52" s="449">
        <v>6270</v>
      </c>
      <c r="V52" s="449">
        <v>6380</v>
      </c>
      <c r="W52" s="449">
        <v>6490</v>
      </c>
      <c r="X52" s="449">
        <v>6600</v>
      </c>
      <c r="Y52" s="449">
        <v>6710</v>
      </c>
      <c r="Z52" s="449"/>
      <c r="AA52" s="400"/>
      <c r="AB52" s="400"/>
      <c r="AC52" s="400"/>
      <c r="AD52" s="401"/>
      <c r="AE52" s="406">
        <v>1950</v>
      </c>
      <c r="AF52" s="438" t="s">
        <v>144</v>
      </c>
      <c r="AG52" s="439">
        <v>5060</v>
      </c>
      <c r="AH52" s="409">
        <v>5060</v>
      </c>
      <c r="AI52" s="409">
        <v>5060</v>
      </c>
      <c r="AJ52" s="440">
        <v>5170</v>
      </c>
      <c r="AK52" s="439">
        <v>5280</v>
      </c>
      <c r="AL52" s="409">
        <v>5390</v>
      </c>
      <c r="AM52" s="409">
        <v>5500</v>
      </c>
      <c r="AN52" s="409">
        <v>5610</v>
      </c>
      <c r="AO52" s="409">
        <v>5720</v>
      </c>
      <c r="AP52" s="410">
        <v>5830</v>
      </c>
      <c r="AQ52" s="408">
        <v>5940</v>
      </c>
      <c r="AR52" s="409">
        <v>6050</v>
      </c>
      <c r="AS52" s="409">
        <v>6160</v>
      </c>
      <c r="AT52" s="409">
        <v>6270</v>
      </c>
      <c r="AU52" s="409">
        <v>6380</v>
      </c>
      <c r="AV52" s="410">
        <v>6490</v>
      </c>
      <c r="AW52" s="411">
        <v>6600</v>
      </c>
      <c r="AX52" s="410">
        <v>6710</v>
      </c>
    </row>
    <row r="53" spans="2:50" ht="17" thickBot="1" x14ac:dyDescent="0.2">
      <c r="B53" s="469">
        <v>2000</v>
      </c>
      <c r="C53" s="469" t="s">
        <v>145</v>
      </c>
      <c r="D53" s="449">
        <v>5170</v>
      </c>
      <c r="E53" s="449">
        <v>5170</v>
      </c>
      <c r="F53" s="449">
        <v>5170</v>
      </c>
      <c r="G53" s="449">
        <v>5280</v>
      </c>
      <c r="H53" s="449">
        <v>5390</v>
      </c>
      <c r="I53" s="449">
        <v>5500</v>
      </c>
      <c r="J53" s="449">
        <v>5610</v>
      </c>
      <c r="K53" s="449">
        <v>5720</v>
      </c>
      <c r="L53" s="449">
        <v>5830</v>
      </c>
      <c r="M53" s="449">
        <v>5940</v>
      </c>
      <c r="P53" s="469">
        <v>2000</v>
      </c>
      <c r="Q53" s="469" t="s">
        <v>145</v>
      </c>
      <c r="R53" s="449">
        <v>6050</v>
      </c>
      <c r="S53" s="449">
        <v>6160</v>
      </c>
      <c r="T53" s="449">
        <v>6270</v>
      </c>
      <c r="U53" s="449">
        <v>6380</v>
      </c>
      <c r="V53" s="449">
        <v>6490</v>
      </c>
      <c r="W53" s="449">
        <v>6600</v>
      </c>
      <c r="X53" s="449">
        <v>6710</v>
      </c>
      <c r="Y53" s="449">
        <v>6820</v>
      </c>
      <c r="Z53" s="449"/>
      <c r="AA53" s="400"/>
      <c r="AB53" s="400"/>
      <c r="AC53" s="400"/>
      <c r="AD53" s="401"/>
      <c r="AE53" s="396">
        <v>2000</v>
      </c>
      <c r="AF53" s="424" t="s">
        <v>145</v>
      </c>
      <c r="AG53" s="425">
        <v>5170</v>
      </c>
      <c r="AH53" s="413">
        <v>5170</v>
      </c>
      <c r="AI53" s="413">
        <v>5170</v>
      </c>
      <c r="AJ53" s="427">
        <v>5280</v>
      </c>
      <c r="AK53" s="425">
        <v>5390</v>
      </c>
      <c r="AL53" s="426">
        <v>5500</v>
      </c>
      <c r="AM53" s="413">
        <v>5610</v>
      </c>
      <c r="AN53" s="413">
        <v>5720</v>
      </c>
      <c r="AO53" s="413">
        <v>5830</v>
      </c>
      <c r="AP53" s="414">
        <v>5940</v>
      </c>
      <c r="AQ53" s="412">
        <v>6050</v>
      </c>
      <c r="AR53" s="413">
        <v>6160</v>
      </c>
      <c r="AS53" s="413">
        <v>6270</v>
      </c>
      <c r="AT53" s="413">
        <v>6380</v>
      </c>
      <c r="AU53" s="413">
        <v>6490</v>
      </c>
      <c r="AV53" s="414">
        <v>6600</v>
      </c>
      <c r="AW53" s="415">
        <v>6710</v>
      </c>
      <c r="AX53" s="414">
        <v>6820</v>
      </c>
    </row>
    <row r="54" spans="2:50" x14ac:dyDescent="0.15">
      <c r="AK54" s="339"/>
    </row>
    <row r="55" spans="2:50" x14ac:dyDescent="0.15">
      <c r="B55" s="353" t="s">
        <v>23</v>
      </c>
      <c r="C55" s="353"/>
      <c r="D55" s="345" t="s">
        <v>24</v>
      </c>
      <c r="E55" s="341"/>
      <c r="F55" s="345"/>
      <c r="G55" s="345"/>
      <c r="H55" s="345"/>
      <c r="I55" s="345"/>
      <c r="J55" s="345"/>
      <c r="K55" s="345"/>
      <c r="L55" s="345"/>
      <c r="N55" s="345"/>
      <c r="P55" s="353"/>
      <c r="Q55" s="353"/>
      <c r="R55" s="345"/>
      <c r="S55" s="341"/>
      <c r="T55" s="345"/>
      <c r="U55" s="345"/>
      <c r="V55" s="345"/>
      <c r="W55" s="345"/>
      <c r="X55" s="345"/>
      <c r="Y55" s="348" t="s">
        <v>408</v>
      </c>
      <c r="Z55" s="345"/>
      <c r="AA55" s="348"/>
      <c r="AF55" s="353"/>
      <c r="AG55" s="349"/>
    </row>
    <row r="56" spans="2:50" x14ac:dyDescent="0.15">
      <c r="B56" s="351"/>
      <c r="C56" s="351"/>
      <c r="D56" s="353" t="s">
        <v>25</v>
      </c>
      <c r="E56" s="341"/>
      <c r="F56" s="345"/>
      <c r="G56" s="345"/>
      <c r="H56" s="345"/>
      <c r="I56" s="345"/>
      <c r="J56" s="345"/>
      <c r="K56" s="345"/>
      <c r="L56" s="345"/>
      <c r="M56" s="345"/>
      <c r="N56" s="345"/>
      <c r="P56" s="351"/>
      <c r="Q56" s="351"/>
      <c r="R56" s="353"/>
      <c r="S56" s="341"/>
      <c r="T56" s="345"/>
      <c r="U56" s="345"/>
      <c r="V56" s="345"/>
      <c r="W56" s="345"/>
      <c r="X56" s="345"/>
      <c r="Y56" s="345"/>
      <c r="Z56" s="345"/>
      <c r="AA56" s="345"/>
      <c r="AF56" s="444"/>
      <c r="AG56" s="444"/>
    </row>
    <row r="57" spans="2:50" x14ac:dyDescent="0.15">
      <c r="AF57" s="349"/>
      <c r="AG57" s="349"/>
    </row>
    <row r="58" spans="2:50" x14ac:dyDescent="0.15">
      <c r="AF58" s="349"/>
      <c r="AG58" s="349"/>
    </row>
    <row r="59" spans="2:50" x14ac:dyDescent="0.15">
      <c r="AF59" s="349"/>
      <c r="AG59" s="349"/>
    </row>
    <row r="60" spans="2:50" x14ac:dyDescent="0.15">
      <c r="AF60" s="349"/>
      <c r="AG60" s="349"/>
    </row>
    <row r="61" spans="2:50" x14ac:dyDescent="0.15">
      <c r="AF61" s="349"/>
      <c r="AG61" s="349"/>
    </row>
    <row r="62" spans="2:50" x14ac:dyDescent="0.15">
      <c r="AF62" s="349"/>
      <c r="AG62" s="349"/>
    </row>
    <row r="63" spans="2:50" x14ac:dyDescent="0.15">
      <c r="AF63" s="349"/>
      <c r="AG63" s="349"/>
    </row>
    <row r="65" spans="31:50" ht="17" thickBot="1" x14ac:dyDescent="0.2"/>
    <row r="66" spans="31:50" x14ac:dyDescent="0.15">
      <c r="AE66" s="567" t="s">
        <v>0</v>
      </c>
      <c r="AF66" s="568"/>
      <c r="AG66" s="392">
        <v>150</v>
      </c>
      <c r="AH66" s="394">
        <v>200</v>
      </c>
      <c r="AI66" s="394">
        <v>250</v>
      </c>
      <c r="AJ66" s="393">
        <v>300</v>
      </c>
      <c r="AK66" s="392">
        <v>350</v>
      </c>
      <c r="AL66" s="394">
        <v>400</v>
      </c>
      <c r="AM66" s="394">
        <v>450</v>
      </c>
      <c r="AN66" s="394">
        <v>500</v>
      </c>
      <c r="AO66" s="394">
        <v>550</v>
      </c>
      <c r="AP66" s="393">
        <v>600</v>
      </c>
      <c r="AQ66" s="392">
        <v>650</v>
      </c>
      <c r="AR66" s="394">
        <v>700</v>
      </c>
      <c r="AS66" s="394">
        <v>750</v>
      </c>
      <c r="AT66" s="394">
        <v>800</v>
      </c>
      <c r="AU66" s="394">
        <v>850</v>
      </c>
      <c r="AV66" s="393">
        <v>900</v>
      </c>
      <c r="AW66" s="395">
        <v>950</v>
      </c>
      <c r="AX66" s="393">
        <v>1000</v>
      </c>
    </row>
    <row r="67" spans="31:50" ht="17" thickBot="1" x14ac:dyDescent="0.2">
      <c r="AE67" s="569"/>
      <c r="AF67" s="570"/>
      <c r="AG67" s="396" t="s">
        <v>1</v>
      </c>
      <c r="AH67" s="398" t="s">
        <v>2</v>
      </c>
      <c r="AI67" s="398" t="s">
        <v>3</v>
      </c>
      <c r="AJ67" s="397" t="s">
        <v>4</v>
      </c>
      <c r="AK67" s="396" t="s">
        <v>5</v>
      </c>
      <c r="AL67" s="398" t="s">
        <v>6</v>
      </c>
      <c r="AM67" s="398" t="s">
        <v>7</v>
      </c>
      <c r="AN67" s="398" t="s">
        <v>8</v>
      </c>
      <c r="AO67" s="398" t="s">
        <v>9</v>
      </c>
      <c r="AP67" s="397" t="s">
        <v>10</v>
      </c>
      <c r="AQ67" s="396" t="s">
        <v>11</v>
      </c>
      <c r="AR67" s="398" t="s">
        <v>12</v>
      </c>
      <c r="AS67" s="398" t="s">
        <v>13</v>
      </c>
      <c r="AT67" s="398" t="s">
        <v>14</v>
      </c>
      <c r="AU67" s="398" t="s">
        <v>15</v>
      </c>
      <c r="AV67" s="397" t="s">
        <v>16</v>
      </c>
      <c r="AW67" s="399" t="s">
        <v>17</v>
      </c>
      <c r="AX67" s="397" t="s">
        <v>18</v>
      </c>
    </row>
    <row r="68" spans="31:50" x14ac:dyDescent="0.15">
      <c r="AE68" s="392">
        <v>150</v>
      </c>
      <c r="AF68" s="393" t="s">
        <v>1</v>
      </c>
      <c r="AG68" s="402">
        <f>ROUND(AG16*1.1,0)</f>
        <v>726</v>
      </c>
      <c r="AH68" s="403"/>
      <c r="AI68" s="403"/>
      <c r="AJ68" s="404"/>
      <c r="AK68" s="402"/>
      <c r="AL68" s="403"/>
      <c r="AM68" s="403"/>
      <c r="AN68" s="403"/>
      <c r="AO68" s="403"/>
      <c r="AP68" s="404"/>
      <c r="AQ68" s="402"/>
      <c r="AR68" s="403"/>
      <c r="AS68" s="403"/>
      <c r="AT68" s="403"/>
      <c r="AU68" s="403"/>
      <c r="AV68" s="404"/>
      <c r="AW68" s="405"/>
      <c r="AX68" s="404"/>
    </row>
    <row r="69" spans="31:50" x14ac:dyDescent="0.15">
      <c r="AE69" s="406">
        <v>200</v>
      </c>
      <c r="AF69" s="407" t="s">
        <v>2</v>
      </c>
      <c r="AG69" s="408">
        <f t="shared" ref="AG69:AV84" si="0">ROUND(AG17*1.1,0)</f>
        <v>726</v>
      </c>
      <c r="AH69" s="409">
        <f t="shared" si="0"/>
        <v>726</v>
      </c>
      <c r="AI69" s="409"/>
      <c r="AJ69" s="410"/>
      <c r="AK69" s="408"/>
      <c r="AL69" s="409"/>
      <c r="AM69" s="409"/>
      <c r="AN69" s="409"/>
      <c r="AO69" s="409"/>
      <c r="AP69" s="410"/>
      <c r="AQ69" s="408"/>
      <c r="AR69" s="409"/>
      <c r="AS69" s="409"/>
      <c r="AT69" s="409"/>
      <c r="AU69" s="409"/>
      <c r="AV69" s="410"/>
      <c r="AW69" s="411"/>
      <c r="AX69" s="410"/>
    </row>
    <row r="70" spans="31:50" x14ac:dyDescent="0.15">
      <c r="AE70" s="406">
        <v>250</v>
      </c>
      <c r="AF70" s="407" t="s">
        <v>3</v>
      </c>
      <c r="AG70" s="408">
        <f t="shared" si="0"/>
        <v>726</v>
      </c>
      <c r="AH70" s="409">
        <f t="shared" si="0"/>
        <v>726</v>
      </c>
      <c r="AI70" s="409">
        <f t="shared" si="0"/>
        <v>726</v>
      </c>
      <c r="AJ70" s="410"/>
      <c r="AK70" s="408"/>
      <c r="AL70" s="409"/>
      <c r="AM70" s="409"/>
      <c r="AN70" s="409"/>
      <c r="AO70" s="409"/>
      <c r="AP70" s="410"/>
      <c r="AQ70" s="408"/>
      <c r="AR70" s="409"/>
      <c r="AS70" s="409"/>
      <c r="AT70" s="409"/>
      <c r="AU70" s="409"/>
      <c r="AV70" s="410"/>
      <c r="AW70" s="411"/>
      <c r="AX70" s="410"/>
    </row>
    <row r="71" spans="31:50" ht="17" thickBot="1" x14ac:dyDescent="0.2">
      <c r="AE71" s="396">
        <v>300</v>
      </c>
      <c r="AF71" s="397" t="s">
        <v>4</v>
      </c>
      <c r="AG71" s="412">
        <f t="shared" si="0"/>
        <v>726</v>
      </c>
      <c r="AH71" s="413">
        <f t="shared" si="0"/>
        <v>726</v>
      </c>
      <c r="AI71" s="413">
        <f t="shared" si="0"/>
        <v>726</v>
      </c>
      <c r="AJ71" s="414">
        <f t="shared" si="0"/>
        <v>968</v>
      </c>
      <c r="AK71" s="412"/>
      <c r="AL71" s="413"/>
      <c r="AM71" s="413"/>
      <c r="AN71" s="413"/>
      <c r="AO71" s="413"/>
      <c r="AP71" s="414"/>
      <c r="AQ71" s="412"/>
      <c r="AR71" s="413"/>
      <c r="AS71" s="413"/>
      <c r="AT71" s="413"/>
      <c r="AU71" s="413"/>
      <c r="AV71" s="414"/>
      <c r="AW71" s="415"/>
      <c r="AX71" s="414"/>
    </row>
    <row r="72" spans="31:50" x14ac:dyDescent="0.15">
      <c r="AE72" s="416">
        <v>350</v>
      </c>
      <c r="AF72" s="417" t="s">
        <v>5</v>
      </c>
      <c r="AG72" s="418">
        <f t="shared" si="0"/>
        <v>968</v>
      </c>
      <c r="AH72" s="389">
        <f t="shared" si="0"/>
        <v>968</v>
      </c>
      <c r="AI72" s="389">
        <f t="shared" si="0"/>
        <v>968</v>
      </c>
      <c r="AJ72" s="419">
        <f t="shared" si="0"/>
        <v>1089</v>
      </c>
      <c r="AK72" s="418">
        <f t="shared" si="0"/>
        <v>1210</v>
      </c>
      <c r="AL72" s="389"/>
      <c r="AM72" s="389"/>
      <c r="AN72" s="389"/>
      <c r="AO72" s="389"/>
      <c r="AP72" s="419"/>
      <c r="AQ72" s="418"/>
      <c r="AR72" s="389"/>
      <c r="AS72" s="389"/>
      <c r="AT72" s="389"/>
      <c r="AU72" s="389"/>
      <c r="AV72" s="419"/>
      <c r="AW72" s="365"/>
      <c r="AX72" s="419"/>
    </row>
    <row r="73" spans="31:50" x14ac:dyDescent="0.15">
      <c r="AE73" s="406">
        <v>400</v>
      </c>
      <c r="AF73" s="407" t="s">
        <v>6</v>
      </c>
      <c r="AG73" s="408">
        <f t="shared" si="0"/>
        <v>1089</v>
      </c>
      <c r="AH73" s="409">
        <f t="shared" si="0"/>
        <v>1089</v>
      </c>
      <c r="AI73" s="409">
        <f t="shared" si="0"/>
        <v>1089</v>
      </c>
      <c r="AJ73" s="410">
        <f t="shared" si="0"/>
        <v>1210</v>
      </c>
      <c r="AK73" s="408">
        <f t="shared" si="0"/>
        <v>1452</v>
      </c>
      <c r="AL73" s="420">
        <f t="shared" si="0"/>
        <v>1573</v>
      </c>
      <c r="AM73" s="409"/>
      <c r="AN73" s="409"/>
      <c r="AO73" s="409"/>
      <c r="AP73" s="410"/>
      <c r="AQ73" s="408"/>
      <c r="AR73" s="409"/>
      <c r="AS73" s="409"/>
      <c r="AT73" s="409"/>
      <c r="AU73" s="409"/>
      <c r="AV73" s="410"/>
      <c r="AW73" s="411"/>
      <c r="AX73" s="410"/>
    </row>
    <row r="74" spans="31:50" x14ac:dyDescent="0.15">
      <c r="AE74" s="406">
        <v>450</v>
      </c>
      <c r="AF74" s="407" t="s">
        <v>7</v>
      </c>
      <c r="AG74" s="408">
        <f t="shared" si="0"/>
        <v>1210</v>
      </c>
      <c r="AH74" s="409">
        <f t="shared" si="0"/>
        <v>1210</v>
      </c>
      <c r="AI74" s="409">
        <f t="shared" si="0"/>
        <v>1210</v>
      </c>
      <c r="AJ74" s="410">
        <f t="shared" si="0"/>
        <v>1452</v>
      </c>
      <c r="AK74" s="421">
        <f t="shared" si="0"/>
        <v>1573</v>
      </c>
      <c r="AL74" s="409">
        <f t="shared" si="0"/>
        <v>1694</v>
      </c>
      <c r="AM74" s="409">
        <f t="shared" si="0"/>
        <v>1815</v>
      </c>
      <c r="AN74" s="409"/>
      <c r="AO74" s="409"/>
      <c r="AP74" s="410"/>
      <c r="AQ74" s="408"/>
      <c r="AR74" s="409"/>
      <c r="AS74" s="409"/>
      <c r="AT74" s="409"/>
      <c r="AU74" s="409"/>
      <c r="AV74" s="410"/>
      <c r="AW74" s="411"/>
      <c r="AX74" s="410"/>
    </row>
    <row r="75" spans="31:50" x14ac:dyDescent="0.15">
      <c r="AE75" s="406">
        <v>500</v>
      </c>
      <c r="AF75" s="407" t="s">
        <v>8</v>
      </c>
      <c r="AG75" s="408">
        <f t="shared" si="0"/>
        <v>1452</v>
      </c>
      <c r="AH75" s="409">
        <f t="shared" si="0"/>
        <v>1452</v>
      </c>
      <c r="AI75" s="409">
        <f t="shared" si="0"/>
        <v>1452</v>
      </c>
      <c r="AJ75" s="422">
        <f t="shared" si="0"/>
        <v>1573</v>
      </c>
      <c r="AK75" s="408">
        <f t="shared" si="0"/>
        <v>1694</v>
      </c>
      <c r="AL75" s="409">
        <f t="shared" si="0"/>
        <v>1815</v>
      </c>
      <c r="AM75" s="409">
        <f t="shared" si="0"/>
        <v>1936</v>
      </c>
      <c r="AN75" s="409">
        <f t="shared" si="0"/>
        <v>2057</v>
      </c>
      <c r="AO75" s="409"/>
      <c r="AP75" s="410"/>
      <c r="AQ75" s="408"/>
      <c r="AR75" s="409"/>
      <c r="AS75" s="409"/>
      <c r="AT75" s="409"/>
      <c r="AU75" s="409"/>
      <c r="AV75" s="410"/>
      <c r="AW75" s="411"/>
      <c r="AX75" s="410"/>
    </row>
    <row r="76" spans="31:50" x14ac:dyDescent="0.15">
      <c r="AE76" s="406">
        <v>550</v>
      </c>
      <c r="AF76" s="407" t="s">
        <v>9</v>
      </c>
      <c r="AG76" s="421">
        <f t="shared" si="0"/>
        <v>1573</v>
      </c>
      <c r="AH76" s="420">
        <f t="shared" si="0"/>
        <v>1573</v>
      </c>
      <c r="AI76" s="420">
        <f t="shared" si="0"/>
        <v>1573</v>
      </c>
      <c r="AJ76" s="410">
        <f t="shared" si="0"/>
        <v>1694</v>
      </c>
      <c r="AK76" s="408">
        <f t="shared" si="0"/>
        <v>1815</v>
      </c>
      <c r="AL76" s="409">
        <f t="shared" si="0"/>
        <v>1936</v>
      </c>
      <c r="AM76" s="409">
        <f t="shared" si="0"/>
        <v>2057</v>
      </c>
      <c r="AN76" s="409">
        <f t="shared" si="0"/>
        <v>2178</v>
      </c>
      <c r="AO76" s="409">
        <f t="shared" si="0"/>
        <v>2299</v>
      </c>
      <c r="AP76" s="410"/>
      <c r="AQ76" s="408"/>
      <c r="AR76" s="409"/>
      <c r="AS76" s="409"/>
      <c r="AT76" s="409"/>
      <c r="AU76" s="409"/>
      <c r="AV76" s="410"/>
      <c r="AW76" s="411"/>
      <c r="AX76" s="410"/>
    </row>
    <row r="77" spans="31:50" ht="17" thickBot="1" x14ac:dyDescent="0.2">
      <c r="AE77" s="423">
        <v>600</v>
      </c>
      <c r="AF77" s="424" t="s">
        <v>10</v>
      </c>
      <c r="AG77" s="425">
        <f t="shared" si="0"/>
        <v>1694</v>
      </c>
      <c r="AH77" s="426">
        <f t="shared" si="0"/>
        <v>1694</v>
      </c>
      <c r="AI77" s="426">
        <f t="shared" si="0"/>
        <v>1694</v>
      </c>
      <c r="AJ77" s="427">
        <f t="shared" si="0"/>
        <v>1815</v>
      </c>
      <c r="AK77" s="425">
        <f t="shared" si="0"/>
        <v>1936</v>
      </c>
      <c r="AL77" s="426">
        <f t="shared" si="0"/>
        <v>2057</v>
      </c>
      <c r="AM77" s="426">
        <f t="shared" si="0"/>
        <v>2178</v>
      </c>
      <c r="AN77" s="426">
        <f t="shared" si="0"/>
        <v>2299</v>
      </c>
      <c r="AO77" s="426">
        <f t="shared" si="0"/>
        <v>2420</v>
      </c>
      <c r="AP77" s="428">
        <f t="shared" si="0"/>
        <v>2662</v>
      </c>
      <c r="AQ77" s="425"/>
      <c r="AR77" s="426"/>
      <c r="AS77" s="426"/>
      <c r="AT77" s="426"/>
      <c r="AU77" s="426"/>
      <c r="AV77" s="427"/>
      <c r="AW77" s="429"/>
      <c r="AX77" s="427"/>
    </row>
    <row r="78" spans="31:50" x14ac:dyDescent="0.15">
      <c r="AE78" s="392">
        <v>650</v>
      </c>
      <c r="AF78" s="393" t="s">
        <v>11</v>
      </c>
      <c r="AG78" s="402">
        <f t="shared" si="0"/>
        <v>1815</v>
      </c>
      <c r="AH78" s="403">
        <f t="shared" si="0"/>
        <v>1815</v>
      </c>
      <c r="AI78" s="403">
        <f t="shared" si="0"/>
        <v>1815</v>
      </c>
      <c r="AJ78" s="404">
        <f t="shared" si="0"/>
        <v>1936</v>
      </c>
      <c r="AK78" s="402">
        <f t="shared" si="0"/>
        <v>2057</v>
      </c>
      <c r="AL78" s="403">
        <f t="shared" si="0"/>
        <v>2178</v>
      </c>
      <c r="AM78" s="403">
        <f t="shared" si="0"/>
        <v>2299</v>
      </c>
      <c r="AN78" s="403">
        <f t="shared" si="0"/>
        <v>2420</v>
      </c>
      <c r="AO78" s="430">
        <f t="shared" si="0"/>
        <v>2662</v>
      </c>
      <c r="AP78" s="404">
        <f t="shared" si="0"/>
        <v>2783</v>
      </c>
      <c r="AQ78" s="402">
        <f t="shared" si="0"/>
        <v>2904</v>
      </c>
      <c r="AR78" s="403"/>
      <c r="AS78" s="403"/>
      <c r="AT78" s="403"/>
      <c r="AU78" s="403"/>
      <c r="AV78" s="404"/>
      <c r="AW78" s="405"/>
      <c r="AX78" s="404"/>
    </row>
    <row r="79" spans="31:50" x14ac:dyDescent="0.15">
      <c r="AE79" s="406">
        <v>700</v>
      </c>
      <c r="AF79" s="407" t="s">
        <v>12</v>
      </c>
      <c r="AG79" s="408">
        <f t="shared" si="0"/>
        <v>1936</v>
      </c>
      <c r="AH79" s="409">
        <f t="shared" si="0"/>
        <v>1936</v>
      </c>
      <c r="AI79" s="409">
        <f t="shared" si="0"/>
        <v>1936</v>
      </c>
      <c r="AJ79" s="410">
        <f t="shared" si="0"/>
        <v>2057</v>
      </c>
      <c r="AK79" s="408">
        <f t="shared" si="0"/>
        <v>2178</v>
      </c>
      <c r="AL79" s="409">
        <f t="shared" si="0"/>
        <v>2299</v>
      </c>
      <c r="AM79" s="409">
        <f t="shared" si="0"/>
        <v>2420</v>
      </c>
      <c r="AN79" s="420">
        <f t="shared" si="0"/>
        <v>2662</v>
      </c>
      <c r="AO79" s="409">
        <f t="shared" si="0"/>
        <v>2783</v>
      </c>
      <c r="AP79" s="410">
        <f t="shared" si="0"/>
        <v>2904</v>
      </c>
      <c r="AQ79" s="408">
        <f t="shared" si="0"/>
        <v>3025</v>
      </c>
      <c r="AR79" s="409">
        <f t="shared" si="0"/>
        <v>3146</v>
      </c>
      <c r="AS79" s="409"/>
      <c r="AT79" s="409"/>
      <c r="AU79" s="409"/>
      <c r="AV79" s="410"/>
      <c r="AW79" s="411"/>
      <c r="AX79" s="410"/>
    </row>
    <row r="80" spans="31:50" x14ac:dyDescent="0.15">
      <c r="AE80" s="406">
        <v>750</v>
      </c>
      <c r="AF80" s="407" t="s">
        <v>13</v>
      </c>
      <c r="AG80" s="408">
        <f t="shared" si="0"/>
        <v>2057</v>
      </c>
      <c r="AH80" s="409">
        <f t="shared" si="0"/>
        <v>2057</v>
      </c>
      <c r="AI80" s="409">
        <f t="shared" si="0"/>
        <v>2057</v>
      </c>
      <c r="AJ80" s="410">
        <f t="shared" si="0"/>
        <v>2178</v>
      </c>
      <c r="AK80" s="408">
        <f t="shared" si="0"/>
        <v>2299</v>
      </c>
      <c r="AL80" s="409">
        <f t="shared" si="0"/>
        <v>2420</v>
      </c>
      <c r="AM80" s="420">
        <f t="shared" si="0"/>
        <v>2662</v>
      </c>
      <c r="AN80" s="409">
        <f t="shared" si="0"/>
        <v>2783</v>
      </c>
      <c r="AO80" s="409">
        <f t="shared" si="0"/>
        <v>2904</v>
      </c>
      <c r="AP80" s="410">
        <f t="shared" si="0"/>
        <v>3025</v>
      </c>
      <c r="AQ80" s="408">
        <f t="shared" si="0"/>
        <v>3146</v>
      </c>
      <c r="AR80" s="409">
        <f t="shared" si="0"/>
        <v>3267</v>
      </c>
      <c r="AS80" s="409">
        <f t="shared" si="0"/>
        <v>3388</v>
      </c>
      <c r="AT80" s="409"/>
      <c r="AU80" s="409"/>
      <c r="AV80" s="410"/>
      <c r="AW80" s="411"/>
      <c r="AX80" s="410"/>
    </row>
    <row r="81" spans="31:50" x14ac:dyDescent="0.15">
      <c r="AE81" s="406">
        <v>800</v>
      </c>
      <c r="AF81" s="407" t="s">
        <v>14</v>
      </c>
      <c r="AG81" s="408">
        <f t="shared" si="0"/>
        <v>2178</v>
      </c>
      <c r="AH81" s="409">
        <f t="shared" si="0"/>
        <v>2178</v>
      </c>
      <c r="AI81" s="409">
        <f t="shared" si="0"/>
        <v>2178</v>
      </c>
      <c r="AJ81" s="410">
        <f t="shared" si="0"/>
        <v>2299</v>
      </c>
      <c r="AK81" s="408">
        <f t="shared" si="0"/>
        <v>2420</v>
      </c>
      <c r="AL81" s="420">
        <f t="shared" si="0"/>
        <v>2662</v>
      </c>
      <c r="AM81" s="409">
        <f t="shared" si="0"/>
        <v>2783</v>
      </c>
      <c r="AN81" s="409">
        <f t="shared" si="0"/>
        <v>2904</v>
      </c>
      <c r="AO81" s="409">
        <f t="shared" si="0"/>
        <v>3025</v>
      </c>
      <c r="AP81" s="410">
        <f t="shared" si="0"/>
        <v>3146</v>
      </c>
      <c r="AQ81" s="408">
        <f t="shared" si="0"/>
        <v>3267</v>
      </c>
      <c r="AR81" s="409">
        <f t="shared" si="0"/>
        <v>3388</v>
      </c>
      <c r="AS81" s="409">
        <f t="shared" si="0"/>
        <v>3509</v>
      </c>
      <c r="AT81" s="420">
        <f t="shared" si="0"/>
        <v>3630</v>
      </c>
      <c r="AU81" s="409"/>
      <c r="AV81" s="410"/>
      <c r="AW81" s="411"/>
      <c r="AX81" s="410"/>
    </row>
    <row r="82" spans="31:50" x14ac:dyDescent="0.15">
      <c r="AE82" s="406">
        <v>850</v>
      </c>
      <c r="AF82" s="407" t="s">
        <v>15</v>
      </c>
      <c r="AG82" s="408">
        <f t="shared" si="0"/>
        <v>2299</v>
      </c>
      <c r="AH82" s="409">
        <f t="shared" si="0"/>
        <v>2299</v>
      </c>
      <c r="AI82" s="409">
        <f t="shared" si="0"/>
        <v>2299</v>
      </c>
      <c r="AJ82" s="410">
        <f t="shared" si="0"/>
        <v>2420</v>
      </c>
      <c r="AK82" s="421">
        <f t="shared" si="0"/>
        <v>2662</v>
      </c>
      <c r="AL82" s="409">
        <f t="shared" si="0"/>
        <v>2783</v>
      </c>
      <c r="AM82" s="409">
        <f t="shared" si="0"/>
        <v>2904</v>
      </c>
      <c r="AN82" s="409">
        <f t="shared" si="0"/>
        <v>3025</v>
      </c>
      <c r="AO82" s="409">
        <f t="shared" si="0"/>
        <v>3146</v>
      </c>
      <c r="AP82" s="410">
        <f t="shared" si="0"/>
        <v>3267</v>
      </c>
      <c r="AQ82" s="408">
        <f t="shared" si="0"/>
        <v>3388</v>
      </c>
      <c r="AR82" s="409">
        <f t="shared" si="0"/>
        <v>3509</v>
      </c>
      <c r="AS82" s="420">
        <f t="shared" si="0"/>
        <v>3630</v>
      </c>
      <c r="AT82" s="409">
        <f t="shared" si="0"/>
        <v>3872</v>
      </c>
      <c r="AU82" s="409">
        <f t="shared" si="0"/>
        <v>4114</v>
      </c>
      <c r="AV82" s="410"/>
      <c r="AW82" s="411"/>
      <c r="AX82" s="410"/>
    </row>
    <row r="83" spans="31:50" ht="17" thickBot="1" x14ac:dyDescent="0.2">
      <c r="AE83" s="396">
        <v>900</v>
      </c>
      <c r="AF83" s="397" t="s">
        <v>16</v>
      </c>
      <c r="AG83" s="412">
        <f t="shared" si="0"/>
        <v>2420</v>
      </c>
      <c r="AH83" s="413">
        <f t="shared" si="0"/>
        <v>2420</v>
      </c>
      <c r="AI83" s="413">
        <f t="shared" si="0"/>
        <v>2420</v>
      </c>
      <c r="AJ83" s="428">
        <f t="shared" si="0"/>
        <v>2662</v>
      </c>
      <c r="AK83" s="412">
        <f t="shared" si="0"/>
        <v>2783</v>
      </c>
      <c r="AL83" s="413">
        <f t="shared" si="0"/>
        <v>2904</v>
      </c>
      <c r="AM83" s="413">
        <f t="shared" si="0"/>
        <v>3025</v>
      </c>
      <c r="AN83" s="413">
        <f t="shared" si="0"/>
        <v>3146</v>
      </c>
      <c r="AO83" s="413">
        <f t="shared" si="0"/>
        <v>3267</v>
      </c>
      <c r="AP83" s="414">
        <f t="shared" si="0"/>
        <v>3388</v>
      </c>
      <c r="AQ83" s="412">
        <f t="shared" si="0"/>
        <v>3509</v>
      </c>
      <c r="AR83" s="431">
        <f t="shared" si="0"/>
        <v>3630</v>
      </c>
      <c r="AS83" s="413">
        <f t="shared" si="0"/>
        <v>3872</v>
      </c>
      <c r="AT83" s="413">
        <f t="shared" si="0"/>
        <v>4114</v>
      </c>
      <c r="AU83" s="413">
        <f t="shared" si="0"/>
        <v>4356</v>
      </c>
      <c r="AV83" s="414">
        <f t="shared" si="0"/>
        <v>4598</v>
      </c>
      <c r="AW83" s="415"/>
      <c r="AX83" s="414"/>
    </row>
    <row r="84" spans="31:50" x14ac:dyDescent="0.15">
      <c r="AE84" s="392">
        <v>950</v>
      </c>
      <c r="AF84" s="393" t="s">
        <v>17</v>
      </c>
      <c r="AG84" s="432">
        <f t="shared" si="0"/>
        <v>2662</v>
      </c>
      <c r="AH84" s="430">
        <f t="shared" si="0"/>
        <v>2662</v>
      </c>
      <c r="AI84" s="430">
        <f t="shared" si="0"/>
        <v>2662</v>
      </c>
      <c r="AJ84" s="404">
        <f t="shared" si="0"/>
        <v>2783</v>
      </c>
      <c r="AK84" s="402">
        <f t="shared" si="0"/>
        <v>2904</v>
      </c>
      <c r="AL84" s="403">
        <f t="shared" si="0"/>
        <v>3025</v>
      </c>
      <c r="AM84" s="403">
        <f t="shared" si="0"/>
        <v>3146</v>
      </c>
      <c r="AN84" s="403">
        <f t="shared" si="0"/>
        <v>3267</v>
      </c>
      <c r="AO84" s="403">
        <f t="shared" si="0"/>
        <v>3388</v>
      </c>
      <c r="AP84" s="404">
        <f t="shared" si="0"/>
        <v>3509</v>
      </c>
      <c r="AQ84" s="432">
        <f t="shared" si="0"/>
        <v>3630</v>
      </c>
      <c r="AR84" s="403">
        <f t="shared" si="0"/>
        <v>3872</v>
      </c>
      <c r="AS84" s="403">
        <f t="shared" si="0"/>
        <v>4114</v>
      </c>
      <c r="AT84" s="403">
        <f t="shared" si="0"/>
        <v>4356</v>
      </c>
      <c r="AU84" s="403">
        <f t="shared" si="0"/>
        <v>4598</v>
      </c>
      <c r="AV84" s="404">
        <f t="shared" si="0"/>
        <v>4719</v>
      </c>
      <c r="AW84" s="405">
        <f>ROUND(AW32*1.1,0)</f>
        <v>4840</v>
      </c>
      <c r="AX84" s="404"/>
    </row>
    <row r="85" spans="31:50" x14ac:dyDescent="0.15">
      <c r="AE85" s="406">
        <v>1000</v>
      </c>
      <c r="AF85" s="407" t="s">
        <v>18</v>
      </c>
      <c r="AG85" s="408">
        <f t="shared" ref="AG85:AX99" si="1">ROUND(AG33*1.1,0)</f>
        <v>2783</v>
      </c>
      <c r="AH85" s="409">
        <f t="shared" si="1"/>
        <v>2783</v>
      </c>
      <c r="AI85" s="409">
        <f t="shared" si="1"/>
        <v>2783</v>
      </c>
      <c r="AJ85" s="410">
        <f t="shared" si="1"/>
        <v>2904</v>
      </c>
      <c r="AK85" s="408">
        <f t="shared" si="1"/>
        <v>3025</v>
      </c>
      <c r="AL85" s="409">
        <f t="shared" si="1"/>
        <v>3146</v>
      </c>
      <c r="AM85" s="409">
        <f t="shared" si="1"/>
        <v>3267</v>
      </c>
      <c r="AN85" s="409">
        <f t="shared" si="1"/>
        <v>3388</v>
      </c>
      <c r="AO85" s="409">
        <f t="shared" si="1"/>
        <v>3509</v>
      </c>
      <c r="AP85" s="422">
        <f t="shared" si="1"/>
        <v>3630</v>
      </c>
      <c r="AQ85" s="408">
        <f t="shared" si="1"/>
        <v>3872</v>
      </c>
      <c r="AR85" s="409">
        <f t="shared" si="1"/>
        <v>4114</v>
      </c>
      <c r="AS85" s="409">
        <f t="shared" si="1"/>
        <v>4356</v>
      </c>
      <c r="AT85" s="409">
        <f t="shared" si="1"/>
        <v>4598</v>
      </c>
      <c r="AU85" s="409">
        <f t="shared" si="1"/>
        <v>4719</v>
      </c>
      <c r="AV85" s="410">
        <f t="shared" si="1"/>
        <v>4840</v>
      </c>
      <c r="AW85" s="411">
        <f t="shared" si="1"/>
        <v>4961</v>
      </c>
      <c r="AX85" s="422">
        <f t="shared" si="1"/>
        <v>5082</v>
      </c>
    </row>
    <row r="86" spans="31:50" x14ac:dyDescent="0.15">
      <c r="AE86" s="406">
        <v>1050</v>
      </c>
      <c r="AF86" s="407" t="s">
        <v>19</v>
      </c>
      <c r="AG86" s="408">
        <f t="shared" si="1"/>
        <v>2904</v>
      </c>
      <c r="AH86" s="409">
        <f t="shared" si="1"/>
        <v>2904</v>
      </c>
      <c r="AI86" s="409">
        <f t="shared" si="1"/>
        <v>2904</v>
      </c>
      <c r="AJ86" s="410">
        <f t="shared" si="1"/>
        <v>3025</v>
      </c>
      <c r="AK86" s="408">
        <f t="shared" si="1"/>
        <v>3146</v>
      </c>
      <c r="AL86" s="409">
        <f t="shared" si="1"/>
        <v>3267</v>
      </c>
      <c r="AM86" s="409">
        <f t="shared" si="1"/>
        <v>3388</v>
      </c>
      <c r="AN86" s="409">
        <f t="shared" si="1"/>
        <v>3509</v>
      </c>
      <c r="AO86" s="420">
        <f t="shared" si="1"/>
        <v>3630</v>
      </c>
      <c r="AP86" s="410">
        <f t="shared" si="1"/>
        <v>3872</v>
      </c>
      <c r="AQ86" s="408">
        <f t="shared" si="1"/>
        <v>4114</v>
      </c>
      <c r="AR86" s="409">
        <f t="shared" si="1"/>
        <v>4356</v>
      </c>
      <c r="AS86" s="409">
        <f t="shared" si="1"/>
        <v>4598</v>
      </c>
      <c r="AT86" s="409">
        <f t="shared" si="1"/>
        <v>4719</v>
      </c>
      <c r="AU86" s="409">
        <f t="shared" si="1"/>
        <v>4840</v>
      </c>
      <c r="AV86" s="410">
        <f t="shared" si="1"/>
        <v>4961</v>
      </c>
      <c r="AW86" s="433">
        <f t="shared" si="1"/>
        <v>5082</v>
      </c>
      <c r="AX86" s="410">
        <f t="shared" si="1"/>
        <v>5203</v>
      </c>
    </row>
    <row r="87" spans="31:50" x14ac:dyDescent="0.15">
      <c r="AE87" s="406">
        <v>1100</v>
      </c>
      <c r="AF87" s="407" t="s">
        <v>20</v>
      </c>
      <c r="AG87" s="408">
        <f t="shared" si="1"/>
        <v>3025</v>
      </c>
      <c r="AH87" s="409">
        <f t="shared" si="1"/>
        <v>3025</v>
      </c>
      <c r="AI87" s="409">
        <f t="shared" si="1"/>
        <v>3025</v>
      </c>
      <c r="AJ87" s="410">
        <f t="shared" si="1"/>
        <v>3146</v>
      </c>
      <c r="AK87" s="408">
        <f t="shared" si="1"/>
        <v>3267</v>
      </c>
      <c r="AL87" s="409">
        <f t="shared" si="1"/>
        <v>3388</v>
      </c>
      <c r="AM87" s="409">
        <f t="shared" si="1"/>
        <v>3509</v>
      </c>
      <c r="AN87" s="420">
        <f t="shared" si="1"/>
        <v>3630</v>
      </c>
      <c r="AO87" s="409">
        <f t="shared" si="1"/>
        <v>3872</v>
      </c>
      <c r="AP87" s="410">
        <f t="shared" si="1"/>
        <v>4114</v>
      </c>
      <c r="AQ87" s="408">
        <f t="shared" si="1"/>
        <v>4356</v>
      </c>
      <c r="AR87" s="409">
        <f t="shared" si="1"/>
        <v>4598</v>
      </c>
      <c r="AS87" s="409">
        <f t="shared" si="1"/>
        <v>4719</v>
      </c>
      <c r="AT87" s="409">
        <f t="shared" si="1"/>
        <v>4840</v>
      </c>
      <c r="AU87" s="409">
        <f t="shared" si="1"/>
        <v>4961</v>
      </c>
      <c r="AV87" s="422">
        <f t="shared" si="1"/>
        <v>5082</v>
      </c>
      <c r="AW87" s="411">
        <f t="shared" si="1"/>
        <v>5203</v>
      </c>
      <c r="AX87" s="410">
        <f t="shared" si="1"/>
        <v>5324</v>
      </c>
    </row>
    <row r="88" spans="31:50" x14ac:dyDescent="0.15">
      <c r="AE88" s="406">
        <v>1150</v>
      </c>
      <c r="AF88" s="407" t="s">
        <v>21</v>
      </c>
      <c r="AG88" s="408">
        <f t="shared" si="1"/>
        <v>3146</v>
      </c>
      <c r="AH88" s="409">
        <f t="shared" si="1"/>
        <v>3146</v>
      </c>
      <c r="AI88" s="409">
        <f t="shared" si="1"/>
        <v>3146</v>
      </c>
      <c r="AJ88" s="410">
        <f t="shared" si="1"/>
        <v>3267</v>
      </c>
      <c r="AK88" s="408">
        <f t="shared" si="1"/>
        <v>3388</v>
      </c>
      <c r="AL88" s="409">
        <f t="shared" si="1"/>
        <v>3509</v>
      </c>
      <c r="AM88" s="420">
        <f t="shared" si="1"/>
        <v>3630</v>
      </c>
      <c r="AN88" s="409">
        <f t="shared" si="1"/>
        <v>3872</v>
      </c>
      <c r="AO88" s="409">
        <f t="shared" si="1"/>
        <v>4114</v>
      </c>
      <c r="AP88" s="410">
        <f t="shared" si="1"/>
        <v>4356</v>
      </c>
      <c r="AQ88" s="408">
        <f t="shared" si="1"/>
        <v>4598</v>
      </c>
      <c r="AR88" s="409">
        <f t="shared" si="1"/>
        <v>4719</v>
      </c>
      <c r="AS88" s="409">
        <f t="shared" si="1"/>
        <v>4840</v>
      </c>
      <c r="AT88" s="409">
        <f t="shared" si="1"/>
        <v>4961</v>
      </c>
      <c r="AU88" s="420">
        <f t="shared" si="1"/>
        <v>5082</v>
      </c>
      <c r="AV88" s="410">
        <f t="shared" si="1"/>
        <v>5203</v>
      </c>
      <c r="AW88" s="411">
        <f t="shared" si="1"/>
        <v>5324</v>
      </c>
      <c r="AX88" s="410">
        <f t="shared" si="1"/>
        <v>5445</v>
      </c>
    </row>
    <row r="89" spans="31:50" ht="17" thickBot="1" x14ac:dyDescent="0.2">
      <c r="AE89" s="396">
        <v>1200</v>
      </c>
      <c r="AF89" s="397" t="s">
        <v>22</v>
      </c>
      <c r="AG89" s="412">
        <f t="shared" si="1"/>
        <v>3267</v>
      </c>
      <c r="AH89" s="413">
        <f t="shared" si="1"/>
        <v>3267</v>
      </c>
      <c r="AI89" s="413">
        <f t="shared" si="1"/>
        <v>3267</v>
      </c>
      <c r="AJ89" s="414">
        <f t="shared" si="1"/>
        <v>3388</v>
      </c>
      <c r="AK89" s="412">
        <f t="shared" si="1"/>
        <v>3509</v>
      </c>
      <c r="AL89" s="431">
        <f t="shared" si="1"/>
        <v>3630</v>
      </c>
      <c r="AM89" s="413">
        <f t="shared" si="1"/>
        <v>3872</v>
      </c>
      <c r="AN89" s="413">
        <f t="shared" si="1"/>
        <v>4114</v>
      </c>
      <c r="AO89" s="413">
        <f t="shared" si="1"/>
        <v>4356</v>
      </c>
      <c r="AP89" s="414">
        <f t="shared" si="1"/>
        <v>4598</v>
      </c>
      <c r="AQ89" s="412">
        <f t="shared" si="1"/>
        <v>4719</v>
      </c>
      <c r="AR89" s="413">
        <f t="shared" si="1"/>
        <v>4840</v>
      </c>
      <c r="AS89" s="413">
        <f t="shared" si="1"/>
        <v>4961</v>
      </c>
      <c r="AT89" s="431">
        <f t="shared" si="1"/>
        <v>5082</v>
      </c>
      <c r="AU89" s="413">
        <f t="shared" si="1"/>
        <v>5203</v>
      </c>
      <c r="AV89" s="414">
        <f t="shared" si="1"/>
        <v>5324</v>
      </c>
      <c r="AW89" s="415">
        <f t="shared" si="1"/>
        <v>5445</v>
      </c>
      <c r="AX89" s="414">
        <f t="shared" si="1"/>
        <v>5566</v>
      </c>
    </row>
    <row r="90" spans="31:50" x14ac:dyDescent="0.15">
      <c r="AE90" s="392">
        <v>1250</v>
      </c>
      <c r="AF90" s="434" t="s">
        <v>130</v>
      </c>
      <c r="AG90" s="435">
        <f t="shared" si="1"/>
        <v>3388</v>
      </c>
      <c r="AH90" s="403">
        <f t="shared" si="1"/>
        <v>3388</v>
      </c>
      <c r="AI90" s="403">
        <f t="shared" si="1"/>
        <v>3388</v>
      </c>
      <c r="AJ90" s="436">
        <f t="shared" si="1"/>
        <v>3509</v>
      </c>
      <c r="AK90" s="432">
        <f t="shared" si="1"/>
        <v>3630</v>
      </c>
      <c r="AL90" s="437">
        <f t="shared" si="1"/>
        <v>3872</v>
      </c>
      <c r="AM90" s="403">
        <f t="shared" si="1"/>
        <v>4114</v>
      </c>
      <c r="AN90" s="403">
        <f t="shared" si="1"/>
        <v>4356</v>
      </c>
      <c r="AO90" s="403">
        <f t="shared" si="1"/>
        <v>4598</v>
      </c>
      <c r="AP90" s="404">
        <f t="shared" si="1"/>
        <v>4719</v>
      </c>
      <c r="AQ90" s="402">
        <f t="shared" si="1"/>
        <v>4840</v>
      </c>
      <c r="AR90" s="403">
        <f t="shared" si="1"/>
        <v>4961</v>
      </c>
      <c r="AS90" s="430">
        <f t="shared" si="1"/>
        <v>5082</v>
      </c>
      <c r="AT90" s="403">
        <f t="shared" si="1"/>
        <v>5203</v>
      </c>
      <c r="AU90" s="403">
        <f t="shared" si="1"/>
        <v>5324</v>
      </c>
      <c r="AV90" s="404">
        <f t="shared" si="1"/>
        <v>5445</v>
      </c>
      <c r="AW90" s="405">
        <f t="shared" si="1"/>
        <v>5566</v>
      </c>
      <c r="AX90" s="404">
        <f t="shared" si="1"/>
        <v>5687</v>
      </c>
    </row>
    <row r="91" spans="31:50" x14ac:dyDescent="0.15">
      <c r="AE91" s="406">
        <v>1300</v>
      </c>
      <c r="AF91" s="438" t="s">
        <v>131</v>
      </c>
      <c r="AG91" s="439">
        <f t="shared" si="1"/>
        <v>3509</v>
      </c>
      <c r="AH91" s="409">
        <f t="shared" si="1"/>
        <v>3509</v>
      </c>
      <c r="AI91" s="409">
        <f t="shared" si="1"/>
        <v>3509</v>
      </c>
      <c r="AJ91" s="422">
        <f t="shared" si="1"/>
        <v>3630</v>
      </c>
      <c r="AK91" s="439">
        <f t="shared" si="1"/>
        <v>3872</v>
      </c>
      <c r="AL91" s="409">
        <f t="shared" si="1"/>
        <v>4114</v>
      </c>
      <c r="AM91" s="409">
        <f t="shared" si="1"/>
        <v>4356</v>
      </c>
      <c r="AN91" s="409">
        <f t="shared" si="1"/>
        <v>4598</v>
      </c>
      <c r="AO91" s="409">
        <f t="shared" si="1"/>
        <v>4719</v>
      </c>
      <c r="AP91" s="410">
        <f t="shared" si="1"/>
        <v>4840</v>
      </c>
      <c r="AQ91" s="408">
        <f t="shared" si="1"/>
        <v>4961</v>
      </c>
      <c r="AR91" s="420">
        <f t="shared" si="1"/>
        <v>5082</v>
      </c>
      <c r="AS91" s="409">
        <f t="shared" si="1"/>
        <v>5203</v>
      </c>
      <c r="AT91" s="409">
        <f t="shared" si="1"/>
        <v>5324</v>
      </c>
      <c r="AU91" s="409">
        <f t="shared" si="1"/>
        <v>5445</v>
      </c>
      <c r="AV91" s="410">
        <f t="shared" si="1"/>
        <v>5566</v>
      </c>
      <c r="AW91" s="411">
        <f t="shared" si="1"/>
        <v>5687</v>
      </c>
      <c r="AX91" s="410">
        <f t="shared" si="1"/>
        <v>5808</v>
      </c>
    </row>
    <row r="92" spans="31:50" x14ac:dyDescent="0.15">
      <c r="AE92" s="406">
        <v>1350</v>
      </c>
      <c r="AF92" s="438" t="s">
        <v>132</v>
      </c>
      <c r="AG92" s="421">
        <f t="shared" si="1"/>
        <v>3630</v>
      </c>
      <c r="AH92" s="420">
        <f t="shared" si="1"/>
        <v>3630</v>
      </c>
      <c r="AI92" s="420">
        <f t="shared" si="1"/>
        <v>3630</v>
      </c>
      <c r="AJ92" s="440">
        <f t="shared" si="1"/>
        <v>3872</v>
      </c>
      <c r="AK92" s="439">
        <f t="shared" si="1"/>
        <v>4114</v>
      </c>
      <c r="AL92" s="409">
        <f t="shared" si="1"/>
        <v>4356</v>
      </c>
      <c r="AM92" s="409">
        <f t="shared" si="1"/>
        <v>4598</v>
      </c>
      <c r="AN92" s="409">
        <f t="shared" si="1"/>
        <v>4719</v>
      </c>
      <c r="AO92" s="409">
        <f t="shared" si="1"/>
        <v>4840</v>
      </c>
      <c r="AP92" s="410">
        <f t="shared" si="1"/>
        <v>4961</v>
      </c>
      <c r="AQ92" s="421">
        <f t="shared" si="1"/>
        <v>5082</v>
      </c>
      <c r="AR92" s="409">
        <f t="shared" si="1"/>
        <v>5203</v>
      </c>
      <c r="AS92" s="409">
        <f t="shared" si="1"/>
        <v>5324</v>
      </c>
      <c r="AT92" s="409">
        <f t="shared" si="1"/>
        <v>5445</v>
      </c>
      <c r="AU92" s="409">
        <f t="shared" si="1"/>
        <v>5566</v>
      </c>
      <c r="AV92" s="410">
        <f t="shared" si="1"/>
        <v>5687</v>
      </c>
      <c r="AW92" s="411">
        <f t="shared" si="1"/>
        <v>5808</v>
      </c>
      <c r="AX92" s="410">
        <f t="shared" si="1"/>
        <v>5929</v>
      </c>
    </row>
    <row r="93" spans="31:50" x14ac:dyDescent="0.15">
      <c r="AE93" s="406">
        <v>1400</v>
      </c>
      <c r="AF93" s="438" t="s">
        <v>133</v>
      </c>
      <c r="AG93" s="439">
        <f t="shared" si="1"/>
        <v>3872</v>
      </c>
      <c r="AH93" s="409">
        <f t="shared" si="1"/>
        <v>3872</v>
      </c>
      <c r="AI93" s="409">
        <f t="shared" si="1"/>
        <v>3872</v>
      </c>
      <c r="AJ93" s="440">
        <f t="shared" si="1"/>
        <v>4114</v>
      </c>
      <c r="AK93" s="439">
        <f t="shared" si="1"/>
        <v>4356</v>
      </c>
      <c r="AL93" s="409">
        <f t="shared" si="1"/>
        <v>4598</v>
      </c>
      <c r="AM93" s="409">
        <f t="shared" si="1"/>
        <v>4719</v>
      </c>
      <c r="AN93" s="409">
        <f t="shared" si="1"/>
        <v>4840</v>
      </c>
      <c r="AO93" s="409">
        <f t="shared" si="1"/>
        <v>4961</v>
      </c>
      <c r="AP93" s="422">
        <f t="shared" si="1"/>
        <v>5082</v>
      </c>
      <c r="AQ93" s="408">
        <f t="shared" si="1"/>
        <v>5203</v>
      </c>
      <c r="AR93" s="409">
        <f t="shared" si="1"/>
        <v>5324</v>
      </c>
      <c r="AS93" s="409">
        <f t="shared" si="1"/>
        <v>5445</v>
      </c>
      <c r="AT93" s="409">
        <f t="shared" si="1"/>
        <v>5566</v>
      </c>
      <c r="AU93" s="409">
        <f t="shared" si="1"/>
        <v>5687</v>
      </c>
      <c r="AV93" s="410">
        <f t="shared" si="1"/>
        <v>5808</v>
      </c>
      <c r="AW93" s="411">
        <f t="shared" si="1"/>
        <v>5929</v>
      </c>
      <c r="AX93" s="410">
        <f t="shared" si="1"/>
        <v>6050</v>
      </c>
    </row>
    <row r="94" spans="31:50" x14ac:dyDescent="0.15">
      <c r="AE94" s="406">
        <v>1450</v>
      </c>
      <c r="AF94" s="438" t="s">
        <v>134</v>
      </c>
      <c r="AG94" s="439">
        <f t="shared" si="1"/>
        <v>4114</v>
      </c>
      <c r="AH94" s="409">
        <f t="shared" si="1"/>
        <v>4114</v>
      </c>
      <c r="AI94" s="409">
        <f t="shared" si="1"/>
        <v>4114</v>
      </c>
      <c r="AJ94" s="440">
        <f t="shared" si="1"/>
        <v>4356</v>
      </c>
      <c r="AK94" s="439">
        <f t="shared" si="1"/>
        <v>4598</v>
      </c>
      <c r="AL94" s="409">
        <f t="shared" si="1"/>
        <v>4719</v>
      </c>
      <c r="AM94" s="409">
        <f t="shared" si="1"/>
        <v>4840</v>
      </c>
      <c r="AN94" s="409">
        <f t="shared" si="1"/>
        <v>4961</v>
      </c>
      <c r="AO94" s="420">
        <f t="shared" si="1"/>
        <v>5082</v>
      </c>
      <c r="AP94" s="410">
        <f t="shared" si="1"/>
        <v>5203</v>
      </c>
      <c r="AQ94" s="408">
        <f t="shared" si="1"/>
        <v>5324</v>
      </c>
      <c r="AR94" s="409">
        <f t="shared" si="1"/>
        <v>5445</v>
      </c>
      <c r="AS94" s="409">
        <f t="shared" si="1"/>
        <v>5566</v>
      </c>
      <c r="AT94" s="409">
        <f t="shared" si="1"/>
        <v>5687</v>
      </c>
      <c r="AU94" s="409">
        <f t="shared" si="1"/>
        <v>5808</v>
      </c>
      <c r="AV94" s="410">
        <f t="shared" si="1"/>
        <v>5929</v>
      </c>
      <c r="AW94" s="411">
        <f t="shared" si="1"/>
        <v>6050</v>
      </c>
      <c r="AX94" s="410">
        <f t="shared" si="1"/>
        <v>6171</v>
      </c>
    </row>
    <row r="95" spans="31:50" ht="17" thickBot="1" x14ac:dyDescent="0.2">
      <c r="AE95" s="396">
        <v>1500</v>
      </c>
      <c r="AF95" s="424" t="s">
        <v>135</v>
      </c>
      <c r="AG95" s="425">
        <f t="shared" si="1"/>
        <v>4356</v>
      </c>
      <c r="AH95" s="413">
        <f t="shared" si="1"/>
        <v>4356</v>
      </c>
      <c r="AI95" s="413">
        <f t="shared" si="1"/>
        <v>4356</v>
      </c>
      <c r="AJ95" s="427">
        <f t="shared" si="1"/>
        <v>4598</v>
      </c>
      <c r="AK95" s="425">
        <f t="shared" si="1"/>
        <v>4719</v>
      </c>
      <c r="AL95" s="413">
        <f t="shared" si="1"/>
        <v>4840</v>
      </c>
      <c r="AM95" s="413">
        <f t="shared" si="1"/>
        <v>4961</v>
      </c>
      <c r="AN95" s="431">
        <f t="shared" si="1"/>
        <v>5082</v>
      </c>
      <c r="AO95" s="413">
        <f t="shared" si="1"/>
        <v>5203</v>
      </c>
      <c r="AP95" s="414">
        <f t="shared" si="1"/>
        <v>5324</v>
      </c>
      <c r="AQ95" s="412">
        <f t="shared" si="1"/>
        <v>5445</v>
      </c>
      <c r="AR95" s="413">
        <f t="shared" si="1"/>
        <v>5566</v>
      </c>
      <c r="AS95" s="413">
        <f t="shared" si="1"/>
        <v>5687</v>
      </c>
      <c r="AT95" s="413">
        <f t="shared" si="1"/>
        <v>5808</v>
      </c>
      <c r="AU95" s="413">
        <f t="shared" si="1"/>
        <v>5929</v>
      </c>
      <c r="AV95" s="414">
        <f t="shared" si="1"/>
        <v>6050</v>
      </c>
      <c r="AW95" s="415">
        <f t="shared" si="1"/>
        <v>6171</v>
      </c>
      <c r="AX95" s="414">
        <f t="shared" si="1"/>
        <v>6292</v>
      </c>
    </row>
    <row r="96" spans="31:50" x14ac:dyDescent="0.15">
      <c r="AE96" s="392">
        <v>1550</v>
      </c>
      <c r="AF96" s="434" t="s">
        <v>136</v>
      </c>
      <c r="AG96" s="435">
        <f t="shared" si="1"/>
        <v>4598</v>
      </c>
      <c r="AH96" s="403">
        <f t="shared" si="1"/>
        <v>4598</v>
      </c>
      <c r="AI96" s="403">
        <f t="shared" si="1"/>
        <v>4598</v>
      </c>
      <c r="AJ96" s="436">
        <f t="shared" si="1"/>
        <v>4719</v>
      </c>
      <c r="AK96" s="435">
        <f t="shared" si="1"/>
        <v>4840</v>
      </c>
      <c r="AL96" s="403">
        <f t="shared" si="1"/>
        <v>4961</v>
      </c>
      <c r="AM96" s="430">
        <f t="shared" si="1"/>
        <v>5082</v>
      </c>
      <c r="AN96" s="403">
        <f t="shared" si="1"/>
        <v>5203</v>
      </c>
      <c r="AO96" s="403">
        <f t="shared" si="1"/>
        <v>5324</v>
      </c>
      <c r="AP96" s="404">
        <f t="shared" si="1"/>
        <v>5445</v>
      </c>
      <c r="AQ96" s="402">
        <f t="shared" si="1"/>
        <v>5566</v>
      </c>
      <c r="AR96" s="403">
        <f t="shared" si="1"/>
        <v>5687</v>
      </c>
      <c r="AS96" s="403">
        <f t="shared" si="1"/>
        <v>5808</v>
      </c>
      <c r="AT96" s="403">
        <f t="shared" si="1"/>
        <v>5929</v>
      </c>
      <c r="AU96" s="403">
        <f t="shared" si="1"/>
        <v>6050</v>
      </c>
      <c r="AV96" s="404">
        <f t="shared" si="1"/>
        <v>6171</v>
      </c>
      <c r="AW96" s="405">
        <f t="shared" si="1"/>
        <v>6292</v>
      </c>
      <c r="AX96" s="404">
        <f t="shared" si="1"/>
        <v>6413</v>
      </c>
    </row>
    <row r="97" spans="2:50" x14ac:dyDescent="0.15">
      <c r="AE97" s="406">
        <v>1600</v>
      </c>
      <c r="AF97" s="438" t="s">
        <v>137</v>
      </c>
      <c r="AG97" s="439">
        <f t="shared" si="1"/>
        <v>4719</v>
      </c>
      <c r="AH97" s="409">
        <f t="shared" si="1"/>
        <v>4719</v>
      </c>
      <c r="AI97" s="409">
        <f t="shared" si="1"/>
        <v>4719</v>
      </c>
      <c r="AJ97" s="440">
        <f t="shared" si="1"/>
        <v>4840</v>
      </c>
      <c r="AK97" s="439">
        <f t="shared" si="1"/>
        <v>4961</v>
      </c>
      <c r="AL97" s="420">
        <f t="shared" si="1"/>
        <v>5082</v>
      </c>
      <c r="AM97" s="409">
        <f t="shared" si="1"/>
        <v>5203</v>
      </c>
      <c r="AN97" s="409">
        <f t="shared" si="1"/>
        <v>5324</v>
      </c>
      <c r="AO97" s="409">
        <f t="shared" si="1"/>
        <v>5445</v>
      </c>
      <c r="AP97" s="410">
        <f t="shared" si="1"/>
        <v>5566</v>
      </c>
      <c r="AQ97" s="408">
        <f t="shared" si="1"/>
        <v>5687</v>
      </c>
      <c r="AR97" s="409">
        <f t="shared" si="1"/>
        <v>5808</v>
      </c>
      <c r="AS97" s="409">
        <f t="shared" si="1"/>
        <v>5929</v>
      </c>
      <c r="AT97" s="409">
        <f t="shared" si="1"/>
        <v>6050</v>
      </c>
      <c r="AU97" s="409">
        <f t="shared" si="1"/>
        <v>6171</v>
      </c>
      <c r="AV97" s="410">
        <f t="shared" si="1"/>
        <v>6292</v>
      </c>
      <c r="AW97" s="411">
        <f t="shared" si="1"/>
        <v>6413</v>
      </c>
      <c r="AX97" s="410">
        <f t="shared" si="1"/>
        <v>6534</v>
      </c>
    </row>
    <row r="98" spans="2:50" x14ac:dyDescent="0.15">
      <c r="AE98" s="406">
        <v>1650</v>
      </c>
      <c r="AF98" s="438" t="s">
        <v>138</v>
      </c>
      <c r="AG98" s="439">
        <f t="shared" si="1"/>
        <v>4840</v>
      </c>
      <c r="AH98" s="409">
        <f t="shared" si="1"/>
        <v>4840</v>
      </c>
      <c r="AI98" s="409">
        <f t="shared" si="1"/>
        <v>4840</v>
      </c>
      <c r="AJ98" s="440">
        <f t="shared" si="1"/>
        <v>4961</v>
      </c>
      <c r="AK98" s="421">
        <f t="shared" si="1"/>
        <v>5082</v>
      </c>
      <c r="AL98" s="409">
        <f t="shared" si="1"/>
        <v>5203</v>
      </c>
      <c r="AM98" s="409">
        <f t="shared" si="1"/>
        <v>5324</v>
      </c>
      <c r="AN98" s="409">
        <f t="shared" si="1"/>
        <v>5445</v>
      </c>
      <c r="AO98" s="409">
        <f t="shared" si="1"/>
        <v>5566</v>
      </c>
      <c r="AP98" s="410">
        <f t="shared" si="1"/>
        <v>5687</v>
      </c>
      <c r="AQ98" s="408">
        <f t="shared" si="1"/>
        <v>5808</v>
      </c>
      <c r="AR98" s="409">
        <f t="shared" si="1"/>
        <v>5929</v>
      </c>
      <c r="AS98" s="409">
        <f t="shared" si="1"/>
        <v>6050</v>
      </c>
      <c r="AT98" s="409">
        <f t="shared" si="1"/>
        <v>6171</v>
      </c>
      <c r="AU98" s="409">
        <f t="shared" si="1"/>
        <v>6292</v>
      </c>
      <c r="AV98" s="410">
        <f t="shared" si="1"/>
        <v>6413</v>
      </c>
      <c r="AW98" s="411">
        <f t="shared" si="1"/>
        <v>6534</v>
      </c>
      <c r="AX98" s="410">
        <f t="shared" si="1"/>
        <v>6655</v>
      </c>
    </row>
    <row r="99" spans="2:50" x14ac:dyDescent="0.15">
      <c r="AE99" s="406">
        <v>1700</v>
      </c>
      <c r="AF99" s="438" t="s">
        <v>139</v>
      </c>
      <c r="AG99" s="439">
        <f t="shared" si="1"/>
        <v>4961</v>
      </c>
      <c r="AH99" s="409">
        <f t="shared" si="1"/>
        <v>4961</v>
      </c>
      <c r="AI99" s="409">
        <f t="shared" si="1"/>
        <v>4961</v>
      </c>
      <c r="AJ99" s="422">
        <f t="shared" ref="AG99:AX105" si="2">ROUND(AJ47*1.1,0)</f>
        <v>5082</v>
      </c>
      <c r="AK99" s="439">
        <f t="shared" si="2"/>
        <v>5203</v>
      </c>
      <c r="AL99" s="409">
        <f t="shared" si="2"/>
        <v>5324</v>
      </c>
      <c r="AM99" s="409">
        <f t="shared" si="2"/>
        <v>5445</v>
      </c>
      <c r="AN99" s="409">
        <f t="shared" si="2"/>
        <v>5566</v>
      </c>
      <c r="AO99" s="409">
        <f t="shared" si="2"/>
        <v>5687</v>
      </c>
      <c r="AP99" s="410">
        <f t="shared" si="2"/>
        <v>5808</v>
      </c>
      <c r="AQ99" s="408">
        <f t="shared" si="2"/>
        <v>5929</v>
      </c>
      <c r="AR99" s="409">
        <f t="shared" si="2"/>
        <v>6050</v>
      </c>
      <c r="AS99" s="409">
        <f t="shared" si="2"/>
        <v>6171</v>
      </c>
      <c r="AT99" s="409">
        <f t="shared" si="2"/>
        <v>6292</v>
      </c>
      <c r="AU99" s="409">
        <f t="shared" si="2"/>
        <v>6413</v>
      </c>
      <c r="AV99" s="410">
        <f t="shared" si="2"/>
        <v>6534</v>
      </c>
      <c r="AW99" s="411">
        <f t="shared" si="2"/>
        <v>6655</v>
      </c>
      <c r="AX99" s="410">
        <f t="shared" si="2"/>
        <v>6776</v>
      </c>
    </row>
    <row r="100" spans="2:50" x14ac:dyDescent="0.15">
      <c r="AE100" s="406">
        <v>1750</v>
      </c>
      <c r="AF100" s="438" t="s">
        <v>140</v>
      </c>
      <c r="AG100" s="421">
        <f t="shared" si="2"/>
        <v>5082</v>
      </c>
      <c r="AH100" s="420">
        <f t="shared" si="2"/>
        <v>5082</v>
      </c>
      <c r="AI100" s="420">
        <f t="shared" si="2"/>
        <v>5082</v>
      </c>
      <c r="AJ100" s="440">
        <f t="shared" si="2"/>
        <v>5203</v>
      </c>
      <c r="AK100" s="439">
        <f t="shared" si="2"/>
        <v>5324</v>
      </c>
      <c r="AL100" s="409">
        <f t="shared" si="2"/>
        <v>5445</v>
      </c>
      <c r="AM100" s="409">
        <f t="shared" si="2"/>
        <v>5566</v>
      </c>
      <c r="AN100" s="409">
        <f t="shared" si="2"/>
        <v>5687</v>
      </c>
      <c r="AO100" s="409">
        <f t="shared" si="2"/>
        <v>5808</v>
      </c>
      <c r="AP100" s="410">
        <f t="shared" si="2"/>
        <v>5929</v>
      </c>
      <c r="AQ100" s="408">
        <f t="shared" si="2"/>
        <v>6050</v>
      </c>
      <c r="AR100" s="409">
        <f t="shared" si="2"/>
        <v>6171</v>
      </c>
      <c r="AS100" s="409">
        <f t="shared" si="2"/>
        <v>6292</v>
      </c>
      <c r="AT100" s="409">
        <f t="shared" si="2"/>
        <v>6413</v>
      </c>
      <c r="AU100" s="409">
        <f t="shared" si="2"/>
        <v>6534</v>
      </c>
      <c r="AV100" s="410">
        <f t="shared" si="2"/>
        <v>6655</v>
      </c>
      <c r="AW100" s="411">
        <f t="shared" si="2"/>
        <v>6776</v>
      </c>
      <c r="AX100" s="410">
        <f t="shared" si="2"/>
        <v>6897</v>
      </c>
    </row>
    <row r="101" spans="2:50" ht="17" thickBot="1" x14ac:dyDescent="0.2">
      <c r="AE101" s="396">
        <v>1800</v>
      </c>
      <c r="AF101" s="424" t="s">
        <v>141</v>
      </c>
      <c r="AG101" s="425">
        <f t="shared" si="2"/>
        <v>5203</v>
      </c>
      <c r="AH101" s="413">
        <f t="shared" si="2"/>
        <v>5203</v>
      </c>
      <c r="AI101" s="413">
        <f t="shared" si="2"/>
        <v>5203</v>
      </c>
      <c r="AJ101" s="427">
        <f t="shared" si="2"/>
        <v>5324</v>
      </c>
      <c r="AK101" s="425">
        <f t="shared" si="2"/>
        <v>5445</v>
      </c>
      <c r="AL101" s="413">
        <f t="shared" si="2"/>
        <v>5566</v>
      </c>
      <c r="AM101" s="413">
        <f t="shared" si="2"/>
        <v>5687</v>
      </c>
      <c r="AN101" s="413">
        <f t="shared" si="2"/>
        <v>5808</v>
      </c>
      <c r="AO101" s="413">
        <f t="shared" si="2"/>
        <v>5929</v>
      </c>
      <c r="AP101" s="414">
        <f t="shared" si="2"/>
        <v>6050</v>
      </c>
      <c r="AQ101" s="412">
        <f t="shared" si="2"/>
        <v>6171</v>
      </c>
      <c r="AR101" s="413">
        <f t="shared" si="2"/>
        <v>6292</v>
      </c>
      <c r="AS101" s="413">
        <f t="shared" si="2"/>
        <v>6413</v>
      </c>
      <c r="AT101" s="413">
        <f t="shared" si="2"/>
        <v>6534</v>
      </c>
      <c r="AU101" s="413">
        <f t="shared" si="2"/>
        <v>6655</v>
      </c>
      <c r="AV101" s="414">
        <f t="shared" si="2"/>
        <v>6776</v>
      </c>
      <c r="AW101" s="415">
        <f t="shared" si="2"/>
        <v>6897</v>
      </c>
      <c r="AX101" s="414">
        <f t="shared" si="2"/>
        <v>7018</v>
      </c>
    </row>
    <row r="102" spans="2:50" x14ac:dyDescent="0.15">
      <c r="AE102" s="416">
        <v>1850</v>
      </c>
      <c r="AF102" s="441" t="s">
        <v>142</v>
      </c>
      <c r="AG102" s="442">
        <f t="shared" si="2"/>
        <v>5324</v>
      </c>
      <c r="AH102" s="389">
        <f t="shared" si="2"/>
        <v>5324</v>
      </c>
      <c r="AI102" s="389">
        <f t="shared" si="2"/>
        <v>5324</v>
      </c>
      <c r="AJ102" s="443">
        <f t="shared" si="2"/>
        <v>5445</v>
      </c>
      <c r="AK102" s="442">
        <f t="shared" si="2"/>
        <v>5566</v>
      </c>
      <c r="AL102" s="389">
        <f t="shared" si="2"/>
        <v>5687</v>
      </c>
      <c r="AM102" s="389">
        <f t="shared" si="2"/>
        <v>5808</v>
      </c>
      <c r="AN102" s="389">
        <f t="shared" si="2"/>
        <v>5929</v>
      </c>
      <c r="AO102" s="389">
        <f t="shared" si="2"/>
        <v>6050</v>
      </c>
      <c r="AP102" s="419">
        <f t="shared" si="2"/>
        <v>6171</v>
      </c>
      <c r="AQ102" s="418">
        <f t="shared" si="2"/>
        <v>6292</v>
      </c>
      <c r="AR102" s="389">
        <f t="shared" si="2"/>
        <v>6413</v>
      </c>
      <c r="AS102" s="389">
        <f t="shared" si="2"/>
        <v>6534</v>
      </c>
      <c r="AT102" s="389">
        <f t="shared" si="2"/>
        <v>6655</v>
      </c>
      <c r="AU102" s="389">
        <f t="shared" si="2"/>
        <v>6776</v>
      </c>
      <c r="AV102" s="419">
        <f t="shared" si="2"/>
        <v>6897</v>
      </c>
      <c r="AW102" s="365">
        <f t="shared" si="2"/>
        <v>7018</v>
      </c>
      <c r="AX102" s="419">
        <f t="shared" si="2"/>
        <v>7139</v>
      </c>
    </row>
    <row r="103" spans="2:50" x14ac:dyDescent="0.15">
      <c r="AE103" s="406">
        <v>1900</v>
      </c>
      <c r="AF103" s="438" t="s">
        <v>143</v>
      </c>
      <c r="AG103" s="439">
        <f t="shared" si="2"/>
        <v>5445</v>
      </c>
      <c r="AH103" s="409">
        <f t="shared" si="2"/>
        <v>5445</v>
      </c>
      <c r="AI103" s="409">
        <f t="shared" si="2"/>
        <v>5445</v>
      </c>
      <c r="AJ103" s="440">
        <f t="shared" si="2"/>
        <v>5566</v>
      </c>
      <c r="AK103" s="439">
        <f t="shared" si="2"/>
        <v>5687</v>
      </c>
      <c r="AL103" s="409">
        <f t="shared" si="2"/>
        <v>5808</v>
      </c>
      <c r="AM103" s="409">
        <f t="shared" si="2"/>
        <v>5929</v>
      </c>
      <c r="AN103" s="409">
        <f t="shared" si="2"/>
        <v>6050</v>
      </c>
      <c r="AO103" s="409">
        <f t="shared" si="2"/>
        <v>6171</v>
      </c>
      <c r="AP103" s="410">
        <f t="shared" si="2"/>
        <v>6292</v>
      </c>
      <c r="AQ103" s="408">
        <f t="shared" si="2"/>
        <v>6413</v>
      </c>
      <c r="AR103" s="409">
        <f t="shared" si="2"/>
        <v>6534</v>
      </c>
      <c r="AS103" s="409">
        <f t="shared" si="2"/>
        <v>6655</v>
      </c>
      <c r="AT103" s="409">
        <f t="shared" si="2"/>
        <v>6776</v>
      </c>
      <c r="AU103" s="409">
        <f t="shared" si="2"/>
        <v>6897</v>
      </c>
      <c r="AV103" s="410">
        <f t="shared" si="2"/>
        <v>7018</v>
      </c>
      <c r="AW103" s="411">
        <f t="shared" si="2"/>
        <v>7139</v>
      </c>
      <c r="AX103" s="410">
        <f t="shared" si="2"/>
        <v>7260</v>
      </c>
    </row>
    <row r="104" spans="2:50" x14ac:dyDescent="0.15">
      <c r="AE104" s="406">
        <v>1950</v>
      </c>
      <c r="AF104" s="438" t="s">
        <v>144</v>
      </c>
      <c r="AG104" s="439">
        <f t="shared" si="2"/>
        <v>5566</v>
      </c>
      <c r="AH104" s="409">
        <f t="shared" si="2"/>
        <v>5566</v>
      </c>
      <c r="AI104" s="409">
        <f t="shared" si="2"/>
        <v>5566</v>
      </c>
      <c r="AJ104" s="440">
        <f t="shared" si="2"/>
        <v>5687</v>
      </c>
      <c r="AK104" s="439">
        <f t="shared" si="2"/>
        <v>5808</v>
      </c>
      <c r="AL104" s="409">
        <f t="shared" si="2"/>
        <v>5929</v>
      </c>
      <c r="AM104" s="409">
        <f t="shared" si="2"/>
        <v>6050</v>
      </c>
      <c r="AN104" s="409">
        <f t="shared" si="2"/>
        <v>6171</v>
      </c>
      <c r="AO104" s="409">
        <f t="shared" si="2"/>
        <v>6292</v>
      </c>
      <c r="AP104" s="410">
        <f t="shared" si="2"/>
        <v>6413</v>
      </c>
      <c r="AQ104" s="408">
        <f t="shared" si="2"/>
        <v>6534</v>
      </c>
      <c r="AR104" s="409">
        <f t="shared" si="2"/>
        <v>6655</v>
      </c>
      <c r="AS104" s="409">
        <f t="shared" si="2"/>
        <v>6776</v>
      </c>
      <c r="AT104" s="409">
        <f t="shared" si="2"/>
        <v>6897</v>
      </c>
      <c r="AU104" s="409">
        <f t="shared" si="2"/>
        <v>7018</v>
      </c>
      <c r="AV104" s="410">
        <f t="shared" si="2"/>
        <v>7139</v>
      </c>
      <c r="AW104" s="411">
        <f t="shared" si="2"/>
        <v>7260</v>
      </c>
      <c r="AX104" s="410">
        <f t="shared" si="2"/>
        <v>7381</v>
      </c>
    </row>
    <row r="105" spans="2:50" ht="17" thickBot="1" x14ac:dyDescent="0.2">
      <c r="AE105" s="396">
        <v>2000</v>
      </c>
      <c r="AF105" s="424" t="s">
        <v>145</v>
      </c>
      <c r="AG105" s="425">
        <f t="shared" si="2"/>
        <v>5687</v>
      </c>
      <c r="AH105" s="413">
        <f t="shared" si="2"/>
        <v>5687</v>
      </c>
      <c r="AI105" s="413">
        <f t="shared" si="2"/>
        <v>5687</v>
      </c>
      <c r="AJ105" s="427">
        <f t="shared" si="2"/>
        <v>5808</v>
      </c>
      <c r="AK105" s="425">
        <f t="shared" si="2"/>
        <v>5929</v>
      </c>
      <c r="AL105" s="426">
        <f t="shared" si="2"/>
        <v>6050</v>
      </c>
      <c r="AM105" s="413">
        <f t="shared" si="2"/>
        <v>6171</v>
      </c>
      <c r="AN105" s="413">
        <f t="shared" si="2"/>
        <v>6292</v>
      </c>
      <c r="AO105" s="413">
        <f t="shared" si="2"/>
        <v>6413</v>
      </c>
      <c r="AP105" s="414">
        <f t="shared" si="2"/>
        <v>6534</v>
      </c>
      <c r="AQ105" s="412">
        <f t="shared" si="2"/>
        <v>6655</v>
      </c>
      <c r="AR105" s="413">
        <f t="shared" si="2"/>
        <v>6776</v>
      </c>
      <c r="AS105" s="413">
        <f t="shared" si="2"/>
        <v>6897</v>
      </c>
      <c r="AT105" s="413">
        <f t="shared" si="2"/>
        <v>7018</v>
      </c>
      <c r="AU105" s="413">
        <f t="shared" si="2"/>
        <v>7139</v>
      </c>
      <c r="AV105" s="414">
        <f t="shared" si="2"/>
        <v>7260</v>
      </c>
      <c r="AW105" s="415">
        <f t="shared" si="2"/>
        <v>7381</v>
      </c>
      <c r="AX105" s="414">
        <f t="shared" si="2"/>
        <v>7502</v>
      </c>
    </row>
    <row r="108" spans="2:50" s="341" customFormat="1" x14ac:dyDescent="0.15">
      <c r="B108" s="353"/>
      <c r="C108" s="353"/>
      <c r="D108" s="345"/>
      <c r="F108" s="345"/>
      <c r="G108" s="345"/>
      <c r="H108" s="345"/>
      <c r="I108" s="345"/>
      <c r="J108" s="345"/>
      <c r="K108" s="345"/>
      <c r="L108" s="345"/>
      <c r="M108" s="345"/>
      <c r="N108" s="345"/>
      <c r="P108" s="345"/>
      <c r="Q108" s="345"/>
      <c r="R108" s="345"/>
      <c r="S108" s="345"/>
      <c r="T108" s="348"/>
      <c r="AC108" s="342"/>
      <c r="AO108" s="445"/>
    </row>
    <row r="109" spans="2:50" s="341" customFormat="1" x14ac:dyDescent="0.15">
      <c r="B109" s="351"/>
      <c r="C109" s="351"/>
      <c r="D109" s="353"/>
      <c r="F109" s="345"/>
      <c r="G109" s="345"/>
      <c r="H109" s="345"/>
      <c r="I109" s="345"/>
      <c r="J109" s="345"/>
      <c r="K109" s="345"/>
      <c r="L109" s="345"/>
      <c r="M109" s="345"/>
      <c r="N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2"/>
      <c r="AO109" s="445"/>
    </row>
  </sheetData>
  <mergeCells count="14">
    <mergeCell ref="AE14:AF15"/>
    <mergeCell ref="AE66:AF67"/>
    <mergeCell ref="R11:S11"/>
    <mergeCell ref="W11:X11"/>
    <mergeCell ref="R12:S12"/>
    <mergeCell ref="W12:X12"/>
    <mergeCell ref="B14:C15"/>
    <mergeCell ref="P14:Q15"/>
    <mergeCell ref="R8:S8"/>
    <mergeCell ref="W8:X8"/>
    <mergeCell ref="R9:S9"/>
    <mergeCell ref="W9:X9"/>
    <mergeCell ref="R10:S10"/>
    <mergeCell ref="W10:X10"/>
  </mergeCells>
  <pageMargins left="0.74803149606299213" right="0.35433070866141736" top="0" bottom="0" header="0.51181102362204722" footer="0.51181102362204722"/>
  <pageSetup paperSize="9" orientation="portrait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066C5-2C2D-6C41-A8C9-02B6895E2B33}">
  <dimension ref="B1:AY109"/>
  <sheetViews>
    <sheetView zoomScale="57" zoomScaleNormal="90" workbookViewId="0">
      <selection activeCell="Y9" sqref="Y9:Z12"/>
    </sheetView>
  </sheetViews>
  <sheetFormatPr baseColWidth="10" defaultColWidth="7.1640625" defaultRowHeight="16" x14ac:dyDescent="0.15"/>
  <cols>
    <col min="1" max="1" width="3" style="344" customWidth="1"/>
    <col min="2" max="3" width="7.1640625" style="344" customWidth="1"/>
    <col min="4" max="14" width="6.83203125" style="344" customWidth="1"/>
    <col min="15" max="15" width="7.33203125" style="344" customWidth="1"/>
    <col min="16" max="29" width="6.83203125" style="344" customWidth="1"/>
    <col min="30" max="30" width="7.1640625" style="391" customWidth="1"/>
    <col min="31" max="16384" width="7.1640625" style="344"/>
  </cols>
  <sheetData>
    <row r="1" spans="2:51" x14ac:dyDescent="0.15">
      <c r="AF1" s="347"/>
      <c r="AP1" s="347"/>
    </row>
    <row r="2" spans="2:51" x14ac:dyDescent="0.15">
      <c r="F2" s="446" t="s">
        <v>159</v>
      </c>
      <c r="T2" s="446"/>
      <c r="AF2" s="347"/>
      <c r="AP2" s="347"/>
    </row>
    <row r="3" spans="2:51" x14ac:dyDescent="0.15">
      <c r="F3" s="346"/>
      <c r="AF3" s="347"/>
      <c r="AP3" s="347"/>
    </row>
    <row r="4" spans="2:51" x14ac:dyDescent="0.15">
      <c r="F4" s="346" t="s">
        <v>307</v>
      </c>
      <c r="G4" s="347"/>
      <c r="H4" s="347"/>
      <c r="I4" s="347"/>
      <c r="J4" s="347"/>
      <c r="K4" s="347"/>
      <c r="L4" s="346" t="s">
        <v>306</v>
      </c>
      <c r="M4" s="347"/>
      <c r="P4" s="346" t="s">
        <v>310</v>
      </c>
      <c r="Q4" s="448"/>
      <c r="R4" s="347"/>
      <c r="S4" s="347"/>
      <c r="T4" s="347"/>
      <c r="U4" s="347"/>
      <c r="V4" s="346" t="s">
        <v>311</v>
      </c>
      <c r="AA4" s="347"/>
      <c r="AF4" s="347"/>
      <c r="AP4" s="347"/>
    </row>
    <row r="5" spans="2:51" x14ac:dyDescent="0.15">
      <c r="F5" s="346" t="s">
        <v>308</v>
      </c>
      <c r="G5" s="347"/>
      <c r="H5" s="347"/>
      <c r="I5" s="347"/>
      <c r="J5" s="347"/>
      <c r="K5" s="347"/>
      <c r="L5" s="346" t="s">
        <v>309</v>
      </c>
      <c r="M5" s="347"/>
      <c r="P5" s="346" t="s">
        <v>312</v>
      </c>
      <c r="Q5" s="347"/>
      <c r="R5" s="347"/>
      <c r="S5" s="347"/>
      <c r="T5" s="347"/>
      <c r="U5" s="347"/>
      <c r="V5" s="346" t="s">
        <v>313</v>
      </c>
      <c r="AA5" s="347"/>
      <c r="AF5" s="347"/>
      <c r="AP5" s="347"/>
    </row>
    <row r="6" spans="2:51" x14ac:dyDescent="0.15">
      <c r="B6" s="391"/>
      <c r="C6" s="391"/>
      <c r="D6" s="391"/>
      <c r="E6" s="391"/>
      <c r="AF6" s="347"/>
      <c r="AP6" s="347"/>
    </row>
    <row r="7" spans="2:51" x14ac:dyDescent="0.15">
      <c r="B7" s="391"/>
      <c r="C7" s="391"/>
      <c r="D7" s="391"/>
      <c r="E7" s="391"/>
      <c r="G7" s="391"/>
      <c r="P7" s="457" t="s">
        <v>324</v>
      </c>
      <c r="R7" s="450" t="s">
        <v>323</v>
      </c>
      <c r="S7" s="451"/>
      <c r="T7" s="452"/>
      <c r="U7" s="453"/>
      <c r="W7" s="450" t="s">
        <v>323</v>
      </c>
      <c r="X7" s="451"/>
      <c r="Y7" s="452"/>
      <c r="Z7" s="453"/>
      <c r="AF7" s="347"/>
      <c r="AP7" s="347"/>
    </row>
    <row r="8" spans="2:51" x14ac:dyDescent="0.15">
      <c r="B8" s="391"/>
      <c r="C8" s="391"/>
      <c r="D8" s="391"/>
      <c r="E8" s="391"/>
      <c r="F8" s="391"/>
      <c r="G8" s="391"/>
      <c r="P8" s="458" t="s">
        <v>325</v>
      </c>
      <c r="R8" s="563" t="s">
        <v>314</v>
      </c>
      <c r="S8" s="564"/>
      <c r="T8" s="452" t="s">
        <v>319</v>
      </c>
      <c r="U8" s="453" t="s">
        <v>320</v>
      </c>
      <c r="W8" s="563" t="s">
        <v>315</v>
      </c>
      <c r="X8" s="564"/>
      <c r="Y8" s="452" t="s">
        <v>322</v>
      </c>
      <c r="Z8" s="453" t="s">
        <v>320</v>
      </c>
      <c r="AF8" s="347"/>
      <c r="AP8" s="347"/>
    </row>
    <row r="9" spans="2:51" x14ac:dyDescent="0.15">
      <c r="B9" s="391"/>
      <c r="C9" s="391"/>
      <c r="D9" s="391"/>
      <c r="E9" s="391"/>
      <c r="F9" s="391"/>
      <c r="G9" s="391"/>
      <c r="P9" s="456">
        <v>600</v>
      </c>
      <c r="R9" s="565" t="s">
        <v>316</v>
      </c>
      <c r="S9" s="566"/>
      <c r="T9" s="454">
        <v>5300</v>
      </c>
      <c r="U9" s="455">
        <v>7000</v>
      </c>
      <c r="W9" s="565" t="s">
        <v>316</v>
      </c>
      <c r="X9" s="566"/>
      <c r="Y9" s="454">
        <v>9400</v>
      </c>
      <c r="Z9" s="455">
        <v>11500</v>
      </c>
      <c r="AF9" s="347"/>
      <c r="AP9" s="347"/>
    </row>
    <row r="10" spans="2:51" x14ac:dyDescent="0.15">
      <c r="B10" s="391"/>
      <c r="C10" s="391"/>
      <c r="D10" s="391"/>
      <c r="E10" s="391"/>
      <c r="F10" s="391"/>
      <c r="G10" s="391"/>
      <c r="P10" s="459"/>
      <c r="R10" s="565" t="s">
        <v>317</v>
      </c>
      <c r="S10" s="566"/>
      <c r="T10" s="454">
        <v>6800</v>
      </c>
      <c r="U10" s="455">
        <v>7400</v>
      </c>
      <c r="W10" s="565" t="s">
        <v>317</v>
      </c>
      <c r="X10" s="566"/>
      <c r="Y10" s="454">
        <v>10000</v>
      </c>
      <c r="Z10" s="455">
        <v>11500</v>
      </c>
      <c r="AF10" s="347"/>
      <c r="AP10" s="347"/>
    </row>
    <row r="11" spans="2:51" x14ac:dyDescent="0.15">
      <c r="B11" s="391"/>
      <c r="C11" s="391"/>
      <c r="D11" s="391"/>
      <c r="E11" s="391"/>
      <c r="F11" s="391"/>
      <c r="G11" s="391"/>
      <c r="P11" s="459"/>
      <c r="R11" s="565" t="s">
        <v>321</v>
      </c>
      <c r="S11" s="566"/>
      <c r="T11" s="454">
        <v>7600</v>
      </c>
      <c r="U11" s="455">
        <v>9500</v>
      </c>
      <c r="W11" s="565" t="s">
        <v>321</v>
      </c>
      <c r="X11" s="566"/>
      <c r="Y11" s="454">
        <v>12700</v>
      </c>
      <c r="Z11" s="455">
        <v>14500</v>
      </c>
      <c r="AF11" s="347"/>
      <c r="AP11" s="347"/>
    </row>
    <row r="12" spans="2:51" x14ac:dyDescent="0.15">
      <c r="B12" s="391"/>
      <c r="C12" s="391"/>
      <c r="D12" s="391"/>
      <c r="E12" s="391"/>
      <c r="F12" s="391"/>
      <c r="G12" s="391"/>
      <c r="P12" s="389"/>
      <c r="R12" s="565" t="s">
        <v>318</v>
      </c>
      <c r="S12" s="566"/>
      <c r="T12" s="454">
        <v>8600</v>
      </c>
      <c r="U12" s="455">
        <v>10000</v>
      </c>
      <c r="W12" s="565" t="s">
        <v>318</v>
      </c>
      <c r="X12" s="566"/>
      <c r="Y12" s="454" t="s">
        <v>207</v>
      </c>
      <c r="Z12" s="455" t="s">
        <v>207</v>
      </c>
      <c r="AF12" s="347"/>
      <c r="AP12" s="347"/>
    </row>
    <row r="13" spans="2:51" ht="17" thickBot="1" x14ac:dyDescent="0.2">
      <c r="AF13" s="347"/>
      <c r="AP13" s="347"/>
    </row>
    <row r="14" spans="2:51" x14ac:dyDescent="0.15">
      <c r="B14" s="562" t="s">
        <v>29</v>
      </c>
      <c r="C14" s="562"/>
      <c r="D14" s="447">
        <v>150</v>
      </c>
      <c r="E14" s="447">
        <v>200</v>
      </c>
      <c r="F14" s="447">
        <v>250</v>
      </c>
      <c r="G14" s="447">
        <v>300</v>
      </c>
      <c r="H14" s="447">
        <v>350</v>
      </c>
      <c r="I14" s="447">
        <v>400</v>
      </c>
      <c r="J14" s="447">
        <v>450</v>
      </c>
      <c r="K14" s="447">
        <v>500</v>
      </c>
      <c r="L14" s="447">
        <v>550</v>
      </c>
      <c r="M14" s="447">
        <v>600</v>
      </c>
      <c r="P14" s="562" t="s">
        <v>29</v>
      </c>
      <c r="Q14" s="562"/>
      <c r="R14" s="447">
        <v>650</v>
      </c>
      <c r="S14" s="447">
        <v>700</v>
      </c>
      <c r="T14" s="447">
        <v>750</v>
      </c>
      <c r="U14" s="447">
        <v>800</v>
      </c>
      <c r="V14" s="447">
        <v>850</v>
      </c>
      <c r="W14" s="447">
        <v>900</v>
      </c>
      <c r="X14" s="447">
        <v>950</v>
      </c>
      <c r="Y14" s="447">
        <v>1000</v>
      </c>
      <c r="Z14" s="447"/>
      <c r="AA14" s="350"/>
      <c r="AB14" s="350"/>
      <c r="AC14" s="350"/>
      <c r="AD14" s="351"/>
      <c r="AE14" s="567" t="s">
        <v>0</v>
      </c>
      <c r="AF14" s="568"/>
      <c r="AG14" s="392">
        <v>150</v>
      </c>
      <c r="AH14" s="394">
        <v>200</v>
      </c>
      <c r="AI14" s="394">
        <v>250</v>
      </c>
      <c r="AJ14" s="393">
        <v>300</v>
      </c>
      <c r="AK14" s="392">
        <v>350</v>
      </c>
      <c r="AL14" s="394">
        <v>400</v>
      </c>
      <c r="AM14" s="394">
        <v>450</v>
      </c>
      <c r="AN14" s="394">
        <v>500</v>
      </c>
      <c r="AO14" s="394">
        <v>550</v>
      </c>
      <c r="AP14" s="393">
        <v>600</v>
      </c>
      <c r="AQ14" s="392">
        <v>650</v>
      </c>
      <c r="AR14" s="394">
        <v>700</v>
      </c>
      <c r="AS14" s="394">
        <v>750</v>
      </c>
      <c r="AT14" s="394">
        <v>800</v>
      </c>
      <c r="AU14" s="394">
        <v>850</v>
      </c>
      <c r="AV14" s="393">
        <v>900</v>
      </c>
      <c r="AW14" s="395">
        <v>950</v>
      </c>
      <c r="AX14" s="393">
        <v>1000</v>
      </c>
    </row>
    <row r="15" spans="2:51" ht="17" thickBot="1" x14ac:dyDescent="0.2">
      <c r="B15" s="562"/>
      <c r="C15" s="562"/>
      <c r="D15" s="447" t="s">
        <v>1</v>
      </c>
      <c r="E15" s="447" t="s">
        <v>2</v>
      </c>
      <c r="F15" s="447" t="s">
        <v>3</v>
      </c>
      <c r="G15" s="447" t="s">
        <v>4</v>
      </c>
      <c r="H15" s="447" t="s">
        <v>5</v>
      </c>
      <c r="I15" s="447" t="s">
        <v>6</v>
      </c>
      <c r="J15" s="447" t="s">
        <v>7</v>
      </c>
      <c r="K15" s="447" t="s">
        <v>8</v>
      </c>
      <c r="L15" s="447" t="s">
        <v>9</v>
      </c>
      <c r="M15" s="447" t="s">
        <v>10</v>
      </c>
      <c r="P15" s="562"/>
      <c r="Q15" s="562"/>
      <c r="R15" s="447" t="s">
        <v>11</v>
      </c>
      <c r="S15" s="447" t="s">
        <v>12</v>
      </c>
      <c r="T15" s="447" t="s">
        <v>13</v>
      </c>
      <c r="U15" s="447" t="s">
        <v>14</v>
      </c>
      <c r="V15" s="447" t="s">
        <v>15</v>
      </c>
      <c r="W15" s="447" t="s">
        <v>16</v>
      </c>
      <c r="X15" s="447" t="s">
        <v>17</v>
      </c>
      <c r="Y15" s="447" t="s">
        <v>18</v>
      </c>
      <c r="Z15" s="447"/>
      <c r="AA15" s="350"/>
      <c r="AB15" s="350"/>
      <c r="AC15" s="350"/>
      <c r="AD15" s="351"/>
      <c r="AE15" s="569"/>
      <c r="AF15" s="570"/>
      <c r="AG15" s="396" t="s">
        <v>1</v>
      </c>
      <c r="AH15" s="398" t="s">
        <v>2</v>
      </c>
      <c r="AI15" s="398" t="s">
        <v>3</v>
      </c>
      <c r="AJ15" s="397" t="s">
        <v>4</v>
      </c>
      <c r="AK15" s="396" t="s">
        <v>5</v>
      </c>
      <c r="AL15" s="398" t="s">
        <v>6</v>
      </c>
      <c r="AM15" s="398" t="s">
        <v>7</v>
      </c>
      <c r="AN15" s="398" t="s">
        <v>8</v>
      </c>
      <c r="AO15" s="398" t="s">
        <v>9</v>
      </c>
      <c r="AP15" s="397" t="s">
        <v>10</v>
      </c>
      <c r="AQ15" s="396" t="s">
        <v>11</v>
      </c>
      <c r="AR15" s="398" t="s">
        <v>12</v>
      </c>
      <c r="AS15" s="398" t="s">
        <v>13</v>
      </c>
      <c r="AT15" s="398" t="s">
        <v>14</v>
      </c>
      <c r="AU15" s="398" t="s">
        <v>15</v>
      </c>
      <c r="AV15" s="397" t="s">
        <v>16</v>
      </c>
      <c r="AW15" s="399" t="s">
        <v>17</v>
      </c>
      <c r="AX15" s="397" t="s">
        <v>18</v>
      </c>
      <c r="AY15" s="350"/>
    </row>
    <row r="16" spans="2:51" x14ac:dyDescent="0.15">
      <c r="B16" s="447">
        <v>150</v>
      </c>
      <c r="C16" s="447" t="s">
        <v>1</v>
      </c>
      <c r="D16" s="449">
        <v>726</v>
      </c>
      <c r="E16" s="449"/>
      <c r="F16" s="449"/>
      <c r="G16" s="449"/>
      <c r="H16" s="449"/>
      <c r="I16" s="449"/>
      <c r="J16" s="449"/>
      <c r="K16" s="449"/>
      <c r="L16" s="449"/>
      <c r="M16" s="449"/>
      <c r="P16" s="447">
        <v>150</v>
      </c>
      <c r="Q16" s="447" t="s">
        <v>1</v>
      </c>
      <c r="R16" s="449"/>
      <c r="S16" s="449"/>
      <c r="T16" s="449"/>
      <c r="U16" s="449"/>
      <c r="V16" s="449"/>
      <c r="W16" s="449"/>
      <c r="X16" s="449"/>
      <c r="Y16" s="449"/>
      <c r="Z16" s="449"/>
      <c r="AA16" s="400"/>
      <c r="AB16" s="400"/>
      <c r="AC16" s="400"/>
      <c r="AD16" s="401"/>
      <c r="AE16" s="392">
        <v>150</v>
      </c>
      <c r="AF16" s="393" t="s">
        <v>1</v>
      </c>
      <c r="AG16" s="402">
        <v>660</v>
      </c>
      <c r="AH16" s="403"/>
      <c r="AI16" s="403"/>
      <c r="AJ16" s="404"/>
      <c r="AK16" s="402"/>
      <c r="AL16" s="403"/>
      <c r="AM16" s="403"/>
      <c r="AN16" s="403"/>
      <c r="AO16" s="403"/>
      <c r="AP16" s="404"/>
      <c r="AQ16" s="402"/>
      <c r="AR16" s="403"/>
      <c r="AS16" s="403"/>
      <c r="AT16" s="403"/>
      <c r="AU16" s="403"/>
      <c r="AV16" s="404"/>
      <c r="AW16" s="405"/>
      <c r="AX16" s="404"/>
    </row>
    <row r="17" spans="2:50" x14ac:dyDescent="0.15">
      <c r="B17" s="447">
        <v>200</v>
      </c>
      <c r="C17" s="447" t="s">
        <v>2</v>
      </c>
      <c r="D17" s="449">
        <v>726</v>
      </c>
      <c r="E17" s="449">
        <v>726</v>
      </c>
      <c r="F17" s="449"/>
      <c r="G17" s="449"/>
      <c r="H17" s="449"/>
      <c r="I17" s="449"/>
      <c r="J17" s="449"/>
      <c r="K17" s="449"/>
      <c r="L17" s="449"/>
      <c r="M17" s="449"/>
      <c r="P17" s="447">
        <v>200</v>
      </c>
      <c r="Q17" s="447" t="s">
        <v>2</v>
      </c>
      <c r="R17" s="449"/>
      <c r="S17" s="449"/>
      <c r="T17" s="449"/>
      <c r="U17" s="449"/>
      <c r="V17" s="449"/>
      <c r="W17" s="449"/>
      <c r="X17" s="449"/>
      <c r="Y17" s="449"/>
      <c r="Z17" s="449"/>
      <c r="AA17" s="400"/>
      <c r="AB17" s="400"/>
      <c r="AC17"/>
      <c r="AD17" s="401"/>
      <c r="AE17" s="406">
        <v>200</v>
      </c>
      <c r="AF17" s="407" t="s">
        <v>2</v>
      </c>
      <c r="AG17" s="408">
        <v>660</v>
      </c>
      <c r="AH17" s="409">
        <v>660</v>
      </c>
      <c r="AI17" s="409"/>
      <c r="AJ17" s="410"/>
      <c r="AK17" s="408"/>
      <c r="AL17" s="409"/>
      <c r="AM17" s="409"/>
      <c r="AN17" s="409"/>
      <c r="AO17" s="409"/>
      <c r="AP17" s="410"/>
      <c r="AQ17" s="408"/>
      <c r="AR17" s="409"/>
      <c r="AS17" s="409"/>
      <c r="AT17" s="409"/>
      <c r="AU17" s="409"/>
      <c r="AV17" s="410"/>
      <c r="AW17" s="411"/>
      <c r="AX17" s="410"/>
    </row>
    <row r="18" spans="2:50" x14ac:dyDescent="0.15">
      <c r="B18" s="447">
        <v>250</v>
      </c>
      <c r="C18" s="447" t="s">
        <v>3</v>
      </c>
      <c r="D18" s="449">
        <v>726</v>
      </c>
      <c r="E18" s="449">
        <v>726</v>
      </c>
      <c r="F18" s="449">
        <v>726</v>
      </c>
      <c r="G18" s="449"/>
      <c r="H18" s="449"/>
      <c r="I18" s="449"/>
      <c r="J18" s="449"/>
      <c r="K18" s="449"/>
      <c r="L18" s="449"/>
      <c r="M18" s="449"/>
      <c r="P18" s="447">
        <v>250</v>
      </c>
      <c r="Q18" s="447" t="s">
        <v>3</v>
      </c>
      <c r="R18" s="449"/>
      <c r="S18" s="449"/>
      <c r="T18" s="449"/>
      <c r="U18" s="449"/>
      <c r="V18" s="449"/>
      <c r="W18" s="449"/>
      <c r="X18" s="449"/>
      <c r="Y18" s="449"/>
      <c r="Z18" s="449"/>
      <c r="AA18" s="400"/>
      <c r="AB18" s="400"/>
      <c r="AC18" s="400"/>
      <c r="AD18" s="401"/>
      <c r="AE18" s="406">
        <v>250</v>
      </c>
      <c r="AF18" s="407" t="s">
        <v>3</v>
      </c>
      <c r="AG18" s="408">
        <v>660</v>
      </c>
      <c r="AH18" s="409">
        <v>660</v>
      </c>
      <c r="AI18" s="409">
        <v>660</v>
      </c>
      <c r="AJ18" s="410"/>
      <c r="AK18" s="408"/>
      <c r="AL18" s="409"/>
      <c r="AM18" s="409"/>
      <c r="AN18" s="409"/>
      <c r="AO18" s="409"/>
      <c r="AP18" s="410"/>
      <c r="AQ18" s="408"/>
      <c r="AR18" s="409"/>
      <c r="AS18" s="409"/>
      <c r="AT18" s="409"/>
      <c r="AU18" s="409"/>
      <c r="AV18" s="410"/>
      <c r="AW18" s="411"/>
      <c r="AX18" s="410"/>
    </row>
    <row r="19" spans="2:50" ht="17" thickBot="1" x14ac:dyDescent="0.2">
      <c r="B19" s="447">
        <v>300</v>
      </c>
      <c r="C19" s="447" t="s">
        <v>4</v>
      </c>
      <c r="D19" s="449">
        <v>726</v>
      </c>
      <c r="E19" s="449">
        <v>726</v>
      </c>
      <c r="F19" s="449">
        <v>726</v>
      </c>
      <c r="G19" s="449">
        <v>968</v>
      </c>
      <c r="H19" s="449"/>
      <c r="I19" s="449"/>
      <c r="J19" s="449"/>
      <c r="K19" s="449"/>
      <c r="L19" s="449"/>
      <c r="M19" s="449"/>
      <c r="P19" s="447">
        <v>300</v>
      </c>
      <c r="Q19" s="447" t="s">
        <v>4</v>
      </c>
      <c r="R19" s="449"/>
      <c r="S19" s="449"/>
      <c r="T19" s="449"/>
      <c r="U19" s="449"/>
      <c r="V19" s="449"/>
      <c r="W19" s="449"/>
      <c r="X19" s="449"/>
      <c r="Y19" s="449"/>
      <c r="Z19" s="449"/>
      <c r="AA19"/>
      <c r="AB19" s="400"/>
      <c r="AC19" s="400"/>
      <c r="AD19" s="401"/>
      <c r="AE19" s="396">
        <v>300</v>
      </c>
      <c r="AF19" s="397" t="s">
        <v>4</v>
      </c>
      <c r="AG19" s="412">
        <v>660</v>
      </c>
      <c r="AH19" s="413">
        <v>660</v>
      </c>
      <c r="AI19" s="413">
        <v>660</v>
      </c>
      <c r="AJ19" s="414">
        <v>880</v>
      </c>
      <c r="AK19" s="412"/>
      <c r="AL19" s="413"/>
      <c r="AM19" s="413"/>
      <c r="AN19" s="413"/>
      <c r="AO19" s="413"/>
      <c r="AP19" s="414"/>
      <c r="AQ19" s="412"/>
      <c r="AR19" s="413"/>
      <c r="AS19" s="413"/>
      <c r="AT19" s="413"/>
      <c r="AU19" s="413"/>
      <c r="AV19" s="414"/>
      <c r="AW19" s="415"/>
      <c r="AX19" s="414"/>
    </row>
    <row r="20" spans="2:50" x14ac:dyDescent="0.15">
      <c r="B20" s="447">
        <v>350</v>
      </c>
      <c r="C20" s="447" t="s">
        <v>5</v>
      </c>
      <c r="D20" s="449">
        <v>968</v>
      </c>
      <c r="E20" s="449">
        <v>968</v>
      </c>
      <c r="F20" s="449">
        <v>968</v>
      </c>
      <c r="G20" s="449">
        <v>1089</v>
      </c>
      <c r="H20" s="449">
        <v>1210</v>
      </c>
      <c r="I20" s="449"/>
      <c r="J20" s="449"/>
      <c r="K20" s="449"/>
      <c r="L20" s="449"/>
      <c r="M20" s="449"/>
      <c r="P20" s="447">
        <v>350</v>
      </c>
      <c r="Q20" s="447" t="s">
        <v>5</v>
      </c>
      <c r="R20" s="449"/>
      <c r="S20" s="449"/>
      <c r="T20" s="449"/>
      <c r="U20" s="449"/>
      <c r="V20" s="449"/>
      <c r="W20" s="449"/>
      <c r="X20" s="449"/>
      <c r="Y20" s="449"/>
      <c r="Z20" s="449"/>
      <c r="AA20" s="400"/>
      <c r="AB20" s="400"/>
      <c r="AC20" s="400"/>
      <c r="AD20" s="401"/>
      <c r="AE20" s="416">
        <v>350</v>
      </c>
      <c r="AF20" s="417" t="s">
        <v>5</v>
      </c>
      <c r="AG20" s="418">
        <v>880</v>
      </c>
      <c r="AH20" s="389">
        <v>880</v>
      </c>
      <c r="AI20" s="389">
        <v>880</v>
      </c>
      <c r="AJ20" s="419">
        <v>990</v>
      </c>
      <c r="AK20" s="418">
        <v>1100</v>
      </c>
      <c r="AL20" s="389"/>
      <c r="AM20" s="389"/>
      <c r="AN20" s="389"/>
      <c r="AO20" s="389"/>
      <c r="AP20" s="419"/>
      <c r="AQ20" s="418"/>
      <c r="AR20" s="389"/>
      <c r="AS20" s="389"/>
      <c r="AT20" s="389"/>
      <c r="AU20" s="389"/>
      <c r="AV20" s="419"/>
      <c r="AW20" s="365"/>
      <c r="AX20" s="419"/>
    </row>
    <row r="21" spans="2:50" x14ac:dyDescent="0.15">
      <c r="B21" s="447">
        <v>400</v>
      </c>
      <c r="C21" s="447" t="s">
        <v>6</v>
      </c>
      <c r="D21" s="449">
        <v>1089</v>
      </c>
      <c r="E21" s="449">
        <v>1089</v>
      </c>
      <c r="F21" s="449">
        <v>1089</v>
      </c>
      <c r="G21" s="449">
        <v>1210</v>
      </c>
      <c r="H21" s="449">
        <v>1452</v>
      </c>
      <c r="I21" s="449">
        <v>1573</v>
      </c>
      <c r="J21" s="449"/>
      <c r="K21" s="449"/>
      <c r="L21" s="449"/>
      <c r="M21" s="449"/>
      <c r="P21" s="447">
        <v>400</v>
      </c>
      <c r="Q21" s="447" t="s">
        <v>6</v>
      </c>
      <c r="R21" s="449"/>
      <c r="S21" s="449"/>
      <c r="T21" s="449"/>
      <c r="U21" s="449"/>
      <c r="V21" s="449"/>
      <c r="W21" s="449"/>
      <c r="X21" s="449"/>
      <c r="Y21" s="449"/>
      <c r="Z21" s="449"/>
      <c r="AA21" s="400"/>
      <c r="AB21" s="400"/>
      <c r="AC21" s="400"/>
      <c r="AD21" s="401"/>
      <c r="AE21" s="406">
        <v>400</v>
      </c>
      <c r="AF21" s="407" t="s">
        <v>6</v>
      </c>
      <c r="AG21" s="408">
        <v>990</v>
      </c>
      <c r="AH21" s="409">
        <v>990</v>
      </c>
      <c r="AI21" s="409">
        <v>990</v>
      </c>
      <c r="AJ21" s="410">
        <v>1100</v>
      </c>
      <c r="AK21" s="408">
        <v>1320</v>
      </c>
      <c r="AL21" s="420">
        <v>1430</v>
      </c>
      <c r="AM21" s="409"/>
      <c r="AN21" s="409"/>
      <c r="AO21" s="409"/>
      <c r="AP21" s="410"/>
      <c r="AQ21" s="408"/>
      <c r="AR21" s="409"/>
      <c r="AS21" s="409"/>
      <c r="AT21" s="409"/>
      <c r="AU21" s="409"/>
      <c r="AV21" s="410"/>
      <c r="AW21" s="411"/>
      <c r="AX21" s="410"/>
    </row>
    <row r="22" spans="2:50" x14ac:dyDescent="0.15">
      <c r="B22" s="447">
        <v>450</v>
      </c>
      <c r="C22" s="447" t="s">
        <v>7</v>
      </c>
      <c r="D22" s="449">
        <v>1210</v>
      </c>
      <c r="E22" s="449">
        <v>1210</v>
      </c>
      <c r="F22" s="449">
        <v>1210</v>
      </c>
      <c r="G22" s="449">
        <v>1452</v>
      </c>
      <c r="H22" s="449">
        <v>1573</v>
      </c>
      <c r="I22" s="449">
        <v>1694</v>
      </c>
      <c r="J22" s="449">
        <v>1815</v>
      </c>
      <c r="K22" s="449"/>
      <c r="L22" s="449"/>
      <c r="M22" s="449"/>
      <c r="P22" s="447">
        <v>450</v>
      </c>
      <c r="Q22" s="447" t="s">
        <v>7</v>
      </c>
      <c r="R22" s="449"/>
      <c r="S22" s="449"/>
      <c r="T22" s="449"/>
      <c r="U22" s="449"/>
      <c r="V22" s="449"/>
      <c r="W22" s="449"/>
      <c r="X22" s="449"/>
      <c r="Y22" s="449"/>
      <c r="Z22" s="449"/>
      <c r="AA22" s="400"/>
      <c r="AB22" s="400"/>
      <c r="AC22" s="400"/>
      <c r="AD22" s="401"/>
      <c r="AE22" s="406">
        <v>450</v>
      </c>
      <c r="AF22" s="407" t="s">
        <v>7</v>
      </c>
      <c r="AG22" s="408">
        <v>1100</v>
      </c>
      <c r="AH22" s="409">
        <v>1100</v>
      </c>
      <c r="AI22" s="409">
        <v>1100</v>
      </c>
      <c r="AJ22" s="410">
        <v>1320</v>
      </c>
      <c r="AK22" s="421">
        <v>1430</v>
      </c>
      <c r="AL22" s="409">
        <v>1540</v>
      </c>
      <c r="AM22" s="409">
        <v>1650</v>
      </c>
      <c r="AN22" s="409"/>
      <c r="AO22" s="409"/>
      <c r="AP22" s="410"/>
      <c r="AQ22" s="408"/>
      <c r="AR22" s="409"/>
      <c r="AS22" s="409"/>
      <c r="AT22" s="409"/>
      <c r="AU22" s="409"/>
      <c r="AV22" s="410"/>
      <c r="AW22" s="411"/>
      <c r="AX22" s="410"/>
    </row>
    <row r="23" spans="2:50" x14ac:dyDescent="0.15">
      <c r="B23" s="447">
        <v>500</v>
      </c>
      <c r="C23" s="447" t="s">
        <v>8</v>
      </c>
      <c r="D23" s="449">
        <v>1452</v>
      </c>
      <c r="E23" s="449">
        <v>1452</v>
      </c>
      <c r="F23" s="449">
        <v>1452</v>
      </c>
      <c r="G23" s="449">
        <v>1573</v>
      </c>
      <c r="H23" s="449">
        <v>1694</v>
      </c>
      <c r="I23" s="449">
        <v>1815</v>
      </c>
      <c r="J23" s="449">
        <v>1936</v>
      </c>
      <c r="K23" s="449">
        <v>2057</v>
      </c>
      <c r="L23" s="449"/>
      <c r="M23" s="449"/>
      <c r="P23" s="447">
        <v>500</v>
      </c>
      <c r="Q23" s="447" t="s">
        <v>8</v>
      </c>
      <c r="R23" s="449"/>
      <c r="S23" s="449"/>
      <c r="T23" s="449"/>
      <c r="U23" s="449"/>
      <c r="V23" s="449"/>
      <c r="W23" s="449"/>
      <c r="X23" s="449"/>
      <c r="Y23" s="449"/>
      <c r="Z23" s="449"/>
      <c r="AA23" s="400"/>
      <c r="AB23" s="400"/>
      <c r="AC23" s="400"/>
      <c r="AD23" s="401"/>
      <c r="AE23" s="406">
        <v>500</v>
      </c>
      <c r="AF23" s="407" t="s">
        <v>8</v>
      </c>
      <c r="AG23" s="408">
        <v>1320</v>
      </c>
      <c r="AH23" s="409">
        <v>1320</v>
      </c>
      <c r="AI23" s="409">
        <v>1320</v>
      </c>
      <c r="AJ23" s="422">
        <v>1430</v>
      </c>
      <c r="AK23" s="408">
        <v>1540</v>
      </c>
      <c r="AL23" s="409">
        <v>1650</v>
      </c>
      <c r="AM23" s="409">
        <v>1760</v>
      </c>
      <c r="AN23" s="409">
        <v>1870</v>
      </c>
      <c r="AO23" s="409"/>
      <c r="AP23" s="410"/>
      <c r="AQ23" s="408"/>
      <c r="AR23" s="409"/>
      <c r="AS23" s="409"/>
      <c r="AT23" s="409"/>
      <c r="AU23" s="409"/>
      <c r="AV23" s="410"/>
      <c r="AW23" s="411"/>
      <c r="AX23" s="410"/>
    </row>
    <row r="24" spans="2:50" x14ac:dyDescent="0.15">
      <c r="B24" s="447">
        <v>550</v>
      </c>
      <c r="C24" s="447" t="s">
        <v>9</v>
      </c>
      <c r="D24" s="449">
        <v>1573</v>
      </c>
      <c r="E24" s="449">
        <v>1573</v>
      </c>
      <c r="F24" s="449">
        <v>1573</v>
      </c>
      <c r="G24" s="449">
        <v>1694</v>
      </c>
      <c r="H24" s="449">
        <v>1815</v>
      </c>
      <c r="I24" s="449">
        <v>1936</v>
      </c>
      <c r="J24" s="449">
        <v>2057</v>
      </c>
      <c r="K24" s="449">
        <v>2178</v>
      </c>
      <c r="L24" s="449">
        <v>2299</v>
      </c>
      <c r="M24" s="449"/>
      <c r="P24" s="447">
        <v>550</v>
      </c>
      <c r="Q24" s="447" t="s">
        <v>9</v>
      </c>
      <c r="R24" s="449"/>
      <c r="S24" s="449"/>
      <c r="T24" s="449"/>
      <c r="U24" s="449"/>
      <c r="V24" s="449"/>
      <c r="W24" s="449"/>
      <c r="X24" s="449"/>
      <c r="Y24" s="449"/>
      <c r="Z24" s="449"/>
      <c r="AA24" s="400"/>
      <c r="AB24" s="400"/>
      <c r="AC24" s="400"/>
      <c r="AD24" s="401"/>
      <c r="AE24" s="406">
        <v>550</v>
      </c>
      <c r="AF24" s="407" t="s">
        <v>9</v>
      </c>
      <c r="AG24" s="421">
        <v>1430</v>
      </c>
      <c r="AH24" s="420">
        <v>1430</v>
      </c>
      <c r="AI24" s="420">
        <v>1430</v>
      </c>
      <c r="AJ24" s="410">
        <v>1540</v>
      </c>
      <c r="AK24" s="408">
        <v>1650</v>
      </c>
      <c r="AL24" s="409">
        <v>1760</v>
      </c>
      <c r="AM24" s="409">
        <v>1870</v>
      </c>
      <c r="AN24" s="409">
        <v>1980</v>
      </c>
      <c r="AO24" s="409">
        <v>2090</v>
      </c>
      <c r="AP24" s="410"/>
      <c r="AQ24" s="408"/>
      <c r="AR24" s="409"/>
      <c r="AS24" s="409"/>
      <c r="AT24" s="409"/>
      <c r="AU24" s="409"/>
      <c r="AV24" s="410"/>
      <c r="AW24" s="411"/>
      <c r="AX24" s="410"/>
    </row>
    <row r="25" spans="2:50" s="391" customFormat="1" ht="17" thickBot="1" x14ac:dyDescent="0.2">
      <c r="B25" s="447">
        <v>600</v>
      </c>
      <c r="C25" s="447" t="s">
        <v>10</v>
      </c>
      <c r="D25" s="449">
        <v>1694</v>
      </c>
      <c r="E25" s="449">
        <v>1694</v>
      </c>
      <c r="F25" s="449">
        <v>1694</v>
      </c>
      <c r="G25" s="449">
        <v>1815</v>
      </c>
      <c r="H25" s="449">
        <v>1936</v>
      </c>
      <c r="I25" s="449">
        <v>2057</v>
      </c>
      <c r="J25" s="449">
        <v>2178</v>
      </c>
      <c r="K25" s="449">
        <v>2299</v>
      </c>
      <c r="L25" s="449">
        <v>2420</v>
      </c>
      <c r="M25" s="449">
        <v>2662</v>
      </c>
      <c r="P25" s="447">
        <v>600</v>
      </c>
      <c r="Q25" s="447" t="s">
        <v>10</v>
      </c>
      <c r="R25" s="449"/>
      <c r="S25" s="449"/>
      <c r="T25" s="449"/>
      <c r="U25" s="449"/>
      <c r="V25" s="449"/>
      <c r="W25" s="449"/>
      <c r="X25" s="449"/>
      <c r="Y25" s="449"/>
      <c r="Z25" s="449"/>
      <c r="AA25" s="400"/>
      <c r="AB25" s="400"/>
      <c r="AC25" s="400"/>
      <c r="AD25" s="401"/>
      <c r="AE25" s="423">
        <v>600</v>
      </c>
      <c r="AF25" s="424" t="s">
        <v>10</v>
      </c>
      <c r="AG25" s="425">
        <v>1540</v>
      </c>
      <c r="AH25" s="426">
        <v>1540</v>
      </c>
      <c r="AI25" s="426">
        <v>1540</v>
      </c>
      <c r="AJ25" s="427">
        <v>1650</v>
      </c>
      <c r="AK25" s="425">
        <v>1760</v>
      </c>
      <c r="AL25" s="426">
        <v>1870</v>
      </c>
      <c r="AM25" s="426">
        <v>1980</v>
      </c>
      <c r="AN25" s="426">
        <v>2090</v>
      </c>
      <c r="AO25" s="426">
        <v>2200</v>
      </c>
      <c r="AP25" s="428">
        <v>2420</v>
      </c>
      <c r="AQ25" s="425"/>
      <c r="AR25" s="426"/>
      <c r="AS25" s="426"/>
      <c r="AT25" s="426"/>
      <c r="AU25" s="426"/>
      <c r="AV25" s="427"/>
      <c r="AW25" s="429"/>
      <c r="AX25" s="427"/>
    </row>
    <row r="26" spans="2:50" x14ac:dyDescent="0.15">
      <c r="B26" s="447">
        <v>650</v>
      </c>
      <c r="C26" s="447" t="s">
        <v>11</v>
      </c>
      <c r="D26" s="449">
        <v>1815</v>
      </c>
      <c r="E26" s="449">
        <v>1815</v>
      </c>
      <c r="F26" s="449">
        <v>1815</v>
      </c>
      <c r="G26" s="449">
        <v>1936</v>
      </c>
      <c r="H26" s="449">
        <v>2057</v>
      </c>
      <c r="I26" s="449">
        <v>2178</v>
      </c>
      <c r="J26" s="449">
        <v>2299</v>
      </c>
      <c r="K26" s="449">
        <v>2420</v>
      </c>
      <c r="L26" s="449">
        <v>2662</v>
      </c>
      <c r="M26" s="449">
        <v>2783</v>
      </c>
      <c r="P26" s="447">
        <v>650</v>
      </c>
      <c r="Q26" s="447" t="s">
        <v>11</v>
      </c>
      <c r="R26" s="449">
        <v>2904</v>
      </c>
      <c r="S26" s="449"/>
      <c r="T26" s="449"/>
      <c r="U26" s="449"/>
      <c r="V26" s="449"/>
      <c r="W26" s="449"/>
      <c r="X26" s="449"/>
      <c r="Y26" s="449"/>
      <c r="Z26" s="449"/>
      <c r="AA26" s="400"/>
      <c r="AB26" s="400"/>
      <c r="AC26" s="400"/>
      <c r="AD26" s="401"/>
      <c r="AE26" s="392">
        <v>650</v>
      </c>
      <c r="AF26" s="393" t="s">
        <v>11</v>
      </c>
      <c r="AG26" s="402">
        <v>1650</v>
      </c>
      <c r="AH26" s="403">
        <v>1650</v>
      </c>
      <c r="AI26" s="403">
        <v>1650</v>
      </c>
      <c r="AJ26" s="404">
        <v>1760</v>
      </c>
      <c r="AK26" s="402">
        <v>1870</v>
      </c>
      <c r="AL26" s="403">
        <v>1980</v>
      </c>
      <c r="AM26" s="403">
        <v>2090</v>
      </c>
      <c r="AN26" s="403">
        <v>2200</v>
      </c>
      <c r="AO26" s="430">
        <v>2420</v>
      </c>
      <c r="AP26" s="404">
        <v>2530</v>
      </c>
      <c r="AQ26" s="402">
        <v>2640</v>
      </c>
      <c r="AR26" s="403"/>
      <c r="AS26" s="403"/>
      <c r="AT26" s="403"/>
      <c r="AU26" s="403"/>
      <c r="AV26" s="404"/>
      <c r="AW26" s="405"/>
      <c r="AX26" s="404"/>
    </row>
    <row r="27" spans="2:50" x14ac:dyDescent="0.15">
      <c r="B27" s="447">
        <v>700</v>
      </c>
      <c r="C27" s="447" t="s">
        <v>12</v>
      </c>
      <c r="D27" s="449">
        <v>1936</v>
      </c>
      <c r="E27" s="449">
        <v>1936</v>
      </c>
      <c r="F27" s="449">
        <v>1936</v>
      </c>
      <c r="G27" s="449">
        <v>2057</v>
      </c>
      <c r="H27" s="449">
        <v>2178</v>
      </c>
      <c r="I27" s="449">
        <v>2299</v>
      </c>
      <c r="J27" s="449">
        <v>2420</v>
      </c>
      <c r="K27" s="449">
        <v>2662</v>
      </c>
      <c r="L27" s="449">
        <v>2783</v>
      </c>
      <c r="M27" s="449">
        <v>2904</v>
      </c>
      <c r="P27" s="447">
        <v>700</v>
      </c>
      <c r="Q27" s="447" t="s">
        <v>12</v>
      </c>
      <c r="R27" s="449">
        <v>3025</v>
      </c>
      <c r="S27" s="449">
        <v>3146</v>
      </c>
      <c r="T27" s="449"/>
      <c r="U27" s="449"/>
      <c r="V27" s="449"/>
      <c r="W27" s="449"/>
      <c r="X27" s="449"/>
      <c r="Y27" s="449"/>
      <c r="Z27" s="449"/>
      <c r="AA27" s="400"/>
      <c r="AB27" s="400"/>
      <c r="AC27" s="400"/>
      <c r="AD27" s="401"/>
      <c r="AE27" s="406">
        <v>700</v>
      </c>
      <c r="AF27" s="407" t="s">
        <v>12</v>
      </c>
      <c r="AG27" s="408">
        <v>1760</v>
      </c>
      <c r="AH27" s="409">
        <v>1760</v>
      </c>
      <c r="AI27" s="409">
        <v>1760</v>
      </c>
      <c r="AJ27" s="410">
        <v>1870</v>
      </c>
      <c r="AK27" s="408">
        <v>1980</v>
      </c>
      <c r="AL27" s="409">
        <v>2090</v>
      </c>
      <c r="AM27" s="409">
        <v>2200</v>
      </c>
      <c r="AN27" s="420">
        <v>2420</v>
      </c>
      <c r="AO27" s="409">
        <v>2530</v>
      </c>
      <c r="AP27" s="410">
        <v>2640</v>
      </c>
      <c r="AQ27" s="408">
        <v>2750</v>
      </c>
      <c r="AR27" s="409">
        <v>2860</v>
      </c>
      <c r="AS27" s="409"/>
      <c r="AT27" s="409"/>
      <c r="AU27" s="409"/>
      <c r="AV27" s="410"/>
      <c r="AW27" s="411"/>
      <c r="AX27" s="410"/>
    </row>
    <row r="28" spans="2:50" x14ac:dyDescent="0.15">
      <c r="B28" s="447">
        <v>750</v>
      </c>
      <c r="C28" s="447" t="s">
        <v>13</v>
      </c>
      <c r="D28" s="449">
        <v>2057</v>
      </c>
      <c r="E28" s="449">
        <v>2057</v>
      </c>
      <c r="F28" s="449">
        <v>2057</v>
      </c>
      <c r="G28" s="449">
        <v>2178</v>
      </c>
      <c r="H28" s="449">
        <v>2299</v>
      </c>
      <c r="I28" s="449">
        <v>2420</v>
      </c>
      <c r="J28" s="449">
        <v>2662</v>
      </c>
      <c r="K28" s="449">
        <v>2783</v>
      </c>
      <c r="L28" s="449">
        <v>2904</v>
      </c>
      <c r="M28" s="449">
        <v>3025</v>
      </c>
      <c r="P28" s="447">
        <v>750</v>
      </c>
      <c r="Q28" s="447" t="s">
        <v>13</v>
      </c>
      <c r="R28" s="449">
        <v>3146</v>
      </c>
      <c r="S28" s="449">
        <v>3267</v>
      </c>
      <c r="T28" s="449">
        <v>3388</v>
      </c>
      <c r="U28" s="449"/>
      <c r="V28" s="449"/>
      <c r="W28" s="449"/>
      <c r="X28" s="449"/>
      <c r="Y28" s="449"/>
      <c r="Z28" s="449"/>
      <c r="AA28" s="400"/>
      <c r="AB28" s="400"/>
      <c r="AC28" s="400"/>
      <c r="AD28" s="401"/>
      <c r="AE28" s="406">
        <v>750</v>
      </c>
      <c r="AF28" s="407" t="s">
        <v>13</v>
      </c>
      <c r="AG28" s="408">
        <v>1870</v>
      </c>
      <c r="AH28" s="409">
        <v>1870</v>
      </c>
      <c r="AI28" s="409">
        <v>1870</v>
      </c>
      <c r="AJ28" s="410">
        <v>1980</v>
      </c>
      <c r="AK28" s="408">
        <v>2090</v>
      </c>
      <c r="AL28" s="409">
        <v>2200</v>
      </c>
      <c r="AM28" s="420">
        <v>2420</v>
      </c>
      <c r="AN28" s="409">
        <v>2530</v>
      </c>
      <c r="AO28" s="409">
        <v>2640</v>
      </c>
      <c r="AP28" s="410">
        <v>2750</v>
      </c>
      <c r="AQ28" s="408">
        <v>2860</v>
      </c>
      <c r="AR28" s="409">
        <v>2970</v>
      </c>
      <c r="AS28" s="409">
        <v>3080</v>
      </c>
      <c r="AT28" s="409"/>
      <c r="AU28" s="409"/>
      <c r="AV28" s="410"/>
      <c r="AW28" s="411"/>
      <c r="AX28" s="410"/>
    </row>
    <row r="29" spans="2:50" x14ac:dyDescent="0.15">
      <c r="B29" s="447">
        <v>800</v>
      </c>
      <c r="C29" s="447" t="s">
        <v>14</v>
      </c>
      <c r="D29" s="449">
        <v>2178</v>
      </c>
      <c r="E29" s="449">
        <v>2178</v>
      </c>
      <c r="F29" s="449">
        <v>2178</v>
      </c>
      <c r="G29" s="449">
        <v>2299</v>
      </c>
      <c r="H29" s="449">
        <v>2420</v>
      </c>
      <c r="I29" s="449">
        <v>2662</v>
      </c>
      <c r="J29" s="449">
        <v>2783</v>
      </c>
      <c r="K29" s="449">
        <v>2904</v>
      </c>
      <c r="L29" s="449">
        <v>3025</v>
      </c>
      <c r="M29" s="449">
        <v>3146</v>
      </c>
      <c r="P29" s="447">
        <v>800</v>
      </c>
      <c r="Q29" s="447" t="s">
        <v>14</v>
      </c>
      <c r="R29" s="449">
        <v>3267</v>
      </c>
      <c r="S29" s="449">
        <v>3388</v>
      </c>
      <c r="T29" s="449">
        <v>3509</v>
      </c>
      <c r="U29" s="449">
        <v>3630</v>
      </c>
      <c r="V29" s="449"/>
      <c r="W29" s="449"/>
      <c r="X29" s="449"/>
      <c r="Y29" s="449"/>
      <c r="Z29" s="449"/>
      <c r="AA29" s="400"/>
      <c r="AB29" s="400"/>
      <c r="AC29" s="400"/>
      <c r="AD29" s="401"/>
      <c r="AE29" s="406">
        <v>800</v>
      </c>
      <c r="AF29" s="407" t="s">
        <v>14</v>
      </c>
      <c r="AG29" s="408">
        <v>1980</v>
      </c>
      <c r="AH29" s="409">
        <v>1980</v>
      </c>
      <c r="AI29" s="409">
        <v>1980</v>
      </c>
      <c r="AJ29" s="410">
        <v>2090</v>
      </c>
      <c r="AK29" s="408">
        <v>2200</v>
      </c>
      <c r="AL29" s="420">
        <v>2420</v>
      </c>
      <c r="AM29" s="409">
        <v>2530</v>
      </c>
      <c r="AN29" s="409">
        <v>2640</v>
      </c>
      <c r="AO29" s="409">
        <v>2750</v>
      </c>
      <c r="AP29" s="410">
        <v>2860</v>
      </c>
      <c r="AQ29" s="408">
        <v>2970</v>
      </c>
      <c r="AR29" s="409">
        <v>3080</v>
      </c>
      <c r="AS29" s="409">
        <v>3190</v>
      </c>
      <c r="AT29" s="420">
        <v>3300</v>
      </c>
      <c r="AU29" s="409"/>
      <c r="AV29" s="410"/>
      <c r="AW29" s="411"/>
      <c r="AX29" s="410"/>
    </row>
    <row r="30" spans="2:50" x14ac:dyDescent="0.15">
      <c r="B30" s="447">
        <v>850</v>
      </c>
      <c r="C30" s="447" t="s">
        <v>15</v>
      </c>
      <c r="D30" s="449">
        <v>2299</v>
      </c>
      <c r="E30" s="449">
        <v>2299</v>
      </c>
      <c r="F30" s="449">
        <v>2299</v>
      </c>
      <c r="G30" s="449">
        <v>2420</v>
      </c>
      <c r="H30" s="449">
        <v>2662</v>
      </c>
      <c r="I30" s="449">
        <v>2783</v>
      </c>
      <c r="J30" s="449">
        <v>2904</v>
      </c>
      <c r="K30" s="449">
        <v>3025</v>
      </c>
      <c r="L30" s="449">
        <v>3146</v>
      </c>
      <c r="M30" s="449">
        <v>3267</v>
      </c>
      <c r="P30" s="447">
        <v>850</v>
      </c>
      <c r="Q30" s="447" t="s">
        <v>15</v>
      </c>
      <c r="R30" s="449">
        <v>3388</v>
      </c>
      <c r="S30" s="449">
        <v>3509</v>
      </c>
      <c r="T30" s="449">
        <v>3630</v>
      </c>
      <c r="U30" s="449">
        <v>3872</v>
      </c>
      <c r="V30" s="449">
        <v>4114</v>
      </c>
      <c r="W30" s="449"/>
      <c r="X30" s="449"/>
      <c r="Y30" s="449"/>
      <c r="Z30" s="449"/>
      <c r="AA30" s="400"/>
      <c r="AB30" s="400"/>
      <c r="AC30" s="400"/>
      <c r="AD30" s="401"/>
      <c r="AE30" s="406">
        <v>850</v>
      </c>
      <c r="AF30" s="407" t="s">
        <v>15</v>
      </c>
      <c r="AG30" s="408">
        <v>2090</v>
      </c>
      <c r="AH30" s="409">
        <v>2090</v>
      </c>
      <c r="AI30" s="409">
        <v>2090</v>
      </c>
      <c r="AJ30" s="410">
        <v>2200</v>
      </c>
      <c r="AK30" s="421">
        <v>2420</v>
      </c>
      <c r="AL30" s="409">
        <v>2530</v>
      </c>
      <c r="AM30" s="409">
        <v>2640</v>
      </c>
      <c r="AN30" s="409">
        <v>2750</v>
      </c>
      <c r="AO30" s="409">
        <v>2860</v>
      </c>
      <c r="AP30" s="410">
        <v>2970</v>
      </c>
      <c r="AQ30" s="408">
        <v>3080</v>
      </c>
      <c r="AR30" s="409">
        <v>3190</v>
      </c>
      <c r="AS30" s="420">
        <v>3300</v>
      </c>
      <c r="AT30" s="409">
        <v>3520</v>
      </c>
      <c r="AU30" s="409">
        <v>3740</v>
      </c>
      <c r="AV30" s="410"/>
      <c r="AW30" s="411"/>
      <c r="AX30" s="410"/>
    </row>
    <row r="31" spans="2:50" ht="17" thickBot="1" x14ac:dyDescent="0.2">
      <c r="B31" s="447">
        <v>900</v>
      </c>
      <c r="C31" s="447" t="s">
        <v>16</v>
      </c>
      <c r="D31" s="449">
        <v>2420</v>
      </c>
      <c r="E31" s="449">
        <v>2420</v>
      </c>
      <c r="F31" s="449">
        <v>2420</v>
      </c>
      <c r="G31" s="449">
        <v>2662</v>
      </c>
      <c r="H31" s="449">
        <v>2783</v>
      </c>
      <c r="I31" s="449">
        <v>2904</v>
      </c>
      <c r="J31" s="449">
        <v>3025</v>
      </c>
      <c r="K31" s="449">
        <v>3146</v>
      </c>
      <c r="L31" s="449">
        <v>3267</v>
      </c>
      <c r="M31" s="449">
        <v>3388</v>
      </c>
      <c r="P31" s="447">
        <v>900</v>
      </c>
      <c r="Q31" s="447" t="s">
        <v>16</v>
      </c>
      <c r="R31" s="449">
        <v>3509</v>
      </c>
      <c r="S31" s="449">
        <v>3630</v>
      </c>
      <c r="T31" s="449">
        <v>3872</v>
      </c>
      <c r="U31" s="449">
        <v>4114</v>
      </c>
      <c r="V31" s="449">
        <v>4356</v>
      </c>
      <c r="W31" s="449">
        <v>4598</v>
      </c>
      <c r="X31" s="449"/>
      <c r="Y31" s="449"/>
      <c r="Z31" s="449"/>
      <c r="AA31" s="400"/>
      <c r="AB31" s="400"/>
      <c r="AC31" s="400"/>
      <c r="AD31" s="401"/>
      <c r="AE31" s="396">
        <v>900</v>
      </c>
      <c r="AF31" s="397" t="s">
        <v>16</v>
      </c>
      <c r="AG31" s="412">
        <v>2200</v>
      </c>
      <c r="AH31" s="413">
        <v>2200</v>
      </c>
      <c r="AI31" s="413">
        <v>2200</v>
      </c>
      <c r="AJ31" s="428">
        <v>2420</v>
      </c>
      <c r="AK31" s="412">
        <v>2530</v>
      </c>
      <c r="AL31" s="413">
        <v>2640</v>
      </c>
      <c r="AM31" s="413">
        <v>2750</v>
      </c>
      <c r="AN31" s="413">
        <v>2860</v>
      </c>
      <c r="AO31" s="413">
        <v>2970</v>
      </c>
      <c r="AP31" s="414">
        <v>3080</v>
      </c>
      <c r="AQ31" s="412">
        <v>3190</v>
      </c>
      <c r="AR31" s="431">
        <v>3300</v>
      </c>
      <c r="AS31" s="413">
        <v>3520</v>
      </c>
      <c r="AT31" s="413">
        <v>3740</v>
      </c>
      <c r="AU31" s="413">
        <v>3960</v>
      </c>
      <c r="AV31" s="414">
        <v>4180</v>
      </c>
      <c r="AW31" s="415"/>
      <c r="AX31" s="414"/>
    </row>
    <row r="32" spans="2:50" x14ac:dyDescent="0.15">
      <c r="B32" s="447">
        <v>950</v>
      </c>
      <c r="C32" s="447" t="s">
        <v>17</v>
      </c>
      <c r="D32" s="449">
        <v>2662</v>
      </c>
      <c r="E32" s="449">
        <v>2662</v>
      </c>
      <c r="F32" s="449">
        <v>2662</v>
      </c>
      <c r="G32" s="449">
        <v>2783</v>
      </c>
      <c r="H32" s="449">
        <v>2904</v>
      </c>
      <c r="I32" s="449">
        <v>3025</v>
      </c>
      <c r="J32" s="449">
        <v>3146</v>
      </c>
      <c r="K32" s="449">
        <v>3267</v>
      </c>
      <c r="L32" s="449">
        <v>3388</v>
      </c>
      <c r="M32" s="449">
        <v>3509</v>
      </c>
      <c r="P32" s="447">
        <v>950</v>
      </c>
      <c r="Q32" s="447" t="s">
        <v>17</v>
      </c>
      <c r="R32" s="449">
        <v>3630</v>
      </c>
      <c r="S32" s="449">
        <v>3872</v>
      </c>
      <c r="T32" s="449">
        <v>4114</v>
      </c>
      <c r="U32" s="449">
        <v>4356</v>
      </c>
      <c r="V32" s="449">
        <v>4598</v>
      </c>
      <c r="W32" s="449">
        <v>4719</v>
      </c>
      <c r="X32" s="449">
        <v>4840</v>
      </c>
      <c r="Y32" s="449"/>
      <c r="Z32" s="449"/>
      <c r="AA32" s="400"/>
      <c r="AB32" s="400"/>
      <c r="AC32" s="400"/>
      <c r="AD32" s="401"/>
      <c r="AE32" s="392">
        <v>950</v>
      </c>
      <c r="AF32" s="393" t="s">
        <v>17</v>
      </c>
      <c r="AG32" s="432">
        <v>2420</v>
      </c>
      <c r="AH32" s="430">
        <v>2420</v>
      </c>
      <c r="AI32" s="430">
        <v>2420</v>
      </c>
      <c r="AJ32" s="404">
        <v>2530</v>
      </c>
      <c r="AK32" s="402">
        <v>2640</v>
      </c>
      <c r="AL32" s="403">
        <v>2750</v>
      </c>
      <c r="AM32" s="403">
        <v>2860</v>
      </c>
      <c r="AN32" s="403">
        <v>2970</v>
      </c>
      <c r="AO32" s="403">
        <v>3080</v>
      </c>
      <c r="AP32" s="404">
        <v>3190</v>
      </c>
      <c r="AQ32" s="432">
        <v>3300</v>
      </c>
      <c r="AR32" s="403">
        <v>3520</v>
      </c>
      <c r="AS32" s="403">
        <v>3740</v>
      </c>
      <c r="AT32" s="403">
        <v>3960</v>
      </c>
      <c r="AU32" s="403">
        <v>4180</v>
      </c>
      <c r="AV32" s="404">
        <v>4290</v>
      </c>
      <c r="AW32" s="405">
        <v>4400</v>
      </c>
      <c r="AX32" s="404"/>
    </row>
    <row r="33" spans="2:50" x14ac:dyDescent="0.15">
      <c r="B33" s="447">
        <v>1000</v>
      </c>
      <c r="C33" s="447" t="s">
        <v>18</v>
      </c>
      <c r="D33" s="449">
        <v>2783</v>
      </c>
      <c r="E33" s="449">
        <v>2783</v>
      </c>
      <c r="F33" s="449">
        <v>2783</v>
      </c>
      <c r="G33" s="449">
        <v>2904</v>
      </c>
      <c r="H33" s="449">
        <v>3025</v>
      </c>
      <c r="I33" s="449">
        <v>3146</v>
      </c>
      <c r="J33" s="449">
        <v>3267</v>
      </c>
      <c r="K33" s="449">
        <v>3388</v>
      </c>
      <c r="L33" s="449">
        <v>3509</v>
      </c>
      <c r="M33" s="449">
        <v>3630</v>
      </c>
      <c r="P33" s="447">
        <v>1000</v>
      </c>
      <c r="Q33" s="447" t="s">
        <v>18</v>
      </c>
      <c r="R33" s="449">
        <v>3872</v>
      </c>
      <c r="S33" s="449">
        <v>4114</v>
      </c>
      <c r="T33" s="449">
        <v>4356</v>
      </c>
      <c r="U33" s="449">
        <v>4598</v>
      </c>
      <c r="V33" s="449">
        <v>4719</v>
      </c>
      <c r="W33" s="449">
        <v>4840</v>
      </c>
      <c r="X33" s="449">
        <v>4961</v>
      </c>
      <c r="Y33" s="449">
        <v>5082</v>
      </c>
      <c r="Z33" s="449"/>
      <c r="AA33" s="400"/>
      <c r="AB33" s="400"/>
      <c r="AC33" s="400"/>
      <c r="AD33" s="401"/>
      <c r="AE33" s="406">
        <v>1000</v>
      </c>
      <c r="AF33" s="407" t="s">
        <v>18</v>
      </c>
      <c r="AG33" s="408">
        <v>2530</v>
      </c>
      <c r="AH33" s="409">
        <v>2530</v>
      </c>
      <c r="AI33" s="409">
        <v>2530</v>
      </c>
      <c r="AJ33" s="410">
        <v>2640</v>
      </c>
      <c r="AK33" s="408">
        <v>2750</v>
      </c>
      <c r="AL33" s="409">
        <v>2860</v>
      </c>
      <c r="AM33" s="409">
        <v>2970</v>
      </c>
      <c r="AN33" s="409">
        <v>3080</v>
      </c>
      <c r="AO33" s="409">
        <v>3190</v>
      </c>
      <c r="AP33" s="422">
        <v>3300</v>
      </c>
      <c r="AQ33" s="408">
        <v>3520</v>
      </c>
      <c r="AR33" s="409">
        <v>3740</v>
      </c>
      <c r="AS33" s="409">
        <v>3960</v>
      </c>
      <c r="AT33" s="409">
        <v>4180</v>
      </c>
      <c r="AU33" s="409">
        <v>4290</v>
      </c>
      <c r="AV33" s="410">
        <v>4400</v>
      </c>
      <c r="AW33" s="411">
        <v>4510</v>
      </c>
      <c r="AX33" s="422">
        <v>4620</v>
      </c>
    </row>
    <row r="34" spans="2:50" x14ac:dyDescent="0.15">
      <c r="B34" s="447">
        <v>1050</v>
      </c>
      <c r="C34" s="447" t="s">
        <v>19</v>
      </c>
      <c r="D34" s="449">
        <v>2904</v>
      </c>
      <c r="E34" s="449">
        <v>2904</v>
      </c>
      <c r="F34" s="449">
        <v>2904</v>
      </c>
      <c r="G34" s="449">
        <v>3025</v>
      </c>
      <c r="H34" s="449">
        <v>3146</v>
      </c>
      <c r="I34" s="449">
        <v>3267</v>
      </c>
      <c r="J34" s="449">
        <v>3388</v>
      </c>
      <c r="K34" s="449">
        <v>3509</v>
      </c>
      <c r="L34" s="449">
        <v>3630</v>
      </c>
      <c r="M34" s="449">
        <v>3872</v>
      </c>
      <c r="P34" s="447">
        <v>1050</v>
      </c>
      <c r="Q34" s="447" t="s">
        <v>19</v>
      </c>
      <c r="R34" s="449">
        <v>4114</v>
      </c>
      <c r="S34" s="449">
        <v>4356</v>
      </c>
      <c r="T34" s="449">
        <v>4598</v>
      </c>
      <c r="U34" s="449">
        <v>4719</v>
      </c>
      <c r="V34" s="449">
        <v>4840</v>
      </c>
      <c r="W34" s="449">
        <v>4961</v>
      </c>
      <c r="X34" s="449">
        <v>5082</v>
      </c>
      <c r="Y34" s="449">
        <v>5203</v>
      </c>
      <c r="Z34" s="449"/>
      <c r="AA34" s="400"/>
      <c r="AB34" s="400"/>
      <c r="AC34" s="400"/>
      <c r="AD34" s="401"/>
      <c r="AE34" s="406">
        <v>1050</v>
      </c>
      <c r="AF34" s="407" t="s">
        <v>19</v>
      </c>
      <c r="AG34" s="408">
        <v>2640</v>
      </c>
      <c r="AH34" s="409">
        <v>2640</v>
      </c>
      <c r="AI34" s="409">
        <v>2640</v>
      </c>
      <c r="AJ34" s="410">
        <v>2750</v>
      </c>
      <c r="AK34" s="408">
        <v>2860</v>
      </c>
      <c r="AL34" s="409">
        <v>2970</v>
      </c>
      <c r="AM34" s="409">
        <v>3080</v>
      </c>
      <c r="AN34" s="409">
        <v>3190</v>
      </c>
      <c r="AO34" s="420">
        <v>3300</v>
      </c>
      <c r="AP34" s="410">
        <v>3520</v>
      </c>
      <c r="AQ34" s="408">
        <v>3740</v>
      </c>
      <c r="AR34" s="409">
        <v>3960</v>
      </c>
      <c r="AS34" s="409">
        <v>4180</v>
      </c>
      <c r="AT34" s="409">
        <v>4290</v>
      </c>
      <c r="AU34" s="409">
        <v>4400</v>
      </c>
      <c r="AV34" s="410">
        <v>4510</v>
      </c>
      <c r="AW34" s="433">
        <v>4620</v>
      </c>
      <c r="AX34" s="410">
        <v>4730</v>
      </c>
    </row>
    <row r="35" spans="2:50" x14ac:dyDescent="0.15">
      <c r="B35" s="447">
        <v>1100</v>
      </c>
      <c r="C35" s="447" t="s">
        <v>20</v>
      </c>
      <c r="D35" s="449">
        <v>3025</v>
      </c>
      <c r="E35" s="449">
        <v>3025</v>
      </c>
      <c r="F35" s="449">
        <v>3025</v>
      </c>
      <c r="G35" s="449">
        <v>3146</v>
      </c>
      <c r="H35" s="449">
        <v>3267</v>
      </c>
      <c r="I35" s="449">
        <v>3388</v>
      </c>
      <c r="J35" s="449">
        <v>3509</v>
      </c>
      <c r="K35" s="449">
        <v>3630</v>
      </c>
      <c r="L35" s="449">
        <v>3872</v>
      </c>
      <c r="M35" s="449">
        <v>4114</v>
      </c>
      <c r="P35" s="447">
        <v>1100</v>
      </c>
      <c r="Q35" s="447" t="s">
        <v>20</v>
      </c>
      <c r="R35" s="449">
        <v>4356</v>
      </c>
      <c r="S35" s="449">
        <v>4598</v>
      </c>
      <c r="T35" s="449">
        <v>4719</v>
      </c>
      <c r="U35" s="449">
        <v>4840</v>
      </c>
      <c r="V35" s="449">
        <v>4961</v>
      </c>
      <c r="W35" s="449">
        <v>5082</v>
      </c>
      <c r="X35" s="449">
        <v>5203</v>
      </c>
      <c r="Y35" s="449">
        <v>5324</v>
      </c>
      <c r="Z35" s="449"/>
      <c r="AA35" s="400"/>
      <c r="AB35" s="400"/>
      <c r="AC35" s="400"/>
      <c r="AD35" s="401"/>
      <c r="AE35" s="406">
        <v>1100</v>
      </c>
      <c r="AF35" s="407" t="s">
        <v>20</v>
      </c>
      <c r="AG35" s="408">
        <v>2750</v>
      </c>
      <c r="AH35" s="409">
        <v>2750</v>
      </c>
      <c r="AI35" s="409">
        <v>2750</v>
      </c>
      <c r="AJ35" s="410">
        <v>2860</v>
      </c>
      <c r="AK35" s="408">
        <v>2970</v>
      </c>
      <c r="AL35" s="409">
        <v>3080</v>
      </c>
      <c r="AM35" s="409">
        <v>3190</v>
      </c>
      <c r="AN35" s="420">
        <v>3300</v>
      </c>
      <c r="AO35" s="409">
        <v>3520</v>
      </c>
      <c r="AP35" s="410">
        <v>3740</v>
      </c>
      <c r="AQ35" s="408">
        <v>3960</v>
      </c>
      <c r="AR35" s="409">
        <v>4180</v>
      </c>
      <c r="AS35" s="409">
        <v>4290</v>
      </c>
      <c r="AT35" s="409">
        <v>4400</v>
      </c>
      <c r="AU35" s="409">
        <v>4510</v>
      </c>
      <c r="AV35" s="422">
        <v>4620</v>
      </c>
      <c r="AW35" s="411">
        <v>4730</v>
      </c>
      <c r="AX35" s="410">
        <v>4840</v>
      </c>
    </row>
    <row r="36" spans="2:50" x14ac:dyDescent="0.15">
      <c r="B36" s="447">
        <v>1150</v>
      </c>
      <c r="C36" s="447" t="s">
        <v>21</v>
      </c>
      <c r="D36" s="449">
        <v>3146</v>
      </c>
      <c r="E36" s="449">
        <v>3146</v>
      </c>
      <c r="F36" s="449">
        <v>3146</v>
      </c>
      <c r="G36" s="449">
        <v>3267</v>
      </c>
      <c r="H36" s="449">
        <v>3388</v>
      </c>
      <c r="I36" s="449">
        <v>3509</v>
      </c>
      <c r="J36" s="449">
        <v>3630</v>
      </c>
      <c r="K36" s="449">
        <v>3872</v>
      </c>
      <c r="L36" s="449">
        <v>4114</v>
      </c>
      <c r="M36" s="449">
        <v>4356</v>
      </c>
      <c r="P36" s="447">
        <v>1150</v>
      </c>
      <c r="Q36" s="447" t="s">
        <v>21</v>
      </c>
      <c r="R36" s="449">
        <v>4598</v>
      </c>
      <c r="S36" s="449">
        <v>4719</v>
      </c>
      <c r="T36" s="449">
        <v>4840</v>
      </c>
      <c r="U36" s="449">
        <v>4961</v>
      </c>
      <c r="V36" s="449">
        <v>5082</v>
      </c>
      <c r="W36" s="449">
        <v>5203</v>
      </c>
      <c r="X36" s="449">
        <v>5324</v>
      </c>
      <c r="Y36" s="449">
        <v>5445</v>
      </c>
      <c r="Z36" s="449"/>
      <c r="AA36" s="400"/>
      <c r="AB36" s="400"/>
      <c r="AC36" s="400"/>
      <c r="AD36" s="401"/>
      <c r="AE36" s="406">
        <v>1150</v>
      </c>
      <c r="AF36" s="407" t="s">
        <v>21</v>
      </c>
      <c r="AG36" s="408">
        <v>2860</v>
      </c>
      <c r="AH36" s="409">
        <v>2860</v>
      </c>
      <c r="AI36" s="409">
        <v>2860</v>
      </c>
      <c r="AJ36" s="410">
        <v>2970</v>
      </c>
      <c r="AK36" s="408">
        <v>3080</v>
      </c>
      <c r="AL36" s="409">
        <v>3190</v>
      </c>
      <c r="AM36" s="420">
        <v>3300</v>
      </c>
      <c r="AN36" s="409">
        <v>3520</v>
      </c>
      <c r="AO36" s="409">
        <v>3740</v>
      </c>
      <c r="AP36" s="410">
        <v>3960</v>
      </c>
      <c r="AQ36" s="408">
        <v>4180</v>
      </c>
      <c r="AR36" s="409">
        <v>4290</v>
      </c>
      <c r="AS36" s="409">
        <v>4400</v>
      </c>
      <c r="AT36" s="409">
        <v>4510</v>
      </c>
      <c r="AU36" s="420">
        <v>4620</v>
      </c>
      <c r="AV36" s="410">
        <v>4730</v>
      </c>
      <c r="AW36" s="411">
        <v>4840</v>
      </c>
      <c r="AX36" s="410">
        <v>4950</v>
      </c>
    </row>
    <row r="37" spans="2:50" ht="17" thickBot="1" x14ac:dyDescent="0.2">
      <c r="B37" s="447">
        <v>1200</v>
      </c>
      <c r="C37" s="447" t="s">
        <v>22</v>
      </c>
      <c r="D37" s="449">
        <v>3267</v>
      </c>
      <c r="E37" s="449">
        <v>3267</v>
      </c>
      <c r="F37" s="449">
        <v>3267</v>
      </c>
      <c r="G37" s="449">
        <v>3388</v>
      </c>
      <c r="H37" s="449">
        <v>3509</v>
      </c>
      <c r="I37" s="449">
        <v>3630</v>
      </c>
      <c r="J37" s="449">
        <v>3872</v>
      </c>
      <c r="K37" s="449">
        <v>4114</v>
      </c>
      <c r="L37" s="449">
        <v>4356</v>
      </c>
      <c r="M37" s="449">
        <v>4598</v>
      </c>
      <c r="P37" s="447">
        <v>1200</v>
      </c>
      <c r="Q37" s="447" t="s">
        <v>22</v>
      </c>
      <c r="R37" s="449">
        <v>4719</v>
      </c>
      <c r="S37" s="449">
        <v>4840</v>
      </c>
      <c r="T37" s="449">
        <v>4961</v>
      </c>
      <c r="U37" s="449">
        <v>5082</v>
      </c>
      <c r="V37" s="449">
        <v>5203</v>
      </c>
      <c r="W37" s="449">
        <v>5324</v>
      </c>
      <c r="X37" s="449">
        <v>5445</v>
      </c>
      <c r="Y37" s="449">
        <v>5566</v>
      </c>
      <c r="Z37" s="449"/>
      <c r="AA37" s="400"/>
      <c r="AB37" s="400"/>
      <c r="AC37" s="400"/>
      <c r="AD37" s="401"/>
      <c r="AE37" s="396">
        <v>1200</v>
      </c>
      <c r="AF37" s="397" t="s">
        <v>22</v>
      </c>
      <c r="AG37" s="412">
        <v>2970</v>
      </c>
      <c r="AH37" s="413">
        <v>2970</v>
      </c>
      <c r="AI37" s="413">
        <v>2970</v>
      </c>
      <c r="AJ37" s="414">
        <v>3080</v>
      </c>
      <c r="AK37" s="412">
        <v>3190</v>
      </c>
      <c r="AL37" s="431">
        <v>3300</v>
      </c>
      <c r="AM37" s="413">
        <v>3520</v>
      </c>
      <c r="AN37" s="413">
        <v>3740</v>
      </c>
      <c r="AO37" s="413">
        <v>3960</v>
      </c>
      <c r="AP37" s="414">
        <v>4180</v>
      </c>
      <c r="AQ37" s="412">
        <v>4290</v>
      </c>
      <c r="AR37" s="413">
        <v>4400</v>
      </c>
      <c r="AS37" s="413">
        <v>4510</v>
      </c>
      <c r="AT37" s="431">
        <v>4620</v>
      </c>
      <c r="AU37" s="413">
        <v>4730</v>
      </c>
      <c r="AV37" s="414">
        <v>4840</v>
      </c>
      <c r="AW37" s="415">
        <v>4950</v>
      </c>
      <c r="AX37" s="414">
        <v>5060</v>
      </c>
    </row>
    <row r="38" spans="2:50" x14ac:dyDescent="0.15">
      <c r="B38" s="447">
        <v>1250</v>
      </c>
      <c r="C38" s="447" t="s">
        <v>130</v>
      </c>
      <c r="D38" s="449">
        <v>3388</v>
      </c>
      <c r="E38" s="449">
        <v>3388</v>
      </c>
      <c r="F38" s="449">
        <v>3388</v>
      </c>
      <c r="G38" s="449">
        <v>3509</v>
      </c>
      <c r="H38" s="449">
        <v>3630</v>
      </c>
      <c r="I38" s="449">
        <v>3872</v>
      </c>
      <c r="J38" s="449">
        <v>4114</v>
      </c>
      <c r="K38" s="449">
        <v>4356</v>
      </c>
      <c r="L38" s="449">
        <v>4598</v>
      </c>
      <c r="M38" s="449">
        <v>4719</v>
      </c>
      <c r="P38" s="447">
        <v>1250</v>
      </c>
      <c r="Q38" s="447" t="s">
        <v>130</v>
      </c>
      <c r="R38" s="449">
        <v>4840</v>
      </c>
      <c r="S38" s="449">
        <v>4961</v>
      </c>
      <c r="T38" s="449">
        <v>5082</v>
      </c>
      <c r="U38" s="449">
        <v>5203</v>
      </c>
      <c r="V38" s="449">
        <v>5324</v>
      </c>
      <c r="W38" s="449">
        <v>5445</v>
      </c>
      <c r="X38" s="449">
        <v>5566</v>
      </c>
      <c r="Y38" s="449">
        <v>5687</v>
      </c>
      <c r="Z38" s="449"/>
      <c r="AA38" s="400"/>
      <c r="AB38" s="400"/>
      <c r="AC38" s="400"/>
      <c r="AD38" s="401"/>
      <c r="AE38" s="392">
        <v>1250</v>
      </c>
      <c r="AF38" s="434" t="s">
        <v>130</v>
      </c>
      <c r="AG38" s="435">
        <v>3080</v>
      </c>
      <c r="AH38" s="403">
        <v>3080</v>
      </c>
      <c r="AI38" s="403">
        <v>3080</v>
      </c>
      <c r="AJ38" s="436">
        <v>3190</v>
      </c>
      <c r="AK38" s="432">
        <v>3300</v>
      </c>
      <c r="AL38" s="437">
        <v>3520</v>
      </c>
      <c r="AM38" s="403">
        <v>3740</v>
      </c>
      <c r="AN38" s="403">
        <v>3960</v>
      </c>
      <c r="AO38" s="403">
        <v>4180</v>
      </c>
      <c r="AP38" s="404">
        <v>4290</v>
      </c>
      <c r="AQ38" s="402">
        <v>4400</v>
      </c>
      <c r="AR38" s="403">
        <v>4510</v>
      </c>
      <c r="AS38" s="430">
        <v>4620</v>
      </c>
      <c r="AT38" s="403">
        <v>4730</v>
      </c>
      <c r="AU38" s="403">
        <v>4840</v>
      </c>
      <c r="AV38" s="404">
        <v>4950</v>
      </c>
      <c r="AW38" s="405">
        <v>5060</v>
      </c>
      <c r="AX38" s="404">
        <v>5170</v>
      </c>
    </row>
    <row r="39" spans="2:50" x14ac:dyDescent="0.15">
      <c r="B39" s="447">
        <v>1300</v>
      </c>
      <c r="C39" s="447" t="s">
        <v>131</v>
      </c>
      <c r="D39" s="449">
        <v>3509</v>
      </c>
      <c r="E39" s="449">
        <v>3509</v>
      </c>
      <c r="F39" s="449">
        <v>3509</v>
      </c>
      <c r="G39" s="449">
        <v>3630</v>
      </c>
      <c r="H39" s="449">
        <v>3872</v>
      </c>
      <c r="I39" s="449">
        <v>4114</v>
      </c>
      <c r="J39" s="449">
        <v>4356</v>
      </c>
      <c r="K39" s="449">
        <v>4598</v>
      </c>
      <c r="L39" s="449">
        <v>4719</v>
      </c>
      <c r="M39" s="449">
        <v>4840</v>
      </c>
      <c r="P39" s="447">
        <v>1300</v>
      </c>
      <c r="Q39" s="447" t="s">
        <v>131</v>
      </c>
      <c r="R39" s="449">
        <v>4961</v>
      </c>
      <c r="S39" s="449">
        <v>5082</v>
      </c>
      <c r="T39" s="449">
        <v>5203</v>
      </c>
      <c r="U39" s="449">
        <v>5324</v>
      </c>
      <c r="V39" s="449">
        <v>5445</v>
      </c>
      <c r="W39" s="449">
        <v>5566</v>
      </c>
      <c r="X39" s="449">
        <v>5687</v>
      </c>
      <c r="Y39" s="449">
        <v>5808</v>
      </c>
      <c r="Z39" s="449"/>
      <c r="AA39" s="400"/>
      <c r="AB39" s="400"/>
      <c r="AC39" s="400"/>
      <c r="AD39" s="401"/>
      <c r="AE39" s="406">
        <v>1300</v>
      </c>
      <c r="AF39" s="438" t="s">
        <v>131</v>
      </c>
      <c r="AG39" s="439">
        <v>3190</v>
      </c>
      <c r="AH39" s="409">
        <v>3190</v>
      </c>
      <c r="AI39" s="409">
        <v>3190</v>
      </c>
      <c r="AJ39" s="422">
        <v>3300</v>
      </c>
      <c r="AK39" s="439">
        <v>3520</v>
      </c>
      <c r="AL39" s="409">
        <v>3740</v>
      </c>
      <c r="AM39" s="409">
        <v>3960</v>
      </c>
      <c r="AN39" s="409">
        <v>4180</v>
      </c>
      <c r="AO39" s="409">
        <v>4290</v>
      </c>
      <c r="AP39" s="410">
        <v>4400</v>
      </c>
      <c r="AQ39" s="408">
        <v>4510</v>
      </c>
      <c r="AR39" s="420">
        <v>4620</v>
      </c>
      <c r="AS39" s="409">
        <v>4730</v>
      </c>
      <c r="AT39" s="409">
        <v>4840</v>
      </c>
      <c r="AU39" s="409">
        <v>4950</v>
      </c>
      <c r="AV39" s="410">
        <v>5060</v>
      </c>
      <c r="AW39" s="411">
        <v>5170</v>
      </c>
      <c r="AX39" s="410">
        <v>5280</v>
      </c>
    </row>
    <row r="40" spans="2:50" x14ac:dyDescent="0.15">
      <c r="B40" s="447">
        <v>1350</v>
      </c>
      <c r="C40" s="447" t="s">
        <v>132</v>
      </c>
      <c r="D40" s="449">
        <v>3630</v>
      </c>
      <c r="E40" s="449">
        <v>3630</v>
      </c>
      <c r="F40" s="449">
        <v>3630</v>
      </c>
      <c r="G40" s="449">
        <v>3872</v>
      </c>
      <c r="H40" s="449">
        <v>4114</v>
      </c>
      <c r="I40" s="449">
        <v>4356</v>
      </c>
      <c r="J40" s="449">
        <v>4598</v>
      </c>
      <c r="K40" s="449">
        <v>4719</v>
      </c>
      <c r="L40" s="449">
        <v>4840</v>
      </c>
      <c r="M40" s="449">
        <v>4961</v>
      </c>
      <c r="P40" s="447">
        <v>1350</v>
      </c>
      <c r="Q40" s="447" t="s">
        <v>132</v>
      </c>
      <c r="R40" s="449">
        <v>5082</v>
      </c>
      <c r="S40" s="449">
        <v>5203</v>
      </c>
      <c r="T40" s="449">
        <v>5324</v>
      </c>
      <c r="U40" s="449">
        <v>5445</v>
      </c>
      <c r="V40" s="449">
        <v>5566</v>
      </c>
      <c r="W40" s="449">
        <v>5687</v>
      </c>
      <c r="X40" s="449">
        <v>5808</v>
      </c>
      <c r="Y40" s="449">
        <v>5929</v>
      </c>
      <c r="Z40" s="449"/>
      <c r="AA40" s="400"/>
      <c r="AB40" s="400"/>
      <c r="AC40" s="400"/>
      <c r="AD40" s="401"/>
      <c r="AE40" s="406">
        <v>1350</v>
      </c>
      <c r="AF40" s="438" t="s">
        <v>132</v>
      </c>
      <c r="AG40" s="421">
        <v>3300</v>
      </c>
      <c r="AH40" s="420">
        <v>3300</v>
      </c>
      <c r="AI40" s="420">
        <v>3300</v>
      </c>
      <c r="AJ40" s="440">
        <v>3520</v>
      </c>
      <c r="AK40" s="439">
        <v>3740</v>
      </c>
      <c r="AL40" s="409">
        <v>3960</v>
      </c>
      <c r="AM40" s="409">
        <v>4180</v>
      </c>
      <c r="AN40" s="409">
        <v>4290</v>
      </c>
      <c r="AO40" s="409">
        <v>4400</v>
      </c>
      <c r="AP40" s="410">
        <v>4510</v>
      </c>
      <c r="AQ40" s="421">
        <v>4620</v>
      </c>
      <c r="AR40" s="409">
        <v>4730</v>
      </c>
      <c r="AS40" s="409">
        <v>4840</v>
      </c>
      <c r="AT40" s="409">
        <v>4950</v>
      </c>
      <c r="AU40" s="409">
        <v>5060</v>
      </c>
      <c r="AV40" s="410">
        <v>5170</v>
      </c>
      <c r="AW40" s="411">
        <v>5280</v>
      </c>
      <c r="AX40" s="410">
        <v>5390</v>
      </c>
    </row>
    <row r="41" spans="2:50" x14ac:dyDescent="0.15">
      <c r="B41" s="447">
        <v>1400</v>
      </c>
      <c r="C41" s="447" t="s">
        <v>133</v>
      </c>
      <c r="D41" s="449">
        <v>3872</v>
      </c>
      <c r="E41" s="449">
        <v>3872</v>
      </c>
      <c r="F41" s="449">
        <v>3872</v>
      </c>
      <c r="G41" s="449">
        <v>4114</v>
      </c>
      <c r="H41" s="449">
        <v>4356</v>
      </c>
      <c r="I41" s="449">
        <v>4598</v>
      </c>
      <c r="J41" s="449">
        <v>4719</v>
      </c>
      <c r="K41" s="449">
        <v>4840</v>
      </c>
      <c r="L41" s="449">
        <v>4961</v>
      </c>
      <c r="M41" s="449">
        <v>5082</v>
      </c>
      <c r="P41" s="447">
        <v>1400</v>
      </c>
      <c r="Q41" s="447" t="s">
        <v>133</v>
      </c>
      <c r="R41" s="449">
        <v>5203</v>
      </c>
      <c r="S41" s="449">
        <v>5324</v>
      </c>
      <c r="T41" s="449">
        <v>5445</v>
      </c>
      <c r="U41" s="449">
        <v>5566</v>
      </c>
      <c r="V41" s="449">
        <v>5687</v>
      </c>
      <c r="W41" s="449">
        <v>5808</v>
      </c>
      <c r="X41" s="449">
        <v>5929</v>
      </c>
      <c r="Y41" s="449">
        <v>6050</v>
      </c>
      <c r="Z41" s="449"/>
      <c r="AA41" s="400"/>
      <c r="AB41" s="400"/>
      <c r="AC41" s="400"/>
      <c r="AD41" s="401"/>
      <c r="AE41" s="406">
        <v>1400</v>
      </c>
      <c r="AF41" s="438" t="s">
        <v>133</v>
      </c>
      <c r="AG41" s="439">
        <v>3520</v>
      </c>
      <c r="AH41" s="409">
        <v>3520</v>
      </c>
      <c r="AI41" s="409">
        <v>3520</v>
      </c>
      <c r="AJ41" s="440">
        <v>3740</v>
      </c>
      <c r="AK41" s="439">
        <v>3960</v>
      </c>
      <c r="AL41" s="409">
        <v>4180</v>
      </c>
      <c r="AM41" s="409">
        <v>4290</v>
      </c>
      <c r="AN41" s="409">
        <v>4400</v>
      </c>
      <c r="AO41" s="409">
        <v>4510</v>
      </c>
      <c r="AP41" s="422">
        <v>4620</v>
      </c>
      <c r="AQ41" s="408">
        <v>4730</v>
      </c>
      <c r="AR41" s="409">
        <v>4840</v>
      </c>
      <c r="AS41" s="409">
        <v>4950</v>
      </c>
      <c r="AT41" s="409">
        <v>5060</v>
      </c>
      <c r="AU41" s="409">
        <v>5170</v>
      </c>
      <c r="AV41" s="410">
        <v>5280</v>
      </c>
      <c r="AW41" s="411">
        <v>5390</v>
      </c>
      <c r="AX41" s="410">
        <v>5500</v>
      </c>
    </row>
    <row r="42" spans="2:50" x14ac:dyDescent="0.15">
      <c r="B42" s="447">
        <v>1450</v>
      </c>
      <c r="C42" s="447" t="s">
        <v>134</v>
      </c>
      <c r="D42" s="449">
        <v>4114</v>
      </c>
      <c r="E42" s="449">
        <v>4114</v>
      </c>
      <c r="F42" s="449">
        <v>4114</v>
      </c>
      <c r="G42" s="449">
        <v>4356</v>
      </c>
      <c r="H42" s="449">
        <v>4598</v>
      </c>
      <c r="I42" s="449">
        <v>4719</v>
      </c>
      <c r="J42" s="449">
        <v>4840</v>
      </c>
      <c r="K42" s="449">
        <v>4961</v>
      </c>
      <c r="L42" s="449">
        <v>5082</v>
      </c>
      <c r="M42" s="449">
        <v>5203</v>
      </c>
      <c r="P42" s="447">
        <v>1450</v>
      </c>
      <c r="Q42" s="447" t="s">
        <v>134</v>
      </c>
      <c r="R42" s="449">
        <v>5324</v>
      </c>
      <c r="S42" s="449">
        <v>5445</v>
      </c>
      <c r="T42" s="449">
        <v>5566</v>
      </c>
      <c r="U42" s="449">
        <v>5687</v>
      </c>
      <c r="V42" s="449">
        <v>5808</v>
      </c>
      <c r="W42" s="449">
        <v>5929</v>
      </c>
      <c r="X42" s="449">
        <v>6050</v>
      </c>
      <c r="Y42" s="449">
        <v>6171</v>
      </c>
      <c r="Z42" s="449"/>
      <c r="AA42" s="400"/>
      <c r="AB42" s="400"/>
      <c r="AC42" s="400"/>
      <c r="AD42" s="401"/>
      <c r="AE42" s="406">
        <v>1450</v>
      </c>
      <c r="AF42" s="438" t="s">
        <v>134</v>
      </c>
      <c r="AG42" s="439">
        <v>3740</v>
      </c>
      <c r="AH42" s="409">
        <v>3740</v>
      </c>
      <c r="AI42" s="409">
        <v>3740</v>
      </c>
      <c r="AJ42" s="440">
        <v>3960</v>
      </c>
      <c r="AK42" s="439">
        <v>4180</v>
      </c>
      <c r="AL42" s="409">
        <v>4290</v>
      </c>
      <c r="AM42" s="409">
        <v>4400</v>
      </c>
      <c r="AN42" s="409">
        <v>4510</v>
      </c>
      <c r="AO42" s="420">
        <v>4620</v>
      </c>
      <c r="AP42" s="410">
        <v>4730</v>
      </c>
      <c r="AQ42" s="408">
        <v>4840</v>
      </c>
      <c r="AR42" s="409">
        <v>4950</v>
      </c>
      <c r="AS42" s="409">
        <v>5060</v>
      </c>
      <c r="AT42" s="409">
        <v>5170</v>
      </c>
      <c r="AU42" s="409">
        <v>5280</v>
      </c>
      <c r="AV42" s="410">
        <v>5390</v>
      </c>
      <c r="AW42" s="411">
        <v>5500</v>
      </c>
      <c r="AX42" s="410">
        <v>5610</v>
      </c>
    </row>
    <row r="43" spans="2:50" ht="17" thickBot="1" x14ac:dyDescent="0.2">
      <c r="B43" s="447">
        <v>1500</v>
      </c>
      <c r="C43" s="447" t="s">
        <v>135</v>
      </c>
      <c r="D43" s="449">
        <v>4356</v>
      </c>
      <c r="E43" s="449">
        <v>4356</v>
      </c>
      <c r="F43" s="449">
        <v>4356</v>
      </c>
      <c r="G43" s="449">
        <v>4598</v>
      </c>
      <c r="H43" s="449">
        <v>4719</v>
      </c>
      <c r="I43" s="449">
        <v>4840</v>
      </c>
      <c r="J43" s="449">
        <v>4961</v>
      </c>
      <c r="K43" s="449">
        <v>5082</v>
      </c>
      <c r="L43" s="449">
        <v>5203</v>
      </c>
      <c r="M43" s="449">
        <v>5324</v>
      </c>
      <c r="P43" s="447">
        <v>1500</v>
      </c>
      <c r="Q43" s="447" t="s">
        <v>135</v>
      </c>
      <c r="R43" s="449">
        <v>5445</v>
      </c>
      <c r="S43" s="449">
        <v>5566</v>
      </c>
      <c r="T43" s="449">
        <v>5687</v>
      </c>
      <c r="U43" s="449">
        <v>5808</v>
      </c>
      <c r="V43" s="449">
        <v>5929</v>
      </c>
      <c r="W43" s="449">
        <v>6050</v>
      </c>
      <c r="X43" s="449">
        <v>6171</v>
      </c>
      <c r="Y43" s="449">
        <v>6292</v>
      </c>
      <c r="Z43" s="449"/>
      <c r="AA43" s="400"/>
      <c r="AB43" s="400"/>
      <c r="AC43" s="400"/>
      <c r="AD43" s="401"/>
      <c r="AE43" s="396">
        <v>1500</v>
      </c>
      <c r="AF43" s="424" t="s">
        <v>135</v>
      </c>
      <c r="AG43" s="425">
        <v>3960</v>
      </c>
      <c r="AH43" s="413">
        <v>3960</v>
      </c>
      <c r="AI43" s="413">
        <v>3960</v>
      </c>
      <c r="AJ43" s="427">
        <v>4180</v>
      </c>
      <c r="AK43" s="425">
        <v>4290</v>
      </c>
      <c r="AL43" s="413">
        <v>4400</v>
      </c>
      <c r="AM43" s="413">
        <v>4510</v>
      </c>
      <c r="AN43" s="431">
        <v>4620</v>
      </c>
      <c r="AO43" s="413">
        <v>4730</v>
      </c>
      <c r="AP43" s="414">
        <v>4840</v>
      </c>
      <c r="AQ43" s="412">
        <v>4950</v>
      </c>
      <c r="AR43" s="413">
        <v>5060</v>
      </c>
      <c r="AS43" s="413">
        <v>5170</v>
      </c>
      <c r="AT43" s="413">
        <v>5280</v>
      </c>
      <c r="AU43" s="413">
        <v>5390</v>
      </c>
      <c r="AV43" s="414">
        <v>5500</v>
      </c>
      <c r="AW43" s="415">
        <v>5610</v>
      </c>
      <c r="AX43" s="414">
        <v>5720</v>
      </c>
    </row>
    <row r="44" spans="2:50" x14ac:dyDescent="0.15">
      <c r="B44" s="447">
        <v>1550</v>
      </c>
      <c r="C44" s="447" t="s">
        <v>136</v>
      </c>
      <c r="D44" s="449">
        <v>4598</v>
      </c>
      <c r="E44" s="449">
        <v>4598</v>
      </c>
      <c r="F44" s="449">
        <v>4598</v>
      </c>
      <c r="G44" s="449">
        <v>4719</v>
      </c>
      <c r="H44" s="449">
        <v>4840</v>
      </c>
      <c r="I44" s="449">
        <v>4961</v>
      </c>
      <c r="J44" s="449">
        <v>5082</v>
      </c>
      <c r="K44" s="449">
        <v>5203</v>
      </c>
      <c r="L44" s="449">
        <v>5324</v>
      </c>
      <c r="M44" s="449">
        <v>5445</v>
      </c>
      <c r="P44" s="447">
        <v>1550</v>
      </c>
      <c r="Q44" s="447" t="s">
        <v>136</v>
      </c>
      <c r="R44" s="449">
        <v>5566</v>
      </c>
      <c r="S44" s="449">
        <v>5687</v>
      </c>
      <c r="T44" s="449">
        <v>5808</v>
      </c>
      <c r="U44" s="449">
        <v>5929</v>
      </c>
      <c r="V44" s="449">
        <v>6050</v>
      </c>
      <c r="W44" s="449">
        <v>6171</v>
      </c>
      <c r="X44" s="449">
        <v>6292</v>
      </c>
      <c r="Y44" s="449">
        <v>6413</v>
      </c>
      <c r="Z44" s="449"/>
      <c r="AA44" s="400"/>
      <c r="AB44" s="400"/>
      <c r="AC44" s="400"/>
      <c r="AD44" s="401"/>
      <c r="AE44" s="392">
        <v>1550</v>
      </c>
      <c r="AF44" s="434" t="s">
        <v>136</v>
      </c>
      <c r="AG44" s="435">
        <v>4180</v>
      </c>
      <c r="AH44" s="403">
        <v>4180</v>
      </c>
      <c r="AI44" s="403">
        <v>4180</v>
      </c>
      <c r="AJ44" s="436">
        <v>4290</v>
      </c>
      <c r="AK44" s="435">
        <v>4400</v>
      </c>
      <c r="AL44" s="403">
        <v>4510</v>
      </c>
      <c r="AM44" s="430">
        <v>4620</v>
      </c>
      <c r="AN44" s="403">
        <v>4730</v>
      </c>
      <c r="AO44" s="403">
        <v>4840</v>
      </c>
      <c r="AP44" s="404">
        <v>4950</v>
      </c>
      <c r="AQ44" s="402">
        <v>5060</v>
      </c>
      <c r="AR44" s="403">
        <v>5170</v>
      </c>
      <c r="AS44" s="403">
        <v>5280</v>
      </c>
      <c r="AT44" s="403">
        <v>5390</v>
      </c>
      <c r="AU44" s="403">
        <v>5500</v>
      </c>
      <c r="AV44" s="404">
        <v>5610</v>
      </c>
      <c r="AW44" s="405">
        <v>5720</v>
      </c>
      <c r="AX44" s="404">
        <v>5830</v>
      </c>
    </row>
    <row r="45" spans="2:50" x14ac:dyDescent="0.15">
      <c r="B45" s="447">
        <v>1600</v>
      </c>
      <c r="C45" s="447" t="s">
        <v>137</v>
      </c>
      <c r="D45" s="449">
        <v>4719</v>
      </c>
      <c r="E45" s="449">
        <v>4719</v>
      </c>
      <c r="F45" s="449">
        <v>4719</v>
      </c>
      <c r="G45" s="449">
        <v>4840</v>
      </c>
      <c r="H45" s="449">
        <v>4961</v>
      </c>
      <c r="I45" s="449">
        <v>5082</v>
      </c>
      <c r="J45" s="449">
        <v>5203</v>
      </c>
      <c r="K45" s="449">
        <v>5324</v>
      </c>
      <c r="L45" s="449">
        <v>5445</v>
      </c>
      <c r="M45" s="449">
        <v>5566</v>
      </c>
      <c r="P45" s="447">
        <v>1600</v>
      </c>
      <c r="Q45" s="447" t="s">
        <v>137</v>
      </c>
      <c r="R45" s="449">
        <v>5687</v>
      </c>
      <c r="S45" s="449">
        <v>5808</v>
      </c>
      <c r="T45" s="449">
        <v>5929</v>
      </c>
      <c r="U45" s="449">
        <v>6050</v>
      </c>
      <c r="V45" s="449">
        <v>6171</v>
      </c>
      <c r="W45" s="449">
        <v>6292</v>
      </c>
      <c r="X45" s="449">
        <v>6413</v>
      </c>
      <c r="Y45" s="449">
        <v>6534</v>
      </c>
      <c r="Z45" s="449"/>
      <c r="AA45" s="400"/>
      <c r="AB45" s="400"/>
      <c r="AC45" s="400"/>
      <c r="AD45" s="401"/>
      <c r="AE45" s="406">
        <v>1600</v>
      </c>
      <c r="AF45" s="438" t="s">
        <v>137</v>
      </c>
      <c r="AG45" s="439">
        <v>4290</v>
      </c>
      <c r="AH45" s="409">
        <v>4290</v>
      </c>
      <c r="AI45" s="409">
        <v>4290</v>
      </c>
      <c r="AJ45" s="440">
        <v>4400</v>
      </c>
      <c r="AK45" s="439">
        <v>4510</v>
      </c>
      <c r="AL45" s="420">
        <v>4620</v>
      </c>
      <c r="AM45" s="409">
        <v>4730</v>
      </c>
      <c r="AN45" s="409">
        <v>4840</v>
      </c>
      <c r="AO45" s="409">
        <v>4950</v>
      </c>
      <c r="AP45" s="410">
        <v>5060</v>
      </c>
      <c r="AQ45" s="408">
        <v>5170</v>
      </c>
      <c r="AR45" s="409">
        <v>5280</v>
      </c>
      <c r="AS45" s="409">
        <v>5390</v>
      </c>
      <c r="AT45" s="409">
        <v>5500</v>
      </c>
      <c r="AU45" s="409">
        <v>5610</v>
      </c>
      <c r="AV45" s="410">
        <v>5720</v>
      </c>
      <c r="AW45" s="411">
        <v>5830</v>
      </c>
      <c r="AX45" s="410">
        <v>5940</v>
      </c>
    </row>
    <row r="46" spans="2:50" x14ac:dyDescent="0.15">
      <c r="B46" s="447">
        <v>1650</v>
      </c>
      <c r="C46" s="447" t="s">
        <v>138</v>
      </c>
      <c r="D46" s="449">
        <v>4840</v>
      </c>
      <c r="E46" s="449">
        <v>4840</v>
      </c>
      <c r="F46" s="449">
        <v>4840</v>
      </c>
      <c r="G46" s="449">
        <v>4961</v>
      </c>
      <c r="H46" s="449">
        <v>5082</v>
      </c>
      <c r="I46" s="449">
        <v>5203</v>
      </c>
      <c r="J46" s="449">
        <v>5324</v>
      </c>
      <c r="K46" s="449">
        <v>5445</v>
      </c>
      <c r="L46" s="449">
        <v>5566</v>
      </c>
      <c r="M46" s="449">
        <v>5687</v>
      </c>
      <c r="P46" s="447">
        <v>1650</v>
      </c>
      <c r="Q46" s="447" t="s">
        <v>138</v>
      </c>
      <c r="R46" s="449">
        <v>5808</v>
      </c>
      <c r="S46" s="449">
        <v>5929</v>
      </c>
      <c r="T46" s="449">
        <v>6050</v>
      </c>
      <c r="U46" s="449">
        <v>6171</v>
      </c>
      <c r="V46" s="449">
        <v>6292</v>
      </c>
      <c r="W46" s="449">
        <v>6413</v>
      </c>
      <c r="X46" s="449">
        <v>6534</v>
      </c>
      <c r="Y46" s="449">
        <v>6655</v>
      </c>
      <c r="Z46" s="449"/>
      <c r="AA46" s="400"/>
      <c r="AB46" s="400"/>
      <c r="AC46" s="400"/>
      <c r="AD46" s="401"/>
      <c r="AE46" s="406">
        <v>1650</v>
      </c>
      <c r="AF46" s="438" t="s">
        <v>138</v>
      </c>
      <c r="AG46" s="439">
        <v>4400</v>
      </c>
      <c r="AH46" s="409">
        <v>4400</v>
      </c>
      <c r="AI46" s="409">
        <v>4400</v>
      </c>
      <c r="AJ46" s="440">
        <v>4510</v>
      </c>
      <c r="AK46" s="421">
        <v>4620</v>
      </c>
      <c r="AL46" s="409">
        <v>4730</v>
      </c>
      <c r="AM46" s="409">
        <v>4840</v>
      </c>
      <c r="AN46" s="409">
        <v>4950</v>
      </c>
      <c r="AO46" s="409">
        <v>5060</v>
      </c>
      <c r="AP46" s="410">
        <v>5170</v>
      </c>
      <c r="AQ46" s="408">
        <v>5280</v>
      </c>
      <c r="AR46" s="409">
        <v>5390</v>
      </c>
      <c r="AS46" s="409">
        <v>5500</v>
      </c>
      <c r="AT46" s="409">
        <v>5610</v>
      </c>
      <c r="AU46" s="409">
        <v>5720</v>
      </c>
      <c r="AV46" s="410">
        <v>5830</v>
      </c>
      <c r="AW46" s="411">
        <v>5940</v>
      </c>
      <c r="AX46" s="410">
        <v>6050</v>
      </c>
    </row>
    <row r="47" spans="2:50" x14ac:dyDescent="0.15">
      <c r="B47" s="447">
        <v>1700</v>
      </c>
      <c r="C47" s="447" t="s">
        <v>139</v>
      </c>
      <c r="D47" s="449">
        <v>4961</v>
      </c>
      <c r="E47" s="449">
        <v>4961</v>
      </c>
      <c r="F47" s="449">
        <v>4961</v>
      </c>
      <c r="G47" s="449">
        <v>5082</v>
      </c>
      <c r="H47" s="449">
        <v>5203</v>
      </c>
      <c r="I47" s="449">
        <v>5324</v>
      </c>
      <c r="J47" s="449">
        <v>5445</v>
      </c>
      <c r="K47" s="449">
        <v>5566</v>
      </c>
      <c r="L47" s="449">
        <v>5687</v>
      </c>
      <c r="M47" s="449">
        <v>5808</v>
      </c>
      <c r="P47" s="447">
        <v>1700</v>
      </c>
      <c r="Q47" s="447" t="s">
        <v>139</v>
      </c>
      <c r="R47" s="449">
        <v>5929</v>
      </c>
      <c r="S47" s="449">
        <v>6050</v>
      </c>
      <c r="T47" s="449">
        <v>6171</v>
      </c>
      <c r="U47" s="449">
        <v>6292</v>
      </c>
      <c r="V47" s="449">
        <v>6413</v>
      </c>
      <c r="W47" s="449">
        <v>6534</v>
      </c>
      <c r="X47" s="449">
        <v>6655</v>
      </c>
      <c r="Y47" s="449">
        <v>6776</v>
      </c>
      <c r="Z47" s="449"/>
      <c r="AA47" s="400"/>
      <c r="AB47" s="400"/>
      <c r="AC47" s="400"/>
      <c r="AD47" s="401"/>
      <c r="AE47" s="406">
        <v>1700</v>
      </c>
      <c r="AF47" s="438" t="s">
        <v>139</v>
      </c>
      <c r="AG47" s="439">
        <v>4510</v>
      </c>
      <c r="AH47" s="409">
        <v>4510</v>
      </c>
      <c r="AI47" s="409">
        <v>4510</v>
      </c>
      <c r="AJ47" s="422">
        <v>4620</v>
      </c>
      <c r="AK47" s="439">
        <v>4730</v>
      </c>
      <c r="AL47" s="409">
        <v>4840</v>
      </c>
      <c r="AM47" s="409">
        <v>4950</v>
      </c>
      <c r="AN47" s="409">
        <v>5060</v>
      </c>
      <c r="AO47" s="409">
        <v>5170</v>
      </c>
      <c r="AP47" s="410">
        <v>5280</v>
      </c>
      <c r="AQ47" s="408">
        <v>5390</v>
      </c>
      <c r="AR47" s="409">
        <v>5500</v>
      </c>
      <c r="AS47" s="409">
        <v>5610</v>
      </c>
      <c r="AT47" s="409">
        <v>5720</v>
      </c>
      <c r="AU47" s="409">
        <v>5830</v>
      </c>
      <c r="AV47" s="410">
        <v>5940</v>
      </c>
      <c r="AW47" s="411">
        <v>6050</v>
      </c>
      <c r="AX47" s="410">
        <v>6160</v>
      </c>
    </row>
    <row r="48" spans="2:50" x14ac:dyDescent="0.15">
      <c r="B48" s="447">
        <v>1750</v>
      </c>
      <c r="C48" s="447" t="s">
        <v>140</v>
      </c>
      <c r="D48" s="449">
        <v>5082</v>
      </c>
      <c r="E48" s="449">
        <v>5082</v>
      </c>
      <c r="F48" s="449">
        <v>5082</v>
      </c>
      <c r="G48" s="449">
        <v>5203</v>
      </c>
      <c r="H48" s="449">
        <v>5324</v>
      </c>
      <c r="I48" s="449">
        <v>5445</v>
      </c>
      <c r="J48" s="449">
        <v>5566</v>
      </c>
      <c r="K48" s="449">
        <v>5687</v>
      </c>
      <c r="L48" s="449">
        <v>5808</v>
      </c>
      <c r="M48" s="449">
        <v>5929</v>
      </c>
      <c r="P48" s="447">
        <v>1750</v>
      </c>
      <c r="Q48" s="447" t="s">
        <v>140</v>
      </c>
      <c r="R48" s="449">
        <v>6050</v>
      </c>
      <c r="S48" s="449">
        <v>6171</v>
      </c>
      <c r="T48" s="449">
        <v>6292</v>
      </c>
      <c r="U48" s="449">
        <v>6413</v>
      </c>
      <c r="V48" s="449">
        <v>6534</v>
      </c>
      <c r="W48" s="449">
        <v>6655</v>
      </c>
      <c r="X48" s="449">
        <v>6776</v>
      </c>
      <c r="Y48" s="449">
        <v>6897</v>
      </c>
      <c r="Z48" s="449"/>
      <c r="AA48" s="400"/>
      <c r="AB48" s="400"/>
      <c r="AC48" s="400"/>
      <c r="AD48" s="401"/>
      <c r="AE48" s="406">
        <v>1750</v>
      </c>
      <c r="AF48" s="438" t="s">
        <v>140</v>
      </c>
      <c r="AG48" s="421">
        <v>4620</v>
      </c>
      <c r="AH48" s="420">
        <v>4620</v>
      </c>
      <c r="AI48" s="420">
        <v>4620</v>
      </c>
      <c r="AJ48" s="440">
        <v>4730</v>
      </c>
      <c r="AK48" s="439">
        <v>4840</v>
      </c>
      <c r="AL48" s="409">
        <v>4950</v>
      </c>
      <c r="AM48" s="409">
        <v>5060</v>
      </c>
      <c r="AN48" s="409">
        <v>5170</v>
      </c>
      <c r="AO48" s="409">
        <v>5280</v>
      </c>
      <c r="AP48" s="410">
        <v>5390</v>
      </c>
      <c r="AQ48" s="408">
        <v>5500</v>
      </c>
      <c r="AR48" s="409">
        <v>5610</v>
      </c>
      <c r="AS48" s="409">
        <v>5720</v>
      </c>
      <c r="AT48" s="409">
        <v>5830</v>
      </c>
      <c r="AU48" s="409">
        <v>5940</v>
      </c>
      <c r="AV48" s="410">
        <v>6050</v>
      </c>
      <c r="AW48" s="411">
        <v>6160</v>
      </c>
      <c r="AX48" s="410">
        <v>6270</v>
      </c>
    </row>
    <row r="49" spans="2:50" ht="17" thickBot="1" x14ac:dyDescent="0.2">
      <c r="B49" s="447">
        <v>1800</v>
      </c>
      <c r="C49" s="447" t="s">
        <v>141</v>
      </c>
      <c r="D49" s="449">
        <v>5203</v>
      </c>
      <c r="E49" s="449">
        <v>5203</v>
      </c>
      <c r="F49" s="449">
        <v>5203</v>
      </c>
      <c r="G49" s="449">
        <v>5324</v>
      </c>
      <c r="H49" s="449">
        <v>5445</v>
      </c>
      <c r="I49" s="449">
        <v>5566</v>
      </c>
      <c r="J49" s="449">
        <v>5687</v>
      </c>
      <c r="K49" s="449">
        <v>5808</v>
      </c>
      <c r="L49" s="449">
        <v>5929</v>
      </c>
      <c r="M49" s="449">
        <v>6050</v>
      </c>
      <c r="P49" s="447">
        <v>1800</v>
      </c>
      <c r="Q49" s="447" t="s">
        <v>141</v>
      </c>
      <c r="R49" s="449">
        <v>6171</v>
      </c>
      <c r="S49" s="449">
        <v>6292</v>
      </c>
      <c r="T49" s="449">
        <v>6413</v>
      </c>
      <c r="U49" s="449">
        <v>6534</v>
      </c>
      <c r="V49" s="449">
        <v>6655</v>
      </c>
      <c r="W49" s="449">
        <v>6776</v>
      </c>
      <c r="X49" s="449">
        <v>6897</v>
      </c>
      <c r="Y49" s="449">
        <v>7018</v>
      </c>
      <c r="Z49" s="449"/>
      <c r="AA49" s="400"/>
      <c r="AB49" s="400"/>
      <c r="AC49" s="400"/>
      <c r="AD49" s="401"/>
      <c r="AE49" s="396">
        <v>1800</v>
      </c>
      <c r="AF49" s="424" t="s">
        <v>141</v>
      </c>
      <c r="AG49" s="425">
        <v>4730</v>
      </c>
      <c r="AH49" s="413">
        <v>4730</v>
      </c>
      <c r="AI49" s="413">
        <v>4730</v>
      </c>
      <c r="AJ49" s="427">
        <v>4840</v>
      </c>
      <c r="AK49" s="425">
        <v>4950</v>
      </c>
      <c r="AL49" s="413">
        <v>5060</v>
      </c>
      <c r="AM49" s="413">
        <v>5170</v>
      </c>
      <c r="AN49" s="413">
        <v>5280</v>
      </c>
      <c r="AO49" s="413">
        <v>5390</v>
      </c>
      <c r="AP49" s="414">
        <v>5500</v>
      </c>
      <c r="AQ49" s="412">
        <v>5610</v>
      </c>
      <c r="AR49" s="413">
        <v>5720</v>
      </c>
      <c r="AS49" s="413">
        <v>5830</v>
      </c>
      <c r="AT49" s="413">
        <v>5940</v>
      </c>
      <c r="AU49" s="413">
        <v>6050</v>
      </c>
      <c r="AV49" s="414">
        <v>6160</v>
      </c>
      <c r="AW49" s="415">
        <v>6270</v>
      </c>
      <c r="AX49" s="414">
        <v>6380</v>
      </c>
    </row>
    <row r="50" spans="2:50" x14ac:dyDescent="0.15">
      <c r="B50" s="447">
        <v>1850</v>
      </c>
      <c r="C50" s="447" t="s">
        <v>142</v>
      </c>
      <c r="D50" s="449">
        <v>5324</v>
      </c>
      <c r="E50" s="449">
        <v>5324</v>
      </c>
      <c r="F50" s="449">
        <v>5324</v>
      </c>
      <c r="G50" s="449">
        <v>5445</v>
      </c>
      <c r="H50" s="449">
        <v>5566</v>
      </c>
      <c r="I50" s="449">
        <v>5687</v>
      </c>
      <c r="J50" s="449">
        <v>5808</v>
      </c>
      <c r="K50" s="449">
        <v>5929</v>
      </c>
      <c r="L50" s="449">
        <v>6050</v>
      </c>
      <c r="M50" s="449">
        <v>6171</v>
      </c>
      <c r="P50" s="447">
        <v>1850</v>
      </c>
      <c r="Q50" s="447" t="s">
        <v>142</v>
      </c>
      <c r="R50" s="449">
        <v>6292</v>
      </c>
      <c r="S50" s="449">
        <v>6413</v>
      </c>
      <c r="T50" s="449">
        <v>6534</v>
      </c>
      <c r="U50" s="449">
        <v>6655</v>
      </c>
      <c r="V50" s="449">
        <v>6776</v>
      </c>
      <c r="W50" s="449">
        <v>6897</v>
      </c>
      <c r="X50" s="449">
        <v>7018</v>
      </c>
      <c r="Y50" s="449">
        <v>7139</v>
      </c>
      <c r="Z50" s="449"/>
      <c r="AA50" s="400"/>
      <c r="AB50" s="400"/>
      <c r="AC50" s="400"/>
      <c r="AD50" s="401"/>
      <c r="AE50" s="416">
        <v>1850</v>
      </c>
      <c r="AF50" s="441" t="s">
        <v>142</v>
      </c>
      <c r="AG50" s="442">
        <v>4840</v>
      </c>
      <c r="AH50" s="389">
        <v>4840</v>
      </c>
      <c r="AI50" s="389">
        <v>4840</v>
      </c>
      <c r="AJ50" s="443">
        <v>4950</v>
      </c>
      <c r="AK50" s="442">
        <v>5060</v>
      </c>
      <c r="AL50" s="389">
        <v>5170</v>
      </c>
      <c r="AM50" s="389">
        <v>5280</v>
      </c>
      <c r="AN50" s="389">
        <v>5390</v>
      </c>
      <c r="AO50" s="389">
        <v>5500</v>
      </c>
      <c r="AP50" s="419">
        <v>5610</v>
      </c>
      <c r="AQ50" s="418">
        <v>5720</v>
      </c>
      <c r="AR50" s="389">
        <v>5830</v>
      </c>
      <c r="AS50" s="389">
        <v>5940</v>
      </c>
      <c r="AT50" s="389">
        <v>6050</v>
      </c>
      <c r="AU50" s="389">
        <v>6160</v>
      </c>
      <c r="AV50" s="419">
        <v>6270</v>
      </c>
      <c r="AW50" s="365">
        <v>6380</v>
      </c>
      <c r="AX50" s="419">
        <v>6490</v>
      </c>
    </row>
    <row r="51" spans="2:50" x14ac:dyDescent="0.15">
      <c r="B51" s="447">
        <v>1900</v>
      </c>
      <c r="C51" s="447" t="s">
        <v>143</v>
      </c>
      <c r="D51" s="449">
        <v>5445</v>
      </c>
      <c r="E51" s="449">
        <v>5445</v>
      </c>
      <c r="F51" s="449">
        <v>5445</v>
      </c>
      <c r="G51" s="449">
        <v>5566</v>
      </c>
      <c r="H51" s="449">
        <v>5687</v>
      </c>
      <c r="I51" s="449">
        <v>5808</v>
      </c>
      <c r="J51" s="449">
        <v>5929</v>
      </c>
      <c r="K51" s="449">
        <v>6050</v>
      </c>
      <c r="L51" s="449">
        <v>6171</v>
      </c>
      <c r="M51" s="449">
        <v>6292</v>
      </c>
      <c r="P51" s="447">
        <v>1900</v>
      </c>
      <c r="Q51" s="447" t="s">
        <v>143</v>
      </c>
      <c r="R51" s="449">
        <v>6413</v>
      </c>
      <c r="S51" s="449">
        <v>6534</v>
      </c>
      <c r="T51" s="449">
        <v>6655</v>
      </c>
      <c r="U51" s="449">
        <v>6776</v>
      </c>
      <c r="V51" s="449">
        <v>6897</v>
      </c>
      <c r="W51" s="449">
        <v>7018</v>
      </c>
      <c r="X51" s="449">
        <v>7139</v>
      </c>
      <c r="Y51" s="449">
        <v>7260</v>
      </c>
      <c r="Z51" s="449"/>
      <c r="AA51" s="400"/>
      <c r="AB51" s="400"/>
      <c r="AC51" s="400"/>
      <c r="AD51" s="401"/>
      <c r="AE51" s="406">
        <v>1900</v>
      </c>
      <c r="AF51" s="438" t="s">
        <v>143</v>
      </c>
      <c r="AG51" s="439">
        <v>4950</v>
      </c>
      <c r="AH51" s="409">
        <v>4950</v>
      </c>
      <c r="AI51" s="409">
        <v>4950</v>
      </c>
      <c r="AJ51" s="440">
        <v>5060</v>
      </c>
      <c r="AK51" s="439">
        <v>5170</v>
      </c>
      <c r="AL51" s="409">
        <v>5280</v>
      </c>
      <c r="AM51" s="409">
        <v>5390</v>
      </c>
      <c r="AN51" s="409">
        <v>5500</v>
      </c>
      <c r="AO51" s="409">
        <v>5610</v>
      </c>
      <c r="AP51" s="410">
        <v>5720</v>
      </c>
      <c r="AQ51" s="408">
        <v>5830</v>
      </c>
      <c r="AR51" s="409">
        <v>5940</v>
      </c>
      <c r="AS51" s="409">
        <v>6050</v>
      </c>
      <c r="AT51" s="409">
        <v>6160</v>
      </c>
      <c r="AU51" s="409">
        <v>6270</v>
      </c>
      <c r="AV51" s="410">
        <v>6380</v>
      </c>
      <c r="AW51" s="411">
        <v>6490</v>
      </c>
      <c r="AX51" s="410">
        <v>6600</v>
      </c>
    </row>
    <row r="52" spans="2:50" x14ac:dyDescent="0.15">
      <c r="B52" s="447">
        <v>1950</v>
      </c>
      <c r="C52" s="447" t="s">
        <v>144</v>
      </c>
      <c r="D52" s="449">
        <v>5566</v>
      </c>
      <c r="E52" s="449">
        <v>5566</v>
      </c>
      <c r="F52" s="449">
        <v>5566</v>
      </c>
      <c r="G52" s="449">
        <v>5687</v>
      </c>
      <c r="H52" s="449">
        <v>5808</v>
      </c>
      <c r="I52" s="449">
        <v>5929</v>
      </c>
      <c r="J52" s="449">
        <v>6050</v>
      </c>
      <c r="K52" s="449">
        <v>6171</v>
      </c>
      <c r="L52" s="449">
        <v>6292</v>
      </c>
      <c r="M52" s="449">
        <v>6413</v>
      </c>
      <c r="P52" s="447">
        <v>1950</v>
      </c>
      <c r="Q52" s="447" t="s">
        <v>144</v>
      </c>
      <c r="R52" s="449">
        <v>6534</v>
      </c>
      <c r="S52" s="449">
        <v>6655</v>
      </c>
      <c r="T52" s="449">
        <v>6776</v>
      </c>
      <c r="U52" s="449">
        <v>6897</v>
      </c>
      <c r="V52" s="449">
        <v>7018</v>
      </c>
      <c r="W52" s="449">
        <v>7139</v>
      </c>
      <c r="X52" s="449">
        <v>7260</v>
      </c>
      <c r="Y52" s="449">
        <v>7381</v>
      </c>
      <c r="Z52" s="449"/>
      <c r="AA52" s="400"/>
      <c r="AB52" s="400"/>
      <c r="AC52" s="400"/>
      <c r="AD52" s="401"/>
      <c r="AE52" s="406">
        <v>1950</v>
      </c>
      <c r="AF52" s="438" t="s">
        <v>144</v>
      </c>
      <c r="AG52" s="439">
        <v>5060</v>
      </c>
      <c r="AH52" s="409">
        <v>5060</v>
      </c>
      <c r="AI52" s="409">
        <v>5060</v>
      </c>
      <c r="AJ52" s="440">
        <v>5170</v>
      </c>
      <c r="AK52" s="439">
        <v>5280</v>
      </c>
      <c r="AL52" s="409">
        <v>5390</v>
      </c>
      <c r="AM52" s="409">
        <v>5500</v>
      </c>
      <c r="AN52" s="409">
        <v>5610</v>
      </c>
      <c r="AO52" s="409">
        <v>5720</v>
      </c>
      <c r="AP52" s="410">
        <v>5830</v>
      </c>
      <c r="AQ52" s="408">
        <v>5940</v>
      </c>
      <c r="AR52" s="409">
        <v>6050</v>
      </c>
      <c r="AS52" s="409">
        <v>6160</v>
      </c>
      <c r="AT52" s="409">
        <v>6270</v>
      </c>
      <c r="AU52" s="409">
        <v>6380</v>
      </c>
      <c r="AV52" s="410">
        <v>6490</v>
      </c>
      <c r="AW52" s="411">
        <v>6600</v>
      </c>
      <c r="AX52" s="410">
        <v>6710</v>
      </c>
    </row>
    <row r="53" spans="2:50" ht="17" thickBot="1" x14ac:dyDescent="0.2">
      <c r="B53" s="447">
        <v>2000</v>
      </c>
      <c r="C53" s="447" t="s">
        <v>145</v>
      </c>
      <c r="D53" s="449">
        <v>5687</v>
      </c>
      <c r="E53" s="449">
        <v>5687</v>
      </c>
      <c r="F53" s="449">
        <v>5687</v>
      </c>
      <c r="G53" s="449">
        <v>5808</v>
      </c>
      <c r="H53" s="449">
        <v>5929</v>
      </c>
      <c r="I53" s="449">
        <v>6050</v>
      </c>
      <c r="J53" s="449">
        <v>6171</v>
      </c>
      <c r="K53" s="449">
        <v>6292</v>
      </c>
      <c r="L53" s="449">
        <v>6413</v>
      </c>
      <c r="M53" s="449">
        <v>6534</v>
      </c>
      <c r="P53" s="447">
        <v>2000</v>
      </c>
      <c r="Q53" s="447" t="s">
        <v>145</v>
      </c>
      <c r="R53" s="449">
        <v>6655</v>
      </c>
      <c r="S53" s="449">
        <v>6776</v>
      </c>
      <c r="T53" s="449">
        <v>6897</v>
      </c>
      <c r="U53" s="449">
        <v>7018</v>
      </c>
      <c r="V53" s="449">
        <v>7139</v>
      </c>
      <c r="W53" s="449">
        <v>7260</v>
      </c>
      <c r="X53" s="449">
        <v>7381</v>
      </c>
      <c r="Y53" s="449">
        <v>7502</v>
      </c>
      <c r="Z53" s="449"/>
      <c r="AA53" s="400"/>
      <c r="AB53" s="400"/>
      <c r="AC53" s="400"/>
      <c r="AD53" s="401"/>
      <c r="AE53" s="396">
        <v>2000</v>
      </c>
      <c r="AF53" s="424" t="s">
        <v>145</v>
      </c>
      <c r="AG53" s="425">
        <v>5170</v>
      </c>
      <c r="AH53" s="413">
        <v>5170</v>
      </c>
      <c r="AI53" s="413">
        <v>5170</v>
      </c>
      <c r="AJ53" s="427">
        <v>5280</v>
      </c>
      <c r="AK53" s="425">
        <v>5390</v>
      </c>
      <c r="AL53" s="426">
        <v>5500</v>
      </c>
      <c r="AM53" s="413">
        <v>5610</v>
      </c>
      <c r="AN53" s="413">
        <v>5720</v>
      </c>
      <c r="AO53" s="413">
        <v>5830</v>
      </c>
      <c r="AP53" s="414">
        <v>5940</v>
      </c>
      <c r="AQ53" s="412">
        <v>6050</v>
      </c>
      <c r="AR53" s="413">
        <v>6160</v>
      </c>
      <c r="AS53" s="413">
        <v>6270</v>
      </c>
      <c r="AT53" s="413">
        <v>6380</v>
      </c>
      <c r="AU53" s="413">
        <v>6490</v>
      </c>
      <c r="AV53" s="414">
        <v>6600</v>
      </c>
      <c r="AW53" s="415">
        <v>6710</v>
      </c>
      <c r="AX53" s="414">
        <v>6820</v>
      </c>
    </row>
    <row r="54" spans="2:50" x14ac:dyDescent="0.15">
      <c r="AK54" s="339"/>
    </row>
    <row r="55" spans="2:50" x14ac:dyDescent="0.15">
      <c r="B55" s="353" t="s">
        <v>23</v>
      </c>
      <c r="C55" s="353"/>
      <c r="D55" s="345" t="s">
        <v>24</v>
      </c>
      <c r="E55" s="341"/>
      <c r="F55" s="345"/>
      <c r="G55" s="345"/>
      <c r="H55" s="345"/>
      <c r="I55" s="345"/>
      <c r="J55" s="345"/>
      <c r="K55" s="345"/>
      <c r="L55" s="345"/>
      <c r="N55" s="345"/>
      <c r="P55" s="353"/>
      <c r="Q55" s="353"/>
      <c r="R55" s="345"/>
      <c r="S55" s="341"/>
      <c r="T55" s="345"/>
      <c r="U55" s="345"/>
      <c r="V55" s="345"/>
      <c r="W55" s="345"/>
      <c r="X55" s="345"/>
      <c r="Y55" s="348" t="s">
        <v>408</v>
      </c>
      <c r="Z55" s="345"/>
      <c r="AA55" s="348"/>
      <c r="AF55" s="353"/>
      <c r="AG55" s="349"/>
    </row>
    <row r="56" spans="2:50" x14ac:dyDescent="0.15">
      <c r="B56" s="351"/>
      <c r="C56" s="351"/>
      <c r="D56" s="353" t="s">
        <v>25</v>
      </c>
      <c r="E56" s="341"/>
      <c r="F56" s="345"/>
      <c r="G56" s="345"/>
      <c r="H56" s="345"/>
      <c r="I56" s="345"/>
      <c r="J56" s="345"/>
      <c r="K56" s="345"/>
      <c r="L56" s="345"/>
      <c r="M56" s="345"/>
      <c r="N56" s="345"/>
      <c r="P56" s="351"/>
      <c r="Q56" s="351"/>
      <c r="R56" s="353"/>
      <c r="S56" s="341"/>
      <c r="T56" s="345"/>
      <c r="U56" s="345"/>
      <c r="V56" s="345"/>
      <c r="W56" s="345"/>
      <c r="X56" s="345"/>
      <c r="Y56" s="345"/>
      <c r="Z56" s="345"/>
      <c r="AA56" s="345"/>
      <c r="AF56" s="444"/>
      <c r="AG56" s="444"/>
    </row>
    <row r="57" spans="2:50" x14ac:dyDescent="0.15">
      <c r="AF57" s="349"/>
      <c r="AG57" s="349"/>
    </row>
    <row r="58" spans="2:50" x14ac:dyDescent="0.15">
      <c r="AF58" s="349"/>
      <c r="AG58" s="349"/>
    </row>
    <row r="59" spans="2:50" x14ac:dyDescent="0.15">
      <c r="AF59" s="349"/>
      <c r="AG59" s="349"/>
    </row>
    <row r="60" spans="2:50" x14ac:dyDescent="0.15">
      <c r="AF60" s="349"/>
      <c r="AG60" s="349"/>
    </row>
    <row r="61" spans="2:50" x14ac:dyDescent="0.15">
      <c r="AF61" s="349"/>
      <c r="AG61" s="349"/>
    </row>
    <row r="62" spans="2:50" x14ac:dyDescent="0.15">
      <c r="AF62" s="349"/>
      <c r="AG62" s="349"/>
    </row>
    <row r="63" spans="2:50" x14ac:dyDescent="0.15">
      <c r="AF63" s="349"/>
      <c r="AG63" s="349"/>
    </row>
    <row r="65" spans="31:50" ht="17" thickBot="1" x14ac:dyDescent="0.2"/>
    <row r="66" spans="31:50" x14ac:dyDescent="0.15">
      <c r="AE66" s="567" t="s">
        <v>0</v>
      </c>
      <c r="AF66" s="568"/>
      <c r="AG66" s="392">
        <v>150</v>
      </c>
      <c r="AH66" s="394">
        <v>200</v>
      </c>
      <c r="AI66" s="394">
        <v>250</v>
      </c>
      <c r="AJ66" s="393">
        <v>300</v>
      </c>
      <c r="AK66" s="392">
        <v>350</v>
      </c>
      <c r="AL66" s="394">
        <v>400</v>
      </c>
      <c r="AM66" s="394">
        <v>450</v>
      </c>
      <c r="AN66" s="394">
        <v>500</v>
      </c>
      <c r="AO66" s="394">
        <v>550</v>
      </c>
      <c r="AP66" s="393">
        <v>600</v>
      </c>
      <c r="AQ66" s="392">
        <v>650</v>
      </c>
      <c r="AR66" s="394">
        <v>700</v>
      </c>
      <c r="AS66" s="394">
        <v>750</v>
      </c>
      <c r="AT66" s="394">
        <v>800</v>
      </c>
      <c r="AU66" s="394">
        <v>850</v>
      </c>
      <c r="AV66" s="393">
        <v>900</v>
      </c>
      <c r="AW66" s="395">
        <v>950</v>
      </c>
      <c r="AX66" s="393">
        <v>1000</v>
      </c>
    </row>
    <row r="67" spans="31:50" ht="17" thickBot="1" x14ac:dyDescent="0.2">
      <c r="AE67" s="569"/>
      <c r="AF67" s="570"/>
      <c r="AG67" s="396" t="s">
        <v>1</v>
      </c>
      <c r="AH67" s="398" t="s">
        <v>2</v>
      </c>
      <c r="AI67" s="398" t="s">
        <v>3</v>
      </c>
      <c r="AJ67" s="397" t="s">
        <v>4</v>
      </c>
      <c r="AK67" s="396" t="s">
        <v>5</v>
      </c>
      <c r="AL67" s="398" t="s">
        <v>6</v>
      </c>
      <c r="AM67" s="398" t="s">
        <v>7</v>
      </c>
      <c r="AN67" s="398" t="s">
        <v>8</v>
      </c>
      <c r="AO67" s="398" t="s">
        <v>9</v>
      </c>
      <c r="AP67" s="397" t="s">
        <v>10</v>
      </c>
      <c r="AQ67" s="396" t="s">
        <v>11</v>
      </c>
      <c r="AR67" s="398" t="s">
        <v>12</v>
      </c>
      <c r="AS67" s="398" t="s">
        <v>13</v>
      </c>
      <c r="AT67" s="398" t="s">
        <v>14</v>
      </c>
      <c r="AU67" s="398" t="s">
        <v>15</v>
      </c>
      <c r="AV67" s="397" t="s">
        <v>16</v>
      </c>
      <c r="AW67" s="399" t="s">
        <v>17</v>
      </c>
      <c r="AX67" s="397" t="s">
        <v>18</v>
      </c>
    </row>
    <row r="68" spans="31:50" x14ac:dyDescent="0.15">
      <c r="AE68" s="392">
        <v>150</v>
      </c>
      <c r="AF68" s="393" t="s">
        <v>1</v>
      </c>
      <c r="AG68" s="402">
        <f>ROUND(AG16*1.1,0)</f>
        <v>726</v>
      </c>
      <c r="AH68" s="403"/>
      <c r="AI68" s="403"/>
      <c r="AJ68" s="404"/>
      <c r="AK68" s="402"/>
      <c r="AL68" s="403"/>
      <c r="AM68" s="403"/>
      <c r="AN68" s="403"/>
      <c r="AO68" s="403"/>
      <c r="AP68" s="404"/>
      <c r="AQ68" s="402"/>
      <c r="AR68" s="403"/>
      <c r="AS68" s="403"/>
      <c r="AT68" s="403"/>
      <c r="AU68" s="403"/>
      <c r="AV68" s="404"/>
      <c r="AW68" s="405"/>
      <c r="AX68" s="404"/>
    </row>
    <row r="69" spans="31:50" x14ac:dyDescent="0.15">
      <c r="AE69" s="406">
        <v>200</v>
      </c>
      <c r="AF69" s="407" t="s">
        <v>2</v>
      </c>
      <c r="AG69" s="408">
        <f t="shared" ref="AG69:AN105" si="0">ROUND(AG17*1.1,0)</f>
        <v>726</v>
      </c>
      <c r="AH69" s="409">
        <f t="shared" si="0"/>
        <v>726</v>
      </c>
      <c r="AI69" s="409"/>
      <c r="AJ69" s="410"/>
      <c r="AK69" s="408"/>
      <c r="AL69" s="409"/>
      <c r="AM69" s="409"/>
      <c r="AN69" s="409"/>
      <c r="AO69" s="409"/>
      <c r="AP69" s="410"/>
      <c r="AQ69" s="408"/>
      <c r="AR69" s="409"/>
      <c r="AS69" s="409"/>
      <c r="AT69" s="409"/>
      <c r="AU69" s="409"/>
      <c r="AV69" s="410"/>
      <c r="AW69" s="411"/>
      <c r="AX69" s="410"/>
    </row>
    <row r="70" spans="31:50" x14ac:dyDescent="0.15">
      <c r="AE70" s="406">
        <v>250</v>
      </c>
      <c r="AF70" s="407" t="s">
        <v>3</v>
      </c>
      <c r="AG70" s="408">
        <f t="shared" si="0"/>
        <v>726</v>
      </c>
      <c r="AH70" s="409">
        <f t="shared" si="0"/>
        <v>726</v>
      </c>
      <c r="AI70" s="409">
        <f t="shared" si="0"/>
        <v>726</v>
      </c>
      <c r="AJ70" s="410"/>
      <c r="AK70" s="408"/>
      <c r="AL70" s="409"/>
      <c r="AM70" s="409"/>
      <c r="AN70" s="409"/>
      <c r="AO70" s="409"/>
      <c r="AP70" s="410"/>
      <c r="AQ70" s="408"/>
      <c r="AR70" s="409"/>
      <c r="AS70" s="409"/>
      <c r="AT70" s="409"/>
      <c r="AU70" s="409"/>
      <c r="AV70" s="410"/>
      <c r="AW70" s="411"/>
      <c r="AX70" s="410"/>
    </row>
    <row r="71" spans="31:50" ht="17" thickBot="1" x14ac:dyDescent="0.2">
      <c r="AE71" s="396">
        <v>300</v>
      </c>
      <c r="AF71" s="397" t="s">
        <v>4</v>
      </c>
      <c r="AG71" s="412">
        <f t="shared" si="0"/>
        <v>726</v>
      </c>
      <c r="AH71" s="413">
        <f t="shared" si="0"/>
        <v>726</v>
      </c>
      <c r="AI71" s="413">
        <f t="shared" si="0"/>
        <v>726</v>
      </c>
      <c r="AJ71" s="414">
        <f t="shared" si="0"/>
        <v>968</v>
      </c>
      <c r="AK71" s="412"/>
      <c r="AL71" s="413"/>
      <c r="AM71" s="413"/>
      <c r="AN71" s="413"/>
      <c r="AO71" s="413"/>
      <c r="AP71" s="414"/>
      <c r="AQ71" s="412"/>
      <c r="AR71" s="413"/>
      <c r="AS71" s="413"/>
      <c r="AT71" s="413"/>
      <c r="AU71" s="413"/>
      <c r="AV71" s="414"/>
      <c r="AW71" s="415"/>
      <c r="AX71" s="414"/>
    </row>
    <row r="72" spans="31:50" x14ac:dyDescent="0.15">
      <c r="AE72" s="416">
        <v>350</v>
      </c>
      <c r="AF72" s="417" t="s">
        <v>5</v>
      </c>
      <c r="AG72" s="418">
        <f t="shared" si="0"/>
        <v>968</v>
      </c>
      <c r="AH72" s="389">
        <f t="shared" si="0"/>
        <v>968</v>
      </c>
      <c r="AI72" s="389">
        <f t="shared" si="0"/>
        <v>968</v>
      </c>
      <c r="AJ72" s="419">
        <f t="shared" si="0"/>
        <v>1089</v>
      </c>
      <c r="AK72" s="418">
        <f t="shared" si="0"/>
        <v>1210</v>
      </c>
      <c r="AL72" s="389"/>
      <c r="AM72" s="389"/>
      <c r="AN72" s="389"/>
      <c r="AO72" s="389"/>
      <c r="AP72" s="419"/>
      <c r="AQ72" s="418"/>
      <c r="AR72" s="389"/>
      <c r="AS72" s="389"/>
      <c r="AT72" s="389"/>
      <c r="AU72" s="389"/>
      <c r="AV72" s="419"/>
      <c r="AW72" s="365"/>
      <c r="AX72" s="419"/>
    </row>
    <row r="73" spans="31:50" x14ac:dyDescent="0.15">
      <c r="AE73" s="406">
        <v>400</v>
      </c>
      <c r="AF73" s="407" t="s">
        <v>6</v>
      </c>
      <c r="AG73" s="408">
        <f t="shared" si="0"/>
        <v>1089</v>
      </c>
      <c r="AH73" s="409">
        <f t="shared" si="0"/>
        <v>1089</v>
      </c>
      <c r="AI73" s="409">
        <f t="shared" si="0"/>
        <v>1089</v>
      </c>
      <c r="AJ73" s="410">
        <f t="shared" si="0"/>
        <v>1210</v>
      </c>
      <c r="AK73" s="408">
        <f t="shared" si="0"/>
        <v>1452</v>
      </c>
      <c r="AL73" s="420">
        <f t="shared" si="0"/>
        <v>1573</v>
      </c>
      <c r="AM73" s="409"/>
      <c r="AN73" s="409"/>
      <c r="AO73" s="409"/>
      <c r="AP73" s="410"/>
      <c r="AQ73" s="408"/>
      <c r="AR73" s="409"/>
      <c r="AS73" s="409"/>
      <c r="AT73" s="409"/>
      <c r="AU73" s="409"/>
      <c r="AV73" s="410"/>
      <c r="AW73" s="411"/>
      <c r="AX73" s="410"/>
    </row>
    <row r="74" spans="31:50" x14ac:dyDescent="0.15">
      <c r="AE74" s="406">
        <v>450</v>
      </c>
      <c r="AF74" s="407" t="s">
        <v>7</v>
      </c>
      <c r="AG74" s="408">
        <f t="shared" si="0"/>
        <v>1210</v>
      </c>
      <c r="AH74" s="409">
        <f t="shared" si="0"/>
        <v>1210</v>
      </c>
      <c r="AI74" s="409">
        <f t="shared" si="0"/>
        <v>1210</v>
      </c>
      <c r="AJ74" s="410">
        <f t="shared" si="0"/>
        <v>1452</v>
      </c>
      <c r="AK74" s="421">
        <f t="shared" si="0"/>
        <v>1573</v>
      </c>
      <c r="AL74" s="409">
        <f t="shared" si="0"/>
        <v>1694</v>
      </c>
      <c r="AM74" s="409">
        <f t="shared" si="0"/>
        <v>1815</v>
      </c>
      <c r="AN74" s="409"/>
      <c r="AO74" s="409"/>
      <c r="AP74" s="410"/>
      <c r="AQ74" s="408"/>
      <c r="AR74" s="409"/>
      <c r="AS74" s="409"/>
      <c r="AT74" s="409"/>
      <c r="AU74" s="409"/>
      <c r="AV74" s="410"/>
      <c r="AW74" s="411"/>
      <c r="AX74" s="410"/>
    </row>
    <row r="75" spans="31:50" x14ac:dyDescent="0.15">
      <c r="AE75" s="406">
        <v>500</v>
      </c>
      <c r="AF75" s="407" t="s">
        <v>8</v>
      </c>
      <c r="AG75" s="408">
        <f t="shared" si="0"/>
        <v>1452</v>
      </c>
      <c r="AH75" s="409">
        <f t="shared" si="0"/>
        <v>1452</v>
      </c>
      <c r="AI75" s="409">
        <f t="shared" si="0"/>
        <v>1452</v>
      </c>
      <c r="AJ75" s="422">
        <f t="shared" si="0"/>
        <v>1573</v>
      </c>
      <c r="AK75" s="408">
        <f t="shared" si="0"/>
        <v>1694</v>
      </c>
      <c r="AL75" s="409">
        <f t="shared" si="0"/>
        <v>1815</v>
      </c>
      <c r="AM75" s="409">
        <f t="shared" si="0"/>
        <v>1936</v>
      </c>
      <c r="AN75" s="409">
        <f t="shared" si="0"/>
        <v>2057</v>
      </c>
      <c r="AO75" s="409"/>
      <c r="AP75" s="410"/>
      <c r="AQ75" s="408"/>
      <c r="AR75" s="409"/>
      <c r="AS75" s="409"/>
      <c r="AT75" s="409"/>
      <c r="AU75" s="409"/>
      <c r="AV75" s="410"/>
      <c r="AW75" s="411"/>
      <c r="AX75" s="410"/>
    </row>
    <row r="76" spans="31:50" x14ac:dyDescent="0.15">
      <c r="AE76" s="406">
        <v>550</v>
      </c>
      <c r="AF76" s="407" t="s">
        <v>9</v>
      </c>
      <c r="AG76" s="421">
        <f t="shared" si="0"/>
        <v>1573</v>
      </c>
      <c r="AH76" s="420">
        <f t="shared" si="0"/>
        <v>1573</v>
      </c>
      <c r="AI76" s="420">
        <f t="shared" si="0"/>
        <v>1573</v>
      </c>
      <c r="AJ76" s="410">
        <f t="shared" si="0"/>
        <v>1694</v>
      </c>
      <c r="AK76" s="408">
        <f t="shared" si="0"/>
        <v>1815</v>
      </c>
      <c r="AL76" s="409">
        <f t="shared" si="0"/>
        <v>1936</v>
      </c>
      <c r="AM76" s="409">
        <f t="shared" si="0"/>
        <v>2057</v>
      </c>
      <c r="AN76" s="409">
        <f t="shared" si="0"/>
        <v>2178</v>
      </c>
      <c r="AO76" s="409">
        <f t="shared" ref="AO76:AX105" si="1">ROUND(AO24*1.1,0)</f>
        <v>2299</v>
      </c>
      <c r="AP76" s="410"/>
      <c r="AQ76" s="408"/>
      <c r="AR76" s="409"/>
      <c r="AS76" s="409"/>
      <c r="AT76" s="409"/>
      <c r="AU76" s="409"/>
      <c r="AV76" s="410"/>
      <c r="AW76" s="411"/>
      <c r="AX76" s="410"/>
    </row>
    <row r="77" spans="31:50" ht="17" thickBot="1" x14ac:dyDescent="0.2">
      <c r="AE77" s="423">
        <v>600</v>
      </c>
      <c r="AF77" s="424" t="s">
        <v>10</v>
      </c>
      <c r="AG77" s="425">
        <f t="shared" si="0"/>
        <v>1694</v>
      </c>
      <c r="AH77" s="426">
        <f t="shared" si="0"/>
        <v>1694</v>
      </c>
      <c r="AI77" s="426">
        <f t="shared" si="0"/>
        <v>1694</v>
      </c>
      <c r="AJ77" s="427">
        <f t="shared" si="0"/>
        <v>1815</v>
      </c>
      <c r="AK77" s="425">
        <f t="shared" si="0"/>
        <v>1936</v>
      </c>
      <c r="AL77" s="426">
        <f t="shared" si="0"/>
        <v>2057</v>
      </c>
      <c r="AM77" s="426">
        <f t="shared" si="0"/>
        <v>2178</v>
      </c>
      <c r="AN77" s="426">
        <f t="shared" si="0"/>
        <v>2299</v>
      </c>
      <c r="AO77" s="426">
        <f t="shared" si="1"/>
        <v>2420</v>
      </c>
      <c r="AP77" s="428">
        <f t="shared" si="1"/>
        <v>2662</v>
      </c>
      <c r="AQ77" s="425"/>
      <c r="AR77" s="426"/>
      <c r="AS77" s="426"/>
      <c r="AT77" s="426"/>
      <c r="AU77" s="426"/>
      <c r="AV77" s="427"/>
      <c r="AW77" s="429"/>
      <c r="AX77" s="427"/>
    </row>
    <row r="78" spans="31:50" x14ac:dyDescent="0.15">
      <c r="AE78" s="392">
        <v>650</v>
      </c>
      <c r="AF78" s="393" t="s">
        <v>11</v>
      </c>
      <c r="AG78" s="402">
        <f t="shared" si="0"/>
        <v>1815</v>
      </c>
      <c r="AH78" s="403">
        <f t="shared" si="0"/>
        <v>1815</v>
      </c>
      <c r="AI78" s="403">
        <f t="shared" si="0"/>
        <v>1815</v>
      </c>
      <c r="AJ78" s="404">
        <f t="shared" si="0"/>
        <v>1936</v>
      </c>
      <c r="AK78" s="402">
        <f t="shared" si="0"/>
        <v>2057</v>
      </c>
      <c r="AL78" s="403">
        <f t="shared" si="0"/>
        <v>2178</v>
      </c>
      <c r="AM78" s="403">
        <f t="shared" si="0"/>
        <v>2299</v>
      </c>
      <c r="AN78" s="403">
        <f t="shared" si="0"/>
        <v>2420</v>
      </c>
      <c r="AO78" s="430">
        <f t="shared" si="1"/>
        <v>2662</v>
      </c>
      <c r="AP78" s="404">
        <f t="shared" si="1"/>
        <v>2783</v>
      </c>
      <c r="AQ78" s="402">
        <f t="shared" si="1"/>
        <v>2904</v>
      </c>
      <c r="AR78" s="403"/>
      <c r="AS78" s="403"/>
      <c r="AT78" s="403"/>
      <c r="AU78" s="403"/>
      <c r="AV78" s="404"/>
      <c r="AW78" s="405"/>
      <c r="AX78" s="404"/>
    </row>
    <row r="79" spans="31:50" x14ac:dyDescent="0.15">
      <c r="AE79" s="406">
        <v>700</v>
      </c>
      <c r="AF79" s="407" t="s">
        <v>12</v>
      </c>
      <c r="AG79" s="408">
        <f t="shared" si="0"/>
        <v>1936</v>
      </c>
      <c r="AH79" s="409">
        <f t="shared" si="0"/>
        <v>1936</v>
      </c>
      <c r="AI79" s="409">
        <f t="shared" si="0"/>
        <v>1936</v>
      </c>
      <c r="AJ79" s="410">
        <f t="shared" si="0"/>
        <v>2057</v>
      </c>
      <c r="AK79" s="408">
        <f t="shared" si="0"/>
        <v>2178</v>
      </c>
      <c r="AL79" s="409">
        <f t="shared" si="0"/>
        <v>2299</v>
      </c>
      <c r="AM79" s="409">
        <f t="shared" si="0"/>
        <v>2420</v>
      </c>
      <c r="AN79" s="420">
        <f t="shared" si="0"/>
        <v>2662</v>
      </c>
      <c r="AO79" s="409">
        <f t="shared" si="1"/>
        <v>2783</v>
      </c>
      <c r="AP79" s="410">
        <f t="shared" si="1"/>
        <v>2904</v>
      </c>
      <c r="AQ79" s="408">
        <f t="shared" si="1"/>
        <v>3025</v>
      </c>
      <c r="AR79" s="409">
        <f t="shared" si="1"/>
        <v>3146</v>
      </c>
      <c r="AS79" s="409"/>
      <c r="AT79" s="409"/>
      <c r="AU79" s="409"/>
      <c r="AV79" s="410"/>
      <c r="AW79" s="411"/>
      <c r="AX79" s="410"/>
    </row>
    <row r="80" spans="31:50" x14ac:dyDescent="0.15">
      <c r="AE80" s="406">
        <v>750</v>
      </c>
      <c r="AF80" s="407" t="s">
        <v>13</v>
      </c>
      <c r="AG80" s="408">
        <f t="shared" si="0"/>
        <v>2057</v>
      </c>
      <c r="AH80" s="409">
        <f t="shared" si="0"/>
        <v>2057</v>
      </c>
      <c r="AI80" s="409">
        <f t="shared" si="0"/>
        <v>2057</v>
      </c>
      <c r="AJ80" s="410">
        <f t="shared" si="0"/>
        <v>2178</v>
      </c>
      <c r="AK80" s="408">
        <f t="shared" si="0"/>
        <v>2299</v>
      </c>
      <c r="AL80" s="409">
        <f t="shared" si="0"/>
        <v>2420</v>
      </c>
      <c r="AM80" s="420">
        <f t="shared" si="0"/>
        <v>2662</v>
      </c>
      <c r="AN80" s="409">
        <f t="shared" si="0"/>
        <v>2783</v>
      </c>
      <c r="AO80" s="409">
        <f t="shared" si="1"/>
        <v>2904</v>
      </c>
      <c r="AP80" s="410">
        <f t="shared" si="1"/>
        <v>3025</v>
      </c>
      <c r="AQ80" s="408">
        <f t="shared" si="1"/>
        <v>3146</v>
      </c>
      <c r="AR80" s="409">
        <f t="shared" si="1"/>
        <v>3267</v>
      </c>
      <c r="AS80" s="409">
        <f t="shared" si="1"/>
        <v>3388</v>
      </c>
      <c r="AT80" s="409"/>
      <c r="AU80" s="409"/>
      <c r="AV80" s="410"/>
      <c r="AW80" s="411"/>
      <c r="AX80" s="410"/>
    </row>
    <row r="81" spans="31:50" x14ac:dyDescent="0.15">
      <c r="AE81" s="406">
        <v>800</v>
      </c>
      <c r="AF81" s="407" t="s">
        <v>14</v>
      </c>
      <c r="AG81" s="408">
        <f t="shared" si="0"/>
        <v>2178</v>
      </c>
      <c r="AH81" s="409">
        <f t="shared" si="0"/>
        <v>2178</v>
      </c>
      <c r="AI81" s="409">
        <f t="shared" si="0"/>
        <v>2178</v>
      </c>
      <c r="AJ81" s="410">
        <f t="shared" si="0"/>
        <v>2299</v>
      </c>
      <c r="AK81" s="408">
        <f t="shared" si="0"/>
        <v>2420</v>
      </c>
      <c r="AL81" s="420">
        <f t="shared" si="0"/>
        <v>2662</v>
      </c>
      <c r="AM81" s="409">
        <f t="shared" si="0"/>
        <v>2783</v>
      </c>
      <c r="AN81" s="409">
        <f t="shared" si="0"/>
        <v>2904</v>
      </c>
      <c r="AO81" s="409">
        <f t="shared" si="1"/>
        <v>3025</v>
      </c>
      <c r="AP81" s="410">
        <f t="shared" si="1"/>
        <v>3146</v>
      </c>
      <c r="AQ81" s="408">
        <f t="shared" si="1"/>
        <v>3267</v>
      </c>
      <c r="AR81" s="409">
        <f t="shared" si="1"/>
        <v>3388</v>
      </c>
      <c r="AS81" s="409">
        <f t="shared" si="1"/>
        <v>3509</v>
      </c>
      <c r="AT81" s="420">
        <f t="shared" si="1"/>
        <v>3630</v>
      </c>
      <c r="AU81" s="409"/>
      <c r="AV81" s="410"/>
      <c r="AW81" s="411"/>
      <c r="AX81" s="410"/>
    </row>
    <row r="82" spans="31:50" x14ac:dyDescent="0.15">
      <c r="AE82" s="406">
        <v>850</v>
      </c>
      <c r="AF82" s="407" t="s">
        <v>15</v>
      </c>
      <c r="AG82" s="408">
        <f t="shared" si="0"/>
        <v>2299</v>
      </c>
      <c r="AH82" s="409">
        <f t="shared" si="0"/>
        <v>2299</v>
      </c>
      <c r="AI82" s="409">
        <f t="shared" si="0"/>
        <v>2299</v>
      </c>
      <c r="AJ82" s="410">
        <f t="shared" si="0"/>
        <v>2420</v>
      </c>
      <c r="AK82" s="421">
        <f t="shared" si="0"/>
        <v>2662</v>
      </c>
      <c r="AL82" s="409">
        <f t="shared" si="0"/>
        <v>2783</v>
      </c>
      <c r="AM82" s="409">
        <f t="shared" si="0"/>
        <v>2904</v>
      </c>
      <c r="AN82" s="409">
        <f t="shared" si="0"/>
        <v>3025</v>
      </c>
      <c r="AO82" s="409">
        <f t="shared" si="1"/>
        <v>3146</v>
      </c>
      <c r="AP82" s="410">
        <f t="shared" si="1"/>
        <v>3267</v>
      </c>
      <c r="AQ82" s="408">
        <f t="shared" si="1"/>
        <v>3388</v>
      </c>
      <c r="AR82" s="409">
        <f t="shared" si="1"/>
        <v>3509</v>
      </c>
      <c r="AS82" s="420">
        <f t="shared" si="1"/>
        <v>3630</v>
      </c>
      <c r="AT82" s="409">
        <f t="shared" si="1"/>
        <v>3872</v>
      </c>
      <c r="AU82" s="409">
        <f t="shared" si="1"/>
        <v>4114</v>
      </c>
      <c r="AV82" s="410"/>
      <c r="AW82" s="411"/>
      <c r="AX82" s="410"/>
    </row>
    <row r="83" spans="31:50" ht="17" thickBot="1" x14ac:dyDescent="0.2">
      <c r="AE83" s="396">
        <v>900</v>
      </c>
      <c r="AF83" s="397" t="s">
        <v>16</v>
      </c>
      <c r="AG83" s="412">
        <f t="shared" si="0"/>
        <v>2420</v>
      </c>
      <c r="AH83" s="413">
        <f t="shared" si="0"/>
        <v>2420</v>
      </c>
      <c r="AI83" s="413">
        <f t="shared" si="0"/>
        <v>2420</v>
      </c>
      <c r="AJ83" s="428">
        <f t="shared" si="0"/>
        <v>2662</v>
      </c>
      <c r="AK83" s="412">
        <f t="shared" si="0"/>
        <v>2783</v>
      </c>
      <c r="AL83" s="413">
        <f t="shared" si="0"/>
        <v>2904</v>
      </c>
      <c r="AM83" s="413">
        <f t="shared" si="0"/>
        <v>3025</v>
      </c>
      <c r="AN83" s="413">
        <f t="shared" si="0"/>
        <v>3146</v>
      </c>
      <c r="AO83" s="413">
        <f t="shared" si="1"/>
        <v>3267</v>
      </c>
      <c r="AP83" s="414">
        <f t="shared" si="1"/>
        <v>3388</v>
      </c>
      <c r="AQ83" s="412">
        <f t="shared" si="1"/>
        <v>3509</v>
      </c>
      <c r="AR83" s="431">
        <f t="shared" si="1"/>
        <v>3630</v>
      </c>
      <c r="AS83" s="413">
        <f t="shared" si="1"/>
        <v>3872</v>
      </c>
      <c r="AT83" s="413">
        <f t="shared" si="1"/>
        <v>4114</v>
      </c>
      <c r="AU83" s="413">
        <f t="shared" si="1"/>
        <v>4356</v>
      </c>
      <c r="AV83" s="414">
        <f t="shared" si="1"/>
        <v>4598</v>
      </c>
      <c r="AW83" s="415"/>
      <c r="AX83" s="414"/>
    </row>
    <row r="84" spans="31:50" x14ac:dyDescent="0.15">
      <c r="AE84" s="392">
        <v>950</v>
      </c>
      <c r="AF84" s="393" t="s">
        <v>17</v>
      </c>
      <c r="AG84" s="432">
        <f t="shared" si="0"/>
        <v>2662</v>
      </c>
      <c r="AH84" s="430">
        <f t="shared" si="0"/>
        <v>2662</v>
      </c>
      <c r="AI84" s="430">
        <f t="shared" si="0"/>
        <v>2662</v>
      </c>
      <c r="AJ84" s="404">
        <f t="shared" si="0"/>
        <v>2783</v>
      </c>
      <c r="AK84" s="402">
        <f t="shared" si="0"/>
        <v>2904</v>
      </c>
      <c r="AL84" s="403">
        <f t="shared" si="0"/>
        <v>3025</v>
      </c>
      <c r="AM84" s="403">
        <f t="shared" si="0"/>
        <v>3146</v>
      </c>
      <c r="AN84" s="403">
        <f t="shared" si="0"/>
        <v>3267</v>
      </c>
      <c r="AO84" s="403">
        <f t="shared" si="1"/>
        <v>3388</v>
      </c>
      <c r="AP84" s="404">
        <f t="shared" si="1"/>
        <v>3509</v>
      </c>
      <c r="AQ84" s="432">
        <f t="shared" si="1"/>
        <v>3630</v>
      </c>
      <c r="AR84" s="403">
        <f t="shared" si="1"/>
        <v>3872</v>
      </c>
      <c r="AS84" s="403">
        <f t="shared" si="1"/>
        <v>4114</v>
      </c>
      <c r="AT84" s="403">
        <f t="shared" si="1"/>
        <v>4356</v>
      </c>
      <c r="AU84" s="403">
        <f t="shared" si="1"/>
        <v>4598</v>
      </c>
      <c r="AV84" s="404">
        <f t="shared" si="1"/>
        <v>4719</v>
      </c>
      <c r="AW84" s="405">
        <f>ROUND(AW32*1.1,0)</f>
        <v>4840</v>
      </c>
      <c r="AX84" s="404"/>
    </row>
    <row r="85" spans="31:50" x14ac:dyDescent="0.15">
      <c r="AE85" s="406">
        <v>1000</v>
      </c>
      <c r="AF85" s="407" t="s">
        <v>18</v>
      </c>
      <c r="AG85" s="408">
        <f t="shared" si="0"/>
        <v>2783</v>
      </c>
      <c r="AH85" s="409">
        <f t="shared" si="0"/>
        <v>2783</v>
      </c>
      <c r="AI85" s="409">
        <f t="shared" si="0"/>
        <v>2783</v>
      </c>
      <c r="AJ85" s="410">
        <f t="shared" si="0"/>
        <v>2904</v>
      </c>
      <c r="AK85" s="408">
        <f t="shared" si="0"/>
        <v>3025</v>
      </c>
      <c r="AL85" s="409">
        <f t="shared" si="0"/>
        <v>3146</v>
      </c>
      <c r="AM85" s="409">
        <f t="shared" si="0"/>
        <v>3267</v>
      </c>
      <c r="AN85" s="409">
        <f t="shared" si="0"/>
        <v>3388</v>
      </c>
      <c r="AO85" s="409">
        <f t="shared" si="1"/>
        <v>3509</v>
      </c>
      <c r="AP85" s="422">
        <f t="shared" si="1"/>
        <v>3630</v>
      </c>
      <c r="AQ85" s="408">
        <f t="shared" si="1"/>
        <v>3872</v>
      </c>
      <c r="AR85" s="409">
        <f t="shared" si="1"/>
        <v>4114</v>
      </c>
      <c r="AS85" s="409">
        <f t="shared" si="1"/>
        <v>4356</v>
      </c>
      <c r="AT85" s="409">
        <f t="shared" si="1"/>
        <v>4598</v>
      </c>
      <c r="AU85" s="409">
        <f t="shared" si="1"/>
        <v>4719</v>
      </c>
      <c r="AV85" s="410">
        <f t="shared" si="1"/>
        <v>4840</v>
      </c>
      <c r="AW85" s="411">
        <f t="shared" si="1"/>
        <v>4961</v>
      </c>
      <c r="AX85" s="422">
        <f t="shared" si="1"/>
        <v>5082</v>
      </c>
    </row>
    <row r="86" spans="31:50" x14ac:dyDescent="0.15">
      <c r="AE86" s="406">
        <v>1050</v>
      </c>
      <c r="AF86" s="407" t="s">
        <v>19</v>
      </c>
      <c r="AG86" s="408">
        <f t="shared" si="0"/>
        <v>2904</v>
      </c>
      <c r="AH86" s="409">
        <f t="shared" si="0"/>
        <v>2904</v>
      </c>
      <c r="AI86" s="409">
        <f t="shared" si="0"/>
        <v>2904</v>
      </c>
      <c r="AJ86" s="410">
        <f t="shared" si="0"/>
        <v>3025</v>
      </c>
      <c r="AK86" s="408">
        <f t="shared" si="0"/>
        <v>3146</v>
      </c>
      <c r="AL86" s="409">
        <f t="shared" si="0"/>
        <v>3267</v>
      </c>
      <c r="AM86" s="409">
        <f t="shared" si="0"/>
        <v>3388</v>
      </c>
      <c r="AN86" s="409">
        <f t="shared" ref="AN86:AN105" si="2">ROUND(AN34*1.1,0)</f>
        <v>3509</v>
      </c>
      <c r="AO86" s="420">
        <f t="shared" si="1"/>
        <v>3630</v>
      </c>
      <c r="AP86" s="410">
        <f t="shared" si="1"/>
        <v>3872</v>
      </c>
      <c r="AQ86" s="408">
        <f t="shared" si="1"/>
        <v>4114</v>
      </c>
      <c r="AR86" s="409">
        <f t="shared" si="1"/>
        <v>4356</v>
      </c>
      <c r="AS86" s="409">
        <f t="shared" si="1"/>
        <v>4598</v>
      </c>
      <c r="AT86" s="409">
        <f t="shared" si="1"/>
        <v>4719</v>
      </c>
      <c r="AU86" s="409">
        <f t="shared" si="1"/>
        <v>4840</v>
      </c>
      <c r="AV86" s="410">
        <f t="shared" si="1"/>
        <v>4961</v>
      </c>
      <c r="AW86" s="433">
        <f t="shared" si="1"/>
        <v>5082</v>
      </c>
      <c r="AX86" s="410">
        <f t="shared" si="1"/>
        <v>5203</v>
      </c>
    </row>
    <row r="87" spans="31:50" x14ac:dyDescent="0.15">
      <c r="AE87" s="406">
        <v>1100</v>
      </c>
      <c r="AF87" s="407" t="s">
        <v>20</v>
      </c>
      <c r="AG87" s="408">
        <f t="shared" si="0"/>
        <v>3025</v>
      </c>
      <c r="AH87" s="409">
        <f t="shared" si="0"/>
        <v>3025</v>
      </c>
      <c r="AI87" s="409">
        <f t="shared" si="0"/>
        <v>3025</v>
      </c>
      <c r="AJ87" s="410">
        <f t="shared" si="0"/>
        <v>3146</v>
      </c>
      <c r="AK87" s="408">
        <f t="shared" si="0"/>
        <v>3267</v>
      </c>
      <c r="AL87" s="409">
        <f t="shared" si="0"/>
        <v>3388</v>
      </c>
      <c r="AM87" s="409">
        <f t="shared" si="0"/>
        <v>3509</v>
      </c>
      <c r="AN87" s="420">
        <f t="shared" si="2"/>
        <v>3630</v>
      </c>
      <c r="AO87" s="409">
        <f t="shared" si="1"/>
        <v>3872</v>
      </c>
      <c r="AP87" s="410">
        <f t="shared" si="1"/>
        <v>4114</v>
      </c>
      <c r="AQ87" s="408">
        <f t="shared" si="1"/>
        <v>4356</v>
      </c>
      <c r="AR87" s="409">
        <f t="shared" si="1"/>
        <v>4598</v>
      </c>
      <c r="AS87" s="409">
        <f t="shared" si="1"/>
        <v>4719</v>
      </c>
      <c r="AT87" s="409">
        <f t="shared" si="1"/>
        <v>4840</v>
      </c>
      <c r="AU87" s="409">
        <f t="shared" si="1"/>
        <v>4961</v>
      </c>
      <c r="AV87" s="422">
        <f t="shared" si="1"/>
        <v>5082</v>
      </c>
      <c r="AW87" s="411">
        <f t="shared" si="1"/>
        <v>5203</v>
      </c>
      <c r="AX87" s="410">
        <f t="shared" si="1"/>
        <v>5324</v>
      </c>
    </row>
    <row r="88" spans="31:50" x14ac:dyDescent="0.15">
      <c r="AE88" s="406">
        <v>1150</v>
      </c>
      <c r="AF88" s="407" t="s">
        <v>21</v>
      </c>
      <c r="AG88" s="408">
        <f t="shared" si="0"/>
        <v>3146</v>
      </c>
      <c r="AH88" s="409">
        <f t="shared" si="0"/>
        <v>3146</v>
      </c>
      <c r="AI88" s="409">
        <f t="shared" si="0"/>
        <v>3146</v>
      </c>
      <c r="AJ88" s="410">
        <f t="shared" si="0"/>
        <v>3267</v>
      </c>
      <c r="AK88" s="408">
        <f t="shared" si="0"/>
        <v>3388</v>
      </c>
      <c r="AL88" s="409">
        <f t="shared" si="0"/>
        <v>3509</v>
      </c>
      <c r="AM88" s="420">
        <f t="shared" si="0"/>
        <v>3630</v>
      </c>
      <c r="AN88" s="409">
        <f t="shared" si="2"/>
        <v>3872</v>
      </c>
      <c r="AO88" s="409">
        <f t="shared" si="1"/>
        <v>4114</v>
      </c>
      <c r="AP88" s="410">
        <f t="shared" si="1"/>
        <v>4356</v>
      </c>
      <c r="AQ88" s="408">
        <f t="shared" si="1"/>
        <v>4598</v>
      </c>
      <c r="AR88" s="409">
        <f t="shared" si="1"/>
        <v>4719</v>
      </c>
      <c r="AS88" s="409">
        <f t="shared" si="1"/>
        <v>4840</v>
      </c>
      <c r="AT88" s="409">
        <f t="shared" si="1"/>
        <v>4961</v>
      </c>
      <c r="AU88" s="420">
        <f t="shared" si="1"/>
        <v>5082</v>
      </c>
      <c r="AV88" s="410">
        <f t="shared" si="1"/>
        <v>5203</v>
      </c>
      <c r="AW88" s="411">
        <f t="shared" si="1"/>
        <v>5324</v>
      </c>
      <c r="AX88" s="410">
        <f t="shared" si="1"/>
        <v>5445</v>
      </c>
    </row>
    <row r="89" spans="31:50" ht="17" thickBot="1" x14ac:dyDescent="0.2">
      <c r="AE89" s="396">
        <v>1200</v>
      </c>
      <c r="AF89" s="397" t="s">
        <v>22</v>
      </c>
      <c r="AG89" s="412">
        <f t="shared" si="0"/>
        <v>3267</v>
      </c>
      <c r="AH89" s="413">
        <f t="shared" si="0"/>
        <v>3267</v>
      </c>
      <c r="AI89" s="413">
        <f t="shared" si="0"/>
        <v>3267</v>
      </c>
      <c r="AJ89" s="414">
        <f t="shared" si="0"/>
        <v>3388</v>
      </c>
      <c r="AK89" s="412">
        <f t="shared" si="0"/>
        <v>3509</v>
      </c>
      <c r="AL89" s="431">
        <f t="shared" si="0"/>
        <v>3630</v>
      </c>
      <c r="AM89" s="413">
        <f t="shared" si="0"/>
        <v>3872</v>
      </c>
      <c r="AN89" s="413">
        <f t="shared" si="2"/>
        <v>4114</v>
      </c>
      <c r="AO89" s="413">
        <f t="shared" si="1"/>
        <v>4356</v>
      </c>
      <c r="AP89" s="414">
        <f t="shared" si="1"/>
        <v>4598</v>
      </c>
      <c r="AQ89" s="412">
        <f t="shared" si="1"/>
        <v>4719</v>
      </c>
      <c r="AR89" s="413">
        <f t="shared" si="1"/>
        <v>4840</v>
      </c>
      <c r="AS89" s="413">
        <f t="shared" si="1"/>
        <v>4961</v>
      </c>
      <c r="AT89" s="431">
        <f t="shared" si="1"/>
        <v>5082</v>
      </c>
      <c r="AU89" s="413">
        <f t="shared" si="1"/>
        <v>5203</v>
      </c>
      <c r="AV89" s="414">
        <f t="shared" si="1"/>
        <v>5324</v>
      </c>
      <c r="AW89" s="415">
        <f t="shared" si="1"/>
        <v>5445</v>
      </c>
      <c r="AX89" s="414">
        <f t="shared" si="1"/>
        <v>5566</v>
      </c>
    </row>
    <row r="90" spans="31:50" x14ac:dyDescent="0.15">
      <c r="AE90" s="392">
        <v>1250</v>
      </c>
      <c r="AF90" s="434" t="s">
        <v>130</v>
      </c>
      <c r="AG90" s="435">
        <f t="shared" si="0"/>
        <v>3388</v>
      </c>
      <c r="AH90" s="403">
        <f t="shared" si="0"/>
        <v>3388</v>
      </c>
      <c r="AI90" s="403">
        <f t="shared" si="0"/>
        <v>3388</v>
      </c>
      <c r="AJ90" s="436">
        <f t="shared" si="0"/>
        <v>3509</v>
      </c>
      <c r="AK90" s="432">
        <f t="shared" si="0"/>
        <v>3630</v>
      </c>
      <c r="AL90" s="437">
        <f t="shared" si="0"/>
        <v>3872</v>
      </c>
      <c r="AM90" s="403">
        <f t="shared" si="0"/>
        <v>4114</v>
      </c>
      <c r="AN90" s="403">
        <f t="shared" si="2"/>
        <v>4356</v>
      </c>
      <c r="AO90" s="403">
        <f t="shared" si="1"/>
        <v>4598</v>
      </c>
      <c r="AP90" s="404">
        <f t="shared" si="1"/>
        <v>4719</v>
      </c>
      <c r="AQ90" s="402">
        <f t="shared" si="1"/>
        <v>4840</v>
      </c>
      <c r="AR90" s="403">
        <f t="shared" si="1"/>
        <v>4961</v>
      </c>
      <c r="AS90" s="430">
        <f t="shared" si="1"/>
        <v>5082</v>
      </c>
      <c r="AT90" s="403">
        <f t="shared" si="1"/>
        <v>5203</v>
      </c>
      <c r="AU90" s="403">
        <f t="shared" si="1"/>
        <v>5324</v>
      </c>
      <c r="AV90" s="404">
        <f t="shared" si="1"/>
        <v>5445</v>
      </c>
      <c r="AW90" s="405">
        <f t="shared" si="1"/>
        <v>5566</v>
      </c>
      <c r="AX90" s="404">
        <f t="shared" si="1"/>
        <v>5687</v>
      </c>
    </row>
    <row r="91" spans="31:50" x14ac:dyDescent="0.15">
      <c r="AE91" s="406">
        <v>1300</v>
      </c>
      <c r="AF91" s="438" t="s">
        <v>131</v>
      </c>
      <c r="AG91" s="439">
        <f t="shared" si="0"/>
        <v>3509</v>
      </c>
      <c r="AH91" s="409">
        <f t="shared" si="0"/>
        <v>3509</v>
      </c>
      <c r="AI91" s="409">
        <f t="shared" si="0"/>
        <v>3509</v>
      </c>
      <c r="AJ91" s="422">
        <f t="shared" si="0"/>
        <v>3630</v>
      </c>
      <c r="AK91" s="439">
        <f t="shared" si="0"/>
        <v>3872</v>
      </c>
      <c r="AL91" s="409">
        <f t="shared" si="0"/>
        <v>4114</v>
      </c>
      <c r="AM91" s="409">
        <f t="shared" si="0"/>
        <v>4356</v>
      </c>
      <c r="AN91" s="409">
        <f t="shared" si="2"/>
        <v>4598</v>
      </c>
      <c r="AO91" s="409">
        <f t="shared" si="1"/>
        <v>4719</v>
      </c>
      <c r="AP91" s="410">
        <f t="shared" si="1"/>
        <v>4840</v>
      </c>
      <c r="AQ91" s="408">
        <f t="shared" si="1"/>
        <v>4961</v>
      </c>
      <c r="AR91" s="420">
        <f t="shared" si="1"/>
        <v>5082</v>
      </c>
      <c r="AS91" s="409">
        <f t="shared" si="1"/>
        <v>5203</v>
      </c>
      <c r="AT91" s="409">
        <f t="shared" si="1"/>
        <v>5324</v>
      </c>
      <c r="AU91" s="409">
        <f t="shared" si="1"/>
        <v>5445</v>
      </c>
      <c r="AV91" s="410">
        <f t="shared" si="1"/>
        <v>5566</v>
      </c>
      <c r="AW91" s="411">
        <f t="shared" si="1"/>
        <v>5687</v>
      </c>
      <c r="AX91" s="410">
        <f t="shared" si="1"/>
        <v>5808</v>
      </c>
    </row>
    <row r="92" spans="31:50" x14ac:dyDescent="0.15">
      <c r="AE92" s="406">
        <v>1350</v>
      </c>
      <c r="AF92" s="438" t="s">
        <v>132</v>
      </c>
      <c r="AG92" s="421">
        <f t="shared" si="0"/>
        <v>3630</v>
      </c>
      <c r="AH92" s="420">
        <f t="shared" si="0"/>
        <v>3630</v>
      </c>
      <c r="AI92" s="420">
        <f t="shared" si="0"/>
        <v>3630</v>
      </c>
      <c r="AJ92" s="440">
        <f t="shared" si="0"/>
        <v>3872</v>
      </c>
      <c r="AK92" s="439">
        <f t="shared" si="0"/>
        <v>4114</v>
      </c>
      <c r="AL92" s="409">
        <f t="shared" si="0"/>
        <v>4356</v>
      </c>
      <c r="AM92" s="409">
        <f t="shared" si="0"/>
        <v>4598</v>
      </c>
      <c r="AN92" s="409">
        <f t="shared" si="2"/>
        <v>4719</v>
      </c>
      <c r="AO92" s="409">
        <f t="shared" si="1"/>
        <v>4840</v>
      </c>
      <c r="AP92" s="410">
        <f t="shared" si="1"/>
        <v>4961</v>
      </c>
      <c r="AQ92" s="421">
        <f t="shared" si="1"/>
        <v>5082</v>
      </c>
      <c r="AR92" s="409">
        <f t="shared" si="1"/>
        <v>5203</v>
      </c>
      <c r="AS92" s="409">
        <f t="shared" si="1"/>
        <v>5324</v>
      </c>
      <c r="AT92" s="409">
        <f t="shared" si="1"/>
        <v>5445</v>
      </c>
      <c r="AU92" s="409">
        <f t="shared" si="1"/>
        <v>5566</v>
      </c>
      <c r="AV92" s="410">
        <f t="shared" si="1"/>
        <v>5687</v>
      </c>
      <c r="AW92" s="411">
        <f t="shared" si="1"/>
        <v>5808</v>
      </c>
      <c r="AX92" s="410">
        <f t="shared" si="1"/>
        <v>5929</v>
      </c>
    </row>
    <row r="93" spans="31:50" x14ac:dyDescent="0.15">
      <c r="AE93" s="406">
        <v>1400</v>
      </c>
      <c r="AF93" s="438" t="s">
        <v>133</v>
      </c>
      <c r="AG93" s="439">
        <f t="shared" si="0"/>
        <v>3872</v>
      </c>
      <c r="AH93" s="409">
        <f t="shared" si="0"/>
        <v>3872</v>
      </c>
      <c r="AI93" s="409">
        <f t="shared" si="0"/>
        <v>3872</v>
      </c>
      <c r="AJ93" s="440">
        <f t="shared" si="0"/>
        <v>4114</v>
      </c>
      <c r="AK93" s="439">
        <f t="shared" si="0"/>
        <v>4356</v>
      </c>
      <c r="AL93" s="409">
        <f t="shared" si="0"/>
        <v>4598</v>
      </c>
      <c r="AM93" s="409">
        <f t="shared" si="0"/>
        <v>4719</v>
      </c>
      <c r="AN93" s="409">
        <f t="shared" si="2"/>
        <v>4840</v>
      </c>
      <c r="AO93" s="409">
        <f t="shared" si="1"/>
        <v>4961</v>
      </c>
      <c r="AP93" s="422">
        <f t="shared" si="1"/>
        <v>5082</v>
      </c>
      <c r="AQ93" s="408">
        <f t="shared" si="1"/>
        <v>5203</v>
      </c>
      <c r="AR93" s="409">
        <f t="shared" si="1"/>
        <v>5324</v>
      </c>
      <c r="AS93" s="409">
        <f t="shared" si="1"/>
        <v>5445</v>
      </c>
      <c r="AT93" s="409">
        <f t="shared" si="1"/>
        <v>5566</v>
      </c>
      <c r="AU93" s="409">
        <f t="shared" si="1"/>
        <v>5687</v>
      </c>
      <c r="AV93" s="410">
        <f t="shared" si="1"/>
        <v>5808</v>
      </c>
      <c r="AW93" s="411">
        <f t="shared" si="1"/>
        <v>5929</v>
      </c>
      <c r="AX93" s="410">
        <f t="shared" si="1"/>
        <v>6050</v>
      </c>
    </row>
    <row r="94" spans="31:50" x14ac:dyDescent="0.15">
      <c r="AE94" s="406">
        <v>1450</v>
      </c>
      <c r="AF94" s="438" t="s">
        <v>134</v>
      </c>
      <c r="AG94" s="439">
        <f t="shared" si="0"/>
        <v>4114</v>
      </c>
      <c r="AH94" s="409">
        <f t="shared" si="0"/>
        <v>4114</v>
      </c>
      <c r="AI94" s="409">
        <f t="shared" si="0"/>
        <v>4114</v>
      </c>
      <c r="AJ94" s="440">
        <f t="shared" si="0"/>
        <v>4356</v>
      </c>
      <c r="AK94" s="439">
        <f t="shared" si="0"/>
        <v>4598</v>
      </c>
      <c r="AL94" s="409">
        <f t="shared" si="0"/>
        <v>4719</v>
      </c>
      <c r="AM94" s="409">
        <f t="shared" si="0"/>
        <v>4840</v>
      </c>
      <c r="AN94" s="409">
        <f t="shared" si="2"/>
        <v>4961</v>
      </c>
      <c r="AO94" s="420">
        <f t="shared" si="1"/>
        <v>5082</v>
      </c>
      <c r="AP94" s="410">
        <f t="shared" si="1"/>
        <v>5203</v>
      </c>
      <c r="AQ94" s="408">
        <f t="shared" si="1"/>
        <v>5324</v>
      </c>
      <c r="AR94" s="409">
        <f t="shared" si="1"/>
        <v>5445</v>
      </c>
      <c r="AS94" s="409">
        <f t="shared" si="1"/>
        <v>5566</v>
      </c>
      <c r="AT94" s="409">
        <f t="shared" si="1"/>
        <v>5687</v>
      </c>
      <c r="AU94" s="409">
        <f t="shared" si="1"/>
        <v>5808</v>
      </c>
      <c r="AV94" s="410">
        <f t="shared" si="1"/>
        <v>5929</v>
      </c>
      <c r="AW94" s="411">
        <f t="shared" si="1"/>
        <v>6050</v>
      </c>
      <c r="AX94" s="410">
        <f t="shared" si="1"/>
        <v>6171</v>
      </c>
    </row>
    <row r="95" spans="31:50" ht="17" thickBot="1" x14ac:dyDescent="0.2">
      <c r="AE95" s="396">
        <v>1500</v>
      </c>
      <c r="AF95" s="424" t="s">
        <v>135</v>
      </c>
      <c r="AG95" s="425">
        <f t="shared" si="0"/>
        <v>4356</v>
      </c>
      <c r="AH95" s="413">
        <f t="shared" si="0"/>
        <v>4356</v>
      </c>
      <c r="AI95" s="413">
        <f t="shared" si="0"/>
        <v>4356</v>
      </c>
      <c r="AJ95" s="427">
        <f t="shared" si="0"/>
        <v>4598</v>
      </c>
      <c r="AK95" s="425">
        <f t="shared" si="0"/>
        <v>4719</v>
      </c>
      <c r="AL95" s="413">
        <f t="shared" si="0"/>
        <v>4840</v>
      </c>
      <c r="AM95" s="413">
        <f t="shared" si="0"/>
        <v>4961</v>
      </c>
      <c r="AN95" s="431">
        <f t="shared" si="2"/>
        <v>5082</v>
      </c>
      <c r="AO95" s="413">
        <f t="shared" si="1"/>
        <v>5203</v>
      </c>
      <c r="AP95" s="414">
        <f t="shared" si="1"/>
        <v>5324</v>
      </c>
      <c r="AQ95" s="412">
        <f t="shared" si="1"/>
        <v>5445</v>
      </c>
      <c r="AR95" s="413">
        <f t="shared" si="1"/>
        <v>5566</v>
      </c>
      <c r="AS95" s="413">
        <f t="shared" si="1"/>
        <v>5687</v>
      </c>
      <c r="AT95" s="413">
        <f t="shared" si="1"/>
        <v>5808</v>
      </c>
      <c r="AU95" s="413">
        <f t="shared" si="1"/>
        <v>5929</v>
      </c>
      <c r="AV95" s="414">
        <f t="shared" si="1"/>
        <v>6050</v>
      </c>
      <c r="AW95" s="415">
        <f t="shared" si="1"/>
        <v>6171</v>
      </c>
      <c r="AX95" s="414">
        <f t="shared" si="1"/>
        <v>6292</v>
      </c>
    </row>
    <row r="96" spans="31:50" x14ac:dyDescent="0.15">
      <c r="AE96" s="392">
        <v>1550</v>
      </c>
      <c r="AF96" s="434" t="s">
        <v>136</v>
      </c>
      <c r="AG96" s="435">
        <f t="shared" si="0"/>
        <v>4598</v>
      </c>
      <c r="AH96" s="403">
        <f t="shared" si="0"/>
        <v>4598</v>
      </c>
      <c r="AI96" s="403">
        <f t="shared" si="0"/>
        <v>4598</v>
      </c>
      <c r="AJ96" s="436">
        <f t="shared" si="0"/>
        <v>4719</v>
      </c>
      <c r="AK96" s="435">
        <f t="shared" si="0"/>
        <v>4840</v>
      </c>
      <c r="AL96" s="403">
        <f t="shared" si="0"/>
        <v>4961</v>
      </c>
      <c r="AM96" s="430">
        <f t="shared" si="0"/>
        <v>5082</v>
      </c>
      <c r="AN96" s="403">
        <f t="shared" si="2"/>
        <v>5203</v>
      </c>
      <c r="AO96" s="403">
        <f t="shared" si="1"/>
        <v>5324</v>
      </c>
      <c r="AP96" s="404">
        <f t="shared" si="1"/>
        <v>5445</v>
      </c>
      <c r="AQ96" s="402">
        <f t="shared" si="1"/>
        <v>5566</v>
      </c>
      <c r="AR96" s="403">
        <f t="shared" si="1"/>
        <v>5687</v>
      </c>
      <c r="AS96" s="403">
        <f t="shared" si="1"/>
        <v>5808</v>
      </c>
      <c r="AT96" s="403">
        <f t="shared" si="1"/>
        <v>5929</v>
      </c>
      <c r="AU96" s="403">
        <f t="shared" si="1"/>
        <v>6050</v>
      </c>
      <c r="AV96" s="404">
        <f t="shared" si="1"/>
        <v>6171</v>
      </c>
      <c r="AW96" s="405">
        <f t="shared" si="1"/>
        <v>6292</v>
      </c>
      <c r="AX96" s="404">
        <f t="shared" si="1"/>
        <v>6413</v>
      </c>
    </row>
    <row r="97" spans="2:50" x14ac:dyDescent="0.15">
      <c r="AE97" s="406">
        <v>1600</v>
      </c>
      <c r="AF97" s="438" t="s">
        <v>137</v>
      </c>
      <c r="AG97" s="439">
        <f t="shared" si="0"/>
        <v>4719</v>
      </c>
      <c r="AH97" s="409">
        <f t="shared" si="0"/>
        <v>4719</v>
      </c>
      <c r="AI97" s="409">
        <f t="shared" si="0"/>
        <v>4719</v>
      </c>
      <c r="AJ97" s="440">
        <f t="shared" si="0"/>
        <v>4840</v>
      </c>
      <c r="AK97" s="439">
        <f t="shared" si="0"/>
        <v>4961</v>
      </c>
      <c r="AL97" s="420">
        <f t="shared" si="0"/>
        <v>5082</v>
      </c>
      <c r="AM97" s="409">
        <f t="shared" si="0"/>
        <v>5203</v>
      </c>
      <c r="AN97" s="409">
        <f t="shared" si="2"/>
        <v>5324</v>
      </c>
      <c r="AO97" s="409">
        <f t="shared" si="1"/>
        <v>5445</v>
      </c>
      <c r="AP97" s="410">
        <f t="shared" si="1"/>
        <v>5566</v>
      </c>
      <c r="AQ97" s="408">
        <f t="shared" si="1"/>
        <v>5687</v>
      </c>
      <c r="AR97" s="409">
        <f t="shared" si="1"/>
        <v>5808</v>
      </c>
      <c r="AS97" s="409">
        <f t="shared" si="1"/>
        <v>5929</v>
      </c>
      <c r="AT97" s="409">
        <f t="shared" si="1"/>
        <v>6050</v>
      </c>
      <c r="AU97" s="409">
        <f t="shared" si="1"/>
        <v>6171</v>
      </c>
      <c r="AV97" s="410">
        <f t="shared" si="1"/>
        <v>6292</v>
      </c>
      <c r="AW97" s="411">
        <f t="shared" si="1"/>
        <v>6413</v>
      </c>
      <c r="AX97" s="410">
        <f t="shared" si="1"/>
        <v>6534</v>
      </c>
    </row>
    <row r="98" spans="2:50" x14ac:dyDescent="0.15">
      <c r="AE98" s="406">
        <v>1650</v>
      </c>
      <c r="AF98" s="438" t="s">
        <v>138</v>
      </c>
      <c r="AG98" s="439">
        <f t="shared" si="0"/>
        <v>4840</v>
      </c>
      <c r="AH98" s="409">
        <f t="shared" si="0"/>
        <v>4840</v>
      </c>
      <c r="AI98" s="409">
        <f t="shared" si="0"/>
        <v>4840</v>
      </c>
      <c r="AJ98" s="440">
        <f t="shared" si="0"/>
        <v>4961</v>
      </c>
      <c r="AK98" s="421">
        <f t="shared" si="0"/>
        <v>5082</v>
      </c>
      <c r="AL98" s="409">
        <f t="shared" si="0"/>
        <v>5203</v>
      </c>
      <c r="AM98" s="409">
        <f t="shared" si="0"/>
        <v>5324</v>
      </c>
      <c r="AN98" s="409">
        <f t="shared" si="2"/>
        <v>5445</v>
      </c>
      <c r="AO98" s="409">
        <f t="shared" si="1"/>
        <v>5566</v>
      </c>
      <c r="AP98" s="410">
        <f t="shared" si="1"/>
        <v>5687</v>
      </c>
      <c r="AQ98" s="408">
        <f t="shared" si="1"/>
        <v>5808</v>
      </c>
      <c r="AR98" s="409">
        <f t="shared" si="1"/>
        <v>5929</v>
      </c>
      <c r="AS98" s="409">
        <f t="shared" si="1"/>
        <v>6050</v>
      </c>
      <c r="AT98" s="409">
        <f t="shared" si="1"/>
        <v>6171</v>
      </c>
      <c r="AU98" s="409">
        <f t="shared" si="1"/>
        <v>6292</v>
      </c>
      <c r="AV98" s="410">
        <f t="shared" si="1"/>
        <v>6413</v>
      </c>
      <c r="AW98" s="411">
        <f t="shared" si="1"/>
        <v>6534</v>
      </c>
      <c r="AX98" s="410">
        <f t="shared" si="1"/>
        <v>6655</v>
      </c>
    </row>
    <row r="99" spans="2:50" x14ac:dyDescent="0.15">
      <c r="AE99" s="406">
        <v>1700</v>
      </c>
      <c r="AF99" s="438" t="s">
        <v>139</v>
      </c>
      <c r="AG99" s="439">
        <f t="shared" si="0"/>
        <v>4961</v>
      </c>
      <c r="AH99" s="409">
        <f t="shared" si="0"/>
        <v>4961</v>
      </c>
      <c r="AI99" s="409">
        <f t="shared" si="0"/>
        <v>4961</v>
      </c>
      <c r="AJ99" s="422">
        <f t="shared" si="0"/>
        <v>5082</v>
      </c>
      <c r="AK99" s="439">
        <f t="shared" si="0"/>
        <v>5203</v>
      </c>
      <c r="AL99" s="409">
        <f t="shared" si="0"/>
        <v>5324</v>
      </c>
      <c r="AM99" s="409">
        <f t="shared" si="0"/>
        <v>5445</v>
      </c>
      <c r="AN99" s="409">
        <f t="shared" si="2"/>
        <v>5566</v>
      </c>
      <c r="AO99" s="409">
        <f t="shared" si="1"/>
        <v>5687</v>
      </c>
      <c r="AP99" s="410">
        <f t="shared" si="1"/>
        <v>5808</v>
      </c>
      <c r="AQ99" s="408">
        <f t="shared" si="1"/>
        <v>5929</v>
      </c>
      <c r="AR99" s="409">
        <f t="shared" si="1"/>
        <v>6050</v>
      </c>
      <c r="AS99" s="409">
        <f t="shared" si="1"/>
        <v>6171</v>
      </c>
      <c r="AT99" s="409">
        <f t="shared" si="1"/>
        <v>6292</v>
      </c>
      <c r="AU99" s="409">
        <f t="shared" si="1"/>
        <v>6413</v>
      </c>
      <c r="AV99" s="410">
        <f t="shared" si="1"/>
        <v>6534</v>
      </c>
      <c r="AW99" s="411">
        <f t="shared" si="1"/>
        <v>6655</v>
      </c>
      <c r="AX99" s="410">
        <f t="shared" si="1"/>
        <v>6776</v>
      </c>
    </row>
    <row r="100" spans="2:50" x14ac:dyDescent="0.15">
      <c r="AE100" s="406">
        <v>1750</v>
      </c>
      <c r="AF100" s="438" t="s">
        <v>140</v>
      </c>
      <c r="AG100" s="421">
        <f t="shared" si="0"/>
        <v>5082</v>
      </c>
      <c r="AH100" s="420">
        <f t="shared" si="0"/>
        <v>5082</v>
      </c>
      <c r="AI100" s="420">
        <f t="shared" si="0"/>
        <v>5082</v>
      </c>
      <c r="AJ100" s="440">
        <f t="shared" si="0"/>
        <v>5203</v>
      </c>
      <c r="AK100" s="439">
        <f t="shared" si="0"/>
        <v>5324</v>
      </c>
      <c r="AL100" s="409">
        <f t="shared" si="0"/>
        <v>5445</v>
      </c>
      <c r="AM100" s="409">
        <f t="shared" si="0"/>
        <v>5566</v>
      </c>
      <c r="AN100" s="409">
        <f t="shared" si="2"/>
        <v>5687</v>
      </c>
      <c r="AO100" s="409">
        <f t="shared" si="1"/>
        <v>5808</v>
      </c>
      <c r="AP100" s="410">
        <f t="shared" si="1"/>
        <v>5929</v>
      </c>
      <c r="AQ100" s="408">
        <f t="shared" si="1"/>
        <v>6050</v>
      </c>
      <c r="AR100" s="409">
        <f t="shared" si="1"/>
        <v>6171</v>
      </c>
      <c r="AS100" s="409">
        <f t="shared" si="1"/>
        <v>6292</v>
      </c>
      <c r="AT100" s="409">
        <f t="shared" si="1"/>
        <v>6413</v>
      </c>
      <c r="AU100" s="409">
        <f t="shared" si="1"/>
        <v>6534</v>
      </c>
      <c r="AV100" s="410">
        <f t="shared" si="1"/>
        <v>6655</v>
      </c>
      <c r="AW100" s="411">
        <f t="shared" si="1"/>
        <v>6776</v>
      </c>
      <c r="AX100" s="410">
        <f t="shared" si="1"/>
        <v>6897</v>
      </c>
    </row>
    <row r="101" spans="2:50" ht="17" thickBot="1" x14ac:dyDescent="0.2">
      <c r="AE101" s="396">
        <v>1800</v>
      </c>
      <c r="AF101" s="424" t="s">
        <v>141</v>
      </c>
      <c r="AG101" s="425">
        <f t="shared" si="0"/>
        <v>5203</v>
      </c>
      <c r="AH101" s="413">
        <f t="shared" si="0"/>
        <v>5203</v>
      </c>
      <c r="AI101" s="413">
        <f t="shared" si="0"/>
        <v>5203</v>
      </c>
      <c r="AJ101" s="427">
        <f t="shared" si="0"/>
        <v>5324</v>
      </c>
      <c r="AK101" s="425">
        <f t="shared" si="0"/>
        <v>5445</v>
      </c>
      <c r="AL101" s="413">
        <f t="shared" si="0"/>
        <v>5566</v>
      </c>
      <c r="AM101" s="413">
        <f t="shared" si="0"/>
        <v>5687</v>
      </c>
      <c r="AN101" s="413">
        <f t="shared" si="2"/>
        <v>5808</v>
      </c>
      <c r="AO101" s="413">
        <f t="shared" si="1"/>
        <v>5929</v>
      </c>
      <c r="AP101" s="414">
        <f t="shared" si="1"/>
        <v>6050</v>
      </c>
      <c r="AQ101" s="412">
        <f t="shared" si="1"/>
        <v>6171</v>
      </c>
      <c r="AR101" s="413">
        <f t="shared" si="1"/>
        <v>6292</v>
      </c>
      <c r="AS101" s="413">
        <f t="shared" si="1"/>
        <v>6413</v>
      </c>
      <c r="AT101" s="413">
        <f t="shared" si="1"/>
        <v>6534</v>
      </c>
      <c r="AU101" s="413">
        <f t="shared" si="1"/>
        <v>6655</v>
      </c>
      <c r="AV101" s="414">
        <f t="shared" si="1"/>
        <v>6776</v>
      </c>
      <c r="AW101" s="415">
        <f t="shared" si="1"/>
        <v>6897</v>
      </c>
      <c r="AX101" s="414">
        <f t="shared" si="1"/>
        <v>7018</v>
      </c>
    </row>
    <row r="102" spans="2:50" x14ac:dyDescent="0.15">
      <c r="AE102" s="416">
        <v>1850</v>
      </c>
      <c r="AF102" s="441" t="s">
        <v>142</v>
      </c>
      <c r="AG102" s="442">
        <f t="shared" si="0"/>
        <v>5324</v>
      </c>
      <c r="AH102" s="389">
        <f t="shared" si="0"/>
        <v>5324</v>
      </c>
      <c r="AI102" s="389">
        <f t="shared" si="0"/>
        <v>5324</v>
      </c>
      <c r="AJ102" s="443">
        <f t="shared" si="0"/>
        <v>5445</v>
      </c>
      <c r="AK102" s="442">
        <f t="shared" si="0"/>
        <v>5566</v>
      </c>
      <c r="AL102" s="389">
        <f t="shared" si="0"/>
        <v>5687</v>
      </c>
      <c r="AM102" s="389">
        <f t="shared" si="0"/>
        <v>5808</v>
      </c>
      <c r="AN102" s="389">
        <f t="shared" si="2"/>
        <v>5929</v>
      </c>
      <c r="AO102" s="389">
        <f t="shared" si="1"/>
        <v>6050</v>
      </c>
      <c r="AP102" s="419">
        <f t="shared" si="1"/>
        <v>6171</v>
      </c>
      <c r="AQ102" s="418">
        <f t="shared" si="1"/>
        <v>6292</v>
      </c>
      <c r="AR102" s="389">
        <f t="shared" si="1"/>
        <v>6413</v>
      </c>
      <c r="AS102" s="389">
        <f t="shared" si="1"/>
        <v>6534</v>
      </c>
      <c r="AT102" s="389">
        <f t="shared" si="1"/>
        <v>6655</v>
      </c>
      <c r="AU102" s="389">
        <f t="shared" si="1"/>
        <v>6776</v>
      </c>
      <c r="AV102" s="419">
        <f t="shared" si="1"/>
        <v>6897</v>
      </c>
      <c r="AW102" s="365">
        <f t="shared" si="1"/>
        <v>7018</v>
      </c>
      <c r="AX102" s="419">
        <f t="shared" si="1"/>
        <v>7139</v>
      </c>
    </row>
    <row r="103" spans="2:50" x14ac:dyDescent="0.15">
      <c r="AE103" s="406">
        <v>1900</v>
      </c>
      <c r="AF103" s="438" t="s">
        <v>143</v>
      </c>
      <c r="AG103" s="439">
        <f t="shared" si="0"/>
        <v>5445</v>
      </c>
      <c r="AH103" s="409">
        <f t="shared" si="0"/>
        <v>5445</v>
      </c>
      <c r="AI103" s="409">
        <f t="shared" si="0"/>
        <v>5445</v>
      </c>
      <c r="AJ103" s="440">
        <f t="shared" si="0"/>
        <v>5566</v>
      </c>
      <c r="AK103" s="439">
        <f t="shared" si="0"/>
        <v>5687</v>
      </c>
      <c r="AL103" s="409">
        <f t="shared" si="0"/>
        <v>5808</v>
      </c>
      <c r="AM103" s="409">
        <f t="shared" si="0"/>
        <v>5929</v>
      </c>
      <c r="AN103" s="409">
        <f t="shared" si="2"/>
        <v>6050</v>
      </c>
      <c r="AO103" s="409">
        <f t="shared" si="1"/>
        <v>6171</v>
      </c>
      <c r="AP103" s="410">
        <f t="shared" si="1"/>
        <v>6292</v>
      </c>
      <c r="AQ103" s="408">
        <f t="shared" si="1"/>
        <v>6413</v>
      </c>
      <c r="AR103" s="409">
        <f t="shared" si="1"/>
        <v>6534</v>
      </c>
      <c r="AS103" s="409">
        <f t="shared" si="1"/>
        <v>6655</v>
      </c>
      <c r="AT103" s="409">
        <f t="shared" si="1"/>
        <v>6776</v>
      </c>
      <c r="AU103" s="409">
        <f t="shared" si="1"/>
        <v>6897</v>
      </c>
      <c r="AV103" s="410">
        <f t="shared" si="1"/>
        <v>7018</v>
      </c>
      <c r="AW103" s="411">
        <f t="shared" si="1"/>
        <v>7139</v>
      </c>
      <c r="AX103" s="410">
        <f t="shared" si="1"/>
        <v>7260</v>
      </c>
    </row>
    <row r="104" spans="2:50" x14ac:dyDescent="0.15">
      <c r="AE104" s="406">
        <v>1950</v>
      </c>
      <c r="AF104" s="438" t="s">
        <v>144</v>
      </c>
      <c r="AG104" s="439">
        <f t="shared" si="0"/>
        <v>5566</v>
      </c>
      <c r="AH104" s="409">
        <f t="shared" si="0"/>
        <v>5566</v>
      </c>
      <c r="AI104" s="409">
        <f t="shared" si="0"/>
        <v>5566</v>
      </c>
      <c r="AJ104" s="440">
        <f t="shared" si="0"/>
        <v>5687</v>
      </c>
      <c r="AK104" s="439">
        <f t="shared" si="0"/>
        <v>5808</v>
      </c>
      <c r="AL104" s="409">
        <f t="shared" si="0"/>
        <v>5929</v>
      </c>
      <c r="AM104" s="409">
        <f t="shared" si="0"/>
        <v>6050</v>
      </c>
      <c r="AN104" s="409">
        <f t="shared" si="2"/>
        <v>6171</v>
      </c>
      <c r="AO104" s="409">
        <f t="shared" si="1"/>
        <v>6292</v>
      </c>
      <c r="AP104" s="410">
        <f t="shared" si="1"/>
        <v>6413</v>
      </c>
      <c r="AQ104" s="408">
        <f t="shared" si="1"/>
        <v>6534</v>
      </c>
      <c r="AR104" s="409">
        <f t="shared" si="1"/>
        <v>6655</v>
      </c>
      <c r="AS104" s="409">
        <f t="shared" si="1"/>
        <v>6776</v>
      </c>
      <c r="AT104" s="409">
        <f t="shared" si="1"/>
        <v>6897</v>
      </c>
      <c r="AU104" s="409">
        <f t="shared" si="1"/>
        <v>7018</v>
      </c>
      <c r="AV104" s="410">
        <f t="shared" si="1"/>
        <v>7139</v>
      </c>
      <c r="AW104" s="411">
        <f t="shared" si="1"/>
        <v>7260</v>
      </c>
      <c r="AX104" s="410">
        <f t="shared" si="1"/>
        <v>7381</v>
      </c>
    </row>
    <row r="105" spans="2:50" ht="17" thickBot="1" x14ac:dyDescent="0.2">
      <c r="AE105" s="396">
        <v>2000</v>
      </c>
      <c r="AF105" s="424" t="s">
        <v>145</v>
      </c>
      <c r="AG105" s="425">
        <f t="shared" si="0"/>
        <v>5687</v>
      </c>
      <c r="AH105" s="413">
        <f t="shared" si="0"/>
        <v>5687</v>
      </c>
      <c r="AI105" s="413">
        <f t="shared" si="0"/>
        <v>5687</v>
      </c>
      <c r="AJ105" s="427">
        <f t="shared" si="0"/>
        <v>5808</v>
      </c>
      <c r="AK105" s="425">
        <f t="shared" si="0"/>
        <v>5929</v>
      </c>
      <c r="AL105" s="426">
        <f t="shared" si="0"/>
        <v>6050</v>
      </c>
      <c r="AM105" s="413">
        <f t="shared" si="0"/>
        <v>6171</v>
      </c>
      <c r="AN105" s="413">
        <f t="shared" si="2"/>
        <v>6292</v>
      </c>
      <c r="AO105" s="413">
        <f t="shared" si="1"/>
        <v>6413</v>
      </c>
      <c r="AP105" s="414">
        <f t="shared" si="1"/>
        <v>6534</v>
      </c>
      <c r="AQ105" s="412">
        <f t="shared" si="1"/>
        <v>6655</v>
      </c>
      <c r="AR105" s="413">
        <f t="shared" si="1"/>
        <v>6776</v>
      </c>
      <c r="AS105" s="413">
        <f t="shared" si="1"/>
        <v>6897</v>
      </c>
      <c r="AT105" s="413">
        <f t="shared" si="1"/>
        <v>7018</v>
      </c>
      <c r="AU105" s="413">
        <f t="shared" si="1"/>
        <v>7139</v>
      </c>
      <c r="AV105" s="414">
        <f t="shared" si="1"/>
        <v>7260</v>
      </c>
      <c r="AW105" s="415">
        <f t="shared" si="1"/>
        <v>7381</v>
      </c>
      <c r="AX105" s="414">
        <f t="shared" si="1"/>
        <v>7502</v>
      </c>
    </row>
    <row r="108" spans="2:50" s="341" customFormat="1" x14ac:dyDescent="0.15">
      <c r="B108" s="353"/>
      <c r="C108" s="353"/>
      <c r="D108" s="345"/>
      <c r="F108" s="345"/>
      <c r="G108" s="345"/>
      <c r="H108" s="345"/>
      <c r="I108" s="345"/>
      <c r="J108" s="345"/>
      <c r="K108" s="345"/>
      <c r="L108" s="345"/>
      <c r="M108" s="345"/>
      <c r="N108" s="345"/>
      <c r="P108" s="345"/>
      <c r="Q108" s="345"/>
      <c r="R108" s="345"/>
      <c r="S108" s="345"/>
      <c r="T108" s="348"/>
      <c r="AC108" s="342"/>
      <c r="AO108" s="445"/>
    </row>
    <row r="109" spans="2:50" s="341" customFormat="1" x14ac:dyDescent="0.15">
      <c r="B109" s="351"/>
      <c r="C109" s="351"/>
      <c r="D109" s="353"/>
      <c r="F109" s="345"/>
      <c r="G109" s="345"/>
      <c r="H109" s="345"/>
      <c r="I109" s="345"/>
      <c r="J109" s="345"/>
      <c r="K109" s="345"/>
      <c r="L109" s="345"/>
      <c r="M109" s="345"/>
      <c r="N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2"/>
      <c r="AO109" s="445"/>
    </row>
  </sheetData>
  <mergeCells count="14">
    <mergeCell ref="R10:S10"/>
    <mergeCell ref="R9:S9"/>
    <mergeCell ref="R8:S8"/>
    <mergeCell ref="W9:X9"/>
    <mergeCell ref="W10:X10"/>
    <mergeCell ref="W8:X8"/>
    <mergeCell ref="B14:C15"/>
    <mergeCell ref="AE14:AF15"/>
    <mergeCell ref="AE66:AF67"/>
    <mergeCell ref="P14:Q15"/>
    <mergeCell ref="R12:S12"/>
    <mergeCell ref="R11:S11"/>
    <mergeCell ref="W11:X11"/>
    <mergeCell ref="W12:X12"/>
  </mergeCells>
  <pageMargins left="0.74803149606299213" right="0.35433070866141736" top="0" bottom="0" header="0.51181102362204722" footer="0.51181102362204722"/>
  <pageSetup paperSize="9" orientation="portrait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25E7-2F56-D84D-9B44-AC080CC262EA}">
  <dimension ref="B3:F17"/>
  <sheetViews>
    <sheetView showGridLines="0" zoomScale="150" zoomScaleNormal="150" workbookViewId="0">
      <selection activeCell="F16" sqref="F16"/>
    </sheetView>
  </sheetViews>
  <sheetFormatPr baseColWidth="10" defaultRowHeight="13" x14ac:dyDescent="0.15"/>
  <cols>
    <col min="1" max="256" width="8.83203125" customWidth="1"/>
  </cols>
  <sheetData>
    <row r="3" spans="2:6" ht="16" x14ac:dyDescent="0.15">
      <c r="B3" s="450" t="s">
        <v>323</v>
      </c>
      <c r="C3" s="451"/>
      <c r="D3" s="452"/>
      <c r="E3" s="453"/>
      <c r="F3" s="344"/>
    </row>
    <row r="4" spans="2:6" ht="16" x14ac:dyDescent="0.15">
      <c r="B4" s="563" t="s">
        <v>314</v>
      </c>
      <c r="C4" s="564"/>
      <c r="D4" s="452" t="s">
        <v>319</v>
      </c>
      <c r="E4" s="453" t="s">
        <v>320</v>
      </c>
      <c r="F4" s="344"/>
    </row>
    <row r="5" spans="2:6" ht="16" x14ac:dyDescent="0.15">
      <c r="B5" s="565" t="s">
        <v>316</v>
      </c>
      <c r="C5" s="566"/>
      <c r="D5" s="454">
        <v>5100</v>
      </c>
      <c r="E5" s="455">
        <v>6700</v>
      </c>
      <c r="F5" s="344"/>
    </row>
    <row r="6" spans="2:6" ht="16" x14ac:dyDescent="0.15">
      <c r="B6" s="565" t="s">
        <v>317</v>
      </c>
      <c r="C6" s="566"/>
      <c r="D6" s="454">
        <v>5600</v>
      </c>
      <c r="E6" s="455">
        <v>7200</v>
      </c>
      <c r="F6" s="344"/>
    </row>
    <row r="7" spans="2:6" ht="16" x14ac:dyDescent="0.15">
      <c r="B7" s="565" t="s">
        <v>321</v>
      </c>
      <c r="C7" s="566"/>
      <c r="D7" s="454">
        <v>7300</v>
      </c>
      <c r="E7" s="455">
        <v>9200</v>
      </c>
      <c r="F7" s="344"/>
    </row>
    <row r="8" spans="2:6" ht="16" x14ac:dyDescent="0.15">
      <c r="B8" s="565" t="s">
        <v>318</v>
      </c>
      <c r="C8" s="566"/>
      <c r="D8" s="454">
        <v>8300</v>
      </c>
      <c r="E8" s="455">
        <v>9700</v>
      </c>
      <c r="F8" s="344"/>
    </row>
    <row r="10" spans="2:6" ht="16" x14ac:dyDescent="0.15">
      <c r="B10" s="450" t="s">
        <v>323</v>
      </c>
      <c r="C10" s="451"/>
      <c r="D10" s="452"/>
      <c r="E10" s="453"/>
    </row>
    <row r="11" spans="2:6" ht="16" x14ac:dyDescent="0.15">
      <c r="B11" s="563" t="s">
        <v>315</v>
      </c>
      <c r="C11" s="564"/>
      <c r="D11" s="452" t="s">
        <v>322</v>
      </c>
      <c r="E11" s="453" t="s">
        <v>320</v>
      </c>
    </row>
    <row r="12" spans="2:6" ht="16" x14ac:dyDescent="0.15">
      <c r="B12" s="565" t="s">
        <v>316</v>
      </c>
      <c r="C12" s="566"/>
      <c r="D12" s="454">
        <v>9100</v>
      </c>
      <c r="E12" s="455">
        <v>11100</v>
      </c>
    </row>
    <row r="13" spans="2:6" ht="16" x14ac:dyDescent="0.15">
      <c r="B13" s="565" t="s">
        <v>317</v>
      </c>
      <c r="C13" s="566"/>
      <c r="D13" s="454">
        <v>9700</v>
      </c>
      <c r="E13" s="455">
        <v>11100</v>
      </c>
    </row>
    <row r="14" spans="2:6" ht="16" x14ac:dyDescent="0.15">
      <c r="B14" s="565" t="s">
        <v>321</v>
      </c>
      <c r="C14" s="566"/>
      <c r="D14" s="454">
        <v>12300</v>
      </c>
      <c r="E14" s="455">
        <v>14000</v>
      </c>
    </row>
    <row r="15" spans="2:6" ht="16" x14ac:dyDescent="0.15">
      <c r="B15" s="565" t="s">
        <v>318</v>
      </c>
      <c r="C15" s="566"/>
      <c r="D15" s="454" t="s">
        <v>207</v>
      </c>
      <c r="E15" s="455" t="s">
        <v>207</v>
      </c>
    </row>
    <row r="17" spans="4:4" x14ac:dyDescent="0.15">
      <c r="D17" t="s">
        <v>368</v>
      </c>
    </row>
  </sheetData>
  <mergeCells count="10">
    <mergeCell ref="B7:C7"/>
    <mergeCell ref="B14:C14"/>
    <mergeCell ref="B8:C8"/>
    <mergeCell ref="B15:C15"/>
    <mergeCell ref="B4:C4"/>
    <mergeCell ref="B11:C11"/>
    <mergeCell ref="B5:C5"/>
    <mergeCell ref="B12:C12"/>
    <mergeCell ref="B6:C6"/>
    <mergeCell ref="B13:C13"/>
  </mergeCells>
  <pageMargins left="0.7" right="0.7" top="0.75" bottom="0.75" header="0.3" footer="0.3"/>
  <pageSetup paperSize="9" orientation="portrait" horizontalDpi="300" verticalDpi="30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5E40D-7230-0A4D-A96D-4C02370FC130}">
  <sheetPr>
    <tabColor theme="7" tint="0.79998168889431442"/>
  </sheetPr>
  <dimension ref="A1:AQ56"/>
  <sheetViews>
    <sheetView zoomScaleNormal="100" workbookViewId="0">
      <selection activeCell="Z29" sqref="Z29"/>
    </sheetView>
  </sheetViews>
  <sheetFormatPr baseColWidth="10" defaultColWidth="9" defaultRowHeight="16" x14ac:dyDescent="0.15"/>
  <cols>
    <col min="1" max="1" width="1.33203125" style="344" customWidth="1"/>
    <col min="2" max="2" width="11.1640625" style="344" customWidth="1"/>
    <col min="3" max="4" width="12.33203125" style="341" customWidth="1"/>
    <col min="5" max="6" width="3.6640625" style="341" customWidth="1"/>
    <col min="7" max="9" width="3.83203125" style="341" customWidth="1"/>
    <col min="10" max="11" width="5.5" style="341" customWidth="1"/>
    <col min="12" max="12" width="4.5" style="341" customWidth="1"/>
    <col min="13" max="15" width="3.83203125" style="341" customWidth="1"/>
    <col min="16" max="18" width="5.5" style="341" customWidth="1"/>
    <col min="19" max="45" width="4.6640625" style="341" customWidth="1"/>
    <col min="46" max="16384" width="9" style="341"/>
  </cols>
  <sheetData>
    <row r="1" spans="1:43" s="342" customFormat="1" x14ac:dyDescent="0.15">
      <c r="A1" s="339"/>
      <c r="B1" s="339"/>
      <c r="C1" s="340"/>
      <c r="D1" s="340"/>
      <c r="E1" s="340"/>
      <c r="F1" s="340"/>
      <c r="G1" s="341"/>
      <c r="H1" s="341"/>
      <c r="M1" s="341"/>
      <c r="N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</row>
    <row r="2" spans="1:43" s="342" customFormat="1" x14ac:dyDescent="0.15">
      <c r="A2" s="339"/>
      <c r="B2" s="339"/>
      <c r="C2" s="340"/>
      <c r="D2" s="340"/>
      <c r="E2" s="340"/>
      <c r="F2" s="340"/>
      <c r="G2" s="341"/>
      <c r="H2" s="341"/>
      <c r="I2" s="343"/>
      <c r="J2" s="341"/>
      <c r="K2" s="341"/>
      <c r="L2" s="341"/>
      <c r="M2" s="341"/>
      <c r="N2" s="341"/>
      <c r="O2" s="343"/>
      <c r="P2" s="341"/>
      <c r="Q2" s="341"/>
      <c r="R2" s="341"/>
      <c r="S2" s="341"/>
      <c r="T2" s="341"/>
      <c r="U2" s="341"/>
      <c r="V2" s="341"/>
      <c r="W2" s="341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</row>
    <row r="3" spans="1:43" s="342" customFormat="1" x14ac:dyDescent="0.15">
      <c r="A3" s="339"/>
      <c r="B3" s="339"/>
      <c r="C3" s="340"/>
      <c r="D3" s="343" t="s">
        <v>297</v>
      </c>
      <c r="E3" s="340"/>
      <c r="F3" s="340"/>
      <c r="G3" s="341"/>
      <c r="J3" s="345"/>
      <c r="K3" s="345" t="s">
        <v>296</v>
      </c>
      <c r="L3" s="345"/>
      <c r="M3" s="341"/>
      <c r="N3" s="343"/>
      <c r="P3" s="345"/>
      <c r="Q3" s="345"/>
      <c r="R3" s="345"/>
      <c r="S3" s="345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</row>
    <row r="4" spans="1:43" s="342" customFormat="1" x14ac:dyDescent="0.15">
      <c r="A4" s="339"/>
      <c r="B4" s="339"/>
      <c r="C4" s="340"/>
      <c r="D4" s="340"/>
      <c r="E4" s="340"/>
      <c r="F4" s="340"/>
      <c r="G4" s="349"/>
      <c r="H4" s="349"/>
      <c r="I4" s="346"/>
      <c r="J4" s="345"/>
      <c r="K4" s="345"/>
      <c r="L4" s="345"/>
      <c r="M4" s="349"/>
      <c r="N4" s="349"/>
      <c r="O4" s="346"/>
      <c r="P4" s="345"/>
      <c r="Q4" s="345"/>
      <c r="R4" s="345"/>
      <c r="S4" s="345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</row>
    <row r="5" spans="1:43" x14ac:dyDescent="0.15">
      <c r="I5" s="346"/>
      <c r="J5" s="345"/>
      <c r="K5" s="345"/>
      <c r="L5" s="345"/>
      <c r="O5" s="346"/>
      <c r="P5" s="345"/>
      <c r="Q5" s="345"/>
      <c r="R5" s="345"/>
      <c r="S5" s="345"/>
    </row>
    <row r="6" spans="1:43" x14ac:dyDescent="0.15">
      <c r="I6" s="346"/>
      <c r="J6" s="345"/>
      <c r="K6" s="345"/>
      <c r="L6" s="345"/>
      <c r="O6" s="346"/>
      <c r="P6" s="345"/>
      <c r="Q6" s="345"/>
      <c r="R6" s="345"/>
      <c r="S6" s="345"/>
    </row>
    <row r="7" spans="1:43" x14ac:dyDescent="0.15">
      <c r="I7" s="346"/>
      <c r="J7" s="345"/>
      <c r="K7" s="345"/>
      <c r="L7" s="345"/>
      <c r="O7" s="346"/>
      <c r="P7" s="345"/>
      <c r="Q7" s="345"/>
      <c r="R7" s="345"/>
      <c r="S7" s="345"/>
    </row>
    <row r="8" spans="1:43" x14ac:dyDescent="0.15">
      <c r="I8" s="346"/>
      <c r="J8" s="345"/>
      <c r="K8" s="345"/>
      <c r="L8" s="345"/>
      <c r="O8" s="346"/>
      <c r="P8" s="345"/>
      <c r="Q8" s="345"/>
      <c r="R8" s="345"/>
      <c r="S8" s="345"/>
    </row>
    <row r="9" spans="1:43" x14ac:dyDescent="0.15">
      <c r="I9" s="346"/>
      <c r="J9" s="345"/>
      <c r="K9" s="345"/>
      <c r="L9" s="345"/>
      <c r="O9" s="346"/>
      <c r="P9" s="345"/>
      <c r="Q9" s="345"/>
      <c r="R9" s="345"/>
      <c r="S9" s="345"/>
    </row>
    <row r="10" spans="1:43" s="342" customFormat="1" x14ac:dyDescent="0.15">
      <c r="A10" s="344"/>
      <c r="B10" s="344"/>
      <c r="C10" s="341"/>
      <c r="D10" s="341"/>
      <c r="E10" s="341"/>
      <c r="F10" s="341"/>
      <c r="G10" s="341"/>
      <c r="H10" s="341"/>
      <c r="I10" s="346"/>
      <c r="J10" s="345"/>
      <c r="K10" s="345"/>
      <c r="L10" s="345"/>
      <c r="M10" s="341"/>
      <c r="N10" s="341"/>
      <c r="O10" s="346"/>
      <c r="P10" s="345"/>
      <c r="Q10" s="345"/>
      <c r="R10" s="345"/>
      <c r="S10" s="345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</row>
    <row r="11" spans="1:43" s="342" customFormat="1" x14ac:dyDescent="0.15">
      <c r="A11" s="344"/>
      <c r="B11" s="344"/>
      <c r="C11" s="341"/>
      <c r="D11" s="341"/>
      <c r="E11" s="341"/>
      <c r="F11" s="341"/>
      <c r="G11" s="341"/>
      <c r="H11" s="341"/>
      <c r="I11" s="346"/>
      <c r="J11" s="345"/>
      <c r="K11" s="345"/>
      <c r="L11" s="345"/>
      <c r="M11" s="341"/>
      <c r="N11" s="341"/>
      <c r="O11" s="346"/>
      <c r="P11" s="345"/>
      <c r="Q11" s="345"/>
      <c r="R11" s="345"/>
      <c r="S11" s="345"/>
      <c r="T11" s="341"/>
      <c r="U11" s="341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 s="341"/>
      <c r="AN11" s="341"/>
      <c r="AO11" s="341"/>
      <c r="AP11" s="341"/>
      <c r="AQ11" s="341"/>
    </row>
    <row r="12" spans="1:43" s="342" customFormat="1" x14ac:dyDescent="0.15">
      <c r="A12" s="344"/>
      <c r="B12" s="344"/>
      <c r="C12" s="341"/>
      <c r="D12" s="341"/>
      <c r="E12" s="341"/>
      <c r="F12" s="341"/>
      <c r="G12" s="341"/>
      <c r="H12" s="341"/>
      <c r="I12" s="346"/>
      <c r="J12" s="345"/>
      <c r="K12" s="345"/>
      <c r="L12" s="345"/>
      <c r="M12" s="341"/>
      <c r="N12" s="341"/>
      <c r="O12" s="346"/>
      <c r="P12" s="345"/>
      <c r="Q12" s="345"/>
      <c r="R12" s="345"/>
      <c r="S12" s="345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</row>
    <row r="13" spans="1:43" x14ac:dyDescent="0.15">
      <c r="A13" s="351"/>
      <c r="B13" s="351"/>
      <c r="D13" s="345"/>
      <c r="F13" s="345"/>
      <c r="G13" s="345"/>
      <c r="H13" s="345"/>
      <c r="I13" s="345"/>
      <c r="J13" s="345"/>
      <c r="K13" s="345"/>
      <c r="L13" s="345"/>
      <c r="M13" s="345"/>
      <c r="N13" s="345"/>
      <c r="O13" s="345"/>
      <c r="P13" s="345"/>
      <c r="Q13" s="345"/>
      <c r="R13" s="345"/>
      <c r="S13" s="345"/>
    </row>
    <row r="17" spans="1:33" s="342" customFormat="1" x14ac:dyDescent="0.15">
      <c r="A17" s="344"/>
      <c r="B17" s="344"/>
      <c r="C17" s="341"/>
      <c r="D17" s="341"/>
      <c r="E17" s="341"/>
      <c r="F17" s="341"/>
      <c r="G17" s="341"/>
      <c r="H17" s="341"/>
      <c r="I17" s="346"/>
      <c r="J17" s="345"/>
      <c r="K17" s="345"/>
      <c r="L17" s="345"/>
      <c r="M17" s="341"/>
      <c r="N17" s="341"/>
      <c r="O17" s="346"/>
      <c r="P17" s="345"/>
      <c r="Q17" s="345"/>
      <c r="R17" s="345"/>
      <c r="S17" s="345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</row>
    <row r="18" spans="1:33" s="342" customFormat="1" ht="19.25" customHeight="1" x14ac:dyDescent="0.15">
      <c r="A18" s="344"/>
      <c r="B18" s="485" t="s">
        <v>0</v>
      </c>
      <c r="C18" s="385" t="s">
        <v>298</v>
      </c>
      <c r="D18" s="362" t="s">
        <v>293</v>
      </c>
      <c r="E18" s="500" t="s">
        <v>291</v>
      </c>
      <c r="F18" s="501"/>
      <c r="G18" s="501"/>
      <c r="H18" s="501"/>
      <c r="I18" s="501"/>
      <c r="J18" s="501"/>
      <c r="K18" s="501"/>
      <c r="L18" s="502"/>
      <c r="M18" s="500" t="s">
        <v>295</v>
      </c>
      <c r="N18" s="501"/>
      <c r="O18" s="501"/>
      <c r="P18" s="501"/>
      <c r="Q18" s="501"/>
      <c r="R18" s="502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</row>
    <row r="19" spans="1:33" s="342" customFormat="1" ht="19.25" customHeight="1" x14ac:dyDescent="0.15">
      <c r="A19" s="344"/>
      <c r="B19" s="491"/>
      <c r="C19" s="386" t="s">
        <v>294</v>
      </c>
      <c r="D19" s="386" t="s">
        <v>294</v>
      </c>
      <c r="E19" s="491" t="s">
        <v>225</v>
      </c>
      <c r="F19" s="493"/>
      <c r="G19" s="491" t="s">
        <v>226</v>
      </c>
      <c r="H19" s="492"/>
      <c r="I19" s="493"/>
      <c r="J19" s="491" t="s">
        <v>227</v>
      </c>
      <c r="K19" s="492"/>
      <c r="L19" s="493"/>
      <c r="M19" s="491" t="s">
        <v>226</v>
      </c>
      <c r="N19" s="492"/>
      <c r="O19" s="493"/>
      <c r="P19" s="491" t="s">
        <v>227</v>
      </c>
      <c r="Q19" s="492"/>
      <c r="R19" s="493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</row>
    <row r="20" spans="1:33" s="342" customFormat="1" ht="19.25" customHeight="1" x14ac:dyDescent="0.15">
      <c r="A20" s="344"/>
      <c r="B20" s="488"/>
      <c r="C20" s="387"/>
      <c r="D20" s="364" t="s">
        <v>299</v>
      </c>
      <c r="E20" s="488"/>
      <c r="F20" s="490"/>
      <c r="G20" s="488" t="s">
        <v>229</v>
      </c>
      <c r="H20" s="489"/>
      <c r="I20" s="490"/>
      <c r="J20" s="488" t="s">
        <v>292</v>
      </c>
      <c r="K20" s="489"/>
      <c r="L20" s="490"/>
      <c r="M20" s="488" t="s">
        <v>229</v>
      </c>
      <c r="N20" s="489"/>
      <c r="O20" s="490"/>
      <c r="P20" s="488" t="s">
        <v>292</v>
      </c>
      <c r="Q20" s="489"/>
      <c r="R20" s="490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</row>
    <row r="21" spans="1:33" s="342" customFormat="1" x14ac:dyDescent="0.15">
      <c r="A21" s="344"/>
      <c r="B21" s="384" t="s">
        <v>38</v>
      </c>
      <c r="C21" s="388">
        <v>39</v>
      </c>
      <c r="D21" s="366">
        <v>49</v>
      </c>
      <c r="E21" s="536">
        <v>135</v>
      </c>
      <c r="F21" s="537"/>
      <c r="G21" s="536">
        <f>ROUND(E21*1.25,0)</f>
        <v>169</v>
      </c>
      <c r="H21" s="539"/>
      <c r="I21" s="537"/>
      <c r="J21" s="536">
        <f>ROUND(E21*1.45,0)</f>
        <v>196</v>
      </c>
      <c r="K21" s="539"/>
      <c r="L21" s="537"/>
      <c r="M21" s="536">
        <f>ROUND(1*3.281*E21*1.25,0)</f>
        <v>554</v>
      </c>
      <c r="N21" s="539"/>
      <c r="O21" s="537"/>
      <c r="P21" s="536">
        <f>ROUND(1*3.281*E21*1.45,0)</f>
        <v>642</v>
      </c>
      <c r="Q21" s="539"/>
      <c r="R21" s="537"/>
      <c r="S21" s="352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</row>
    <row r="22" spans="1:33" s="342" customFormat="1" x14ac:dyDescent="0.15">
      <c r="A22" s="344"/>
      <c r="B22" s="363"/>
      <c r="C22" s="389"/>
      <c r="D22" s="365" t="s">
        <v>278</v>
      </c>
      <c r="E22" s="534"/>
      <c r="F22" s="535"/>
      <c r="G22" s="534"/>
      <c r="H22" s="538"/>
      <c r="I22" s="535"/>
      <c r="J22" s="534"/>
      <c r="K22" s="538"/>
      <c r="L22" s="535"/>
      <c r="M22" s="534"/>
      <c r="N22" s="538"/>
      <c r="O22" s="535"/>
      <c r="P22" s="534"/>
      <c r="Q22" s="538"/>
      <c r="R22" s="535"/>
      <c r="S22" s="352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</row>
    <row r="23" spans="1:33" s="342" customFormat="1" x14ac:dyDescent="0.15">
      <c r="A23" s="344"/>
      <c r="B23" s="384" t="s">
        <v>39</v>
      </c>
      <c r="C23" s="388">
        <v>77</v>
      </c>
      <c r="D23" s="366">
        <v>87</v>
      </c>
      <c r="E23" s="536">
        <v>200</v>
      </c>
      <c r="F23" s="537"/>
      <c r="G23" s="536">
        <f>ROUND(E23*1.25,0)</f>
        <v>250</v>
      </c>
      <c r="H23" s="539"/>
      <c r="I23" s="537"/>
      <c r="J23" s="536">
        <f>ROUND(E23*1.45,0)</f>
        <v>290</v>
      </c>
      <c r="K23" s="539"/>
      <c r="L23" s="537"/>
      <c r="M23" s="536">
        <f>ROUND(1*3.281*E23*1.25,0)</f>
        <v>820</v>
      </c>
      <c r="N23" s="539"/>
      <c r="O23" s="537"/>
      <c r="P23" s="536">
        <f>ROUND(1*3.281*E23*1.45,0)</f>
        <v>951</v>
      </c>
      <c r="Q23" s="539"/>
      <c r="R23" s="537"/>
      <c r="S23" s="352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</row>
    <row r="24" spans="1:33" s="342" customFormat="1" x14ac:dyDescent="0.15">
      <c r="A24" s="344"/>
      <c r="B24" s="363"/>
      <c r="C24" s="389"/>
      <c r="D24" s="365" t="s">
        <v>281</v>
      </c>
      <c r="E24" s="534"/>
      <c r="F24" s="535"/>
      <c r="G24" s="534"/>
      <c r="H24" s="538"/>
      <c r="I24" s="535"/>
      <c r="J24" s="534"/>
      <c r="K24" s="538"/>
      <c r="L24" s="535"/>
      <c r="M24" s="534"/>
      <c r="N24" s="538"/>
      <c r="O24" s="535"/>
      <c r="P24" s="534"/>
      <c r="Q24" s="538"/>
      <c r="R24" s="535"/>
      <c r="S24" s="352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</row>
    <row r="25" spans="1:33" s="342" customFormat="1" x14ac:dyDescent="0.15">
      <c r="A25" s="344"/>
      <c r="B25" s="384" t="s">
        <v>40</v>
      </c>
      <c r="C25" s="388">
        <v>116</v>
      </c>
      <c r="D25" s="366">
        <v>126</v>
      </c>
      <c r="E25" s="536">
        <v>270</v>
      </c>
      <c r="F25" s="537"/>
      <c r="G25" s="536">
        <f>ROUND(E25*1.25,0)</f>
        <v>338</v>
      </c>
      <c r="H25" s="539"/>
      <c r="I25" s="537"/>
      <c r="J25" s="536">
        <f>ROUND(E25*1.45,0)</f>
        <v>392</v>
      </c>
      <c r="K25" s="539"/>
      <c r="L25" s="537"/>
      <c r="M25" s="536">
        <f>ROUND(1*3.281*E25*1.25,0)</f>
        <v>1107</v>
      </c>
      <c r="N25" s="539"/>
      <c r="O25" s="537"/>
      <c r="P25" s="536">
        <f>ROUND(1*3.281*E25*1.45,0)</f>
        <v>1285</v>
      </c>
      <c r="Q25" s="539"/>
      <c r="R25" s="537"/>
      <c r="S25" s="352"/>
      <c r="T25" s="341"/>
      <c r="U25" s="341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</row>
    <row r="26" spans="1:33" s="342" customFormat="1" x14ac:dyDescent="0.15">
      <c r="A26" s="344"/>
      <c r="B26" s="363"/>
      <c r="C26" s="389"/>
      <c r="D26" s="365" t="s">
        <v>279</v>
      </c>
      <c r="E26" s="534"/>
      <c r="F26" s="535"/>
      <c r="G26" s="534"/>
      <c r="H26" s="538"/>
      <c r="I26" s="535"/>
      <c r="J26" s="534"/>
      <c r="K26" s="538"/>
      <c r="L26" s="535"/>
      <c r="M26" s="534"/>
      <c r="N26" s="538"/>
      <c r="O26" s="535"/>
      <c r="P26" s="534"/>
      <c r="Q26" s="538"/>
      <c r="R26" s="535"/>
      <c r="S26" s="352"/>
      <c r="T26" s="341"/>
      <c r="U26" s="341"/>
      <c r="V26" s="341"/>
      <c r="W26" s="341"/>
      <c r="X26" s="341"/>
      <c r="Y26" s="341"/>
      <c r="Z26" s="341"/>
      <c r="AA26" s="341"/>
      <c r="AB26" s="341"/>
      <c r="AC26" s="341"/>
      <c r="AD26" s="341"/>
      <c r="AE26" s="341"/>
      <c r="AF26" s="341"/>
      <c r="AG26" s="341"/>
    </row>
    <row r="27" spans="1:33" s="342" customFormat="1" x14ac:dyDescent="0.15">
      <c r="A27" s="344"/>
      <c r="B27" s="384" t="s">
        <v>41</v>
      </c>
      <c r="C27" s="388">
        <v>154</v>
      </c>
      <c r="D27" s="366">
        <v>164</v>
      </c>
      <c r="E27" s="536">
        <v>340</v>
      </c>
      <c r="F27" s="537"/>
      <c r="G27" s="536">
        <f>ROUND(E27*1.25,0)</f>
        <v>425</v>
      </c>
      <c r="H27" s="539"/>
      <c r="I27" s="537"/>
      <c r="J27" s="536">
        <f>ROUND(E27*1.45,0)</f>
        <v>493</v>
      </c>
      <c r="K27" s="539"/>
      <c r="L27" s="537"/>
      <c r="M27" s="536">
        <f>ROUND(1*3.281*E27*1.25,0)</f>
        <v>1394</v>
      </c>
      <c r="N27" s="539"/>
      <c r="O27" s="537"/>
      <c r="P27" s="536">
        <f>ROUND(1*3.281*E27*1.45,0)</f>
        <v>1618</v>
      </c>
      <c r="Q27" s="539"/>
      <c r="R27" s="537"/>
      <c r="S27" s="352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</row>
    <row r="28" spans="1:33" s="342" customFormat="1" x14ac:dyDescent="0.15">
      <c r="A28" s="344"/>
      <c r="B28" s="363"/>
      <c r="C28" s="389"/>
      <c r="D28" s="365" t="s">
        <v>282</v>
      </c>
      <c r="E28" s="534"/>
      <c r="F28" s="535"/>
      <c r="G28" s="534"/>
      <c r="H28" s="538"/>
      <c r="I28" s="535"/>
      <c r="J28" s="534"/>
      <c r="K28" s="538"/>
      <c r="L28" s="535"/>
      <c r="M28" s="534"/>
      <c r="N28" s="538"/>
      <c r="O28" s="535"/>
      <c r="P28" s="534"/>
      <c r="Q28" s="538"/>
      <c r="R28" s="535"/>
      <c r="S28" s="352"/>
      <c r="T28" s="341"/>
      <c r="U28" s="341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</row>
    <row r="29" spans="1:33" s="342" customFormat="1" x14ac:dyDescent="0.15">
      <c r="A29" s="344"/>
      <c r="B29" s="384" t="s">
        <v>42</v>
      </c>
      <c r="C29" s="388">
        <v>192</v>
      </c>
      <c r="D29" s="366">
        <v>202</v>
      </c>
      <c r="E29" s="536">
        <v>410</v>
      </c>
      <c r="F29" s="537"/>
      <c r="G29" s="536">
        <f>ROUND(E29*1.25,0)</f>
        <v>513</v>
      </c>
      <c r="H29" s="539"/>
      <c r="I29" s="537"/>
      <c r="J29" s="536">
        <f>ROUND(E29*1.45,0)</f>
        <v>595</v>
      </c>
      <c r="K29" s="539"/>
      <c r="L29" s="537"/>
      <c r="M29" s="536">
        <f>ROUND(1*3.281*E29*1.25,0)</f>
        <v>1682</v>
      </c>
      <c r="N29" s="539"/>
      <c r="O29" s="537"/>
      <c r="P29" s="536">
        <f>ROUND(1*3.281*E29*1.45,0)</f>
        <v>1951</v>
      </c>
      <c r="Q29" s="539"/>
      <c r="R29" s="537"/>
      <c r="S29" s="352"/>
      <c r="T29" s="341"/>
      <c r="U29" s="341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</row>
    <row r="30" spans="1:33" s="342" customFormat="1" x14ac:dyDescent="0.15">
      <c r="A30" s="344"/>
      <c r="B30" s="363"/>
      <c r="C30" s="389"/>
      <c r="D30" s="365" t="s">
        <v>2</v>
      </c>
      <c r="E30" s="534"/>
      <c r="F30" s="535"/>
      <c r="G30" s="534"/>
      <c r="H30" s="538"/>
      <c r="I30" s="535"/>
      <c r="J30" s="534"/>
      <c r="K30" s="538"/>
      <c r="L30" s="535"/>
      <c r="M30" s="534"/>
      <c r="N30" s="538"/>
      <c r="O30" s="535"/>
      <c r="P30" s="534"/>
      <c r="Q30" s="538"/>
      <c r="R30" s="535"/>
      <c r="S30" s="352"/>
      <c r="T30" s="341"/>
      <c r="U30" s="341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</row>
    <row r="31" spans="1:33" s="342" customFormat="1" x14ac:dyDescent="0.15">
      <c r="A31" s="344"/>
      <c r="B31" s="384" t="s">
        <v>43</v>
      </c>
      <c r="C31" s="388">
        <v>230</v>
      </c>
      <c r="D31" s="366">
        <v>240</v>
      </c>
      <c r="E31" s="536">
        <v>480</v>
      </c>
      <c r="F31" s="537"/>
      <c r="G31" s="536">
        <f>ROUND(E31*1.25,0)</f>
        <v>600</v>
      </c>
      <c r="H31" s="539"/>
      <c r="I31" s="537"/>
      <c r="J31" s="536">
        <f>ROUND(E31*1.45,0)</f>
        <v>696</v>
      </c>
      <c r="K31" s="539"/>
      <c r="L31" s="537"/>
      <c r="M31" s="536">
        <f>ROUND(1*3.281*E31*1.25,0)</f>
        <v>1969</v>
      </c>
      <c r="N31" s="539"/>
      <c r="O31" s="537"/>
      <c r="P31" s="536">
        <f>ROUND(1*3.281*E31*1.45,0)</f>
        <v>2284</v>
      </c>
      <c r="Q31" s="539"/>
      <c r="R31" s="537"/>
      <c r="S31" s="352"/>
      <c r="T31" s="341"/>
      <c r="U31" s="341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</row>
    <row r="32" spans="1:33" s="342" customFormat="1" x14ac:dyDescent="0.15">
      <c r="A32" s="344"/>
      <c r="B32" s="363"/>
      <c r="C32" s="389"/>
      <c r="D32" s="365" t="s">
        <v>283</v>
      </c>
      <c r="E32" s="534"/>
      <c r="F32" s="535"/>
      <c r="G32" s="534"/>
      <c r="H32" s="538"/>
      <c r="I32" s="535"/>
      <c r="J32" s="534"/>
      <c r="K32" s="538"/>
      <c r="L32" s="535"/>
      <c r="M32" s="534"/>
      <c r="N32" s="538"/>
      <c r="O32" s="535"/>
      <c r="P32" s="534"/>
      <c r="Q32" s="538"/>
      <c r="R32" s="535"/>
      <c r="S32" s="352"/>
      <c r="T32" s="341"/>
      <c r="U32" s="341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</row>
    <row r="33" spans="1:33" s="342" customFormat="1" x14ac:dyDescent="0.15">
      <c r="A33" s="344"/>
      <c r="B33" s="384" t="s">
        <v>269</v>
      </c>
      <c r="C33" s="388">
        <v>268</v>
      </c>
      <c r="D33" s="366">
        <v>278</v>
      </c>
      <c r="E33" s="536">
        <v>550</v>
      </c>
      <c r="F33" s="537"/>
      <c r="G33" s="536">
        <f>ROUND(E33*1.25,0)</f>
        <v>688</v>
      </c>
      <c r="H33" s="539"/>
      <c r="I33" s="537"/>
      <c r="J33" s="536">
        <f>ROUND(E33*1.45,0)</f>
        <v>798</v>
      </c>
      <c r="K33" s="539"/>
      <c r="L33" s="537"/>
      <c r="M33" s="536">
        <f>ROUND(1*3.281*E33*1.25,0)</f>
        <v>2256</v>
      </c>
      <c r="N33" s="539"/>
      <c r="O33" s="537"/>
      <c r="P33" s="536">
        <f>ROUND(1*3.281*E33*1.45,0)</f>
        <v>2617</v>
      </c>
      <c r="Q33" s="539"/>
      <c r="R33" s="537"/>
      <c r="S33" s="352"/>
      <c r="T33" s="341"/>
      <c r="U33" s="341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</row>
    <row r="34" spans="1:33" s="342" customFormat="1" x14ac:dyDescent="0.15">
      <c r="A34" s="344"/>
      <c r="B34" s="363"/>
      <c r="C34" s="389"/>
      <c r="D34" s="365" t="s">
        <v>280</v>
      </c>
      <c r="E34" s="534"/>
      <c r="F34" s="535"/>
      <c r="G34" s="534"/>
      <c r="H34" s="538"/>
      <c r="I34" s="535"/>
      <c r="J34" s="534"/>
      <c r="K34" s="538"/>
      <c r="L34" s="535"/>
      <c r="M34" s="534"/>
      <c r="N34" s="538"/>
      <c r="O34" s="535"/>
      <c r="P34" s="534"/>
      <c r="Q34" s="538"/>
      <c r="R34" s="535"/>
      <c r="S34" s="352"/>
      <c r="T34" s="341"/>
      <c r="U34" s="341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</row>
    <row r="35" spans="1:33" s="342" customFormat="1" x14ac:dyDescent="0.15">
      <c r="A35" s="344"/>
      <c r="B35" s="384" t="s">
        <v>44</v>
      </c>
      <c r="C35" s="388">
        <v>306</v>
      </c>
      <c r="D35" s="366">
        <v>316</v>
      </c>
      <c r="E35" s="536">
        <v>620</v>
      </c>
      <c r="F35" s="537"/>
      <c r="G35" s="536">
        <f>ROUND(E35*1.25,0)</f>
        <v>775</v>
      </c>
      <c r="H35" s="539"/>
      <c r="I35" s="537"/>
      <c r="J35" s="536">
        <f>ROUND(E35*1.45,0)</f>
        <v>899</v>
      </c>
      <c r="K35" s="539"/>
      <c r="L35" s="537"/>
      <c r="M35" s="536">
        <f>ROUND(1*3.281*E35*1.25,0)</f>
        <v>2543</v>
      </c>
      <c r="N35" s="539"/>
      <c r="O35" s="537"/>
      <c r="P35" s="536">
        <f>ROUND(1*3.281*E35*1.45,0)</f>
        <v>2950</v>
      </c>
      <c r="Q35" s="539"/>
      <c r="R35" s="537"/>
      <c r="S35" s="352"/>
      <c r="T35" s="341"/>
      <c r="U35" s="341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</row>
    <row r="36" spans="1:33" s="342" customFormat="1" x14ac:dyDescent="0.15">
      <c r="A36" s="344"/>
      <c r="B36" s="363"/>
      <c r="C36" s="389"/>
      <c r="D36" s="365" t="s">
        <v>284</v>
      </c>
      <c r="E36" s="534"/>
      <c r="F36" s="535"/>
      <c r="G36" s="534"/>
      <c r="H36" s="538"/>
      <c r="I36" s="535"/>
      <c r="J36" s="534"/>
      <c r="K36" s="538"/>
      <c r="L36" s="535"/>
      <c r="M36" s="534"/>
      <c r="N36" s="538"/>
      <c r="O36" s="535"/>
      <c r="P36" s="534"/>
      <c r="Q36" s="538"/>
      <c r="R36" s="535"/>
      <c r="S36" s="352"/>
      <c r="T36" s="341"/>
      <c r="U36" s="341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</row>
    <row r="37" spans="1:33" s="342" customFormat="1" x14ac:dyDescent="0.15">
      <c r="A37" s="344"/>
      <c r="B37" s="384" t="s">
        <v>270</v>
      </c>
      <c r="C37" s="388">
        <v>344</v>
      </c>
      <c r="D37" s="366">
        <v>354</v>
      </c>
      <c r="E37" s="536">
        <v>690</v>
      </c>
      <c r="F37" s="537"/>
      <c r="G37" s="536">
        <f>ROUND(E37*1.25,0)</f>
        <v>863</v>
      </c>
      <c r="H37" s="539"/>
      <c r="I37" s="537"/>
      <c r="J37" s="536">
        <f>ROUND(E37*1.45,0)</f>
        <v>1001</v>
      </c>
      <c r="K37" s="539"/>
      <c r="L37" s="537"/>
      <c r="M37" s="536">
        <f>ROUND(1*3.281*E37*1.25,0)</f>
        <v>2830</v>
      </c>
      <c r="N37" s="539"/>
      <c r="O37" s="537"/>
      <c r="P37" s="536">
        <f>ROUND(1*3.281*E37*1.45,0)</f>
        <v>3283</v>
      </c>
      <c r="Q37" s="539"/>
      <c r="R37" s="537"/>
      <c r="S37" s="352"/>
      <c r="T37" s="341"/>
      <c r="U37" s="341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</row>
    <row r="38" spans="1:33" s="342" customFormat="1" x14ac:dyDescent="0.15">
      <c r="A38" s="344"/>
      <c r="B38" s="363"/>
      <c r="C38" s="389"/>
      <c r="D38" s="365" t="s">
        <v>5</v>
      </c>
      <c r="E38" s="534"/>
      <c r="F38" s="535"/>
      <c r="G38" s="534"/>
      <c r="H38" s="538"/>
      <c r="I38" s="535"/>
      <c r="J38" s="534"/>
      <c r="K38" s="538"/>
      <c r="L38" s="535"/>
      <c r="M38" s="534"/>
      <c r="N38" s="538"/>
      <c r="O38" s="535"/>
      <c r="P38" s="534"/>
      <c r="Q38" s="538"/>
      <c r="R38" s="535"/>
      <c r="S38" s="352"/>
      <c r="T38" s="341"/>
      <c r="U38" s="341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</row>
    <row r="39" spans="1:33" s="342" customFormat="1" x14ac:dyDescent="0.15">
      <c r="A39" s="344"/>
      <c r="B39" s="384" t="s">
        <v>271</v>
      </c>
      <c r="C39" s="388">
        <v>382</v>
      </c>
      <c r="D39" s="366">
        <v>392</v>
      </c>
      <c r="E39" s="536">
        <v>760</v>
      </c>
      <c r="F39" s="537"/>
      <c r="G39" s="536">
        <f>ROUND(E39*1.25,0)</f>
        <v>950</v>
      </c>
      <c r="H39" s="539"/>
      <c r="I39" s="537"/>
      <c r="J39" s="536">
        <f>ROUND(E39*1.45,0)</f>
        <v>1102</v>
      </c>
      <c r="K39" s="539"/>
      <c r="L39" s="537"/>
      <c r="M39" s="536">
        <f>ROUND(1*3.281*E39*1.25,0)</f>
        <v>3117</v>
      </c>
      <c r="N39" s="539"/>
      <c r="O39" s="537"/>
      <c r="P39" s="536">
        <f>ROUND(1*3.281*E39*1.45,0)</f>
        <v>3616</v>
      </c>
      <c r="Q39" s="539"/>
      <c r="R39" s="537"/>
      <c r="S39" s="352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</row>
    <row r="40" spans="1:33" s="342" customFormat="1" x14ac:dyDescent="0.15">
      <c r="A40" s="344"/>
      <c r="B40" s="363"/>
      <c r="C40" s="389"/>
      <c r="D40" s="365" t="s">
        <v>285</v>
      </c>
      <c r="E40" s="534"/>
      <c r="F40" s="535"/>
      <c r="G40" s="534"/>
      <c r="H40" s="538"/>
      <c r="I40" s="535"/>
      <c r="J40" s="534"/>
      <c r="K40" s="538"/>
      <c r="L40" s="535"/>
      <c r="M40" s="534"/>
      <c r="N40" s="538"/>
      <c r="O40" s="535"/>
      <c r="P40" s="534"/>
      <c r="Q40" s="538"/>
      <c r="R40" s="535"/>
      <c r="S40" s="352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</row>
    <row r="41" spans="1:33" s="342" customFormat="1" x14ac:dyDescent="0.15">
      <c r="A41" s="344"/>
      <c r="B41" s="384" t="s">
        <v>272</v>
      </c>
      <c r="C41" s="388">
        <v>420</v>
      </c>
      <c r="D41" s="366">
        <v>430</v>
      </c>
      <c r="E41" s="536">
        <v>830</v>
      </c>
      <c r="F41" s="537"/>
      <c r="G41" s="536">
        <f>ROUND(E41*1.25,0)</f>
        <v>1038</v>
      </c>
      <c r="H41" s="539"/>
      <c r="I41" s="537"/>
      <c r="J41" s="536">
        <f>ROUND(E41*1.45,0)</f>
        <v>1204</v>
      </c>
      <c r="K41" s="539"/>
      <c r="L41" s="537"/>
      <c r="M41" s="536">
        <f>ROUND(1*3.281*E41*1.25,0)</f>
        <v>3404</v>
      </c>
      <c r="N41" s="539"/>
      <c r="O41" s="537"/>
      <c r="P41" s="536">
        <f>ROUND(1*3.281*E41*1.45,0)</f>
        <v>3949</v>
      </c>
      <c r="Q41" s="539"/>
      <c r="R41" s="537"/>
      <c r="S41" s="352"/>
      <c r="T41" s="341"/>
      <c r="U41" s="341"/>
      <c r="V41" s="341"/>
      <c r="W41" s="341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</row>
    <row r="42" spans="1:33" s="342" customFormat="1" x14ac:dyDescent="0.15">
      <c r="A42" s="344"/>
      <c r="B42" s="363"/>
      <c r="C42" s="389"/>
      <c r="D42" s="365" t="s">
        <v>289</v>
      </c>
      <c r="E42" s="534"/>
      <c r="F42" s="535"/>
      <c r="G42" s="534"/>
      <c r="H42" s="538"/>
      <c r="I42" s="535"/>
      <c r="J42" s="534"/>
      <c r="K42" s="538"/>
      <c r="L42" s="535"/>
      <c r="M42" s="534"/>
      <c r="N42" s="538"/>
      <c r="O42" s="535"/>
      <c r="P42" s="534"/>
      <c r="Q42" s="538"/>
      <c r="R42" s="535"/>
      <c r="S42" s="352"/>
      <c r="T42" s="341"/>
      <c r="U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</row>
    <row r="43" spans="1:33" s="342" customFormat="1" x14ac:dyDescent="0.15">
      <c r="A43" s="344"/>
      <c r="B43" s="384" t="s">
        <v>273</v>
      </c>
      <c r="C43" s="388">
        <v>458</v>
      </c>
      <c r="D43" s="366">
        <v>468</v>
      </c>
      <c r="E43" s="536">
        <v>900</v>
      </c>
      <c r="F43" s="537"/>
      <c r="G43" s="536">
        <f>ROUND(E43*1.25,0)</f>
        <v>1125</v>
      </c>
      <c r="H43" s="539"/>
      <c r="I43" s="537"/>
      <c r="J43" s="536">
        <f>ROUND(E43*1.45,0)</f>
        <v>1305</v>
      </c>
      <c r="K43" s="539"/>
      <c r="L43" s="537"/>
      <c r="M43" s="536">
        <f>ROUND(1*3.281*E43*1.25,0)</f>
        <v>3691</v>
      </c>
      <c r="N43" s="539"/>
      <c r="O43" s="537"/>
      <c r="P43" s="536">
        <f>ROUND(1*3.281*E43*1.45,0)</f>
        <v>4282</v>
      </c>
      <c r="Q43" s="539"/>
      <c r="R43" s="537"/>
      <c r="S43" s="352"/>
      <c r="T43" s="341"/>
      <c r="U43" s="341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</row>
    <row r="44" spans="1:33" s="342" customFormat="1" x14ac:dyDescent="0.15">
      <c r="A44" s="344"/>
      <c r="B44" s="363"/>
      <c r="C44" s="389"/>
      <c r="D44" s="365" t="s">
        <v>286</v>
      </c>
      <c r="E44" s="534"/>
      <c r="F44" s="535"/>
      <c r="G44" s="534"/>
      <c r="H44" s="538"/>
      <c r="I44" s="535"/>
      <c r="J44" s="534"/>
      <c r="K44" s="538"/>
      <c r="L44" s="535"/>
      <c r="M44" s="534"/>
      <c r="N44" s="538"/>
      <c r="O44" s="535"/>
      <c r="P44" s="534"/>
      <c r="Q44" s="538"/>
      <c r="R44" s="535"/>
      <c r="S44" s="352"/>
      <c r="T44" s="341"/>
      <c r="U44" s="341"/>
      <c r="V44" s="341"/>
      <c r="W44" s="341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</row>
    <row r="45" spans="1:33" s="342" customFormat="1" x14ac:dyDescent="0.15">
      <c r="A45" s="344"/>
      <c r="B45" s="384" t="s">
        <v>274</v>
      </c>
      <c r="C45" s="388">
        <v>496</v>
      </c>
      <c r="D45" s="366">
        <v>506</v>
      </c>
      <c r="E45" s="536">
        <v>970</v>
      </c>
      <c r="F45" s="537"/>
      <c r="G45" s="536">
        <f>ROUND(E45*1.25,0)</f>
        <v>1213</v>
      </c>
      <c r="H45" s="539"/>
      <c r="I45" s="537"/>
      <c r="J45" s="536">
        <f>ROUND(E45*1.45,0)</f>
        <v>1407</v>
      </c>
      <c r="K45" s="539"/>
      <c r="L45" s="537"/>
      <c r="M45" s="536">
        <f>ROUND(1*3.281*E45*1.25,0)</f>
        <v>3978</v>
      </c>
      <c r="N45" s="539"/>
      <c r="O45" s="537"/>
      <c r="P45" s="536">
        <f>ROUND(1*3.281*E45*1.45,0)</f>
        <v>4615</v>
      </c>
      <c r="Q45" s="539"/>
      <c r="R45" s="537"/>
      <c r="S45" s="352"/>
      <c r="T45" s="341"/>
      <c r="U45" s="341"/>
      <c r="V45" s="341"/>
      <c r="W45" s="341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</row>
    <row r="46" spans="1:33" s="342" customFormat="1" x14ac:dyDescent="0.15">
      <c r="A46" s="344"/>
      <c r="B46" s="363"/>
      <c r="C46" s="389"/>
      <c r="D46" s="365" t="s">
        <v>8</v>
      </c>
      <c r="E46" s="534"/>
      <c r="F46" s="535"/>
      <c r="G46" s="534"/>
      <c r="H46" s="538"/>
      <c r="I46" s="535"/>
      <c r="J46" s="534"/>
      <c r="K46" s="538"/>
      <c r="L46" s="535"/>
      <c r="M46" s="534"/>
      <c r="N46" s="538"/>
      <c r="O46" s="535"/>
      <c r="P46" s="534"/>
      <c r="Q46" s="538"/>
      <c r="R46" s="535"/>
      <c r="S46" s="352"/>
      <c r="T46" s="341"/>
      <c r="U46" s="341"/>
      <c r="V46" s="341"/>
      <c r="W46" s="341"/>
      <c r="X46" s="341"/>
      <c r="Y46" s="341"/>
      <c r="Z46" s="341"/>
      <c r="AA46" s="341"/>
      <c r="AB46" s="341"/>
      <c r="AC46" s="341"/>
      <c r="AD46" s="341"/>
      <c r="AE46" s="341"/>
      <c r="AF46" s="341"/>
      <c r="AG46" s="341"/>
    </row>
    <row r="47" spans="1:33" s="342" customFormat="1" x14ac:dyDescent="0.15">
      <c r="A47" s="344"/>
      <c r="B47" s="384" t="s">
        <v>275</v>
      </c>
      <c r="C47" s="388">
        <v>534</v>
      </c>
      <c r="D47" s="366">
        <v>544</v>
      </c>
      <c r="E47" s="536">
        <v>1040</v>
      </c>
      <c r="F47" s="537"/>
      <c r="G47" s="536">
        <f>ROUND(E47*1.25,0)</f>
        <v>1300</v>
      </c>
      <c r="H47" s="539"/>
      <c r="I47" s="537"/>
      <c r="J47" s="536">
        <f>ROUND(E47*1.45,0)</f>
        <v>1508</v>
      </c>
      <c r="K47" s="539"/>
      <c r="L47" s="537"/>
      <c r="M47" s="536">
        <f>ROUND(1*3.281*E47*1.25,0)</f>
        <v>4265</v>
      </c>
      <c r="N47" s="539"/>
      <c r="O47" s="537"/>
      <c r="P47" s="536">
        <f>ROUND(1*3.281*E47*1.45,0)</f>
        <v>4948</v>
      </c>
      <c r="Q47" s="539"/>
      <c r="R47" s="537"/>
      <c r="S47" s="352"/>
      <c r="T47" s="341"/>
      <c r="U47" s="341"/>
      <c r="V47" s="341"/>
      <c r="W47" s="341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</row>
    <row r="48" spans="1:33" s="342" customFormat="1" x14ac:dyDescent="0.15">
      <c r="A48" s="344"/>
      <c r="B48" s="363"/>
      <c r="C48" s="389"/>
      <c r="D48" s="365" t="s">
        <v>287</v>
      </c>
      <c r="E48" s="534"/>
      <c r="F48" s="535"/>
      <c r="G48" s="534"/>
      <c r="H48" s="538"/>
      <c r="I48" s="535"/>
      <c r="J48" s="534"/>
      <c r="K48" s="538"/>
      <c r="L48" s="535"/>
      <c r="M48" s="534"/>
      <c r="N48" s="538"/>
      <c r="O48" s="535"/>
      <c r="P48" s="534"/>
      <c r="Q48" s="538"/>
      <c r="R48" s="535"/>
      <c r="S48" s="352"/>
      <c r="T48" s="341"/>
      <c r="U48" s="341"/>
      <c r="V48" s="341"/>
      <c r="W48" s="341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</row>
    <row r="49" spans="1:33" s="342" customFormat="1" x14ac:dyDescent="0.15">
      <c r="A49" s="344"/>
      <c r="B49" s="384" t="s">
        <v>276</v>
      </c>
      <c r="C49" s="388">
        <v>572</v>
      </c>
      <c r="D49" s="366">
        <v>582</v>
      </c>
      <c r="E49" s="536">
        <v>1110</v>
      </c>
      <c r="F49" s="537"/>
      <c r="G49" s="536">
        <f>ROUND(E49*1.25,0)</f>
        <v>1388</v>
      </c>
      <c r="H49" s="539"/>
      <c r="I49" s="537"/>
      <c r="J49" s="536">
        <f>ROUND(E49*1.45,0)</f>
        <v>1610</v>
      </c>
      <c r="K49" s="539"/>
      <c r="L49" s="537"/>
      <c r="M49" s="536">
        <f>ROUND(1*3.281*E49*1.25,0)</f>
        <v>4552</v>
      </c>
      <c r="N49" s="539"/>
      <c r="O49" s="537"/>
      <c r="P49" s="536">
        <f>ROUND(1*3.281*E49*1.45,0)</f>
        <v>5281</v>
      </c>
      <c r="Q49" s="539"/>
      <c r="R49" s="537"/>
      <c r="S49" s="352"/>
      <c r="T49" s="341"/>
      <c r="U49" s="341"/>
      <c r="V49" s="341"/>
      <c r="W49" s="341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</row>
    <row r="50" spans="1:33" s="342" customFormat="1" x14ac:dyDescent="0.15">
      <c r="A50" s="344"/>
      <c r="B50" s="363"/>
      <c r="C50" s="389"/>
      <c r="D50" s="365" t="s">
        <v>290</v>
      </c>
      <c r="E50" s="534"/>
      <c r="F50" s="535"/>
      <c r="G50" s="534"/>
      <c r="H50" s="538"/>
      <c r="I50" s="535"/>
      <c r="J50" s="534"/>
      <c r="K50" s="538"/>
      <c r="L50" s="535"/>
      <c r="M50" s="534"/>
      <c r="N50" s="538"/>
      <c r="O50" s="535"/>
      <c r="P50" s="534"/>
      <c r="Q50" s="538"/>
      <c r="R50" s="535"/>
      <c r="S50" s="352"/>
      <c r="T50" s="341"/>
      <c r="U50" s="341"/>
      <c r="V50" s="341"/>
      <c r="W50" s="341"/>
      <c r="X50" s="341"/>
      <c r="Y50" s="341"/>
      <c r="Z50" s="341"/>
      <c r="AA50" s="341"/>
      <c r="AB50" s="341"/>
      <c r="AC50" s="341"/>
      <c r="AD50" s="341"/>
      <c r="AE50" s="341"/>
      <c r="AF50" s="341"/>
      <c r="AG50" s="341"/>
    </row>
    <row r="51" spans="1:33" s="342" customFormat="1" x14ac:dyDescent="0.15">
      <c r="A51" s="344"/>
      <c r="B51" s="384" t="s">
        <v>277</v>
      </c>
      <c r="C51" s="388">
        <v>610</v>
      </c>
      <c r="D51" s="366">
        <v>620</v>
      </c>
      <c r="E51" s="536">
        <v>1180</v>
      </c>
      <c r="F51" s="537"/>
      <c r="G51" s="536">
        <f>ROUND(E51*1.25,0)</f>
        <v>1475</v>
      </c>
      <c r="H51" s="539"/>
      <c r="I51" s="537"/>
      <c r="J51" s="536">
        <f>ROUND(E51*1.45,0)</f>
        <v>1711</v>
      </c>
      <c r="K51" s="539"/>
      <c r="L51" s="537"/>
      <c r="M51" s="536">
        <f>ROUND(1*3.281*E51*1.25,0)</f>
        <v>4839</v>
      </c>
      <c r="N51" s="539"/>
      <c r="O51" s="537"/>
      <c r="P51" s="536">
        <f>ROUND(1*3.281*E51*1.45,0)</f>
        <v>5614</v>
      </c>
      <c r="Q51" s="539"/>
      <c r="R51" s="537"/>
      <c r="S51" s="352"/>
      <c r="T51" s="341"/>
      <c r="U51" s="341"/>
      <c r="V51" s="341"/>
      <c r="W51" s="341"/>
      <c r="X51" s="341"/>
      <c r="Y51" s="341"/>
      <c r="Z51" s="341"/>
      <c r="AA51" s="341"/>
      <c r="AB51" s="341"/>
      <c r="AC51" s="341"/>
      <c r="AD51" s="341"/>
      <c r="AE51" s="341"/>
      <c r="AF51" s="341"/>
      <c r="AG51" s="341"/>
    </row>
    <row r="52" spans="1:33" s="342" customFormat="1" x14ac:dyDescent="0.15">
      <c r="A52" s="344"/>
      <c r="B52" s="363"/>
      <c r="C52" s="389"/>
      <c r="D52" s="365" t="s">
        <v>288</v>
      </c>
      <c r="E52" s="534"/>
      <c r="F52" s="535"/>
      <c r="G52" s="534"/>
      <c r="H52" s="538"/>
      <c r="I52" s="535"/>
      <c r="J52" s="534"/>
      <c r="K52" s="538"/>
      <c r="L52" s="535"/>
      <c r="M52" s="534"/>
      <c r="N52" s="538"/>
      <c r="O52" s="535"/>
      <c r="P52" s="534"/>
      <c r="Q52" s="538"/>
      <c r="R52" s="535"/>
      <c r="S52" s="352"/>
      <c r="T52" s="341"/>
      <c r="U52" s="341"/>
      <c r="V52" s="341"/>
      <c r="W52" s="341"/>
      <c r="X52" s="341"/>
      <c r="Y52" s="341"/>
      <c r="Z52" s="341"/>
      <c r="AA52" s="341"/>
      <c r="AB52" s="341"/>
      <c r="AC52" s="341"/>
      <c r="AD52" s="341"/>
      <c r="AE52" s="341"/>
      <c r="AF52" s="341"/>
      <c r="AG52" s="341"/>
    </row>
    <row r="53" spans="1:33" x14ac:dyDescent="0.15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</row>
    <row r="54" spans="1:33" x14ac:dyDescent="0.15">
      <c r="B54" s="353" t="s">
        <v>23</v>
      </c>
      <c r="C54" s="345" t="s">
        <v>24</v>
      </c>
      <c r="D54" s="345"/>
      <c r="E54" s="351"/>
      <c r="H54" s="345"/>
      <c r="I54" s="345"/>
      <c r="J54" s="345"/>
      <c r="K54" s="345"/>
      <c r="L54" s="345"/>
      <c r="N54" s="345"/>
      <c r="O54" s="345"/>
      <c r="P54" s="345"/>
      <c r="Q54" s="345"/>
      <c r="R54" s="348" t="s">
        <v>223</v>
      </c>
      <c r="S54" s="347"/>
      <c r="T54" s="345"/>
      <c r="U54" s="345"/>
      <c r="V54" s="345"/>
      <c r="W54" s="345"/>
      <c r="X54" s="345"/>
      <c r="Y54" s="345"/>
      <c r="AB54" s="342"/>
    </row>
    <row r="55" spans="1:33" x14ac:dyDescent="0.15">
      <c r="A55" s="351"/>
      <c r="B55" s="351"/>
      <c r="C55" s="353" t="s">
        <v>25</v>
      </c>
      <c r="D55" s="345"/>
      <c r="E55" s="351"/>
      <c r="H55" s="345"/>
      <c r="I55" s="345"/>
      <c r="J55" s="345"/>
      <c r="K55" s="345"/>
      <c r="L55" s="345"/>
      <c r="N55" s="345"/>
      <c r="O55" s="345"/>
      <c r="P55" s="345"/>
      <c r="Q55" s="345"/>
      <c r="R55" s="345"/>
      <c r="S55" s="347"/>
      <c r="T55" s="345"/>
      <c r="U55" s="345"/>
      <c r="V55" s="345"/>
      <c r="W55" s="345"/>
      <c r="X55" s="345"/>
      <c r="Y55" s="345"/>
      <c r="Z55" s="345"/>
      <c r="AA55" s="345"/>
      <c r="AB55" s="342"/>
    </row>
    <row r="56" spans="1:33" x14ac:dyDescent="0.15">
      <c r="A56" s="351"/>
      <c r="B56" s="351"/>
      <c r="D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5"/>
    </row>
  </sheetData>
  <mergeCells count="173">
    <mergeCell ref="E52:F52"/>
    <mergeCell ref="G52:I52"/>
    <mergeCell ref="J52:L52"/>
    <mergeCell ref="E46:F46"/>
    <mergeCell ref="G46:I46"/>
    <mergeCell ref="J46:L46"/>
    <mergeCell ref="M18:R18"/>
    <mergeCell ref="M19:O19"/>
    <mergeCell ref="P19:R19"/>
    <mergeCell ref="M20:O20"/>
    <mergeCell ref="P20:R20"/>
    <mergeCell ref="E19:F19"/>
    <mergeCell ref="G19:I19"/>
    <mergeCell ref="J19:L19"/>
    <mergeCell ref="E20:F20"/>
    <mergeCell ref="G20:I20"/>
    <mergeCell ref="M21:O21"/>
    <mergeCell ref="E51:F51"/>
    <mergeCell ref="G51:I51"/>
    <mergeCell ref="J51:L51"/>
    <mergeCell ref="P21:R21"/>
    <mergeCell ref="M22:O22"/>
    <mergeCell ref="P22:R22"/>
    <mergeCell ref="M23:O23"/>
    <mergeCell ref="P23:R23"/>
    <mergeCell ref="M24:O24"/>
    <mergeCell ref="P24:R24"/>
    <mergeCell ref="E50:F50"/>
    <mergeCell ref="G50:I50"/>
    <mergeCell ref="J50:L50"/>
    <mergeCell ref="M25:O25"/>
    <mergeCell ref="P25:R25"/>
    <mergeCell ref="M26:O26"/>
    <mergeCell ref="P26:R26"/>
    <mergeCell ref="M27:O27"/>
    <mergeCell ref="P27:R27"/>
    <mergeCell ref="M28:O28"/>
    <mergeCell ref="G48:I48"/>
    <mergeCell ref="J48:L48"/>
    <mergeCell ref="E49:F49"/>
    <mergeCell ref="G49:I49"/>
    <mergeCell ref="J49:L49"/>
    <mergeCell ref="E48:F48"/>
    <mergeCell ref="M32:O32"/>
    <mergeCell ref="M36:O36"/>
    <mergeCell ref="M40:O40"/>
    <mergeCell ref="P28:R28"/>
    <mergeCell ref="M29:O29"/>
    <mergeCell ref="P29:R29"/>
    <mergeCell ref="M30:O30"/>
    <mergeCell ref="P30:R30"/>
    <mergeCell ref="E47:F47"/>
    <mergeCell ref="G47:I47"/>
    <mergeCell ref="J47:L47"/>
    <mergeCell ref="M31:O31"/>
    <mergeCell ref="P31:R31"/>
    <mergeCell ref="P32:R32"/>
    <mergeCell ref="M33:O33"/>
    <mergeCell ref="P33:R33"/>
    <mergeCell ref="M34:O34"/>
    <mergeCell ref="P34:R34"/>
    <mergeCell ref="M35:O35"/>
    <mergeCell ref="P35:R35"/>
    <mergeCell ref="P36:R36"/>
    <mergeCell ref="M37:O37"/>
    <mergeCell ref="P37:R37"/>
    <mergeCell ref="M38:O38"/>
    <mergeCell ref="P38:R38"/>
    <mergeCell ref="M39:O39"/>
    <mergeCell ref="P39:R39"/>
    <mergeCell ref="P40:R40"/>
    <mergeCell ref="M41:O41"/>
    <mergeCell ref="P41:R41"/>
    <mergeCell ref="M42:O42"/>
    <mergeCell ref="P42:R42"/>
    <mergeCell ref="M43:O43"/>
    <mergeCell ref="P43:R43"/>
    <mergeCell ref="M44:O44"/>
    <mergeCell ref="P44:R44"/>
    <mergeCell ref="M45:O45"/>
    <mergeCell ref="P45:R45"/>
    <mergeCell ref="M46:O46"/>
    <mergeCell ref="P46:R46"/>
    <mergeCell ref="M47:O47"/>
    <mergeCell ref="P47:R47"/>
    <mergeCell ref="M48:O48"/>
    <mergeCell ref="P48:R48"/>
    <mergeCell ref="M49:O49"/>
    <mergeCell ref="P49:R49"/>
    <mergeCell ref="M50:O50"/>
    <mergeCell ref="P50:R50"/>
    <mergeCell ref="M51:O51"/>
    <mergeCell ref="P51:R51"/>
    <mergeCell ref="M52:O52"/>
    <mergeCell ref="P52:R52"/>
    <mergeCell ref="G45:I45"/>
    <mergeCell ref="J45:L45"/>
    <mergeCell ref="E44:F44"/>
    <mergeCell ref="G44:I44"/>
    <mergeCell ref="J44:L44"/>
    <mergeCell ref="E43:F43"/>
    <mergeCell ref="G43:I43"/>
    <mergeCell ref="J43:L43"/>
    <mergeCell ref="E45:F45"/>
    <mergeCell ref="E42:F42"/>
    <mergeCell ref="G42:I42"/>
    <mergeCell ref="J42:L42"/>
    <mergeCell ref="E41:F41"/>
    <mergeCell ref="G41:I41"/>
    <mergeCell ref="J41:L41"/>
    <mergeCell ref="E40:F40"/>
    <mergeCell ref="G40:I40"/>
    <mergeCell ref="J40:L40"/>
    <mergeCell ref="E39:F39"/>
    <mergeCell ref="G39:I39"/>
    <mergeCell ref="J39:L39"/>
    <mergeCell ref="E38:F38"/>
    <mergeCell ref="G38:I38"/>
    <mergeCell ref="J38:L38"/>
    <mergeCell ref="E37:F37"/>
    <mergeCell ref="G37:I37"/>
    <mergeCell ref="J37:L37"/>
    <mergeCell ref="E36:F36"/>
    <mergeCell ref="G36:I36"/>
    <mergeCell ref="J36:L36"/>
    <mergeCell ref="E35:F35"/>
    <mergeCell ref="G35:I35"/>
    <mergeCell ref="J35:L35"/>
    <mergeCell ref="E34:F34"/>
    <mergeCell ref="G34:I34"/>
    <mergeCell ref="J34:L34"/>
    <mergeCell ref="E33:F33"/>
    <mergeCell ref="G33:I33"/>
    <mergeCell ref="J33:L33"/>
    <mergeCell ref="E32:F32"/>
    <mergeCell ref="G32:I32"/>
    <mergeCell ref="J32:L32"/>
    <mergeCell ref="E31:F31"/>
    <mergeCell ref="G31:I31"/>
    <mergeCell ref="J31:L31"/>
    <mergeCell ref="E30:F30"/>
    <mergeCell ref="G30:I30"/>
    <mergeCell ref="J30:L30"/>
    <mergeCell ref="E29:F29"/>
    <mergeCell ref="G29:I29"/>
    <mergeCell ref="J29:L29"/>
    <mergeCell ref="E28:F28"/>
    <mergeCell ref="G28:I28"/>
    <mergeCell ref="J28:L28"/>
    <mergeCell ref="E27:F27"/>
    <mergeCell ref="G27:I27"/>
    <mergeCell ref="J27:L27"/>
    <mergeCell ref="E26:F26"/>
    <mergeCell ref="G26:I26"/>
    <mergeCell ref="J26:L26"/>
    <mergeCell ref="E25:F25"/>
    <mergeCell ref="G25:I25"/>
    <mergeCell ref="J25:L25"/>
    <mergeCell ref="E24:F24"/>
    <mergeCell ref="G24:I24"/>
    <mergeCell ref="J24:L24"/>
    <mergeCell ref="E23:F23"/>
    <mergeCell ref="G23:I23"/>
    <mergeCell ref="J23:L23"/>
    <mergeCell ref="J20:L20"/>
    <mergeCell ref="B18:B20"/>
    <mergeCell ref="E18:L18"/>
    <mergeCell ref="E22:F22"/>
    <mergeCell ref="G22:I22"/>
    <mergeCell ref="J22:L22"/>
    <mergeCell ref="E21:F21"/>
    <mergeCell ref="G21:I21"/>
    <mergeCell ref="J21:L21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C636-AFF6-B547-97F2-72DAB8A9DC16}">
  <sheetPr>
    <tabColor theme="7" tint="0.79998168889431442"/>
  </sheetPr>
  <dimension ref="A1:AX46"/>
  <sheetViews>
    <sheetView zoomScaleNormal="100" workbookViewId="0">
      <selection activeCell="Z29" sqref="Z29"/>
    </sheetView>
  </sheetViews>
  <sheetFormatPr baseColWidth="10" defaultColWidth="9" defaultRowHeight="16" x14ac:dyDescent="0.15"/>
  <cols>
    <col min="1" max="1" width="4.83203125" style="344" customWidth="1"/>
    <col min="2" max="2" width="11.1640625" style="344" customWidth="1"/>
    <col min="3" max="16" width="5.6640625" style="341" customWidth="1"/>
    <col min="17" max="18" width="5.5" style="341" customWidth="1"/>
    <col min="19" max="45" width="4.6640625" style="341" customWidth="1"/>
    <col min="46" max="16384" width="9" style="341"/>
  </cols>
  <sheetData>
    <row r="1" spans="1:50" s="342" customFormat="1" x14ac:dyDescent="0.15">
      <c r="A1" s="339"/>
      <c r="B1" s="339"/>
      <c r="C1" s="340"/>
      <c r="D1" s="340"/>
      <c r="E1" s="340"/>
      <c r="F1" s="340"/>
      <c r="G1" s="341"/>
      <c r="H1" s="341"/>
      <c r="M1" s="341"/>
      <c r="N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</row>
    <row r="2" spans="1:50" s="342" customFormat="1" x14ac:dyDescent="0.15">
      <c r="A2" s="339"/>
      <c r="B2" s="339"/>
      <c r="C2" s="340"/>
      <c r="D2" s="340"/>
      <c r="E2" s="340"/>
      <c r="F2" s="340"/>
      <c r="G2" s="341"/>
      <c r="H2" s="341"/>
      <c r="I2" s="343"/>
      <c r="J2" s="341"/>
      <c r="K2" s="341"/>
      <c r="L2" s="341"/>
      <c r="M2" s="341"/>
      <c r="N2" s="341"/>
      <c r="O2" s="343"/>
      <c r="P2" s="341"/>
      <c r="Q2" s="341"/>
      <c r="R2" s="341"/>
      <c r="S2" s="341"/>
      <c r="T2" s="341"/>
      <c r="U2" s="341"/>
      <c r="V2" s="341"/>
      <c r="W2" s="341"/>
      <c r="X2" s="341"/>
      <c r="Y2" s="341"/>
      <c r="Z2" s="341"/>
      <c r="AA2" s="341"/>
      <c r="AB2" s="341"/>
      <c r="AC2" s="341"/>
      <c r="AD2" s="341"/>
      <c r="AE2" s="341"/>
      <c r="AF2" s="341"/>
      <c r="AG2" s="341"/>
      <c r="AH2" s="341"/>
      <c r="AI2" s="341"/>
      <c r="AJ2" s="341"/>
      <c r="AK2" s="341"/>
      <c r="AL2" s="341"/>
      <c r="AM2" s="341"/>
      <c r="AN2" s="341"/>
      <c r="AO2" s="341"/>
      <c r="AP2" s="341"/>
      <c r="AQ2" s="341"/>
    </row>
    <row r="3" spans="1:50" s="342" customFormat="1" x14ac:dyDescent="0.15">
      <c r="A3" s="339"/>
      <c r="B3" s="339"/>
      <c r="C3" s="340"/>
      <c r="D3" s="340"/>
      <c r="E3" s="343" t="s">
        <v>300</v>
      </c>
      <c r="G3" s="340"/>
      <c r="H3" s="340"/>
      <c r="I3" s="340"/>
      <c r="J3" s="340"/>
      <c r="K3" s="345" t="s">
        <v>301</v>
      </c>
      <c r="M3" s="340"/>
      <c r="N3" s="341"/>
      <c r="Q3" s="345"/>
      <c r="S3" s="345"/>
      <c r="T3" s="341"/>
      <c r="U3" s="343"/>
      <c r="W3" s="345"/>
      <c r="X3" s="345"/>
      <c r="Y3" s="345"/>
      <c r="Z3" s="345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</row>
    <row r="4" spans="1:50" s="342" customFormat="1" x14ac:dyDescent="0.15">
      <c r="A4" s="339"/>
      <c r="B4" s="339"/>
      <c r="C4" s="340"/>
      <c r="D4" s="340"/>
      <c r="E4" s="340"/>
      <c r="F4" s="340"/>
      <c r="G4" s="349"/>
      <c r="H4" s="349"/>
      <c r="I4" s="346"/>
      <c r="J4" s="345"/>
      <c r="K4" s="345"/>
      <c r="L4" s="345"/>
      <c r="M4" s="349"/>
      <c r="N4" s="349"/>
      <c r="O4" s="346"/>
      <c r="P4" s="345"/>
      <c r="Q4" s="345"/>
      <c r="R4" s="345"/>
      <c r="S4" s="345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41"/>
      <c r="AP4" s="341"/>
      <c r="AQ4" s="341"/>
    </row>
    <row r="5" spans="1:50" x14ac:dyDescent="0.15">
      <c r="I5" s="346"/>
      <c r="J5" s="345"/>
      <c r="K5" s="345"/>
      <c r="L5" s="345"/>
      <c r="O5" s="346"/>
      <c r="P5" s="345"/>
      <c r="Q5" s="345"/>
      <c r="R5" s="345"/>
      <c r="S5" s="345"/>
    </row>
    <row r="6" spans="1:50" x14ac:dyDescent="0.15">
      <c r="I6" s="346"/>
      <c r="J6" s="345"/>
      <c r="K6" s="345"/>
      <c r="L6" s="345"/>
      <c r="O6" s="346"/>
      <c r="P6" s="345"/>
      <c r="Q6" s="345"/>
      <c r="R6" s="345"/>
      <c r="S6" s="345"/>
    </row>
    <row r="7" spans="1:50" x14ac:dyDescent="0.15">
      <c r="I7" s="346"/>
      <c r="J7" s="345"/>
      <c r="K7" s="345"/>
      <c r="L7" s="345"/>
      <c r="O7" s="346"/>
      <c r="P7" s="345"/>
      <c r="Q7" s="345"/>
      <c r="R7" s="345"/>
      <c r="S7" s="345"/>
    </row>
    <row r="8" spans="1:50" x14ac:dyDescent="0.15">
      <c r="I8" s="346"/>
      <c r="J8" s="345"/>
      <c r="K8" s="345"/>
      <c r="L8" s="345"/>
      <c r="O8" s="346"/>
      <c r="P8" s="345"/>
      <c r="Q8" s="345"/>
      <c r="R8" s="345"/>
      <c r="S8" s="345"/>
    </row>
    <row r="9" spans="1:50" x14ac:dyDescent="0.15">
      <c r="I9" s="346"/>
      <c r="J9" s="345"/>
      <c r="K9" s="345"/>
      <c r="L9" s="345"/>
      <c r="O9" s="346"/>
      <c r="P9" s="345"/>
      <c r="Q9" s="345"/>
      <c r="R9" s="345"/>
      <c r="S9" s="345"/>
    </row>
    <row r="10" spans="1:50" s="342" customFormat="1" x14ac:dyDescent="0.15">
      <c r="A10" s="344"/>
      <c r="B10" s="344"/>
      <c r="C10" s="341"/>
      <c r="D10" s="341"/>
      <c r="E10" s="341"/>
      <c r="F10" s="341"/>
      <c r="G10" s="341"/>
      <c r="H10" s="341"/>
      <c r="I10" s="346"/>
      <c r="J10" s="345"/>
      <c r="K10" s="345"/>
      <c r="L10" s="345"/>
      <c r="M10" s="341"/>
      <c r="N10" s="341"/>
      <c r="O10" s="346"/>
      <c r="P10" s="345"/>
      <c r="Q10" s="345"/>
      <c r="R10" s="345"/>
      <c r="S10" s="345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</row>
    <row r="11" spans="1:50" s="342" customFormat="1" x14ac:dyDescent="0.15">
      <c r="A11" s="344"/>
      <c r="B11" s="344"/>
      <c r="C11" s="341"/>
      <c r="D11" s="341"/>
      <c r="E11" s="341"/>
      <c r="F11" s="341"/>
      <c r="G11" s="341"/>
      <c r="H11" s="341"/>
      <c r="I11" s="346"/>
      <c r="J11" s="345"/>
      <c r="K11" s="345"/>
      <c r="L11" s="345"/>
      <c r="M11" s="341"/>
      <c r="N11" s="341"/>
      <c r="O11" s="346"/>
      <c r="P11" s="345"/>
      <c r="Q11" s="345"/>
      <c r="R11" s="345"/>
      <c r="S11" s="345"/>
      <c r="T11" s="341"/>
      <c r="U11" s="341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 s="341"/>
      <c r="AN11" s="341"/>
      <c r="AO11" s="341"/>
      <c r="AP11" s="341"/>
      <c r="AQ11" s="341"/>
    </row>
    <row r="12" spans="1:50" s="342" customFormat="1" x14ac:dyDescent="0.15">
      <c r="A12" s="344"/>
      <c r="B12" s="344"/>
      <c r="C12" s="341"/>
      <c r="D12" s="341"/>
      <c r="E12" s="341"/>
      <c r="F12" s="341"/>
      <c r="G12" s="341"/>
      <c r="H12" s="341"/>
      <c r="I12" s="346"/>
      <c r="J12" s="345"/>
      <c r="K12" s="345"/>
      <c r="L12" s="345"/>
      <c r="M12" s="341"/>
      <c r="N12" s="341"/>
      <c r="O12" s="346"/>
      <c r="P12" s="345"/>
      <c r="Q12" s="345"/>
      <c r="R12" s="345"/>
      <c r="S12" s="345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</row>
    <row r="13" spans="1:50" s="342" customFormat="1" x14ac:dyDescent="0.15">
      <c r="A13" s="344"/>
      <c r="B13" s="344"/>
      <c r="C13" s="341"/>
      <c r="D13" s="341"/>
      <c r="E13" s="341"/>
      <c r="F13" s="341"/>
      <c r="G13" s="341"/>
      <c r="H13" s="341"/>
      <c r="I13" s="346"/>
      <c r="J13" s="345"/>
      <c r="K13" s="345"/>
      <c r="L13" s="345"/>
      <c r="M13" s="341"/>
      <c r="N13" s="341"/>
      <c r="O13" s="346"/>
      <c r="P13" s="345"/>
      <c r="Q13" s="345"/>
      <c r="R13" s="345"/>
      <c r="S13" s="345"/>
      <c r="T13" s="341"/>
      <c r="U13" s="341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</row>
    <row r="14" spans="1:50" s="342" customFormat="1" x14ac:dyDescent="0.15">
      <c r="A14" s="344"/>
      <c r="B14" s="344"/>
      <c r="C14" s="341"/>
      <c r="D14" s="341"/>
      <c r="E14" s="341"/>
      <c r="F14" s="341"/>
      <c r="G14" s="341"/>
      <c r="H14" s="341"/>
      <c r="I14" s="346"/>
      <c r="J14" s="345"/>
      <c r="K14" s="345"/>
      <c r="L14" s="345"/>
      <c r="M14" s="341"/>
      <c r="N14" s="341"/>
      <c r="O14" s="346"/>
      <c r="P14" s="345"/>
      <c r="Q14" s="345"/>
      <c r="R14" s="345"/>
      <c r="S14" s="345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</row>
    <row r="15" spans="1:50" s="342" customFormat="1" x14ac:dyDescent="0.15">
      <c r="A15" s="344"/>
      <c r="B15" s="344"/>
      <c r="C15" s="341"/>
      <c r="D15" s="341"/>
      <c r="E15" s="341"/>
      <c r="F15" s="341"/>
      <c r="G15" s="341"/>
      <c r="H15" s="341"/>
      <c r="I15" s="346"/>
      <c r="J15" s="345"/>
      <c r="K15" s="345"/>
      <c r="L15" s="345"/>
      <c r="M15" s="341"/>
      <c r="N15" s="341"/>
      <c r="O15" s="346"/>
      <c r="P15" s="345"/>
      <c r="Q15" s="345"/>
      <c r="R15" s="345"/>
      <c r="S15" s="345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</row>
    <row r="16" spans="1:50" s="342" customFormat="1" ht="19.25" customHeight="1" x14ac:dyDescent="0.15">
      <c r="A16" s="344"/>
      <c r="B16" s="485" t="s">
        <v>0</v>
      </c>
      <c r="C16" s="500" t="s">
        <v>291</v>
      </c>
      <c r="D16" s="501"/>
      <c r="E16" s="501"/>
      <c r="F16" s="501"/>
      <c r="G16" s="501"/>
      <c r="H16" s="501"/>
      <c r="I16" s="501"/>
      <c r="J16" s="502"/>
      <c r="K16" s="500" t="s">
        <v>295</v>
      </c>
      <c r="L16" s="501"/>
      <c r="M16" s="501"/>
      <c r="N16" s="501"/>
      <c r="O16" s="501"/>
      <c r="P16" s="502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</row>
    <row r="17" spans="1:31" s="342" customFormat="1" ht="19.25" customHeight="1" x14ac:dyDescent="0.15">
      <c r="A17" s="344"/>
      <c r="B17" s="491"/>
      <c r="C17" s="491" t="s">
        <v>225</v>
      </c>
      <c r="D17" s="493"/>
      <c r="E17" s="491" t="s">
        <v>226</v>
      </c>
      <c r="F17" s="492"/>
      <c r="G17" s="493"/>
      <c r="H17" s="491" t="s">
        <v>227</v>
      </c>
      <c r="I17" s="492"/>
      <c r="J17" s="493"/>
      <c r="K17" s="491" t="s">
        <v>226</v>
      </c>
      <c r="L17" s="492"/>
      <c r="M17" s="493"/>
      <c r="N17" s="491" t="s">
        <v>227</v>
      </c>
      <c r="O17" s="492"/>
      <c r="P17" s="493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</row>
    <row r="18" spans="1:31" s="342" customFormat="1" ht="19.25" customHeight="1" x14ac:dyDescent="0.15">
      <c r="A18" s="344"/>
      <c r="B18" s="488"/>
      <c r="C18" s="488"/>
      <c r="D18" s="490"/>
      <c r="E18" s="488" t="s">
        <v>229</v>
      </c>
      <c r="F18" s="489"/>
      <c r="G18" s="490"/>
      <c r="H18" s="488" t="s">
        <v>292</v>
      </c>
      <c r="I18" s="489"/>
      <c r="J18" s="490"/>
      <c r="K18" s="488" t="s">
        <v>229</v>
      </c>
      <c r="L18" s="489"/>
      <c r="M18" s="490"/>
      <c r="N18" s="488" t="s">
        <v>292</v>
      </c>
      <c r="O18" s="489"/>
      <c r="P18" s="490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</row>
    <row r="19" spans="1:31" s="342" customFormat="1" x14ac:dyDescent="0.15">
      <c r="A19" s="344"/>
      <c r="B19" s="384" t="s">
        <v>278</v>
      </c>
      <c r="C19" s="536">
        <v>162</v>
      </c>
      <c r="D19" s="537"/>
      <c r="E19" s="536">
        <f>ROUND(C19*1.25,0)</f>
        <v>203</v>
      </c>
      <c r="F19" s="539"/>
      <c r="G19" s="537"/>
      <c r="H19" s="536">
        <f>ROUND(C19*1.45,0)</f>
        <v>235</v>
      </c>
      <c r="I19" s="539"/>
      <c r="J19" s="537"/>
      <c r="K19" s="536">
        <f>ROUND(1*3.281*C19*1.25,0)</f>
        <v>664</v>
      </c>
      <c r="L19" s="539"/>
      <c r="M19" s="537"/>
      <c r="N19" s="536">
        <f>ROUND(1*3.281*C19*1.45,0)</f>
        <v>771</v>
      </c>
      <c r="O19" s="539"/>
      <c r="P19" s="537"/>
      <c r="Q19" s="352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</row>
    <row r="20" spans="1:31" s="342" customFormat="1" x14ac:dyDescent="0.15">
      <c r="A20" s="344"/>
      <c r="B20" s="379">
        <v>50</v>
      </c>
      <c r="C20" s="534"/>
      <c r="D20" s="535"/>
      <c r="E20" s="534"/>
      <c r="F20" s="538"/>
      <c r="G20" s="535"/>
      <c r="H20" s="534"/>
      <c r="I20" s="538"/>
      <c r="J20" s="535"/>
      <c r="K20" s="534"/>
      <c r="L20" s="538"/>
      <c r="M20" s="535"/>
      <c r="N20" s="534"/>
      <c r="O20" s="538"/>
      <c r="P20" s="535"/>
      <c r="Q20" s="352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</row>
    <row r="21" spans="1:31" s="342" customFormat="1" x14ac:dyDescent="0.15">
      <c r="A21" s="344"/>
      <c r="B21" s="384" t="s">
        <v>28</v>
      </c>
      <c r="C21" s="536">
        <v>240</v>
      </c>
      <c r="D21" s="537"/>
      <c r="E21" s="536">
        <f>ROUND(C21*1.25,0)</f>
        <v>300</v>
      </c>
      <c r="F21" s="539"/>
      <c r="G21" s="537"/>
      <c r="H21" s="536">
        <f>ROUND(C21*1.45,0)</f>
        <v>348</v>
      </c>
      <c r="I21" s="539"/>
      <c r="J21" s="537"/>
      <c r="K21" s="536">
        <f>ROUND(1*3.281*C21*1.25,0)</f>
        <v>984</v>
      </c>
      <c r="L21" s="539"/>
      <c r="M21" s="537"/>
      <c r="N21" s="536">
        <f>ROUND(1*3.281*C21*1.45,0)</f>
        <v>1142</v>
      </c>
      <c r="O21" s="539"/>
      <c r="P21" s="537"/>
      <c r="Q21" s="352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</row>
    <row r="22" spans="1:31" s="342" customFormat="1" x14ac:dyDescent="0.15">
      <c r="A22" s="344"/>
      <c r="B22" s="379">
        <v>100</v>
      </c>
      <c r="C22" s="534"/>
      <c r="D22" s="535"/>
      <c r="E22" s="534"/>
      <c r="F22" s="538"/>
      <c r="G22" s="535"/>
      <c r="H22" s="534"/>
      <c r="I22" s="538"/>
      <c r="J22" s="535"/>
      <c r="K22" s="534"/>
      <c r="L22" s="538"/>
      <c r="M22" s="535"/>
      <c r="N22" s="534"/>
      <c r="O22" s="538"/>
      <c r="P22" s="535"/>
      <c r="Q22" s="352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</row>
    <row r="23" spans="1:31" s="342" customFormat="1" x14ac:dyDescent="0.15">
      <c r="A23" s="344"/>
      <c r="B23" s="384" t="s">
        <v>1</v>
      </c>
      <c r="C23" s="536">
        <v>408</v>
      </c>
      <c r="D23" s="537"/>
      <c r="E23" s="536">
        <f>ROUND(C23*1.25,0)</f>
        <v>510</v>
      </c>
      <c r="F23" s="539"/>
      <c r="G23" s="537"/>
      <c r="H23" s="536">
        <f>ROUND(C23*1.45,0)</f>
        <v>592</v>
      </c>
      <c r="I23" s="539"/>
      <c r="J23" s="537"/>
      <c r="K23" s="536">
        <f>ROUND(1*3.281*C23*1.25,0)</f>
        <v>1673</v>
      </c>
      <c r="L23" s="539"/>
      <c r="M23" s="537"/>
      <c r="N23" s="536">
        <f>ROUND(1*3.281*C23*1.45,0)</f>
        <v>1941</v>
      </c>
      <c r="O23" s="539"/>
      <c r="P23" s="537"/>
      <c r="Q23" s="352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</row>
    <row r="24" spans="1:31" s="342" customFormat="1" x14ac:dyDescent="0.15">
      <c r="A24" s="344"/>
      <c r="B24" s="379">
        <v>150</v>
      </c>
      <c r="C24" s="534"/>
      <c r="D24" s="535"/>
      <c r="E24" s="534"/>
      <c r="F24" s="538"/>
      <c r="G24" s="535"/>
      <c r="H24" s="534"/>
      <c r="I24" s="538"/>
      <c r="J24" s="535"/>
      <c r="K24" s="534"/>
      <c r="L24" s="538"/>
      <c r="M24" s="535"/>
      <c r="N24" s="534"/>
      <c r="O24" s="538"/>
      <c r="P24" s="535"/>
      <c r="Q24" s="352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</row>
    <row r="25" spans="1:31" s="342" customFormat="1" x14ac:dyDescent="0.15">
      <c r="A25" s="344"/>
      <c r="B25" s="384" t="s">
        <v>2</v>
      </c>
      <c r="C25" s="536">
        <v>492</v>
      </c>
      <c r="D25" s="537"/>
      <c r="E25" s="536">
        <f>ROUND(C25*1.25,0)</f>
        <v>615</v>
      </c>
      <c r="F25" s="539"/>
      <c r="G25" s="537"/>
      <c r="H25" s="536">
        <f>ROUND(C25*1.45,0)</f>
        <v>713</v>
      </c>
      <c r="I25" s="539"/>
      <c r="J25" s="537"/>
      <c r="K25" s="536">
        <f>ROUND(1*3.281*C25*1.25,0)</f>
        <v>2018</v>
      </c>
      <c r="L25" s="539"/>
      <c r="M25" s="537"/>
      <c r="N25" s="536">
        <f>ROUND(1*3.281*C25*1.45,0)</f>
        <v>2341</v>
      </c>
      <c r="O25" s="539"/>
      <c r="P25" s="537"/>
      <c r="Q25" s="352"/>
      <c r="R25" s="341"/>
      <c r="S25" s="341"/>
      <c r="T25" s="341"/>
      <c r="U25" s="341"/>
      <c r="V25" s="341"/>
      <c r="W25" s="341"/>
      <c r="X25" s="341"/>
      <c r="Y25" s="341"/>
      <c r="Z25" s="341"/>
      <c r="AA25" s="341"/>
      <c r="AB25" s="341"/>
    </row>
    <row r="26" spans="1:31" s="342" customFormat="1" x14ac:dyDescent="0.15">
      <c r="A26" s="344"/>
      <c r="B26" s="379">
        <v>200</v>
      </c>
      <c r="C26" s="534"/>
      <c r="D26" s="535"/>
      <c r="E26" s="534"/>
      <c r="F26" s="538"/>
      <c r="G26" s="535"/>
      <c r="H26" s="534"/>
      <c r="I26" s="538"/>
      <c r="J26" s="535"/>
      <c r="K26" s="534"/>
      <c r="L26" s="538"/>
      <c r="M26" s="535"/>
      <c r="N26" s="534"/>
      <c r="O26" s="538"/>
      <c r="P26" s="535"/>
      <c r="Q26" s="352"/>
      <c r="R26" s="341"/>
      <c r="S26" s="341"/>
      <c r="T26" s="341"/>
      <c r="U26" s="341"/>
      <c r="V26" s="341"/>
      <c r="W26" s="341"/>
      <c r="X26" s="341"/>
      <c r="Y26" s="341"/>
      <c r="Z26" s="341"/>
      <c r="AA26" s="341"/>
      <c r="AB26" s="341"/>
    </row>
    <row r="27" spans="1:31" s="342" customFormat="1" x14ac:dyDescent="0.15">
      <c r="A27" s="344"/>
      <c r="B27" s="384" t="s">
        <v>3</v>
      </c>
      <c r="C27" s="536">
        <v>660</v>
      </c>
      <c r="D27" s="537"/>
      <c r="E27" s="536">
        <f>ROUND(C27*1.25,0)</f>
        <v>825</v>
      </c>
      <c r="F27" s="539"/>
      <c r="G27" s="537"/>
      <c r="H27" s="536">
        <f>ROUND(C27*1.45,0)</f>
        <v>957</v>
      </c>
      <c r="I27" s="539"/>
      <c r="J27" s="537"/>
      <c r="K27" s="536">
        <f>ROUND(1*3.281*C27*1.25,0)</f>
        <v>2707</v>
      </c>
      <c r="L27" s="539"/>
      <c r="M27" s="537"/>
      <c r="N27" s="536">
        <f>ROUND(1*3.281*C27*1.45,0)</f>
        <v>3140</v>
      </c>
      <c r="O27" s="539"/>
      <c r="P27" s="537"/>
      <c r="Q27" s="352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</row>
    <row r="28" spans="1:31" s="342" customFormat="1" x14ac:dyDescent="0.15">
      <c r="A28" s="344"/>
      <c r="B28" s="379">
        <v>250</v>
      </c>
      <c r="C28" s="534"/>
      <c r="D28" s="535"/>
      <c r="E28" s="534"/>
      <c r="F28" s="538"/>
      <c r="G28" s="535"/>
      <c r="H28" s="534"/>
      <c r="I28" s="538"/>
      <c r="J28" s="535"/>
      <c r="K28" s="534"/>
      <c r="L28" s="538"/>
      <c r="M28" s="535"/>
      <c r="N28" s="534"/>
      <c r="O28" s="538"/>
      <c r="P28" s="535"/>
      <c r="Q28" s="352"/>
      <c r="R28" s="341"/>
      <c r="S28" s="341"/>
      <c r="T28" s="341"/>
      <c r="U28" s="341"/>
      <c r="V28" s="341"/>
      <c r="W28" s="341"/>
      <c r="X28" s="341"/>
      <c r="Y28" s="341"/>
      <c r="Z28" s="341"/>
      <c r="AA28" s="341"/>
      <c r="AB28" s="341"/>
    </row>
    <row r="29" spans="1:31" s="342" customFormat="1" x14ac:dyDescent="0.15">
      <c r="A29" s="344"/>
      <c r="B29" s="384" t="s">
        <v>4</v>
      </c>
      <c r="C29" s="536">
        <v>744</v>
      </c>
      <c r="D29" s="537"/>
      <c r="E29" s="536">
        <f>ROUND(C29*1.25,0)</f>
        <v>930</v>
      </c>
      <c r="F29" s="539"/>
      <c r="G29" s="537"/>
      <c r="H29" s="536">
        <f>ROUND(C29*1.45,0)</f>
        <v>1079</v>
      </c>
      <c r="I29" s="539"/>
      <c r="J29" s="537"/>
      <c r="K29" s="536">
        <f>ROUND(1*3.281*C29*1.25,0)</f>
        <v>3051</v>
      </c>
      <c r="L29" s="539"/>
      <c r="M29" s="537"/>
      <c r="N29" s="536">
        <f>ROUND(1*3.281*C29*1.45,0)</f>
        <v>3540</v>
      </c>
      <c r="O29" s="539"/>
      <c r="P29" s="537"/>
      <c r="Q29" s="352"/>
      <c r="R29" s="341"/>
      <c r="S29" s="341"/>
      <c r="T29" s="341"/>
      <c r="U29" s="341"/>
      <c r="V29" s="341"/>
      <c r="W29" s="341"/>
      <c r="X29" s="341"/>
      <c r="Y29" s="341"/>
      <c r="Z29" s="341"/>
      <c r="AA29" s="341"/>
      <c r="AB29" s="341"/>
    </row>
    <row r="30" spans="1:31" s="342" customFormat="1" x14ac:dyDescent="0.15">
      <c r="A30" s="344"/>
      <c r="B30" s="379">
        <v>300</v>
      </c>
      <c r="C30" s="534"/>
      <c r="D30" s="535"/>
      <c r="E30" s="534"/>
      <c r="F30" s="538"/>
      <c r="G30" s="535"/>
      <c r="H30" s="534"/>
      <c r="I30" s="538"/>
      <c r="J30" s="535"/>
      <c r="K30" s="534"/>
      <c r="L30" s="538"/>
      <c r="M30" s="535"/>
      <c r="N30" s="534"/>
      <c r="O30" s="538"/>
      <c r="P30" s="535"/>
      <c r="Q30" s="352"/>
      <c r="R30" s="341"/>
      <c r="S30" s="341"/>
      <c r="T30" s="341"/>
      <c r="U30" s="341"/>
      <c r="V30" s="341"/>
      <c r="W30" s="341"/>
      <c r="X30" s="341"/>
      <c r="Y30" s="341"/>
      <c r="Z30" s="341"/>
      <c r="AA30" s="341"/>
      <c r="AB30" s="341"/>
    </row>
    <row r="31" spans="1:31" s="342" customFormat="1" x14ac:dyDescent="0.15">
      <c r="A31" s="344"/>
      <c r="B31" s="384" t="s">
        <v>5</v>
      </c>
      <c r="C31" s="536">
        <v>828</v>
      </c>
      <c r="D31" s="537"/>
      <c r="E31" s="536">
        <f>ROUND(C31*1.25,0)</f>
        <v>1035</v>
      </c>
      <c r="F31" s="539"/>
      <c r="G31" s="537"/>
      <c r="H31" s="536">
        <f>ROUND(C31*1.45,0)</f>
        <v>1201</v>
      </c>
      <c r="I31" s="539"/>
      <c r="J31" s="537"/>
      <c r="K31" s="536">
        <f>ROUND(1*3.281*C31*1.25,0)</f>
        <v>3396</v>
      </c>
      <c r="L31" s="539"/>
      <c r="M31" s="537"/>
      <c r="N31" s="536">
        <f>ROUND(1*3.281*C31*1.45,0)</f>
        <v>3939</v>
      </c>
      <c r="O31" s="539"/>
      <c r="P31" s="537"/>
      <c r="Q31" s="352"/>
      <c r="R31" s="341"/>
      <c r="S31" s="341"/>
      <c r="T31" s="341"/>
      <c r="U31" s="341"/>
      <c r="V31" s="341"/>
      <c r="W31" s="341"/>
      <c r="X31" s="341"/>
      <c r="Y31" s="341"/>
      <c r="Z31" s="341"/>
      <c r="AA31" s="341"/>
      <c r="AB31" s="341"/>
    </row>
    <row r="32" spans="1:31" s="342" customFormat="1" x14ac:dyDescent="0.15">
      <c r="A32" s="344"/>
      <c r="B32" s="379">
        <v>350</v>
      </c>
      <c r="C32" s="534"/>
      <c r="D32" s="535"/>
      <c r="E32" s="534"/>
      <c r="F32" s="538"/>
      <c r="G32" s="535"/>
      <c r="H32" s="534"/>
      <c r="I32" s="538"/>
      <c r="J32" s="535"/>
      <c r="K32" s="534"/>
      <c r="L32" s="538"/>
      <c r="M32" s="535"/>
      <c r="N32" s="534"/>
      <c r="O32" s="538"/>
      <c r="P32" s="535"/>
      <c r="Q32" s="352"/>
      <c r="R32" s="341"/>
      <c r="S32" s="341"/>
      <c r="T32" s="341"/>
      <c r="U32" s="341"/>
      <c r="V32" s="341"/>
      <c r="W32" s="341"/>
      <c r="X32" s="341"/>
      <c r="Y32" s="341"/>
      <c r="Z32" s="341"/>
      <c r="AA32" s="341"/>
      <c r="AB32" s="341"/>
    </row>
    <row r="33" spans="1:31" s="342" customFormat="1" x14ac:dyDescent="0.15">
      <c r="A33" s="344"/>
      <c r="B33" s="384" t="s">
        <v>6</v>
      </c>
      <c r="C33" s="536">
        <v>996</v>
      </c>
      <c r="D33" s="537"/>
      <c r="E33" s="536">
        <f>ROUND(C33*1.25,0)</f>
        <v>1245</v>
      </c>
      <c r="F33" s="539"/>
      <c r="G33" s="537"/>
      <c r="H33" s="536">
        <f>ROUND(C33*1.45,0)</f>
        <v>1444</v>
      </c>
      <c r="I33" s="539"/>
      <c r="J33" s="537"/>
      <c r="K33" s="536">
        <f>ROUND(1*3.281*C33*1.25,0)</f>
        <v>4085</v>
      </c>
      <c r="L33" s="539"/>
      <c r="M33" s="537"/>
      <c r="N33" s="536">
        <f>ROUND(1*3.281*C33*1.45,0)</f>
        <v>4738</v>
      </c>
      <c r="O33" s="539"/>
      <c r="P33" s="537"/>
      <c r="Q33" s="352"/>
      <c r="R33" s="341"/>
      <c r="S33" s="341"/>
      <c r="T33" s="341"/>
      <c r="U33" s="341"/>
      <c r="V33" s="341"/>
      <c r="W33" s="341"/>
      <c r="X33" s="341"/>
      <c r="Y33" s="341"/>
      <c r="Z33" s="341"/>
      <c r="AA33" s="341"/>
      <c r="AB33" s="341"/>
    </row>
    <row r="34" spans="1:31" s="342" customFormat="1" x14ac:dyDescent="0.15">
      <c r="A34" s="344"/>
      <c r="B34" s="379">
        <v>400</v>
      </c>
      <c r="C34" s="534"/>
      <c r="D34" s="535"/>
      <c r="E34" s="534"/>
      <c r="F34" s="538"/>
      <c r="G34" s="535"/>
      <c r="H34" s="534"/>
      <c r="I34" s="538"/>
      <c r="J34" s="535"/>
      <c r="K34" s="534"/>
      <c r="L34" s="538"/>
      <c r="M34" s="535"/>
      <c r="N34" s="534"/>
      <c r="O34" s="538"/>
      <c r="P34" s="535"/>
      <c r="Q34" s="352"/>
      <c r="R34" s="341"/>
      <c r="S34" s="341"/>
      <c r="T34" s="341"/>
      <c r="U34" s="341"/>
      <c r="V34" s="341"/>
      <c r="W34" s="341"/>
      <c r="X34" s="341"/>
      <c r="Y34" s="341"/>
      <c r="Z34" s="341"/>
      <c r="AA34" s="341"/>
      <c r="AB34" s="341"/>
    </row>
    <row r="35" spans="1:31" s="342" customFormat="1" x14ac:dyDescent="0.15">
      <c r="A35" s="344"/>
      <c r="B35" s="384" t="s">
        <v>7</v>
      </c>
      <c r="C35" s="536">
        <v>1080</v>
      </c>
      <c r="D35" s="537"/>
      <c r="E35" s="536">
        <f>ROUND(C35*1.25,0)</f>
        <v>1350</v>
      </c>
      <c r="F35" s="539"/>
      <c r="G35" s="537"/>
      <c r="H35" s="536">
        <f>ROUND(C35*1.45,0)</f>
        <v>1566</v>
      </c>
      <c r="I35" s="539"/>
      <c r="J35" s="537"/>
      <c r="K35" s="536">
        <f>ROUND(1*3.281*C35*1.25,0)</f>
        <v>4429</v>
      </c>
      <c r="L35" s="539"/>
      <c r="M35" s="537"/>
      <c r="N35" s="536">
        <f>ROUND(1*3.281*C35*1.45,0)</f>
        <v>5138</v>
      </c>
      <c r="O35" s="539"/>
      <c r="P35" s="537"/>
      <c r="Q35" s="352"/>
      <c r="R35" s="341"/>
      <c r="S35" s="341"/>
      <c r="T35" s="341"/>
      <c r="U35" s="341"/>
      <c r="V35" s="341"/>
      <c r="W35" s="341"/>
      <c r="X35" s="341"/>
      <c r="Y35" s="341"/>
      <c r="Z35" s="341"/>
      <c r="AA35" s="341"/>
      <c r="AB35" s="341"/>
    </row>
    <row r="36" spans="1:31" s="342" customFormat="1" x14ac:dyDescent="0.15">
      <c r="A36" s="344"/>
      <c r="B36" s="379">
        <v>450</v>
      </c>
      <c r="C36" s="534"/>
      <c r="D36" s="535"/>
      <c r="E36" s="534"/>
      <c r="F36" s="538"/>
      <c r="G36" s="535"/>
      <c r="H36" s="534"/>
      <c r="I36" s="538"/>
      <c r="J36" s="535"/>
      <c r="K36" s="534"/>
      <c r="L36" s="538"/>
      <c r="M36" s="535"/>
      <c r="N36" s="534"/>
      <c r="O36" s="538"/>
      <c r="P36" s="535"/>
      <c r="Q36" s="352"/>
      <c r="R36" s="341"/>
      <c r="S36" s="341"/>
      <c r="T36" s="341"/>
      <c r="U36" s="341"/>
      <c r="V36" s="341"/>
      <c r="W36" s="341"/>
      <c r="X36" s="341"/>
      <c r="Y36" s="341"/>
      <c r="Z36" s="341"/>
      <c r="AA36" s="341"/>
      <c r="AB36" s="341"/>
    </row>
    <row r="37" spans="1:31" s="342" customFormat="1" x14ac:dyDescent="0.15">
      <c r="A37" s="344"/>
      <c r="B37" s="384" t="s">
        <v>8</v>
      </c>
      <c r="C37" s="536">
        <v>1164</v>
      </c>
      <c r="D37" s="537"/>
      <c r="E37" s="536">
        <f>ROUND(C37*1.25,0)</f>
        <v>1455</v>
      </c>
      <c r="F37" s="539"/>
      <c r="G37" s="537"/>
      <c r="H37" s="536">
        <f>ROUND(C37*1.45,0)</f>
        <v>1688</v>
      </c>
      <c r="I37" s="539"/>
      <c r="J37" s="537"/>
      <c r="K37" s="536">
        <f>ROUND(1*3.281*C37*1.25,0)</f>
        <v>4774</v>
      </c>
      <c r="L37" s="539"/>
      <c r="M37" s="537"/>
      <c r="N37" s="536">
        <f>ROUND(1*3.281*C37*1.45,0)</f>
        <v>5538</v>
      </c>
      <c r="O37" s="539"/>
      <c r="P37" s="537"/>
      <c r="Q37" s="352"/>
      <c r="R37" s="341"/>
      <c r="S37" s="341"/>
      <c r="T37" s="341"/>
      <c r="U37" s="341"/>
      <c r="V37" s="341"/>
      <c r="W37" s="341"/>
      <c r="X37" s="341"/>
      <c r="Y37" s="341"/>
      <c r="Z37" s="341"/>
      <c r="AA37" s="341"/>
      <c r="AB37" s="341"/>
    </row>
    <row r="38" spans="1:31" s="342" customFormat="1" x14ac:dyDescent="0.15">
      <c r="A38" s="344"/>
      <c r="B38" s="379">
        <v>500</v>
      </c>
      <c r="C38" s="534"/>
      <c r="D38" s="535"/>
      <c r="E38" s="534"/>
      <c r="F38" s="538"/>
      <c r="G38" s="535"/>
      <c r="H38" s="534"/>
      <c r="I38" s="538"/>
      <c r="J38" s="535"/>
      <c r="K38" s="534"/>
      <c r="L38" s="538"/>
      <c r="M38" s="535"/>
      <c r="N38" s="534"/>
      <c r="O38" s="538"/>
      <c r="P38" s="535"/>
      <c r="Q38" s="352"/>
      <c r="R38" s="341"/>
      <c r="S38" s="341"/>
      <c r="T38" s="341"/>
      <c r="U38" s="341"/>
      <c r="V38" s="341"/>
      <c r="W38" s="341"/>
      <c r="X38" s="341"/>
      <c r="Y38" s="341"/>
      <c r="Z38" s="341"/>
      <c r="AA38" s="341"/>
      <c r="AB38" s="341"/>
    </row>
    <row r="39" spans="1:31" s="342" customFormat="1" x14ac:dyDescent="0.15">
      <c r="A39" s="344"/>
      <c r="B39" s="384" t="s">
        <v>9</v>
      </c>
      <c r="C39" s="536">
        <v>1332</v>
      </c>
      <c r="D39" s="537"/>
      <c r="E39" s="536">
        <f>ROUND(C39*1.25,0)</f>
        <v>1665</v>
      </c>
      <c r="F39" s="539"/>
      <c r="G39" s="537"/>
      <c r="H39" s="536">
        <f>ROUND(C39*1.45,0)</f>
        <v>1931</v>
      </c>
      <c r="I39" s="539"/>
      <c r="J39" s="537"/>
      <c r="K39" s="536">
        <f>ROUND(1*3.281*C39*1.25,0)</f>
        <v>5463</v>
      </c>
      <c r="L39" s="539"/>
      <c r="M39" s="537"/>
      <c r="N39" s="536">
        <f>ROUND(1*3.281*C39*1.45,0)</f>
        <v>6337</v>
      </c>
      <c r="O39" s="539"/>
      <c r="P39" s="537"/>
      <c r="Q39" s="352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</row>
    <row r="40" spans="1:31" s="342" customFormat="1" x14ac:dyDescent="0.15">
      <c r="A40" s="344"/>
      <c r="B40" s="379">
        <v>550</v>
      </c>
      <c r="C40" s="534"/>
      <c r="D40" s="535"/>
      <c r="E40" s="534"/>
      <c r="F40" s="538"/>
      <c r="G40" s="535"/>
      <c r="H40" s="534"/>
      <c r="I40" s="538"/>
      <c r="J40" s="535"/>
      <c r="K40" s="534"/>
      <c r="L40" s="538"/>
      <c r="M40" s="535"/>
      <c r="N40" s="534"/>
      <c r="O40" s="538"/>
      <c r="P40" s="535"/>
      <c r="Q40" s="352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</row>
    <row r="41" spans="1:31" s="342" customFormat="1" x14ac:dyDescent="0.15">
      <c r="A41" s="344"/>
      <c r="B41" s="384" t="s">
        <v>10</v>
      </c>
      <c r="C41" s="536">
        <v>1416</v>
      </c>
      <c r="D41" s="537"/>
      <c r="E41" s="536">
        <f>ROUND(C41*1.25,0)</f>
        <v>1770</v>
      </c>
      <c r="F41" s="539"/>
      <c r="G41" s="537"/>
      <c r="H41" s="536">
        <f>ROUND(C41*1.45,0)</f>
        <v>2053</v>
      </c>
      <c r="I41" s="539"/>
      <c r="J41" s="537"/>
      <c r="K41" s="536">
        <f>ROUND(1*3.281*C41*1.25,0)</f>
        <v>5807</v>
      </c>
      <c r="L41" s="539"/>
      <c r="M41" s="537"/>
      <c r="N41" s="536">
        <f>ROUND(1*3.281*C41*1.45,0)</f>
        <v>6737</v>
      </c>
      <c r="O41" s="539"/>
      <c r="P41" s="537"/>
      <c r="Q41" s="352"/>
      <c r="R41" s="341"/>
      <c r="S41" s="341"/>
      <c r="T41" s="341"/>
      <c r="U41" s="341"/>
      <c r="V41" s="341"/>
      <c r="W41" s="341"/>
      <c r="X41" s="341"/>
      <c r="Y41" s="341"/>
      <c r="Z41" s="341"/>
      <c r="AA41" s="341"/>
      <c r="AB41" s="341"/>
    </row>
    <row r="42" spans="1:31" s="342" customFormat="1" x14ac:dyDescent="0.15">
      <c r="A42" s="344"/>
      <c r="B42" s="379">
        <v>600</v>
      </c>
      <c r="C42" s="534"/>
      <c r="D42" s="535"/>
      <c r="E42" s="534"/>
      <c r="F42" s="538"/>
      <c r="G42" s="535"/>
      <c r="H42" s="534"/>
      <c r="I42" s="538"/>
      <c r="J42" s="535"/>
      <c r="K42" s="534"/>
      <c r="L42" s="538"/>
      <c r="M42" s="535"/>
      <c r="N42" s="534"/>
      <c r="O42" s="538"/>
      <c r="P42" s="535"/>
      <c r="Q42" s="352"/>
      <c r="R42" s="341"/>
      <c r="S42" s="341"/>
      <c r="T42" s="341"/>
      <c r="U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</row>
    <row r="43" spans="1:31" x14ac:dyDescent="0.15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</row>
    <row r="44" spans="1:31" x14ac:dyDescent="0.15">
      <c r="B44" s="353" t="s">
        <v>23</v>
      </c>
      <c r="C44" s="345" t="s">
        <v>24</v>
      </c>
      <c r="D44" s="345"/>
      <c r="E44" s="351"/>
      <c r="H44" s="345"/>
      <c r="I44" s="345"/>
      <c r="J44" s="345"/>
      <c r="K44" s="345"/>
      <c r="L44" s="345"/>
      <c r="O44" s="345"/>
      <c r="P44" s="348" t="s">
        <v>223</v>
      </c>
      <c r="Q44" s="345"/>
      <c r="S44" s="347"/>
      <c r="T44" s="345"/>
      <c r="U44" s="345"/>
      <c r="V44" s="345"/>
      <c r="W44" s="345"/>
      <c r="X44" s="345"/>
      <c r="Y44" s="345"/>
      <c r="AB44" s="342"/>
    </row>
    <row r="45" spans="1:31" x14ac:dyDescent="0.15">
      <c r="A45" s="351"/>
      <c r="B45" s="351"/>
      <c r="C45" s="353" t="s">
        <v>25</v>
      </c>
      <c r="D45" s="345"/>
      <c r="E45" s="351"/>
      <c r="H45" s="345"/>
      <c r="I45" s="345"/>
      <c r="J45" s="345"/>
      <c r="K45" s="345"/>
      <c r="L45" s="345"/>
      <c r="N45" s="345"/>
      <c r="O45" s="345"/>
      <c r="P45" s="345"/>
      <c r="Q45" s="345"/>
      <c r="R45" s="345"/>
      <c r="S45" s="347"/>
      <c r="T45" s="345"/>
      <c r="U45" s="345"/>
      <c r="V45" s="345"/>
      <c r="W45" s="345"/>
      <c r="X45" s="345"/>
      <c r="Y45" s="345"/>
      <c r="Z45" s="345"/>
      <c r="AA45" s="345"/>
      <c r="AB45" s="342"/>
    </row>
    <row r="46" spans="1:31" x14ac:dyDescent="0.15">
      <c r="A46" s="351"/>
      <c r="B46" s="351"/>
      <c r="D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5"/>
    </row>
  </sheetData>
  <mergeCells count="133">
    <mergeCell ref="C20:D20"/>
    <mergeCell ref="E20:G20"/>
    <mergeCell ref="K20:M20"/>
    <mergeCell ref="N20:P20"/>
    <mergeCell ref="C23:D23"/>
    <mergeCell ref="E23:G23"/>
    <mergeCell ref="H23:J23"/>
    <mergeCell ref="K23:M23"/>
    <mergeCell ref="N23:P23"/>
    <mergeCell ref="C21:D21"/>
    <mergeCell ref="H17:J17"/>
    <mergeCell ref="K17:M17"/>
    <mergeCell ref="N17:P17"/>
    <mergeCell ref="C18:D18"/>
    <mergeCell ref="E18:G18"/>
    <mergeCell ref="C19:D19"/>
    <mergeCell ref="H18:J18"/>
    <mergeCell ref="K18:M18"/>
    <mergeCell ref="N18:P18"/>
    <mergeCell ref="E21:G21"/>
    <mergeCell ref="H19:J19"/>
    <mergeCell ref="K16:P16"/>
    <mergeCell ref="C17:D17"/>
    <mergeCell ref="E17:G17"/>
    <mergeCell ref="H21:J21"/>
    <mergeCell ref="K21:M21"/>
    <mergeCell ref="N21:P21"/>
    <mergeCell ref="E19:G19"/>
    <mergeCell ref="N19:P19"/>
    <mergeCell ref="C22:D22"/>
    <mergeCell ref="E22:G22"/>
    <mergeCell ref="C24:D24"/>
    <mergeCell ref="E24:G24"/>
    <mergeCell ref="K22:M22"/>
    <mergeCell ref="B16:B18"/>
    <mergeCell ref="C16:J16"/>
    <mergeCell ref="H24:J24"/>
    <mergeCell ref="H20:J20"/>
    <mergeCell ref="H22:J22"/>
    <mergeCell ref="C26:D26"/>
    <mergeCell ref="E26:G26"/>
    <mergeCell ref="H26:J26"/>
    <mergeCell ref="K26:M26"/>
    <mergeCell ref="N26:P26"/>
    <mergeCell ref="N25:P25"/>
    <mergeCell ref="C25:D25"/>
    <mergeCell ref="E25:G25"/>
    <mergeCell ref="K24:M24"/>
    <mergeCell ref="N24:P24"/>
    <mergeCell ref="H25:J25"/>
    <mergeCell ref="K25:M25"/>
    <mergeCell ref="K19:M19"/>
    <mergeCell ref="N22:P22"/>
    <mergeCell ref="C27:D27"/>
    <mergeCell ref="E27:G27"/>
    <mergeCell ref="H27:J27"/>
    <mergeCell ref="K27:M27"/>
    <mergeCell ref="N27:P27"/>
    <mergeCell ref="C28:D28"/>
    <mergeCell ref="E28:G28"/>
    <mergeCell ref="H28:J28"/>
    <mergeCell ref="K28:M28"/>
    <mergeCell ref="N28:P28"/>
    <mergeCell ref="C39:D39"/>
    <mergeCell ref="E39:G39"/>
    <mergeCell ref="H39:J39"/>
    <mergeCell ref="K39:M39"/>
    <mergeCell ref="N39:P39"/>
    <mergeCell ref="C29:D29"/>
    <mergeCell ref="E29:G29"/>
    <mergeCell ref="H29:J29"/>
    <mergeCell ref="K29:M29"/>
    <mergeCell ref="N29:P29"/>
    <mergeCell ref="C41:D41"/>
    <mergeCell ref="E41:G41"/>
    <mergeCell ref="H41:J41"/>
    <mergeCell ref="K41:M41"/>
    <mergeCell ref="N41:P41"/>
    <mergeCell ref="C31:D31"/>
    <mergeCell ref="E31:G31"/>
    <mergeCell ref="H31:J31"/>
    <mergeCell ref="K31:M31"/>
    <mergeCell ref="N31:P31"/>
    <mergeCell ref="C42:D42"/>
    <mergeCell ref="E42:G42"/>
    <mergeCell ref="H42:J42"/>
    <mergeCell ref="K42:M42"/>
    <mergeCell ref="N42:P42"/>
    <mergeCell ref="C33:D33"/>
    <mergeCell ref="E33:G33"/>
    <mergeCell ref="H33:J33"/>
    <mergeCell ref="K33:M33"/>
    <mergeCell ref="N33:P33"/>
    <mergeCell ref="C38:D38"/>
    <mergeCell ref="E38:G38"/>
    <mergeCell ref="H38:J38"/>
    <mergeCell ref="K38:M38"/>
    <mergeCell ref="N38:P38"/>
    <mergeCell ref="C35:D35"/>
    <mergeCell ref="E35:G35"/>
    <mergeCell ref="H35:J35"/>
    <mergeCell ref="K35:M35"/>
    <mergeCell ref="N35:P35"/>
    <mergeCell ref="C32:D32"/>
    <mergeCell ref="E32:G32"/>
    <mergeCell ref="H32:J32"/>
    <mergeCell ref="K32:M32"/>
    <mergeCell ref="N32:P32"/>
    <mergeCell ref="C30:D30"/>
    <mergeCell ref="E30:G30"/>
    <mergeCell ref="H30:J30"/>
    <mergeCell ref="K30:M30"/>
    <mergeCell ref="N30:P30"/>
    <mergeCell ref="C40:D40"/>
    <mergeCell ref="E40:G40"/>
    <mergeCell ref="H40:J40"/>
    <mergeCell ref="K40:M40"/>
    <mergeCell ref="N40:P40"/>
    <mergeCell ref="C34:D34"/>
    <mergeCell ref="E34:G34"/>
    <mergeCell ref="H34:J34"/>
    <mergeCell ref="K34:M34"/>
    <mergeCell ref="N34:P34"/>
    <mergeCell ref="C37:D37"/>
    <mergeCell ref="E37:G37"/>
    <mergeCell ref="H37:J37"/>
    <mergeCell ref="K37:M37"/>
    <mergeCell ref="N37:P37"/>
    <mergeCell ref="C36:D36"/>
    <mergeCell ref="E36:G36"/>
    <mergeCell ref="H36:J36"/>
    <mergeCell ref="K36:M36"/>
    <mergeCell ref="N36:P36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45A73-979E-614F-9E06-544243799D15}">
  <sheetPr>
    <tabColor theme="5" tint="0.79998168889431442"/>
  </sheetPr>
  <dimension ref="A1:AS205"/>
  <sheetViews>
    <sheetView showGridLines="0" zoomScaleNormal="100" workbookViewId="0">
      <selection activeCell="Y43" sqref="Y43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224</v>
      </c>
      <c r="H3" s="225"/>
      <c r="I3" s="225"/>
      <c r="J3" s="225"/>
      <c r="K3" s="225"/>
      <c r="L3" s="225"/>
      <c r="M3" s="225"/>
      <c r="N3" s="226"/>
      <c r="O3" s="467" t="s">
        <v>233</v>
      </c>
      <c r="P3" s="227" t="s">
        <v>99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302</v>
      </c>
      <c r="H4" s="225"/>
      <c r="I4" s="225"/>
      <c r="J4" s="225"/>
      <c r="K4" s="225"/>
      <c r="L4" s="225"/>
      <c r="M4" s="225"/>
      <c r="N4" s="226"/>
      <c r="O4" s="467" t="s">
        <v>233</v>
      </c>
      <c r="P4" s="227" t="s">
        <v>303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38" t="s">
        <v>0</v>
      </c>
      <c r="B8" s="269" t="s">
        <v>28</v>
      </c>
      <c r="C8" s="338" t="s">
        <v>1</v>
      </c>
      <c r="D8" s="338" t="s">
        <v>2</v>
      </c>
      <c r="E8" s="338" t="s">
        <v>3</v>
      </c>
      <c r="F8" s="269" t="s">
        <v>4</v>
      </c>
      <c r="G8" s="338" t="s">
        <v>5</v>
      </c>
      <c r="H8" s="338" t="s">
        <v>6</v>
      </c>
      <c r="I8" s="338" t="s">
        <v>7</v>
      </c>
      <c r="J8" s="338" t="s">
        <v>8</v>
      </c>
      <c r="K8" s="269" t="s">
        <v>9</v>
      </c>
      <c r="L8" s="338" t="s">
        <v>10</v>
      </c>
      <c r="M8" s="338" t="s">
        <v>11</v>
      </c>
      <c r="N8" s="338" t="s">
        <v>12</v>
      </c>
      <c r="O8" s="338" t="s">
        <v>13</v>
      </c>
      <c r="P8" s="338" t="s">
        <v>14</v>
      </c>
      <c r="Q8" s="338" t="s">
        <v>15</v>
      </c>
      <c r="R8" s="338" t="s">
        <v>16</v>
      </c>
      <c r="S8" s="269" t="s">
        <v>17</v>
      </c>
      <c r="T8" s="33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/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138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38" t="s">
        <v>1</v>
      </c>
      <c r="B12" s="312"/>
      <c r="C12" s="313"/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138</v>
      </c>
      <c r="C13" s="317">
        <v>138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38" t="s">
        <v>2</v>
      </c>
      <c r="B14" s="320"/>
      <c r="C14" s="321"/>
      <c r="D14" s="322"/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157</v>
      </c>
      <c r="C15" s="309">
        <v>157</v>
      </c>
      <c r="D15" s="310">
        <v>168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38" t="s">
        <v>3</v>
      </c>
      <c r="B16" s="312"/>
      <c r="C16" s="313"/>
      <c r="D16" s="314"/>
      <c r="E16" s="315"/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175</v>
      </c>
      <c r="C17" s="309">
        <v>175</v>
      </c>
      <c r="D17" s="310">
        <v>184</v>
      </c>
      <c r="E17" s="311">
        <v>197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/>
      <c r="C18" s="313"/>
      <c r="D18" s="314"/>
      <c r="E18" s="315"/>
      <c r="F18" s="313"/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190</v>
      </c>
      <c r="C19" s="317">
        <v>190</v>
      </c>
      <c r="D19" s="318">
        <v>212</v>
      </c>
      <c r="E19" s="319">
        <v>221</v>
      </c>
      <c r="F19" s="317">
        <v>239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38" t="s">
        <v>5</v>
      </c>
      <c r="B20" s="320"/>
      <c r="C20" s="321"/>
      <c r="D20" s="322"/>
      <c r="E20" s="323"/>
      <c r="F20" s="321"/>
      <c r="G20" s="322"/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208</v>
      </c>
      <c r="C21" s="309">
        <v>208</v>
      </c>
      <c r="D21" s="310">
        <v>236</v>
      </c>
      <c r="E21" s="311">
        <v>250</v>
      </c>
      <c r="F21" s="309">
        <v>271</v>
      </c>
      <c r="G21" s="310">
        <v>289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38" t="s">
        <v>6</v>
      </c>
      <c r="B22" s="312"/>
      <c r="C22" s="313"/>
      <c r="D22" s="314"/>
      <c r="E22" s="315"/>
      <c r="F22" s="313"/>
      <c r="G22" s="314"/>
      <c r="H22" s="315"/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229</v>
      </c>
      <c r="C23" s="309">
        <v>229</v>
      </c>
      <c r="D23" s="310">
        <v>253</v>
      </c>
      <c r="E23" s="311">
        <v>280</v>
      </c>
      <c r="F23" s="309">
        <v>303</v>
      </c>
      <c r="G23" s="310">
        <v>317</v>
      </c>
      <c r="H23" s="311">
        <v>364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38" t="s">
        <v>7</v>
      </c>
      <c r="B24" s="312"/>
      <c r="C24" s="313"/>
      <c r="D24" s="314"/>
      <c r="E24" s="315"/>
      <c r="F24" s="313"/>
      <c r="G24" s="314"/>
      <c r="H24" s="315"/>
      <c r="I24" s="313"/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249</v>
      </c>
      <c r="C25" s="317">
        <v>249</v>
      </c>
      <c r="D25" s="318">
        <v>274</v>
      </c>
      <c r="E25" s="319">
        <v>296</v>
      </c>
      <c r="F25" s="317">
        <v>335</v>
      </c>
      <c r="G25" s="318">
        <v>346</v>
      </c>
      <c r="H25" s="319">
        <v>405</v>
      </c>
      <c r="I25" s="317">
        <v>450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38" t="s">
        <v>8</v>
      </c>
      <c r="B26" s="320"/>
      <c r="C26" s="321"/>
      <c r="D26" s="322"/>
      <c r="E26" s="323"/>
      <c r="F26" s="321"/>
      <c r="G26" s="322"/>
      <c r="H26" s="323"/>
      <c r="I26" s="321"/>
      <c r="J26" s="322"/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262</v>
      </c>
      <c r="C27" s="309">
        <v>262</v>
      </c>
      <c r="D27" s="310">
        <v>301</v>
      </c>
      <c r="E27" s="311">
        <v>317</v>
      </c>
      <c r="F27" s="309">
        <v>366</v>
      </c>
      <c r="G27" s="310">
        <v>381</v>
      </c>
      <c r="H27" s="311">
        <v>445</v>
      </c>
      <c r="I27" s="309">
        <v>492</v>
      </c>
      <c r="J27" s="310">
        <v>547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/>
      <c r="C28" s="313"/>
      <c r="D28" s="314"/>
      <c r="E28" s="315"/>
      <c r="F28" s="313"/>
      <c r="G28" s="314"/>
      <c r="H28" s="315"/>
      <c r="I28" s="313"/>
      <c r="J28" s="314"/>
      <c r="K28" s="315"/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286</v>
      </c>
      <c r="C29" s="309">
        <v>286</v>
      </c>
      <c r="D29" s="310">
        <v>317</v>
      </c>
      <c r="E29" s="311">
        <v>346</v>
      </c>
      <c r="F29" s="309">
        <v>400</v>
      </c>
      <c r="G29" s="310">
        <v>424</v>
      </c>
      <c r="H29" s="311">
        <v>486</v>
      </c>
      <c r="I29" s="309">
        <v>539</v>
      </c>
      <c r="J29" s="310">
        <v>597</v>
      </c>
      <c r="K29" s="311">
        <v>665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38" t="s">
        <v>10</v>
      </c>
      <c r="B30" s="312"/>
      <c r="C30" s="313"/>
      <c r="D30" s="314"/>
      <c r="E30" s="315"/>
      <c r="F30" s="313"/>
      <c r="G30" s="314"/>
      <c r="H30" s="315"/>
      <c r="I30" s="313"/>
      <c r="J30" s="314"/>
      <c r="K30" s="315"/>
      <c r="L30" s="313"/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303</v>
      </c>
      <c r="C31" s="317">
        <v>303</v>
      </c>
      <c r="D31" s="318">
        <v>338</v>
      </c>
      <c r="E31" s="319">
        <v>373</v>
      </c>
      <c r="F31" s="317">
        <v>422</v>
      </c>
      <c r="G31" s="318">
        <v>459</v>
      </c>
      <c r="H31" s="319">
        <v>512</v>
      </c>
      <c r="I31" s="317">
        <v>568</v>
      </c>
      <c r="J31" s="318">
        <v>626</v>
      </c>
      <c r="K31" s="319">
        <v>698</v>
      </c>
      <c r="L31" s="317">
        <v>768</v>
      </c>
      <c r="M31" s="318"/>
      <c r="N31" s="319"/>
      <c r="O31" s="317"/>
      <c r="P31" s="318"/>
      <c r="Q31" s="319"/>
      <c r="R31" s="317"/>
      <c r="S31" s="316"/>
      <c r="T31" s="317"/>
      <c r="U31" s="222">
        <v>1.33</v>
      </c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38" t="s">
        <v>11</v>
      </c>
      <c r="B32" s="320"/>
      <c r="C32" s="321"/>
      <c r="D32" s="322"/>
      <c r="E32" s="323"/>
      <c r="F32" s="321"/>
      <c r="G32" s="322"/>
      <c r="H32" s="323"/>
      <c r="I32" s="321"/>
      <c r="J32" s="322"/>
      <c r="K32" s="323"/>
      <c r="L32" s="321"/>
      <c r="M32" s="322"/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320</v>
      </c>
      <c r="C33" s="309">
        <v>320</v>
      </c>
      <c r="D33" s="310">
        <v>364</v>
      </c>
      <c r="E33" s="311">
        <v>403</v>
      </c>
      <c r="F33" s="309">
        <v>447</v>
      </c>
      <c r="G33" s="310">
        <v>495</v>
      </c>
      <c r="H33" s="311">
        <v>539</v>
      </c>
      <c r="I33" s="309">
        <v>596</v>
      </c>
      <c r="J33" s="310">
        <v>658</v>
      </c>
      <c r="K33" s="311">
        <v>730</v>
      </c>
      <c r="L33" s="309">
        <v>824</v>
      </c>
      <c r="M33" s="310">
        <v>892</v>
      </c>
      <c r="N33" s="311"/>
      <c r="O33" s="309"/>
      <c r="P33" s="310"/>
      <c r="Q33" s="311"/>
      <c r="R33" s="309"/>
      <c r="S33" s="308"/>
      <c r="T33" s="309"/>
      <c r="U33" s="222">
        <v>1.32</v>
      </c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38" t="s">
        <v>12</v>
      </c>
      <c r="B34" s="312"/>
      <c r="C34" s="313"/>
      <c r="D34" s="314"/>
      <c r="E34" s="315"/>
      <c r="F34" s="313"/>
      <c r="G34" s="314"/>
      <c r="H34" s="315"/>
      <c r="I34" s="313"/>
      <c r="J34" s="314"/>
      <c r="K34" s="315"/>
      <c r="L34" s="313"/>
      <c r="M34" s="314"/>
      <c r="N34" s="315"/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336</v>
      </c>
      <c r="C35" s="309">
        <v>336</v>
      </c>
      <c r="D35" s="310">
        <v>381</v>
      </c>
      <c r="E35" s="311">
        <v>433</v>
      </c>
      <c r="F35" s="309">
        <v>480</v>
      </c>
      <c r="G35" s="310">
        <v>531</v>
      </c>
      <c r="H35" s="311">
        <v>594</v>
      </c>
      <c r="I35" s="309">
        <v>657</v>
      </c>
      <c r="J35" s="310">
        <v>724</v>
      </c>
      <c r="K35" s="311">
        <v>765</v>
      </c>
      <c r="L35" s="309">
        <v>882</v>
      </c>
      <c r="M35" s="310">
        <v>954</v>
      </c>
      <c r="N35" s="311">
        <v>1027</v>
      </c>
      <c r="O35" s="309"/>
      <c r="P35" s="310"/>
      <c r="Q35" s="311"/>
      <c r="R35" s="309"/>
      <c r="S35" s="308"/>
      <c r="T35" s="309"/>
      <c r="U35" s="222">
        <v>1.31</v>
      </c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38" t="s">
        <v>13</v>
      </c>
      <c r="B36" s="312"/>
      <c r="C36" s="313"/>
      <c r="D36" s="314"/>
      <c r="E36" s="315"/>
      <c r="F36" s="313"/>
      <c r="G36" s="314"/>
      <c r="H36" s="315"/>
      <c r="I36" s="313"/>
      <c r="J36" s="314"/>
      <c r="K36" s="315"/>
      <c r="L36" s="313"/>
      <c r="M36" s="314"/>
      <c r="N36" s="315"/>
      <c r="O36" s="313"/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360</v>
      </c>
      <c r="C37" s="317">
        <v>360</v>
      </c>
      <c r="D37" s="318">
        <v>408</v>
      </c>
      <c r="E37" s="319">
        <v>463</v>
      </c>
      <c r="F37" s="317">
        <v>513</v>
      </c>
      <c r="G37" s="318">
        <v>568</v>
      </c>
      <c r="H37" s="319">
        <v>634</v>
      </c>
      <c r="I37" s="317">
        <v>703</v>
      </c>
      <c r="J37" s="318">
        <v>773</v>
      </c>
      <c r="K37" s="319">
        <v>815</v>
      </c>
      <c r="L37" s="317">
        <v>940</v>
      </c>
      <c r="M37" s="318">
        <v>1022</v>
      </c>
      <c r="N37" s="319">
        <v>1100</v>
      </c>
      <c r="O37" s="317">
        <v>1179</v>
      </c>
      <c r="P37" s="318"/>
      <c r="Q37" s="319"/>
      <c r="R37" s="317"/>
      <c r="S37" s="316"/>
      <c r="T37" s="317"/>
      <c r="U37" s="222">
        <v>1.31</v>
      </c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38" t="s">
        <v>14</v>
      </c>
      <c r="B38" s="320"/>
      <c r="C38" s="321"/>
      <c r="D38" s="322"/>
      <c r="E38" s="323"/>
      <c r="F38" s="321"/>
      <c r="G38" s="322"/>
      <c r="H38" s="323"/>
      <c r="I38" s="321"/>
      <c r="J38" s="322"/>
      <c r="K38" s="323"/>
      <c r="L38" s="321"/>
      <c r="M38" s="322"/>
      <c r="N38" s="323"/>
      <c r="O38" s="321"/>
      <c r="P38" s="322"/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376</v>
      </c>
      <c r="C39" s="309">
        <v>376</v>
      </c>
      <c r="D39" s="310">
        <v>426</v>
      </c>
      <c r="E39" s="311">
        <v>484</v>
      </c>
      <c r="F39" s="309">
        <v>533</v>
      </c>
      <c r="G39" s="310">
        <v>606</v>
      </c>
      <c r="H39" s="311">
        <v>661</v>
      </c>
      <c r="I39" s="309">
        <v>731</v>
      </c>
      <c r="J39" s="310">
        <v>805</v>
      </c>
      <c r="K39" s="311">
        <v>868</v>
      </c>
      <c r="L39" s="309">
        <v>975</v>
      </c>
      <c r="M39" s="310">
        <v>1057</v>
      </c>
      <c r="N39" s="311">
        <v>1138</v>
      </c>
      <c r="O39" s="309">
        <v>1219</v>
      </c>
      <c r="P39" s="310">
        <v>1300</v>
      </c>
      <c r="Q39" s="311"/>
      <c r="R39" s="309"/>
      <c r="S39" s="308"/>
      <c r="T39" s="309"/>
      <c r="U39" s="222">
        <v>1.27</v>
      </c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38" t="s">
        <v>15</v>
      </c>
      <c r="B40" s="312"/>
      <c r="C40" s="313"/>
      <c r="D40" s="314"/>
      <c r="E40" s="315"/>
      <c r="F40" s="313"/>
      <c r="G40" s="314"/>
      <c r="H40" s="315"/>
      <c r="I40" s="313"/>
      <c r="J40" s="314"/>
      <c r="K40" s="315"/>
      <c r="L40" s="313"/>
      <c r="M40" s="314"/>
      <c r="N40" s="315"/>
      <c r="O40" s="313"/>
      <c r="P40" s="314"/>
      <c r="Q40" s="315"/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389</v>
      </c>
      <c r="C41" s="309">
        <v>389</v>
      </c>
      <c r="D41" s="310">
        <v>449</v>
      </c>
      <c r="E41" s="311">
        <v>511</v>
      </c>
      <c r="F41" s="309">
        <v>566</v>
      </c>
      <c r="G41" s="310">
        <v>641</v>
      </c>
      <c r="H41" s="311">
        <v>701</v>
      </c>
      <c r="I41" s="309">
        <v>793</v>
      </c>
      <c r="J41" s="310">
        <v>871</v>
      </c>
      <c r="K41" s="311">
        <v>917</v>
      </c>
      <c r="L41" s="309">
        <v>1007</v>
      </c>
      <c r="M41" s="310">
        <v>1087</v>
      </c>
      <c r="N41" s="311">
        <v>1171</v>
      </c>
      <c r="O41" s="309">
        <v>1255</v>
      </c>
      <c r="P41" s="310">
        <v>1338</v>
      </c>
      <c r="Q41" s="311">
        <v>1422</v>
      </c>
      <c r="R41" s="309"/>
      <c r="S41" s="308"/>
      <c r="T41" s="309"/>
      <c r="U41" s="222">
        <v>1.23</v>
      </c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38" t="s">
        <v>16</v>
      </c>
      <c r="B42" s="312"/>
      <c r="C42" s="313"/>
      <c r="D42" s="314"/>
      <c r="E42" s="315"/>
      <c r="F42" s="313"/>
      <c r="G42" s="314"/>
      <c r="H42" s="315"/>
      <c r="I42" s="313"/>
      <c r="J42" s="314"/>
      <c r="K42" s="315"/>
      <c r="L42" s="313"/>
      <c r="M42" s="314"/>
      <c r="N42" s="315"/>
      <c r="O42" s="313"/>
      <c r="P42" s="314"/>
      <c r="Q42" s="315"/>
      <c r="R42" s="313"/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411</v>
      </c>
      <c r="C43" s="317">
        <v>411</v>
      </c>
      <c r="D43" s="318">
        <v>475</v>
      </c>
      <c r="E43" s="319">
        <v>540</v>
      </c>
      <c r="F43" s="317">
        <v>599</v>
      </c>
      <c r="G43" s="318">
        <v>678</v>
      </c>
      <c r="H43" s="319">
        <v>757</v>
      </c>
      <c r="I43" s="317">
        <v>836</v>
      </c>
      <c r="J43" s="318">
        <v>880</v>
      </c>
      <c r="K43" s="319">
        <v>967</v>
      </c>
      <c r="L43" s="317">
        <v>1061</v>
      </c>
      <c r="M43" s="318">
        <v>1151</v>
      </c>
      <c r="N43" s="319">
        <v>1240</v>
      </c>
      <c r="O43" s="317">
        <v>1328</v>
      </c>
      <c r="P43" s="318">
        <v>1417</v>
      </c>
      <c r="Q43" s="319">
        <v>1506</v>
      </c>
      <c r="R43" s="317">
        <v>1594</v>
      </c>
      <c r="S43" s="316"/>
      <c r="T43" s="317"/>
      <c r="U43" s="222">
        <v>1.23</v>
      </c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38" t="s">
        <v>17</v>
      </c>
      <c r="B44" s="320"/>
      <c r="C44" s="321"/>
      <c r="D44" s="322"/>
      <c r="E44" s="323"/>
      <c r="F44" s="321"/>
      <c r="G44" s="322"/>
      <c r="H44" s="323"/>
      <c r="I44" s="321"/>
      <c r="J44" s="322"/>
      <c r="K44" s="323"/>
      <c r="L44" s="321"/>
      <c r="M44" s="322"/>
      <c r="N44" s="323"/>
      <c r="O44" s="321"/>
      <c r="P44" s="322"/>
      <c r="Q44" s="323"/>
      <c r="R44" s="321"/>
      <c r="S44" s="320"/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432</v>
      </c>
      <c r="C45" s="309">
        <v>432</v>
      </c>
      <c r="D45" s="310">
        <v>500</v>
      </c>
      <c r="E45" s="311">
        <v>567</v>
      </c>
      <c r="F45" s="309">
        <v>631</v>
      </c>
      <c r="G45" s="310">
        <v>713</v>
      </c>
      <c r="H45" s="311">
        <v>798</v>
      </c>
      <c r="I45" s="309">
        <v>879</v>
      </c>
      <c r="J45" s="310">
        <v>927</v>
      </c>
      <c r="K45" s="311">
        <v>1016</v>
      </c>
      <c r="L45" s="309">
        <v>1119</v>
      </c>
      <c r="M45" s="310">
        <v>1215</v>
      </c>
      <c r="N45" s="311">
        <v>1309</v>
      </c>
      <c r="O45" s="309">
        <v>1402</v>
      </c>
      <c r="P45" s="310">
        <v>1496</v>
      </c>
      <c r="Q45" s="311">
        <v>1589</v>
      </c>
      <c r="R45" s="309">
        <v>1683</v>
      </c>
      <c r="S45" s="308">
        <v>1776</v>
      </c>
      <c r="T45" s="309"/>
      <c r="U45" s="222">
        <v>1.23</v>
      </c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38" t="s">
        <v>18</v>
      </c>
      <c r="B46" s="312"/>
      <c r="C46" s="313"/>
      <c r="D46" s="314"/>
      <c r="E46" s="315"/>
      <c r="F46" s="313"/>
      <c r="G46" s="314"/>
      <c r="H46" s="315"/>
      <c r="I46" s="313"/>
      <c r="J46" s="314"/>
      <c r="K46" s="315"/>
      <c r="L46" s="313"/>
      <c r="M46" s="314"/>
      <c r="N46" s="315"/>
      <c r="O46" s="313"/>
      <c r="P46" s="314"/>
      <c r="Q46" s="315"/>
      <c r="R46" s="313"/>
      <c r="S46" s="312"/>
      <c r="T46" s="313"/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444</v>
      </c>
      <c r="C47" s="309">
        <v>444</v>
      </c>
      <c r="D47" s="310">
        <v>524</v>
      </c>
      <c r="E47" s="311">
        <v>596</v>
      </c>
      <c r="F47" s="309">
        <v>663</v>
      </c>
      <c r="G47" s="310">
        <v>751</v>
      </c>
      <c r="H47" s="311">
        <v>838</v>
      </c>
      <c r="I47" s="309">
        <v>926</v>
      </c>
      <c r="J47" s="310">
        <v>974</v>
      </c>
      <c r="K47" s="311">
        <v>1069</v>
      </c>
      <c r="L47" s="309">
        <v>1149</v>
      </c>
      <c r="M47" s="310">
        <v>1248</v>
      </c>
      <c r="N47" s="311">
        <v>1344</v>
      </c>
      <c r="O47" s="309">
        <v>1440</v>
      </c>
      <c r="P47" s="310">
        <v>1536</v>
      </c>
      <c r="Q47" s="311">
        <v>1632</v>
      </c>
      <c r="R47" s="309">
        <v>1728</v>
      </c>
      <c r="S47" s="308">
        <v>1824</v>
      </c>
      <c r="T47" s="309">
        <v>1920</v>
      </c>
      <c r="U47" s="222">
        <v>1.2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/>
      <c r="C48" s="313"/>
      <c r="D48" s="314"/>
      <c r="E48" s="315"/>
      <c r="F48" s="313"/>
      <c r="G48" s="314"/>
      <c r="H48" s="315"/>
      <c r="I48" s="313"/>
      <c r="J48" s="314"/>
      <c r="K48" s="315"/>
      <c r="L48" s="313"/>
      <c r="M48" s="314"/>
      <c r="N48" s="315"/>
      <c r="O48" s="313"/>
      <c r="P48" s="314"/>
      <c r="Q48" s="315"/>
      <c r="R48" s="313"/>
      <c r="S48" s="312"/>
      <c r="T48" s="313"/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465</v>
      </c>
      <c r="C49" s="317">
        <v>465</v>
      </c>
      <c r="D49" s="318">
        <v>537</v>
      </c>
      <c r="E49" s="319">
        <v>625</v>
      </c>
      <c r="F49" s="317">
        <v>685</v>
      </c>
      <c r="G49" s="318">
        <v>786</v>
      </c>
      <c r="H49" s="319">
        <v>879</v>
      </c>
      <c r="I49" s="317">
        <v>970</v>
      </c>
      <c r="J49" s="318">
        <v>1018</v>
      </c>
      <c r="K49" s="319">
        <v>1122</v>
      </c>
      <c r="L49" s="317">
        <v>1205</v>
      </c>
      <c r="M49" s="318">
        <v>1310</v>
      </c>
      <c r="N49" s="319">
        <v>1411</v>
      </c>
      <c r="O49" s="317">
        <v>1512</v>
      </c>
      <c r="P49" s="318">
        <v>1613</v>
      </c>
      <c r="Q49" s="319">
        <v>1714</v>
      </c>
      <c r="R49" s="317">
        <v>1814</v>
      </c>
      <c r="S49" s="316">
        <v>1915</v>
      </c>
      <c r="T49" s="317">
        <v>2016</v>
      </c>
      <c r="U49" s="222">
        <v>1.2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38" t="s">
        <v>20</v>
      </c>
      <c r="B50" s="320"/>
      <c r="C50" s="321"/>
      <c r="D50" s="322"/>
      <c r="E50" s="323"/>
      <c r="F50" s="321"/>
      <c r="G50" s="322"/>
      <c r="H50" s="323"/>
      <c r="I50" s="321"/>
      <c r="J50" s="322"/>
      <c r="K50" s="323"/>
      <c r="L50" s="321"/>
      <c r="M50" s="322"/>
      <c r="N50" s="323"/>
      <c r="O50" s="321"/>
      <c r="P50" s="322"/>
      <c r="Q50" s="323"/>
      <c r="R50" s="321"/>
      <c r="S50" s="320"/>
      <c r="T50" s="321"/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487</v>
      </c>
      <c r="C51" s="309">
        <v>487</v>
      </c>
      <c r="D51" s="310">
        <v>550</v>
      </c>
      <c r="E51" s="311">
        <v>654</v>
      </c>
      <c r="F51" s="309">
        <v>726</v>
      </c>
      <c r="G51" s="310">
        <v>823</v>
      </c>
      <c r="H51" s="311">
        <v>919</v>
      </c>
      <c r="I51" s="309">
        <v>1015</v>
      </c>
      <c r="J51" s="310">
        <v>1066</v>
      </c>
      <c r="K51" s="311">
        <v>1172</v>
      </c>
      <c r="L51" s="309">
        <v>1256</v>
      </c>
      <c r="M51" s="310">
        <v>1361</v>
      </c>
      <c r="N51" s="311">
        <v>1466</v>
      </c>
      <c r="O51" s="309">
        <v>1571</v>
      </c>
      <c r="P51" s="310">
        <v>1676</v>
      </c>
      <c r="Q51" s="311">
        <v>1780</v>
      </c>
      <c r="R51" s="309">
        <v>1885</v>
      </c>
      <c r="S51" s="308">
        <v>1990</v>
      </c>
      <c r="T51" s="309">
        <v>2094</v>
      </c>
      <c r="U51" s="222">
        <v>1.19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38" t="s">
        <v>21</v>
      </c>
      <c r="B52" s="312"/>
      <c r="C52" s="313"/>
      <c r="D52" s="314"/>
      <c r="E52" s="315"/>
      <c r="F52" s="313"/>
      <c r="G52" s="314"/>
      <c r="H52" s="315"/>
      <c r="I52" s="313"/>
      <c r="J52" s="314"/>
      <c r="K52" s="315"/>
      <c r="L52" s="313"/>
      <c r="M52" s="314"/>
      <c r="N52" s="315"/>
      <c r="O52" s="313"/>
      <c r="P52" s="314"/>
      <c r="Q52" s="315"/>
      <c r="R52" s="313"/>
      <c r="S52" s="312"/>
      <c r="T52" s="313"/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507</v>
      </c>
      <c r="C53" s="309">
        <v>507</v>
      </c>
      <c r="D53" s="310">
        <v>575</v>
      </c>
      <c r="E53" s="311">
        <v>673</v>
      </c>
      <c r="F53" s="309">
        <v>759</v>
      </c>
      <c r="G53" s="310">
        <v>858</v>
      </c>
      <c r="H53" s="311">
        <v>960</v>
      </c>
      <c r="I53" s="309">
        <v>1059</v>
      </c>
      <c r="J53" s="310">
        <v>1113</v>
      </c>
      <c r="K53" s="311">
        <v>1221</v>
      </c>
      <c r="L53" s="309">
        <v>1308</v>
      </c>
      <c r="M53" s="310">
        <v>1411</v>
      </c>
      <c r="N53" s="311">
        <v>1520</v>
      </c>
      <c r="O53" s="309">
        <v>1628</v>
      </c>
      <c r="P53" s="310">
        <v>1737</v>
      </c>
      <c r="Q53" s="311">
        <v>1846</v>
      </c>
      <c r="R53" s="309">
        <v>1954</v>
      </c>
      <c r="S53" s="308">
        <v>2063</v>
      </c>
      <c r="T53" s="309">
        <v>2171</v>
      </c>
      <c r="U53" s="222">
        <v>1.18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38" t="s">
        <v>22</v>
      </c>
      <c r="B54" s="312"/>
      <c r="C54" s="313"/>
      <c r="D54" s="314"/>
      <c r="E54" s="315"/>
      <c r="F54" s="313"/>
      <c r="G54" s="314"/>
      <c r="H54" s="315"/>
      <c r="I54" s="313"/>
      <c r="J54" s="314"/>
      <c r="K54" s="315"/>
      <c r="L54" s="313"/>
      <c r="M54" s="314"/>
      <c r="N54" s="315"/>
      <c r="O54" s="313"/>
      <c r="P54" s="314"/>
      <c r="Q54" s="315"/>
      <c r="R54" s="313"/>
      <c r="S54" s="312"/>
      <c r="T54" s="313"/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529</v>
      </c>
      <c r="C55" s="317">
        <v>529</v>
      </c>
      <c r="D55" s="318">
        <v>600</v>
      </c>
      <c r="E55" s="319">
        <v>684</v>
      </c>
      <c r="F55" s="317">
        <v>770</v>
      </c>
      <c r="G55" s="318">
        <v>872</v>
      </c>
      <c r="H55" s="319">
        <v>976</v>
      </c>
      <c r="I55" s="317">
        <v>1097</v>
      </c>
      <c r="J55" s="318">
        <v>1160</v>
      </c>
      <c r="K55" s="319">
        <v>1271</v>
      </c>
      <c r="L55" s="317">
        <v>1362</v>
      </c>
      <c r="M55" s="318">
        <v>1473</v>
      </c>
      <c r="N55" s="319">
        <v>1586</v>
      </c>
      <c r="O55" s="317">
        <v>1699</v>
      </c>
      <c r="P55" s="318">
        <v>1812</v>
      </c>
      <c r="Q55" s="319">
        <v>1926</v>
      </c>
      <c r="R55" s="317">
        <v>2039</v>
      </c>
      <c r="S55" s="316">
        <v>2152</v>
      </c>
      <c r="T55" s="317">
        <v>2266</v>
      </c>
      <c r="U55" s="222">
        <v>1.18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38" t="s">
        <v>130</v>
      </c>
      <c r="B56" s="320"/>
      <c r="C56" s="321"/>
      <c r="D56" s="322"/>
      <c r="E56" s="323"/>
      <c r="F56" s="321"/>
      <c r="G56" s="322"/>
      <c r="H56" s="323"/>
      <c r="I56" s="321"/>
      <c r="J56" s="322"/>
      <c r="K56" s="323"/>
      <c r="L56" s="321"/>
      <c r="M56" s="322"/>
      <c r="N56" s="323"/>
      <c r="O56" s="321"/>
      <c r="P56" s="322"/>
      <c r="Q56" s="323"/>
      <c r="R56" s="321"/>
      <c r="S56" s="320"/>
      <c r="T56" s="321"/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530</v>
      </c>
      <c r="C57" s="309">
        <v>552</v>
      </c>
      <c r="D57" s="310">
        <v>624</v>
      </c>
      <c r="E57" s="311">
        <v>715</v>
      </c>
      <c r="F57" s="309">
        <v>804</v>
      </c>
      <c r="G57" s="310">
        <v>910</v>
      </c>
      <c r="H57" s="311">
        <v>1016</v>
      </c>
      <c r="I57" s="309">
        <v>1143</v>
      </c>
      <c r="J57" s="310">
        <v>1210</v>
      </c>
      <c r="K57" s="311">
        <v>1320</v>
      </c>
      <c r="L57" s="309">
        <v>1416</v>
      </c>
      <c r="M57" s="310">
        <v>1534</v>
      </c>
      <c r="N57" s="311">
        <v>1652</v>
      </c>
      <c r="O57" s="309">
        <v>1770</v>
      </c>
      <c r="P57" s="310">
        <v>1888</v>
      </c>
      <c r="Q57" s="311">
        <v>2006</v>
      </c>
      <c r="R57" s="309">
        <v>2124</v>
      </c>
      <c r="S57" s="308">
        <v>2242</v>
      </c>
      <c r="T57" s="309">
        <v>2360</v>
      </c>
      <c r="U57" s="222">
        <v>1.18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272" t="s">
        <v>131</v>
      </c>
      <c r="B58" s="312"/>
      <c r="C58" s="313"/>
      <c r="D58" s="314"/>
      <c r="E58" s="315"/>
      <c r="F58" s="313"/>
      <c r="G58" s="314"/>
      <c r="H58" s="315"/>
      <c r="I58" s="313"/>
      <c r="J58" s="314"/>
      <c r="K58" s="315"/>
      <c r="L58" s="313"/>
      <c r="M58" s="314"/>
      <c r="N58" s="315"/>
      <c r="O58" s="313"/>
      <c r="P58" s="314"/>
      <c r="Q58" s="315"/>
      <c r="R58" s="313"/>
      <c r="S58" s="312"/>
      <c r="T58" s="313"/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551</v>
      </c>
      <c r="C59" s="309">
        <v>574</v>
      </c>
      <c r="D59" s="310">
        <v>649</v>
      </c>
      <c r="E59" s="311">
        <v>744</v>
      </c>
      <c r="F59" s="309">
        <v>836</v>
      </c>
      <c r="G59" s="310">
        <v>946</v>
      </c>
      <c r="H59" s="311">
        <v>1057</v>
      </c>
      <c r="I59" s="309">
        <v>1189</v>
      </c>
      <c r="J59" s="310">
        <v>1258</v>
      </c>
      <c r="K59" s="311">
        <v>1373</v>
      </c>
      <c r="L59" s="309">
        <v>1473</v>
      </c>
      <c r="M59" s="310">
        <v>1595</v>
      </c>
      <c r="N59" s="311">
        <v>1718</v>
      </c>
      <c r="O59" s="309">
        <v>1841</v>
      </c>
      <c r="P59" s="310">
        <v>1964</v>
      </c>
      <c r="Q59" s="311">
        <v>2086</v>
      </c>
      <c r="R59" s="309">
        <v>2209</v>
      </c>
      <c r="S59" s="308">
        <v>2332</v>
      </c>
      <c r="T59" s="309">
        <v>2454</v>
      </c>
      <c r="U59" s="222">
        <v>1.18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38" t="s">
        <v>132</v>
      </c>
      <c r="B60" s="312"/>
      <c r="C60" s="313"/>
      <c r="D60" s="314"/>
      <c r="E60" s="315"/>
      <c r="F60" s="313"/>
      <c r="G60" s="314"/>
      <c r="H60" s="315"/>
      <c r="I60" s="313"/>
      <c r="J60" s="314"/>
      <c r="K60" s="315"/>
      <c r="L60" s="313"/>
      <c r="M60" s="314"/>
      <c r="N60" s="315"/>
      <c r="O60" s="313"/>
      <c r="P60" s="314"/>
      <c r="Q60" s="315"/>
      <c r="R60" s="313"/>
      <c r="S60" s="312"/>
      <c r="T60" s="313"/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572</v>
      </c>
      <c r="C61" s="317">
        <v>596</v>
      </c>
      <c r="D61" s="318">
        <v>674</v>
      </c>
      <c r="E61" s="319">
        <v>772</v>
      </c>
      <c r="F61" s="317">
        <v>868</v>
      </c>
      <c r="G61" s="318">
        <v>983</v>
      </c>
      <c r="H61" s="319">
        <v>1097</v>
      </c>
      <c r="I61" s="317">
        <v>1234</v>
      </c>
      <c r="J61" s="318">
        <v>1307</v>
      </c>
      <c r="K61" s="319">
        <v>1426</v>
      </c>
      <c r="L61" s="317">
        <v>1529</v>
      </c>
      <c r="M61" s="318">
        <v>1657</v>
      </c>
      <c r="N61" s="319">
        <v>1784</v>
      </c>
      <c r="O61" s="317">
        <v>1912</v>
      </c>
      <c r="P61" s="318">
        <v>2039</v>
      </c>
      <c r="Q61" s="319">
        <v>2166</v>
      </c>
      <c r="R61" s="317">
        <v>2294</v>
      </c>
      <c r="S61" s="316">
        <v>2421</v>
      </c>
      <c r="T61" s="317">
        <v>2549</v>
      </c>
      <c r="U61" s="222">
        <v>1.18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38" t="s">
        <v>133</v>
      </c>
      <c r="B62" s="320"/>
      <c r="C62" s="321"/>
      <c r="D62" s="322"/>
      <c r="E62" s="323"/>
      <c r="F62" s="321"/>
      <c r="G62" s="322"/>
      <c r="H62" s="323"/>
      <c r="I62" s="321"/>
      <c r="J62" s="322"/>
      <c r="K62" s="323"/>
      <c r="L62" s="321"/>
      <c r="M62" s="322"/>
      <c r="N62" s="323"/>
      <c r="O62" s="321"/>
      <c r="P62" s="322"/>
      <c r="Q62" s="323"/>
      <c r="R62" s="321"/>
      <c r="S62" s="320"/>
      <c r="T62" s="321"/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594</v>
      </c>
      <c r="C63" s="309">
        <v>618</v>
      </c>
      <c r="D63" s="310">
        <v>699</v>
      </c>
      <c r="E63" s="311">
        <v>801</v>
      </c>
      <c r="F63" s="309">
        <v>900</v>
      </c>
      <c r="G63" s="310">
        <v>1019</v>
      </c>
      <c r="H63" s="311">
        <v>1138</v>
      </c>
      <c r="I63" s="309">
        <v>1280</v>
      </c>
      <c r="J63" s="310">
        <v>1355</v>
      </c>
      <c r="K63" s="311">
        <v>1478</v>
      </c>
      <c r="L63" s="309">
        <v>1586</v>
      </c>
      <c r="M63" s="310">
        <v>1718</v>
      </c>
      <c r="N63" s="311">
        <v>1850</v>
      </c>
      <c r="O63" s="309">
        <v>1982</v>
      </c>
      <c r="P63" s="310">
        <v>2115</v>
      </c>
      <c r="Q63" s="311">
        <v>2247</v>
      </c>
      <c r="R63" s="309">
        <v>2379</v>
      </c>
      <c r="S63" s="308">
        <v>2511</v>
      </c>
      <c r="T63" s="309">
        <v>2643</v>
      </c>
      <c r="U63" s="222">
        <v>1.18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38" t="s">
        <v>134</v>
      </c>
      <c r="B64" s="312"/>
      <c r="C64" s="313"/>
      <c r="D64" s="314"/>
      <c r="E64" s="315"/>
      <c r="F64" s="313"/>
      <c r="G64" s="314"/>
      <c r="H64" s="315"/>
      <c r="I64" s="313"/>
      <c r="J64" s="314"/>
      <c r="K64" s="315"/>
      <c r="L64" s="313"/>
      <c r="M64" s="314"/>
      <c r="N64" s="315"/>
      <c r="O64" s="313"/>
      <c r="P64" s="314"/>
      <c r="Q64" s="315"/>
      <c r="R64" s="313"/>
      <c r="S64" s="312"/>
      <c r="T64" s="313"/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615</v>
      </c>
      <c r="C65" s="309">
        <v>640</v>
      </c>
      <c r="D65" s="310">
        <v>724</v>
      </c>
      <c r="E65" s="311">
        <v>829</v>
      </c>
      <c r="F65" s="309">
        <v>933</v>
      </c>
      <c r="G65" s="310">
        <v>1056</v>
      </c>
      <c r="H65" s="311">
        <v>1179</v>
      </c>
      <c r="I65" s="309">
        <v>1326</v>
      </c>
      <c r="J65" s="310">
        <v>1404</v>
      </c>
      <c r="K65" s="311">
        <v>1531</v>
      </c>
      <c r="L65" s="309">
        <v>1643</v>
      </c>
      <c r="M65" s="310">
        <v>1779</v>
      </c>
      <c r="N65" s="311">
        <v>1916</v>
      </c>
      <c r="O65" s="309">
        <v>2053</v>
      </c>
      <c r="P65" s="310">
        <v>2190</v>
      </c>
      <c r="Q65" s="311">
        <v>2327</v>
      </c>
      <c r="R65" s="309">
        <v>2464</v>
      </c>
      <c r="S65" s="308">
        <v>2601</v>
      </c>
      <c r="T65" s="309">
        <v>2738</v>
      </c>
      <c r="U65" s="222">
        <v>1.18</v>
      </c>
    </row>
    <row r="66" spans="1:42" x14ac:dyDescent="0.15">
      <c r="A66" s="338" t="s">
        <v>135</v>
      </c>
      <c r="B66" s="312"/>
      <c r="C66" s="313"/>
      <c r="D66" s="314"/>
      <c r="E66" s="315"/>
      <c r="F66" s="313"/>
      <c r="G66" s="314"/>
      <c r="H66" s="315"/>
      <c r="I66" s="313"/>
      <c r="J66" s="314"/>
      <c r="K66" s="315"/>
      <c r="L66" s="313"/>
      <c r="M66" s="314"/>
      <c r="N66" s="315"/>
      <c r="O66" s="313"/>
      <c r="P66" s="314"/>
      <c r="Q66" s="315"/>
      <c r="R66" s="313"/>
      <c r="S66" s="312"/>
      <c r="T66" s="313"/>
      <c r="U66" s="294"/>
    </row>
    <row r="67" spans="1:42" x14ac:dyDescent="0.15">
      <c r="A67" s="270">
        <v>1500</v>
      </c>
      <c r="B67" s="316">
        <v>636</v>
      </c>
      <c r="C67" s="317">
        <v>662</v>
      </c>
      <c r="D67" s="318">
        <v>749</v>
      </c>
      <c r="E67" s="319">
        <v>858</v>
      </c>
      <c r="F67" s="317">
        <v>965</v>
      </c>
      <c r="G67" s="318">
        <v>1092</v>
      </c>
      <c r="H67" s="319">
        <v>1219</v>
      </c>
      <c r="I67" s="317">
        <v>1372</v>
      </c>
      <c r="J67" s="318">
        <v>1452</v>
      </c>
      <c r="K67" s="319">
        <v>1584</v>
      </c>
      <c r="L67" s="317">
        <v>1699</v>
      </c>
      <c r="M67" s="318">
        <v>1841</v>
      </c>
      <c r="N67" s="319">
        <v>1982</v>
      </c>
      <c r="O67" s="317">
        <v>2124</v>
      </c>
      <c r="P67" s="318">
        <v>2266</v>
      </c>
      <c r="Q67" s="319">
        <v>2407</v>
      </c>
      <c r="R67" s="317">
        <v>2549</v>
      </c>
      <c r="S67" s="316">
        <v>2690</v>
      </c>
      <c r="T67" s="317">
        <v>2832</v>
      </c>
      <c r="U67" s="222">
        <v>1.18</v>
      </c>
    </row>
    <row r="68" spans="1:42" x14ac:dyDescent="0.15">
      <c r="A68" s="264"/>
      <c r="B68" s="237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64"/>
      <c r="B69" s="293">
        <v>2.65</v>
      </c>
      <c r="C69" s="219">
        <v>1.84</v>
      </c>
      <c r="D69" s="219">
        <v>1.56</v>
      </c>
      <c r="E69" s="219">
        <v>1.43</v>
      </c>
      <c r="F69" s="219">
        <v>1.34</v>
      </c>
      <c r="G69" s="219">
        <v>1.3</v>
      </c>
      <c r="H69" s="219">
        <v>1.27</v>
      </c>
      <c r="I69" s="219">
        <v>1.27</v>
      </c>
      <c r="J69" s="219">
        <v>1.21</v>
      </c>
      <c r="K69" s="219">
        <v>1.2</v>
      </c>
      <c r="L69" s="219">
        <v>1.18</v>
      </c>
      <c r="M69" s="219">
        <v>1.18</v>
      </c>
      <c r="N69" s="219">
        <v>1.18</v>
      </c>
      <c r="O69" s="219">
        <v>1.18</v>
      </c>
      <c r="P69" s="219">
        <v>1.18</v>
      </c>
      <c r="Q69" s="219">
        <v>1.18</v>
      </c>
      <c r="R69" s="219">
        <v>1.18</v>
      </c>
      <c r="S69" s="219">
        <v>1.18</v>
      </c>
      <c r="T69" s="219">
        <v>1.18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239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239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243"/>
      <c r="AH76" s="243"/>
      <c r="AI76" s="243"/>
      <c r="AJ76" s="243"/>
      <c r="AK76" s="243"/>
      <c r="AL76" s="243"/>
      <c r="AM76" s="243"/>
      <c r="AN76" s="243"/>
      <c r="AO76" s="243"/>
    </row>
    <row r="77" spans="1:42" x14ac:dyDescent="0.15">
      <c r="A77" s="244">
        <v>100</v>
      </c>
      <c r="B77" s="245">
        <f>ROUND(W77*$T$76,0)</f>
        <v>138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43">
        <f>W76+B147</f>
        <v>138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  <c r="AI77" s="243"/>
      <c r="AJ77" s="243"/>
      <c r="AK77" s="243"/>
      <c r="AL77" s="243"/>
      <c r="AM77" s="243"/>
      <c r="AN77" s="243"/>
      <c r="AO77" s="243"/>
      <c r="AP77" s="222"/>
    </row>
    <row r="78" spans="1:42" x14ac:dyDescent="0.15">
      <c r="A78" s="247" t="s">
        <v>1</v>
      </c>
      <c r="B78" s="248"/>
      <c r="C78" s="248"/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43"/>
      <c r="X78" s="243"/>
      <c r="Y78" s="243"/>
      <c r="Z78" s="243"/>
      <c r="AA78" s="243"/>
      <c r="AB78" s="243"/>
      <c r="AC78" s="243"/>
      <c r="AD78" s="243"/>
      <c r="AE78" s="243"/>
      <c r="AF78" s="243"/>
      <c r="AG78" s="243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4">
        <v>150</v>
      </c>
      <c r="B79" s="245">
        <f>ROUND(W79*$T$76,0)</f>
        <v>138</v>
      </c>
      <c r="C79" s="245">
        <f>ROUND(X79*$T$76,0)</f>
        <v>138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43">
        <f>W78+B149</f>
        <v>138</v>
      </c>
      <c r="X79" s="250">
        <f>X78+C149</f>
        <v>138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/>
      <c r="C80" s="248"/>
      <c r="D80" s="248"/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43"/>
      <c r="X80" s="243"/>
      <c r="Y80" s="243"/>
      <c r="Z80" s="243"/>
      <c r="AA80" s="243"/>
      <c r="AB80" s="243"/>
      <c r="AC80" s="243"/>
      <c r="AD80" s="243"/>
      <c r="AE80" s="243"/>
      <c r="AF80" s="243"/>
      <c r="AG80" s="243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>ROUND(W81*$T$76,0)</f>
        <v>157</v>
      </c>
      <c r="C81" s="245">
        <f>ROUND(X81*$T$76,0)</f>
        <v>157</v>
      </c>
      <c r="D81" s="245">
        <f>ROUND(Y81*$T$76,0)</f>
        <v>168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43">
        <f>W80+B151</f>
        <v>157</v>
      </c>
      <c r="X81" s="250">
        <f>X80+C151</f>
        <v>157</v>
      </c>
      <c r="Y81" s="250">
        <f>Y80+D151</f>
        <v>168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/>
      <c r="C82" s="248"/>
      <c r="D82" s="248"/>
      <c r="E82" s="248"/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43"/>
      <c r="X82" s="243"/>
      <c r="Y82" s="243"/>
      <c r="Z82" s="243"/>
      <c r="AA82" s="243"/>
      <c r="AB82" s="243"/>
      <c r="AC82" s="243"/>
      <c r="AD82" s="243"/>
      <c r="AE82" s="243"/>
      <c r="AF82" s="243"/>
      <c r="AG82" s="243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>ROUND(W83*$T$76,0)</f>
        <v>175</v>
      </c>
      <c r="C83" s="245">
        <f>ROUND(X83*$T$76,0)</f>
        <v>175</v>
      </c>
      <c r="D83" s="245">
        <f>ROUND(Y83*$T$76,0)</f>
        <v>184</v>
      </c>
      <c r="E83" s="245">
        <f>ROUND(Z83*$T$76,0)</f>
        <v>197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43">
        <f>W82+B153</f>
        <v>175</v>
      </c>
      <c r="X83" s="250">
        <f>X82+C153</f>
        <v>175</v>
      </c>
      <c r="Y83" s="250">
        <f>Y82+D153</f>
        <v>184</v>
      </c>
      <c r="Z83" s="250">
        <f>Z82+E153</f>
        <v>197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43"/>
      <c r="X84" s="243"/>
      <c r="Y84" s="243"/>
      <c r="Z84" s="243"/>
      <c r="AA84" s="243"/>
      <c r="AB84" s="243"/>
      <c r="AC84" s="243"/>
      <c r="AD84" s="243"/>
      <c r="AE84" s="243"/>
      <c r="AF84" s="243"/>
      <c r="AG84" s="243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>ROUND(W85*$T$76,0)</f>
        <v>190</v>
      </c>
      <c r="C85" s="252">
        <f>ROUND(X85*$T$76,0)</f>
        <v>190</v>
      </c>
      <c r="D85" s="252">
        <f>ROUND(Y85*$T$76,0)</f>
        <v>212</v>
      </c>
      <c r="E85" s="252">
        <f>ROUND(Z85*$T$76,0)</f>
        <v>221</v>
      </c>
      <c r="F85" s="252">
        <f>ROUND(AA85*$T$76,0)</f>
        <v>239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43">
        <f>W84+B155</f>
        <v>190</v>
      </c>
      <c r="X85" s="250">
        <f>X84+C155</f>
        <v>190</v>
      </c>
      <c r="Y85" s="250">
        <f>Y84+D155</f>
        <v>212</v>
      </c>
      <c r="Z85" s="250">
        <f>Z84+E155</f>
        <v>221</v>
      </c>
      <c r="AA85" s="250">
        <f>AA84+F155</f>
        <v>239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9"/>
      <c r="V86" s="239">
        <v>14</v>
      </c>
      <c r="W86" s="243"/>
      <c r="X86" s="243"/>
      <c r="Y86" s="243"/>
      <c r="Z86" s="243"/>
      <c r="AA86" s="243"/>
      <c r="AB86" s="243"/>
      <c r="AC86" s="243"/>
      <c r="AD86" s="243"/>
      <c r="AE86" s="243"/>
      <c r="AF86" s="243"/>
      <c r="AG86" s="243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ref="B87:G87" si="0">ROUND(W87*$T$76,0)</f>
        <v>208</v>
      </c>
      <c r="C87" s="245">
        <f t="shared" si="0"/>
        <v>208</v>
      </c>
      <c r="D87" s="245">
        <f t="shared" si="0"/>
        <v>236</v>
      </c>
      <c r="E87" s="245">
        <f t="shared" si="0"/>
        <v>250</v>
      </c>
      <c r="F87" s="245">
        <f t="shared" si="0"/>
        <v>271</v>
      </c>
      <c r="G87" s="245">
        <f t="shared" si="0"/>
        <v>289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43">
        <f t="shared" ref="W87:AB87" si="1">W86+B157</f>
        <v>208</v>
      </c>
      <c r="X87" s="250">
        <f t="shared" si="1"/>
        <v>208</v>
      </c>
      <c r="Y87" s="250">
        <f t="shared" si="1"/>
        <v>236</v>
      </c>
      <c r="Z87" s="250">
        <f t="shared" si="1"/>
        <v>250</v>
      </c>
      <c r="AA87" s="250">
        <f t="shared" si="1"/>
        <v>271</v>
      </c>
      <c r="AB87" s="250">
        <f t="shared" si="1"/>
        <v>289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/>
      <c r="C88" s="248"/>
      <c r="D88" s="248"/>
      <c r="E88" s="248"/>
      <c r="F88" s="248"/>
      <c r="G88" s="248"/>
      <c r="H88" s="248"/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43"/>
      <c r="X88" s="243"/>
      <c r="Y88" s="243"/>
      <c r="Z88" s="243"/>
      <c r="AA88" s="243"/>
      <c r="AB88" s="243"/>
      <c r="AC88" s="243"/>
      <c r="AD88" s="243"/>
      <c r="AE88" s="243"/>
      <c r="AF88" s="243"/>
      <c r="AG88" s="243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ref="B89:H89" si="2">ROUND(W89*$T$76,0)</f>
        <v>229</v>
      </c>
      <c r="C89" s="245">
        <f t="shared" si="2"/>
        <v>229</v>
      </c>
      <c r="D89" s="245">
        <f t="shared" si="2"/>
        <v>253</v>
      </c>
      <c r="E89" s="245">
        <f t="shared" si="2"/>
        <v>280</v>
      </c>
      <c r="F89" s="245">
        <f t="shared" si="2"/>
        <v>303</v>
      </c>
      <c r="G89" s="245">
        <f t="shared" si="2"/>
        <v>317</v>
      </c>
      <c r="H89" s="245">
        <f t="shared" si="2"/>
        <v>364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43">
        <f t="shared" ref="W89:AC89" si="3">W88+B159</f>
        <v>229</v>
      </c>
      <c r="X89" s="250">
        <f t="shared" si="3"/>
        <v>229</v>
      </c>
      <c r="Y89" s="250">
        <f t="shared" si="3"/>
        <v>253</v>
      </c>
      <c r="Z89" s="250">
        <f t="shared" si="3"/>
        <v>280</v>
      </c>
      <c r="AA89" s="250">
        <f t="shared" si="3"/>
        <v>303</v>
      </c>
      <c r="AB89" s="250">
        <f t="shared" si="3"/>
        <v>317</v>
      </c>
      <c r="AC89" s="250">
        <f t="shared" si="3"/>
        <v>364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/>
      <c r="C90" s="248"/>
      <c r="D90" s="248"/>
      <c r="E90" s="248"/>
      <c r="F90" s="248"/>
      <c r="G90" s="248"/>
      <c r="H90" s="248"/>
      <c r="I90" s="248"/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43"/>
      <c r="X90" s="243"/>
      <c r="Y90" s="243"/>
      <c r="Z90" s="243"/>
      <c r="AA90" s="243"/>
      <c r="AB90" s="243"/>
      <c r="AC90" s="243"/>
      <c r="AD90" s="243"/>
      <c r="AE90" s="243"/>
      <c r="AF90" s="243"/>
      <c r="AG90" s="243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ref="B91:I91" si="4">ROUND(W91*$T$76,0)</f>
        <v>249</v>
      </c>
      <c r="C91" s="245">
        <f t="shared" si="4"/>
        <v>249</v>
      </c>
      <c r="D91" s="245">
        <f t="shared" si="4"/>
        <v>274</v>
      </c>
      <c r="E91" s="245">
        <f t="shared" si="4"/>
        <v>296</v>
      </c>
      <c r="F91" s="245">
        <f t="shared" si="4"/>
        <v>335</v>
      </c>
      <c r="G91" s="245">
        <f t="shared" si="4"/>
        <v>346</v>
      </c>
      <c r="H91" s="245">
        <f t="shared" si="4"/>
        <v>405</v>
      </c>
      <c r="I91" s="245">
        <f t="shared" si="4"/>
        <v>450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43">
        <f t="shared" ref="W91:AD91" si="5">W90+B161</f>
        <v>249</v>
      </c>
      <c r="X91" s="250">
        <f t="shared" si="5"/>
        <v>249</v>
      </c>
      <c r="Y91" s="250">
        <f t="shared" si="5"/>
        <v>274</v>
      </c>
      <c r="Z91" s="250">
        <f t="shared" si="5"/>
        <v>296</v>
      </c>
      <c r="AA91" s="250">
        <f t="shared" si="5"/>
        <v>335</v>
      </c>
      <c r="AB91" s="250">
        <f t="shared" si="5"/>
        <v>346</v>
      </c>
      <c r="AC91" s="250">
        <f t="shared" si="5"/>
        <v>405</v>
      </c>
      <c r="AD91" s="250">
        <f t="shared" si="5"/>
        <v>450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/>
      <c r="C92" s="248"/>
      <c r="D92" s="248"/>
      <c r="E92" s="248"/>
      <c r="F92" s="248"/>
      <c r="G92" s="248"/>
      <c r="H92" s="248"/>
      <c r="I92" s="248"/>
      <c r="J92" s="248"/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43"/>
      <c r="X92" s="243"/>
      <c r="Y92" s="243"/>
      <c r="Z92" s="243"/>
      <c r="AA92" s="243"/>
      <c r="AB92" s="243"/>
      <c r="AC92" s="243"/>
      <c r="AD92" s="243"/>
      <c r="AE92" s="243"/>
      <c r="AF92" s="243"/>
      <c r="AG92" s="243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ref="B93:J93" si="6">ROUND(W93*$T$76,0)</f>
        <v>262</v>
      </c>
      <c r="C93" s="245">
        <f t="shared" si="6"/>
        <v>262</v>
      </c>
      <c r="D93" s="245">
        <f t="shared" si="6"/>
        <v>301</v>
      </c>
      <c r="E93" s="245">
        <f t="shared" si="6"/>
        <v>317</v>
      </c>
      <c r="F93" s="245">
        <f t="shared" si="6"/>
        <v>366</v>
      </c>
      <c r="G93" s="245">
        <f t="shared" si="6"/>
        <v>381</v>
      </c>
      <c r="H93" s="245">
        <f t="shared" si="6"/>
        <v>445</v>
      </c>
      <c r="I93" s="245">
        <f t="shared" si="6"/>
        <v>492</v>
      </c>
      <c r="J93" s="245">
        <f t="shared" si="6"/>
        <v>547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43">
        <f t="shared" ref="W93:AE93" si="7">W92+B163</f>
        <v>262</v>
      </c>
      <c r="X93" s="250">
        <f t="shared" si="7"/>
        <v>262</v>
      </c>
      <c r="Y93" s="250">
        <f t="shared" si="7"/>
        <v>301</v>
      </c>
      <c r="Z93" s="250">
        <f t="shared" si="7"/>
        <v>317</v>
      </c>
      <c r="AA93" s="250">
        <f t="shared" si="7"/>
        <v>366</v>
      </c>
      <c r="AB93" s="250">
        <f t="shared" si="7"/>
        <v>381</v>
      </c>
      <c r="AC93" s="250">
        <f t="shared" si="7"/>
        <v>445</v>
      </c>
      <c r="AD93" s="250">
        <f t="shared" si="7"/>
        <v>492</v>
      </c>
      <c r="AE93" s="250">
        <f t="shared" si="7"/>
        <v>547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/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43"/>
      <c r="X94" s="243"/>
      <c r="Y94" s="243"/>
      <c r="Z94" s="243"/>
      <c r="AA94" s="243"/>
      <c r="AB94" s="243"/>
      <c r="AC94" s="243"/>
      <c r="AD94" s="243"/>
      <c r="AE94" s="243"/>
      <c r="AF94" s="243"/>
      <c r="AG94" s="243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ref="B95:K95" si="8">ROUND(W95*$T$76,0)</f>
        <v>286</v>
      </c>
      <c r="C95" s="245">
        <f t="shared" si="8"/>
        <v>286</v>
      </c>
      <c r="D95" s="245">
        <f t="shared" si="8"/>
        <v>317</v>
      </c>
      <c r="E95" s="245">
        <f t="shared" si="8"/>
        <v>346</v>
      </c>
      <c r="F95" s="245">
        <f t="shared" si="8"/>
        <v>400</v>
      </c>
      <c r="G95" s="245">
        <f t="shared" si="8"/>
        <v>424</v>
      </c>
      <c r="H95" s="245">
        <f t="shared" si="8"/>
        <v>486</v>
      </c>
      <c r="I95" s="245">
        <f t="shared" si="8"/>
        <v>539</v>
      </c>
      <c r="J95" s="245">
        <f t="shared" si="8"/>
        <v>597</v>
      </c>
      <c r="K95" s="245">
        <f t="shared" si="8"/>
        <v>665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43">
        <f t="shared" ref="W95:AF95" si="9">W94+B165</f>
        <v>286</v>
      </c>
      <c r="X95" s="250">
        <f t="shared" si="9"/>
        <v>286</v>
      </c>
      <c r="Y95" s="250">
        <f t="shared" si="9"/>
        <v>317</v>
      </c>
      <c r="Z95" s="250">
        <f t="shared" si="9"/>
        <v>346</v>
      </c>
      <c r="AA95" s="250">
        <f t="shared" si="9"/>
        <v>400</v>
      </c>
      <c r="AB95" s="250">
        <f t="shared" si="9"/>
        <v>424</v>
      </c>
      <c r="AC95" s="250">
        <f t="shared" si="9"/>
        <v>486</v>
      </c>
      <c r="AD95" s="250">
        <f t="shared" si="9"/>
        <v>539</v>
      </c>
      <c r="AE95" s="250">
        <f t="shared" si="9"/>
        <v>597</v>
      </c>
      <c r="AF95" s="250">
        <f t="shared" si="9"/>
        <v>665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/>
      <c r="C96" s="248"/>
      <c r="D96" s="248"/>
      <c r="E96" s="248"/>
      <c r="F96" s="248"/>
      <c r="G96" s="248"/>
      <c r="H96" s="248"/>
      <c r="I96" s="248"/>
      <c r="J96" s="248"/>
      <c r="K96" s="248"/>
      <c r="L96" s="248"/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43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  <c r="AI96" s="243"/>
      <c r="AJ96" s="243"/>
      <c r="AK96" s="243"/>
      <c r="AL96" s="243"/>
      <c r="AM96" s="243"/>
      <c r="AN96" s="243"/>
      <c r="AO96" s="243"/>
      <c r="AP96" s="222">
        <v>1.41</v>
      </c>
    </row>
    <row r="97" spans="1:42" ht="13" thickBot="1" x14ac:dyDescent="0.2">
      <c r="A97" s="240">
        <v>600</v>
      </c>
      <c r="B97" s="252">
        <f t="shared" ref="B97:L97" si="10">ROUND(W97*$T$76,0)</f>
        <v>303</v>
      </c>
      <c r="C97" s="252">
        <f t="shared" si="10"/>
        <v>303</v>
      </c>
      <c r="D97" s="252">
        <f t="shared" si="10"/>
        <v>338</v>
      </c>
      <c r="E97" s="252">
        <f t="shared" si="10"/>
        <v>373</v>
      </c>
      <c r="F97" s="252">
        <f t="shared" si="10"/>
        <v>422</v>
      </c>
      <c r="G97" s="252">
        <f t="shared" si="10"/>
        <v>459</v>
      </c>
      <c r="H97" s="252">
        <f t="shared" si="10"/>
        <v>512</v>
      </c>
      <c r="I97" s="252">
        <f t="shared" si="10"/>
        <v>568</v>
      </c>
      <c r="J97" s="252">
        <f t="shared" si="10"/>
        <v>626</v>
      </c>
      <c r="K97" s="252">
        <f t="shared" si="10"/>
        <v>698</v>
      </c>
      <c r="L97" s="252">
        <f t="shared" si="10"/>
        <v>768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43">
        <f t="shared" ref="W97:AG97" si="11">W96+B167</f>
        <v>303</v>
      </c>
      <c r="X97" s="250">
        <f t="shared" si="11"/>
        <v>303</v>
      </c>
      <c r="Y97" s="250">
        <f t="shared" si="11"/>
        <v>338</v>
      </c>
      <c r="Z97" s="250">
        <f t="shared" si="11"/>
        <v>373</v>
      </c>
      <c r="AA97" s="250">
        <f t="shared" si="11"/>
        <v>422</v>
      </c>
      <c r="AB97" s="250">
        <f t="shared" si="11"/>
        <v>459</v>
      </c>
      <c r="AC97" s="250">
        <f t="shared" si="11"/>
        <v>512</v>
      </c>
      <c r="AD97" s="250">
        <f t="shared" si="11"/>
        <v>568</v>
      </c>
      <c r="AE97" s="250">
        <f t="shared" si="11"/>
        <v>626</v>
      </c>
      <c r="AF97" s="250">
        <f t="shared" si="11"/>
        <v>698</v>
      </c>
      <c r="AG97" s="250">
        <f t="shared" si="11"/>
        <v>768</v>
      </c>
      <c r="AH97" s="243"/>
      <c r="AI97" s="243"/>
      <c r="AJ97" s="243"/>
      <c r="AK97" s="243"/>
      <c r="AL97" s="243"/>
      <c r="AM97" s="243"/>
      <c r="AN97" s="243"/>
      <c r="AO97" s="243"/>
      <c r="AP97" s="222">
        <f>AP96+U167</f>
        <v>2.74</v>
      </c>
    </row>
    <row r="98" spans="1:42" x14ac:dyDescent="0.15">
      <c r="A98" s="238" t="s">
        <v>11</v>
      </c>
      <c r="B98" s="248"/>
      <c r="C98" s="248"/>
      <c r="D98" s="248"/>
      <c r="E98" s="248"/>
      <c r="F98" s="248"/>
      <c r="G98" s="248"/>
      <c r="H98" s="248"/>
      <c r="I98" s="248"/>
      <c r="J98" s="248"/>
      <c r="K98" s="248"/>
      <c r="L98" s="248"/>
      <c r="M98" s="248"/>
      <c r="N98" s="248"/>
      <c r="O98" s="248"/>
      <c r="P98" s="248"/>
      <c r="Q98" s="248"/>
      <c r="R98" s="248"/>
      <c r="S98" s="248"/>
      <c r="T98" s="249"/>
      <c r="V98" s="239">
        <v>26</v>
      </c>
      <c r="W98" s="243"/>
      <c r="X98" s="243"/>
      <c r="Y98" s="243"/>
      <c r="Z98" s="243"/>
      <c r="AA98" s="243"/>
      <c r="AB98" s="243"/>
      <c r="AC98" s="243"/>
      <c r="AD98" s="243"/>
      <c r="AE98" s="243"/>
      <c r="AF98" s="243"/>
      <c r="AG98" s="243"/>
      <c r="AH98" s="243"/>
      <c r="AI98" s="243"/>
      <c r="AJ98" s="243"/>
      <c r="AK98" s="243"/>
      <c r="AL98" s="243"/>
      <c r="AM98" s="243"/>
      <c r="AN98" s="243"/>
      <c r="AO98" s="243"/>
      <c r="AP98" s="222">
        <v>1.38</v>
      </c>
    </row>
    <row r="99" spans="1:42" x14ac:dyDescent="0.15">
      <c r="A99" s="244">
        <v>650</v>
      </c>
      <c r="B99" s="245">
        <f t="shared" ref="B99:M99" si="12">ROUND(W99*$T$76,0)</f>
        <v>320</v>
      </c>
      <c r="C99" s="245">
        <f t="shared" si="12"/>
        <v>320</v>
      </c>
      <c r="D99" s="245">
        <f t="shared" si="12"/>
        <v>364</v>
      </c>
      <c r="E99" s="245">
        <f t="shared" si="12"/>
        <v>403</v>
      </c>
      <c r="F99" s="245">
        <f t="shared" si="12"/>
        <v>447</v>
      </c>
      <c r="G99" s="245">
        <f t="shared" si="12"/>
        <v>495</v>
      </c>
      <c r="H99" s="245">
        <f t="shared" si="12"/>
        <v>539</v>
      </c>
      <c r="I99" s="245">
        <f t="shared" si="12"/>
        <v>596</v>
      </c>
      <c r="J99" s="245">
        <f t="shared" si="12"/>
        <v>658</v>
      </c>
      <c r="K99" s="245">
        <f t="shared" si="12"/>
        <v>730</v>
      </c>
      <c r="L99" s="245">
        <f t="shared" si="12"/>
        <v>824</v>
      </c>
      <c r="M99" s="245">
        <f t="shared" si="12"/>
        <v>892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43">
        <f t="shared" ref="W99:AH99" si="13">W98+B169</f>
        <v>320</v>
      </c>
      <c r="X99" s="250">
        <f t="shared" si="13"/>
        <v>320</v>
      </c>
      <c r="Y99" s="250">
        <f t="shared" si="13"/>
        <v>364</v>
      </c>
      <c r="Z99" s="250">
        <f t="shared" si="13"/>
        <v>403</v>
      </c>
      <c r="AA99" s="250">
        <f t="shared" si="13"/>
        <v>447</v>
      </c>
      <c r="AB99" s="250">
        <f t="shared" si="13"/>
        <v>495</v>
      </c>
      <c r="AC99" s="250">
        <f t="shared" si="13"/>
        <v>539</v>
      </c>
      <c r="AD99" s="250">
        <f t="shared" si="13"/>
        <v>596</v>
      </c>
      <c r="AE99" s="250">
        <f t="shared" si="13"/>
        <v>658</v>
      </c>
      <c r="AF99" s="250">
        <f t="shared" si="13"/>
        <v>730</v>
      </c>
      <c r="AG99" s="250">
        <f t="shared" si="13"/>
        <v>824</v>
      </c>
      <c r="AH99" s="243">
        <f t="shared" si="13"/>
        <v>892.32</v>
      </c>
      <c r="AI99" s="243"/>
      <c r="AJ99" s="243"/>
      <c r="AK99" s="243"/>
      <c r="AL99" s="243"/>
      <c r="AM99" s="243"/>
      <c r="AN99" s="243"/>
      <c r="AO99" s="243"/>
      <c r="AP99" s="222">
        <f>AP98+U169</f>
        <v>2.7</v>
      </c>
    </row>
    <row r="100" spans="1:42" x14ac:dyDescent="0.15">
      <c r="A100" s="251" t="s">
        <v>12</v>
      </c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9"/>
      <c r="V100" s="239">
        <v>28</v>
      </c>
      <c r="W100" s="243"/>
      <c r="X100" s="243"/>
      <c r="Y100" s="243"/>
      <c r="Z100" s="243"/>
      <c r="AA100" s="243"/>
      <c r="AB100" s="243"/>
      <c r="AC100" s="243"/>
      <c r="AD100" s="243"/>
      <c r="AE100" s="243"/>
      <c r="AF100" s="243"/>
      <c r="AG100" s="243"/>
      <c r="AH100" s="243"/>
      <c r="AI100" s="243"/>
      <c r="AJ100" s="243"/>
      <c r="AK100" s="243"/>
      <c r="AL100" s="243"/>
      <c r="AM100" s="243"/>
      <c r="AN100" s="243"/>
      <c r="AO100" s="243"/>
      <c r="AP100" s="222">
        <v>1.36</v>
      </c>
    </row>
    <row r="101" spans="1:42" x14ac:dyDescent="0.15">
      <c r="A101" s="244">
        <v>700</v>
      </c>
      <c r="B101" s="245">
        <f t="shared" ref="B101:N101" si="14">ROUND(W101*$T$76,0)</f>
        <v>336</v>
      </c>
      <c r="C101" s="245">
        <f t="shared" si="14"/>
        <v>336</v>
      </c>
      <c r="D101" s="245">
        <f t="shared" si="14"/>
        <v>381</v>
      </c>
      <c r="E101" s="245">
        <f t="shared" si="14"/>
        <v>433</v>
      </c>
      <c r="F101" s="245">
        <f t="shared" si="14"/>
        <v>480</v>
      </c>
      <c r="G101" s="245">
        <f t="shared" si="14"/>
        <v>531</v>
      </c>
      <c r="H101" s="245">
        <f t="shared" si="14"/>
        <v>594</v>
      </c>
      <c r="I101" s="245">
        <f t="shared" si="14"/>
        <v>657</v>
      </c>
      <c r="J101" s="245">
        <f t="shared" si="14"/>
        <v>724</v>
      </c>
      <c r="K101" s="245">
        <f t="shared" si="14"/>
        <v>765</v>
      </c>
      <c r="L101" s="245">
        <f t="shared" si="14"/>
        <v>882</v>
      </c>
      <c r="M101" s="245">
        <f t="shared" si="14"/>
        <v>954</v>
      </c>
      <c r="N101" s="245">
        <f t="shared" si="14"/>
        <v>1027</v>
      </c>
      <c r="O101" s="245"/>
      <c r="P101" s="245"/>
      <c r="Q101" s="245"/>
      <c r="R101" s="245"/>
      <c r="S101" s="245"/>
      <c r="T101" s="246"/>
      <c r="V101" s="239">
        <v>700</v>
      </c>
      <c r="W101" s="243">
        <f t="shared" ref="W101:AI101" si="15">W100+B171</f>
        <v>336</v>
      </c>
      <c r="X101" s="250">
        <f t="shared" si="15"/>
        <v>336</v>
      </c>
      <c r="Y101" s="250">
        <f t="shared" si="15"/>
        <v>381</v>
      </c>
      <c r="Z101" s="250">
        <f t="shared" si="15"/>
        <v>433</v>
      </c>
      <c r="AA101" s="250">
        <f t="shared" si="15"/>
        <v>480</v>
      </c>
      <c r="AB101" s="250">
        <f t="shared" si="15"/>
        <v>531</v>
      </c>
      <c r="AC101" s="250">
        <f t="shared" si="15"/>
        <v>594</v>
      </c>
      <c r="AD101" s="250">
        <f t="shared" si="15"/>
        <v>657</v>
      </c>
      <c r="AE101" s="250">
        <f t="shared" si="15"/>
        <v>724</v>
      </c>
      <c r="AF101" s="250">
        <f t="shared" si="15"/>
        <v>765</v>
      </c>
      <c r="AG101" s="250">
        <f t="shared" si="15"/>
        <v>882</v>
      </c>
      <c r="AH101" s="243">
        <f t="shared" si="15"/>
        <v>953.68000000000006</v>
      </c>
      <c r="AI101" s="243">
        <f t="shared" si="15"/>
        <v>1027.04</v>
      </c>
      <c r="AJ101" s="243"/>
      <c r="AK101" s="243"/>
      <c r="AL101" s="243"/>
      <c r="AM101" s="243"/>
      <c r="AN101" s="243"/>
      <c r="AO101" s="243"/>
      <c r="AP101" s="222">
        <f>AP100+U171</f>
        <v>2.67</v>
      </c>
    </row>
    <row r="102" spans="1:42" x14ac:dyDescent="0.15">
      <c r="A102" s="251" t="s">
        <v>13</v>
      </c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9"/>
      <c r="V102" s="239">
        <v>30</v>
      </c>
      <c r="W102" s="243"/>
      <c r="X102" s="243"/>
      <c r="Y102" s="243"/>
      <c r="Z102" s="243"/>
      <c r="AA102" s="243"/>
      <c r="AB102" s="243"/>
      <c r="AC102" s="243"/>
      <c r="AD102" s="243"/>
      <c r="AE102" s="243"/>
      <c r="AF102" s="243"/>
      <c r="AG102" s="243"/>
      <c r="AH102" s="243"/>
      <c r="AI102" s="243"/>
      <c r="AJ102" s="243"/>
      <c r="AK102" s="243"/>
      <c r="AL102" s="243"/>
      <c r="AM102" s="243"/>
      <c r="AN102" s="243"/>
      <c r="AO102" s="243"/>
      <c r="AP102" s="222">
        <v>1.34</v>
      </c>
    </row>
    <row r="103" spans="1:42" x14ac:dyDescent="0.15">
      <c r="A103" s="244">
        <v>750</v>
      </c>
      <c r="B103" s="245">
        <f t="shared" ref="B103:O103" si="16">ROUND(W103*$T$76,0)</f>
        <v>360</v>
      </c>
      <c r="C103" s="245">
        <f t="shared" si="16"/>
        <v>360</v>
      </c>
      <c r="D103" s="245">
        <f t="shared" si="16"/>
        <v>408</v>
      </c>
      <c r="E103" s="245">
        <f t="shared" si="16"/>
        <v>463</v>
      </c>
      <c r="F103" s="245">
        <f t="shared" si="16"/>
        <v>513</v>
      </c>
      <c r="G103" s="245">
        <f t="shared" si="16"/>
        <v>568</v>
      </c>
      <c r="H103" s="245">
        <f t="shared" si="16"/>
        <v>634</v>
      </c>
      <c r="I103" s="245">
        <f t="shared" si="16"/>
        <v>703</v>
      </c>
      <c r="J103" s="245">
        <f t="shared" si="16"/>
        <v>773</v>
      </c>
      <c r="K103" s="245">
        <f t="shared" si="16"/>
        <v>815</v>
      </c>
      <c r="L103" s="245">
        <f t="shared" si="16"/>
        <v>940</v>
      </c>
      <c r="M103" s="245">
        <f t="shared" si="16"/>
        <v>1022</v>
      </c>
      <c r="N103" s="245">
        <f t="shared" si="16"/>
        <v>1100</v>
      </c>
      <c r="O103" s="245">
        <f t="shared" si="16"/>
        <v>1179</v>
      </c>
      <c r="P103" s="245"/>
      <c r="Q103" s="245"/>
      <c r="R103" s="245"/>
      <c r="S103" s="245"/>
      <c r="T103" s="246"/>
      <c r="V103" s="239">
        <v>750</v>
      </c>
      <c r="W103" s="243">
        <f t="shared" ref="W103:AJ103" si="17">W102+B173</f>
        <v>360</v>
      </c>
      <c r="X103" s="250">
        <f t="shared" si="17"/>
        <v>360</v>
      </c>
      <c r="Y103" s="250">
        <f t="shared" si="17"/>
        <v>408</v>
      </c>
      <c r="Z103" s="250">
        <f t="shared" si="17"/>
        <v>463</v>
      </c>
      <c r="AA103" s="250">
        <f t="shared" si="17"/>
        <v>513</v>
      </c>
      <c r="AB103" s="250">
        <f t="shared" si="17"/>
        <v>568</v>
      </c>
      <c r="AC103" s="250">
        <f t="shared" si="17"/>
        <v>634</v>
      </c>
      <c r="AD103" s="250">
        <f t="shared" si="17"/>
        <v>703</v>
      </c>
      <c r="AE103" s="250">
        <f t="shared" si="17"/>
        <v>773</v>
      </c>
      <c r="AF103" s="250">
        <f t="shared" si="17"/>
        <v>815</v>
      </c>
      <c r="AG103" s="250">
        <f t="shared" si="17"/>
        <v>940</v>
      </c>
      <c r="AH103" s="243">
        <f t="shared" si="17"/>
        <v>1021.8000000000001</v>
      </c>
      <c r="AI103" s="243">
        <f t="shared" si="17"/>
        <v>1100.4000000000001</v>
      </c>
      <c r="AJ103" s="243">
        <f t="shared" si="17"/>
        <v>1179</v>
      </c>
      <c r="AK103" s="243"/>
      <c r="AL103" s="243"/>
      <c r="AM103" s="243"/>
      <c r="AN103" s="243"/>
      <c r="AO103" s="243"/>
      <c r="AP103" s="222">
        <f>AP102+U173</f>
        <v>2.6500000000000004</v>
      </c>
    </row>
    <row r="104" spans="1:42" x14ac:dyDescent="0.15">
      <c r="A104" s="251" t="s">
        <v>14</v>
      </c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9"/>
      <c r="V104" s="239">
        <v>32</v>
      </c>
      <c r="W104" s="243"/>
      <c r="X104" s="243"/>
      <c r="Y104" s="243"/>
      <c r="Z104" s="243"/>
      <c r="AA104" s="243"/>
      <c r="AB104" s="243"/>
      <c r="AC104" s="243"/>
      <c r="AD104" s="243"/>
      <c r="AE104" s="243"/>
      <c r="AF104" s="243"/>
      <c r="AG104" s="243"/>
      <c r="AH104" s="243"/>
      <c r="AI104" s="243"/>
      <c r="AJ104" s="243"/>
      <c r="AK104" s="243"/>
      <c r="AL104" s="243"/>
      <c r="AM104" s="243"/>
      <c r="AN104" s="243"/>
      <c r="AO104" s="243"/>
      <c r="AP104" s="222">
        <v>1.33</v>
      </c>
    </row>
    <row r="105" spans="1:42" x14ac:dyDescent="0.15">
      <c r="A105" s="244">
        <v>800</v>
      </c>
      <c r="B105" s="245">
        <f t="shared" ref="B105:P105" si="18">ROUND(W105*$T$76,0)</f>
        <v>376</v>
      </c>
      <c r="C105" s="245">
        <f t="shared" si="18"/>
        <v>376</v>
      </c>
      <c r="D105" s="245">
        <f t="shared" si="18"/>
        <v>426</v>
      </c>
      <c r="E105" s="245">
        <f t="shared" si="18"/>
        <v>484</v>
      </c>
      <c r="F105" s="245">
        <f t="shared" si="18"/>
        <v>533</v>
      </c>
      <c r="G105" s="245">
        <f t="shared" si="18"/>
        <v>606</v>
      </c>
      <c r="H105" s="245">
        <f t="shared" si="18"/>
        <v>661</v>
      </c>
      <c r="I105" s="245">
        <f t="shared" si="18"/>
        <v>731</v>
      </c>
      <c r="J105" s="245">
        <f t="shared" si="18"/>
        <v>805</v>
      </c>
      <c r="K105" s="245">
        <f t="shared" si="18"/>
        <v>868</v>
      </c>
      <c r="L105" s="245">
        <f t="shared" si="18"/>
        <v>975</v>
      </c>
      <c r="M105" s="245">
        <f t="shared" si="18"/>
        <v>1057</v>
      </c>
      <c r="N105" s="245">
        <f t="shared" si="18"/>
        <v>1138</v>
      </c>
      <c r="O105" s="245">
        <f t="shared" si="18"/>
        <v>1219</v>
      </c>
      <c r="P105" s="245">
        <f t="shared" si="18"/>
        <v>1300</v>
      </c>
      <c r="Q105" s="245"/>
      <c r="R105" s="245"/>
      <c r="S105" s="245"/>
      <c r="T105" s="246"/>
      <c r="V105" s="239">
        <v>800</v>
      </c>
      <c r="W105" s="243">
        <f t="shared" ref="W105:AK105" si="19">W104+B175</f>
        <v>376</v>
      </c>
      <c r="X105" s="250">
        <f t="shared" si="19"/>
        <v>376</v>
      </c>
      <c r="Y105" s="250">
        <f t="shared" si="19"/>
        <v>426</v>
      </c>
      <c r="Z105" s="250">
        <f t="shared" si="19"/>
        <v>484</v>
      </c>
      <c r="AA105" s="250">
        <f t="shared" si="19"/>
        <v>533</v>
      </c>
      <c r="AB105" s="250">
        <f t="shared" si="19"/>
        <v>606</v>
      </c>
      <c r="AC105" s="250">
        <f t="shared" si="19"/>
        <v>661</v>
      </c>
      <c r="AD105" s="250">
        <f t="shared" si="19"/>
        <v>731</v>
      </c>
      <c r="AE105" s="250">
        <f t="shared" si="19"/>
        <v>805</v>
      </c>
      <c r="AF105" s="250">
        <f t="shared" si="19"/>
        <v>868</v>
      </c>
      <c r="AG105" s="250">
        <f t="shared" si="19"/>
        <v>975</v>
      </c>
      <c r="AH105" s="243">
        <f t="shared" si="19"/>
        <v>1056.6400000000001</v>
      </c>
      <c r="AI105" s="243">
        <f t="shared" si="19"/>
        <v>1137.92</v>
      </c>
      <c r="AJ105" s="243">
        <f t="shared" si="19"/>
        <v>1219.2</v>
      </c>
      <c r="AK105" s="243">
        <f t="shared" si="19"/>
        <v>1300.48</v>
      </c>
      <c r="AL105" s="243"/>
      <c r="AM105" s="243"/>
      <c r="AN105" s="243"/>
      <c r="AO105" s="243"/>
      <c r="AP105" s="222">
        <f>AP104+U175</f>
        <v>2.6</v>
      </c>
    </row>
    <row r="106" spans="1:42" x14ac:dyDescent="0.15">
      <c r="A106" s="251" t="s">
        <v>15</v>
      </c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9"/>
      <c r="V106" s="239">
        <v>34</v>
      </c>
      <c r="W106" s="243"/>
      <c r="X106" s="243"/>
      <c r="Y106" s="243"/>
      <c r="Z106" s="243"/>
      <c r="AA106" s="243"/>
      <c r="AB106" s="243"/>
      <c r="AC106" s="243"/>
      <c r="AD106" s="243"/>
      <c r="AE106" s="243"/>
      <c r="AF106" s="243"/>
      <c r="AG106" s="243"/>
      <c r="AH106" s="243"/>
      <c r="AI106" s="243"/>
      <c r="AJ106" s="243"/>
      <c r="AK106" s="243"/>
      <c r="AL106" s="243"/>
      <c r="AM106" s="243"/>
      <c r="AN106" s="243"/>
      <c r="AO106" s="243"/>
      <c r="AP106" s="222">
        <v>1.31</v>
      </c>
    </row>
    <row r="107" spans="1:42" x14ac:dyDescent="0.15">
      <c r="A107" s="244">
        <v>850</v>
      </c>
      <c r="B107" s="245">
        <f t="shared" ref="B107:Q107" si="20">ROUND(W107*$T$76,0)</f>
        <v>389</v>
      </c>
      <c r="C107" s="245">
        <f t="shared" si="20"/>
        <v>389</v>
      </c>
      <c r="D107" s="245">
        <f t="shared" si="20"/>
        <v>449</v>
      </c>
      <c r="E107" s="245">
        <f t="shared" si="20"/>
        <v>511</v>
      </c>
      <c r="F107" s="245">
        <f t="shared" si="20"/>
        <v>566</v>
      </c>
      <c r="G107" s="245">
        <f t="shared" si="20"/>
        <v>641</v>
      </c>
      <c r="H107" s="245">
        <f t="shared" si="20"/>
        <v>701</v>
      </c>
      <c r="I107" s="245">
        <f t="shared" si="20"/>
        <v>793</v>
      </c>
      <c r="J107" s="245">
        <f t="shared" si="20"/>
        <v>871</v>
      </c>
      <c r="K107" s="245">
        <f t="shared" si="20"/>
        <v>917</v>
      </c>
      <c r="L107" s="245">
        <f t="shared" si="20"/>
        <v>1007</v>
      </c>
      <c r="M107" s="245">
        <f t="shared" si="20"/>
        <v>1087</v>
      </c>
      <c r="N107" s="245">
        <f t="shared" si="20"/>
        <v>1171</v>
      </c>
      <c r="O107" s="245">
        <f t="shared" si="20"/>
        <v>1255</v>
      </c>
      <c r="P107" s="245">
        <f t="shared" si="20"/>
        <v>1338</v>
      </c>
      <c r="Q107" s="245">
        <f t="shared" si="20"/>
        <v>1422</v>
      </c>
      <c r="R107" s="245"/>
      <c r="S107" s="245"/>
      <c r="T107" s="246"/>
      <c r="V107" s="239">
        <v>850</v>
      </c>
      <c r="W107" s="243">
        <f t="shared" ref="W107:AL107" si="21">W106+B177</f>
        <v>389</v>
      </c>
      <c r="X107" s="250">
        <f t="shared" si="21"/>
        <v>389</v>
      </c>
      <c r="Y107" s="250">
        <f t="shared" si="21"/>
        <v>449</v>
      </c>
      <c r="Z107" s="250">
        <f t="shared" si="21"/>
        <v>511</v>
      </c>
      <c r="AA107" s="250">
        <f t="shared" si="21"/>
        <v>566</v>
      </c>
      <c r="AB107" s="250">
        <f t="shared" si="21"/>
        <v>641</v>
      </c>
      <c r="AC107" s="250">
        <f t="shared" si="21"/>
        <v>701</v>
      </c>
      <c r="AD107" s="250">
        <f t="shared" si="21"/>
        <v>793</v>
      </c>
      <c r="AE107" s="250">
        <f t="shared" si="21"/>
        <v>871</v>
      </c>
      <c r="AF107" s="250">
        <f t="shared" si="21"/>
        <v>917</v>
      </c>
      <c r="AG107" s="250">
        <f t="shared" si="21"/>
        <v>1007</v>
      </c>
      <c r="AH107" s="243">
        <f t="shared" si="21"/>
        <v>1087.32</v>
      </c>
      <c r="AI107" s="243">
        <f t="shared" si="21"/>
        <v>1170.96</v>
      </c>
      <c r="AJ107" s="243">
        <f t="shared" si="21"/>
        <v>1254.5999999999999</v>
      </c>
      <c r="AK107" s="243">
        <f t="shared" si="21"/>
        <v>1338.24</v>
      </c>
      <c r="AL107" s="243">
        <f t="shared" si="21"/>
        <v>1421.8799999999999</v>
      </c>
      <c r="AM107" s="243"/>
      <c r="AN107" s="243"/>
      <c r="AO107" s="243"/>
      <c r="AP107" s="222">
        <f>AP106+U177</f>
        <v>2.54</v>
      </c>
    </row>
    <row r="108" spans="1:42" x14ac:dyDescent="0.15">
      <c r="A108" s="251" t="s">
        <v>16</v>
      </c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9"/>
      <c r="V108" s="239">
        <v>36</v>
      </c>
      <c r="W108" s="243"/>
      <c r="X108" s="243"/>
      <c r="Y108" s="243"/>
      <c r="Z108" s="243"/>
      <c r="AA108" s="243"/>
      <c r="AB108" s="243"/>
      <c r="AC108" s="243"/>
      <c r="AD108" s="243"/>
      <c r="AE108" s="243"/>
      <c r="AF108" s="243"/>
      <c r="AG108" s="243"/>
      <c r="AH108" s="243"/>
      <c r="AI108" s="243"/>
      <c r="AJ108" s="243"/>
      <c r="AK108" s="243"/>
      <c r="AL108" s="243"/>
      <c r="AM108" s="243"/>
      <c r="AN108" s="243"/>
      <c r="AO108" s="243"/>
      <c r="AP108" s="222">
        <v>1.31</v>
      </c>
    </row>
    <row r="109" spans="1:42" ht="13" thickBot="1" x14ac:dyDescent="0.2">
      <c r="A109" s="240">
        <v>900</v>
      </c>
      <c r="B109" s="252">
        <f t="shared" ref="B109:Q109" si="22">ROUND(W109*$T$76,0)</f>
        <v>411</v>
      </c>
      <c r="C109" s="252">
        <f t="shared" si="22"/>
        <v>411</v>
      </c>
      <c r="D109" s="252">
        <f t="shared" si="22"/>
        <v>475</v>
      </c>
      <c r="E109" s="252">
        <f t="shared" si="22"/>
        <v>540</v>
      </c>
      <c r="F109" s="252">
        <f t="shared" si="22"/>
        <v>599</v>
      </c>
      <c r="G109" s="252">
        <f t="shared" si="22"/>
        <v>678</v>
      </c>
      <c r="H109" s="252">
        <f t="shared" si="22"/>
        <v>757</v>
      </c>
      <c r="I109" s="252">
        <f t="shared" si="22"/>
        <v>836</v>
      </c>
      <c r="J109" s="252">
        <f t="shared" si="22"/>
        <v>880</v>
      </c>
      <c r="K109" s="252">
        <f t="shared" si="22"/>
        <v>967</v>
      </c>
      <c r="L109" s="252">
        <f t="shared" si="22"/>
        <v>1061</v>
      </c>
      <c r="M109" s="252">
        <f t="shared" si="22"/>
        <v>1151</v>
      </c>
      <c r="N109" s="252">
        <f t="shared" si="22"/>
        <v>1240</v>
      </c>
      <c r="O109" s="252">
        <f t="shared" si="22"/>
        <v>1328</v>
      </c>
      <c r="P109" s="252">
        <f t="shared" si="22"/>
        <v>1417</v>
      </c>
      <c r="Q109" s="252">
        <f t="shared" si="22"/>
        <v>1506</v>
      </c>
      <c r="R109" s="252">
        <f>ROUND(AM109*$T$76,0)</f>
        <v>1594</v>
      </c>
      <c r="S109" s="252"/>
      <c r="T109" s="253"/>
      <c r="V109" s="239">
        <v>900</v>
      </c>
      <c r="W109" s="243">
        <f t="shared" ref="W109:AM109" si="23">W108+B179</f>
        <v>411</v>
      </c>
      <c r="X109" s="250">
        <f t="shared" si="23"/>
        <v>411</v>
      </c>
      <c r="Y109" s="250">
        <f t="shared" si="23"/>
        <v>475</v>
      </c>
      <c r="Z109" s="250">
        <f t="shared" si="23"/>
        <v>540</v>
      </c>
      <c r="AA109" s="250">
        <f t="shared" si="23"/>
        <v>599</v>
      </c>
      <c r="AB109" s="250">
        <f t="shared" si="23"/>
        <v>678</v>
      </c>
      <c r="AC109" s="250">
        <f t="shared" si="23"/>
        <v>757</v>
      </c>
      <c r="AD109" s="250">
        <f t="shared" si="23"/>
        <v>836</v>
      </c>
      <c r="AE109" s="250">
        <f t="shared" si="23"/>
        <v>880</v>
      </c>
      <c r="AF109" s="250">
        <f t="shared" si="23"/>
        <v>967</v>
      </c>
      <c r="AG109" s="250">
        <f t="shared" si="23"/>
        <v>1061</v>
      </c>
      <c r="AH109" s="243">
        <f t="shared" si="23"/>
        <v>1151.28</v>
      </c>
      <c r="AI109" s="243">
        <f t="shared" si="23"/>
        <v>1239.8399999999999</v>
      </c>
      <c r="AJ109" s="243">
        <f t="shared" si="23"/>
        <v>1328.4</v>
      </c>
      <c r="AK109" s="243">
        <f t="shared" si="23"/>
        <v>1416.96</v>
      </c>
      <c r="AL109" s="243">
        <f t="shared" si="23"/>
        <v>1505.52</v>
      </c>
      <c r="AM109" s="243">
        <f t="shared" si="23"/>
        <v>1594.08</v>
      </c>
      <c r="AN109" s="243"/>
      <c r="AO109" s="243"/>
      <c r="AP109" s="222">
        <f>AP108+U179</f>
        <v>2.54</v>
      </c>
    </row>
    <row r="110" spans="1:42" x14ac:dyDescent="0.15">
      <c r="A110" s="238" t="s">
        <v>17</v>
      </c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9"/>
      <c r="V110" s="239">
        <v>38</v>
      </c>
      <c r="W110" s="243"/>
      <c r="X110" s="243"/>
      <c r="Y110" s="243"/>
      <c r="Z110" s="243"/>
      <c r="AA110" s="243"/>
      <c r="AB110" s="243"/>
      <c r="AC110" s="243"/>
      <c r="AD110" s="243"/>
      <c r="AE110" s="243"/>
      <c r="AF110" s="243"/>
      <c r="AG110" s="243"/>
      <c r="AH110" s="243"/>
      <c r="AI110" s="243"/>
      <c r="AJ110" s="243"/>
      <c r="AK110" s="243"/>
      <c r="AL110" s="243"/>
      <c r="AM110" s="243"/>
      <c r="AN110" s="243"/>
      <c r="AO110" s="243"/>
      <c r="AP110" s="222">
        <v>1.3</v>
      </c>
    </row>
    <row r="111" spans="1:42" x14ac:dyDescent="0.15">
      <c r="A111" s="244">
        <v>950</v>
      </c>
      <c r="B111" s="245">
        <f t="shared" ref="B111:P111" si="24">ROUND(W111*$T$76,0)</f>
        <v>432</v>
      </c>
      <c r="C111" s="245">
        <f t="shared" si="24"/>
        <v>432</v>
      </c>
      <c r="D111" s="245">
        <f t="shared" si="24"/>
        <v>500</v>
      </c>
      <c r="E111" s="245">
        <f t="shared" si="24"/>
        <v>567</v>
      </c>
      <c r="F111" s="245">
        <f t="shared" si="24"/>
        <v>631</v>
      </c>
      <c r="G111" s="245">
        <f t="shared" si="24"/>
        <v>713</v>
      </c>
      <c r="H111" s="245">
        <f t="shared" si="24"/>
        <v>798</v>
      </c>
      <c r="I111" s="245">
        <f t="shared" si="24"/>
        <v>879</v>
      </c>
      <c r="J111" s="245">
        <f t="shared" si="24"/>
        <v>927</v>
      </c>
      <c r="K111" s="245">
        <f t="shared" si="24"/>
        <v>1016</v>
      </c>
      <c r="L111" s="245">
        <f t="shared" si="24"/>
        <v>1119</v>
      </c>
      <c r="M111" s="245">
        <f t="shared" si="24"/>
        <v>1215</v>
      </c>
      <c r="N111" s="245">
        <f t="shared" si="24"/>
        <v>1309</v>
      </c>
      <c r="O111" s="245">
        <f t="shared" si="24"/>
        <v>1402</v>
      </c>
      <c r="P111" s="245">
        <f t="shared" si="24"/>
        <v>1496</v>
      </c>
      <c r="Q111" s="245">
        <f>ROUND(AL111*$T$76,0)</f>
        <v>1589</v>
      </c>
      <c r="R111" s="245">
        <f>ROUND(AM111*$T$76,0)</f>
        <v>1683</v>
      </c>
      <c r="S111" s="245">
        <f>ROUND(AN111*$T$76,0)</f>
        <v>1776</v>
      </c>
      <c r="T111" s="246"/>
      <c r="V111" s="239">
        <v>950</v>
      </c>
      <c r="W111" s="243">
        <f t="shared" ref="W111:AN111" si="25">W110+B181</f>
        <v>432</v>
      </c>
      <c r="X111" s="250">
        <f t="shared" si="25"/>
        <v>432</v>
      </c>
      <c r="Y111" s="250">
        <f t="shared" si="25"/>
        <v>500</v>
      </c>
      <c r="Z111" s="250">
        <f t="shared" si="25"/>
        <v>567</v>
      </c>
      <c r="AA111" s="250">
        <f t="shared" si="25"/>
        <v>631</v>
      </c>
      <c r="AB111" s="250">
        <f t="shared" si="25"/>
        <v>713</v>
      </c>
      <c r="AC111" s="250">
        <f t="shared" si="25"/>
        <v>798</v>
      </c>
      <c r="AD111" s="250">
        <f t="shared" si="25"/>
        <v>879</v>
      </c>
      <c r="AE111" s="250">
        <f t="shared" si="25"/>
        <v>927</v>
      </c>
      <c r="AF111" s="250">
        <f t="shared" si="25"/>
        <v>1016</v>
      </c>
      <c r="AG111" s="250">
        <f t="shared" si="25"/>
        <v>1119</v>
      </c>
      <c r="AH111" s="243">
        <f t="shared" si="25"/>
        <v>1215.24</v>
      </c>
      <c r="AI111" s="243">
        <f t="shared" si="25"/>
        <v>1308.72</v>
      </c>
      <c r="AJ111" s="243">
        <f t="shared" si="25"/>
        <v>1402.2</v>
      </c>
      <c r="AK111" s="243">
        <f t="shared" si="25"/>
        <v>1495.68</v>
      </c>
      <c r="AL111" s="243">
        <f t="shared" si="25"/>
        <v>1589.16</v>
      </c>
      <c r="AM111" s="243">
        <f t="shared" si="25"/>
        <v>1682.6399999999999</v>
      </c>
      <c r="AN111" s="243">
        <f t="shared" si="25"/>
        <v>1776.12</v>
      </c>
      <c r="AO111" s="243"/>
      <c r="AP111" s="222">
        <f>AP110+U181</f>
        <v>2.5300000000000002</v>
      </c>
    </row>
    <row r="112" spans="1:42" x14ac:dyDescent="0.15">
      <c r="A112" s="251" t="s">
        <v>18</v>
      </c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9"/>
      <c r="V112" s="239">
        <v>40</v>
      </c>
      <c r="W112" s="243"/>
      <c r="X112" s="243"/>
      <c r="Y112" s="243"/>
      <c r="Z112" s="243"/>
      <c r="AA112" s="243"/>
      <c r="AB112" s="243"/>
      <c r="AC112" s="243"/>
      <c r="AD112" s="243"/>
      <c r="AE112" s="243"/>
      <c r="AF112" s="243"/>
      <c r="AG112" s="243"/>
      <c r="AH112" s="243"/>
      <c r="AI112" s="243"/>
      <c r="AJ112" s="243"/>
      <c r="AK112" s="243"/>
      <c r="AL112" s="243"/>
      <c r="AM112" s="243"/>
      <c r="AN112" s="243"/>
      <c r="AO112" s="243"/>
      <c r="AP112" s="222">
        <v>1.3</v>
      </c>
    </row>
    <row r="113" spans="1:42" x14ac:dyDescent="0.15">
      <c r="A113" s="244">
        <v>1000</v>
      </c>
      <c r="B113" s="245">
        <f t="shared" ref="B113:P113" si="26">ROUND(W113*$T$76,0)</f>
        <v>444</v>
      </c>
      <c r="C113" s="245">
        <f t="shared" si="26"/>
        <v>444</v>
      </c>
      <c r="D113" s="245">
        <f t="shared" si="26"/>
        <v>524</v>
      </c>
      <c r="E113" s="245">
        <f t="shared" si="26"/>
        <v>596</v>
      </c>
      <c r="F113" s="245">
        <f t="shared" si="26"/>
        <v>663</v>
      </c>
      <c r="G113" s="245">
        <f t="shared" si="26"/>
        <v>751</v>
      </c>
      <c r="H113" s="245">
        <f t="shared" si="26"/>
        <v>838</v>
      </c>
      <c r="I113" s="245">
        <f t="shared" si="26"/>
        <v>926</v>
      </c>
      <c r="J113" s="245">
        <f t="shared" si="26"/>
        <v>974</v>
      </c>
      <c r="K113" s="245">
        <f t="shared" si="26"/>
        <v>1069</v>
      </c>
      <c r="L113" s="245">
        <f t="shared" si="26"/>
        <v>1149</v>
      </c>
      <c r="M113" s="245">
        <f t="shared" si="26"/>
        <v>1248</v>
      </c>
      <c r="N113" s="245">
        <f t="shared" si="26"/>
        <v>1344</v>
      </c>
      <c r="O113" s="245">
        <f t="shared" si="26"/>
        <v>1440</v>
      </c>
      <c r="P113" s="245">
        <f t="shared" si="26"/>
        <v>1536</v>
      </c>
      <c r="Q113" s="245">
        <f>ROUND(AL113*$T$76,0)</f>
        <v>1632</v>
      </c>
      <c r="R113" s="245">
        <f>ROUND(AM113*$T$76,0)</f>
        <v>1728</v>
      </c>
      <c r="S113" s="245">
        <f>ROUND(AN113*$T$76,0)</f>
        <v>1824</v>
      </c>
      <c r="T113" s="246">
        <f>ROUND(AO113*$T$76,0)</f>
        <v>1920</v>
      </c>
      <c r="V113" s="239">
        <v>1000</v>
      </c>
      <c r="W113" s="243">
        <f t="shared" ref="W113:AO113" si="27">W112+B183</f>
        <v>444</v>
      </c>
      <c r="X113" s="250">
        <f t="shared" si="27"/>
        <v>444</v>
      </c>
      <c r="Y113" s="250">
        <f t="shared" si="27"/>
        <v>524</v>
      </c>
      <c r="Z113" s="250">
        <f t="shared" si="27"/>
        <v>596</v>
      </c>
      <c r="AA113" s="250">
        <f t="shared" si="27"/>
        <v>663</v>
      </c>
      <c r="AB113" s="250">
        <f t="shared" si="27"/>
        <v>751</v>
      </c>
      <c r="AC113" s="250">
        <f t="shared" si="27"/>
        <v>838</v>
      </c>
      <c r="AD113" s="250">
        <f t="shared" si="27"/>
        <v>926</v>
      </c>
      <c r="AE113" s="250">
        <f t="shared" si="27"/>
        <v>974</v>
      </c>
      <c r="AF113" s="250">
        <f t="shared" si="27"/>
        <v>1069</v>
      </c>
      <c r="AG113" s="250">
        <f t="shared" si="27"/>
        <v>1149</v>
      </c>
      <c r="AH113" s="243">
        <f t="shared" si="27"/>
        <v>1248</v>
      </c>
      <c r="AI113" s="243">
        <f t="shared" si="27"/>
        <v>1344</v>
      </c>
      <c r="AJ113" s="243">
        <f t="shared" si="27"/>
        <v>1440</v>
      </c>
      <c r="AK113" s="243">
        <f t="shared" si="27"/>
        <v>1536</v>
      </c>
      <c r="AL113" s="243">
        <f t="shared" si="27"/>
        <v>1632</v>
      </c>
      <c r="AM113" s="243">
        <f t="shared" si="27"/>
        <v>1728</v>
      </c>
      <c r="AN113" s="243">
        <f t="shared" si="27"/>
        <v>1824</v>
      </c>
      <c r="AO113" s="243">
        <f t="shared" si="27"/>
        <v>1920</v>
      </c>
      <c r="AP113" s="222">
        <f>AP112+U183</f>
        <v>2.5</v>
      </c>
    </row>
    <row r="114" spans="1:42" x14ac:dyDescent="0.15">
      <c r="A114" s="251" t="s">
        <v>19</v>
      </c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9"/>
      <c r="V114" s="239">
        <v>42</v>
      </c>
      <c r="W114" s="243"/>
      <c r="X114" s="243"/>
      <c r="Y114" s="243"/>
      <c r="Z114" s="243"/>
      <c r="AA114" s="243"/>
      <c r="AB114" s="243"/>
      <c r="AC114" s="243"/>
      <c r="AD114" s="243"/>
      <c r="AE114" s="243"/>
      <c r="AF114" s="243"/>
      <c r="AG114" s="243"/>
      <c r="AH114" s="243"/>
      <c r="AI114" s="243"/>
      <c r="AJ114" s="243"/>
      <c r="AK114" s="243"/>
      <c r="AL114" s="243"/>
      <c r="AM114" s="243"/>
      <c r="AN114" s="243"/>
      <c r="AO114" s="243"/>
      <c r="AP114" s="222">
        <v>1.3</v>
      </c>
    </row>
    <row r="115" spans="1:42" x14ac:dyDescent="0.15">
      <c r="A115" s="244">
        <v>1050</v>
      </c>
      <c r="B115" s="245">
        <f t="shared" ref="B115:P115" si="28">ROUND(W115*$T$76,0)</f>
        <v>465</v>
      </c>
      <c r="C115" s="245">
        <f t="shared" si="28"/>
        <v>465</v>
      </c>
      <c r="D115" s="245">
        <f t="shared" si="28"/>
        <v>537</v>
      </c>
      <c r="E115" s="245">
        <f t="shared" si="28"/>
        <v>625</v>
      </c>
      <c r="F115" s="245">
        <f t="shared" si="28"/>
        <v>685</v>
      </c>
      <c r="G115" s="245">
        <f t="shared" si="28"/>
        <v>786</v>
      </c>
      <c r="H115" s="245">
        <f t="shared" si="28"/>
        <v>879</v>
      </c>
      <c r="I115" s="245">
        <f t="shared" si="28"/>
        <v>970</v>
      </c>
      <c r="J115" s="245">
        <f t="shared" si="28"/>
        <v>1018</v>
      </c>
      <c r="K115" s="245">
        <f t="shared" si="28"/>
        <v>1122</v>
      </c>
      <c r="L115" s="245">
        <f t="shared" si="28"/>
        <v>1205</v>
      </c>
      <c r="M115" s="245">
        <f t="shared" si="28"/>
        <v>1310</v>
      </c>
      <c r="N115" s="245">
        <f t="shared" si="28"/>
        <v>1411</v>
      </c>
      <c r="O115" s="245">
        <f t="shared" si="28"/>
        <v>1512</v>
      </c>
      <c r="P115" s="245">
        <f t="shared" si="28"/>
        <v>1613</v>
      </c>
      <c r="Q115" s="245">
        <f>ROUND(AL115*$T$76,0)</f>
        <v>1714</v>
      </c>
      <c r="R115" s="245">
        <f>ROUND(AM115*$T$76,0)</f>
        <v>1814</v>
      </c>
      <c r="S115" s="245">
        <f>ROUND(AN115*$T$76,0)</f>
        <v>1915</v>
      </c>
      <c r="T115" s="246">
        <f>ROUND(AO115*$T$76,0)</f>
        <v>2016</v>
      </c>
      <c r="V115" s="239">
        <v>1050</v>
      </c>
      <c r="W115" s="243">
        <f t="shared" ref="W115:AO115" si="29">W114+B185</f>
        <v>465</v>
      </c>
      <c r="X115" s="250">
        <f t="shared" si="29"/>
        <v>465</v>
      </c>
      <c r="Y115" s="250">
        <f t="shared" si="29"/>
        <v>537</v>
      </c>
      <c r="Z115" s="250">
        <f t="shared" si="29"/>
        <v>625</v>
      </c>
      <c r="AA115" s="250">
        <f t="shared" si="29"/>
        <v>685</v>
      </c>
      <c r="AB115" s="250">
        <f t="shared" si="29"/>
        <v>786</v>
      </c>
      <c r="AC115" s="250">
        <f t="shared" si="29"/>
        <v>879</v>
      </c>
      <c r="AD115" s="250">
        <f t="shared" si="29"/>
        <v>970</v>
      </c>
      <c r="AE115" s="250">
        <f t="shared" si="29"/>
        <v>1018</v>
      </c>
      <c r="AF115" s="250">
        <f t="shared" si="29"/>
        <v>1122</v>
      </c>
      <c r="AG115" s="250">
        <f t="shared" si="29"/>
        <v>1205</v>
      </c>
      <c r="AH115" s="243">
        <f t="shared" si="29"/>
        <v>1310.3999999999999</v>
      </c>
      <c r="AI115" s="243">
        <f t="shared" si="29"/>
        <v>1411.2</v>
      </c>
      <c r="AJ115" s="243">
        <f t="shared" si="29"/>
        <v>1512</v>
      </c>
      <c r="AK115" s="243">
        <f t="shared" si="29"/>
        <v>1612.8</v>
      </c>
      <c r="AL115" s="243">
        <f t="shared" si="29"/>
        <v>1713.6</v>
      </c>
      <c r="AM115" s="243">
        <f t="shared" si="29"/>
        <v>1814.3999999999999</v>
      </c>
      <c r="AN115" s="243">
        <f t="shared" si="29"/>
        <v>1915.1999999999998</v>
      </c>
      <c r="AO115" s="243">
        <f t="shared" si="29"/>
        <v>2016</v>
      </c>
      <c r="AP115" s="222">
        <f>AP114+U185</f>
        <v>2.5</v>
      </c>
    </row>
    <row r="116" spans="1:42" x14ac:dyDescent="0.15">
      <c r="A116" s="251" t="s">
        <v>20</v>
      </c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9"/>
      <c r="V116" s="239">
        <v>44</v>
      </c>
      <c r="W116" s="243"/>
      <c r="X116" s="243"/>
      <c r="Y116" s="243"/>
      <c r="Z116" s="243"/>
      <c r="AA116" s="243"/>
      <c r="AB116" s="243"/>
      <c r="AC116" s="243"/>
      <c r="AD116" s="243"/>
      <c r="AE116" s="243"/>
      <c r="AF116" s="243"/>
      <c r="AG116" s="243"/>
      <c r="AH116" s="243"/>
      <c r="AI116" s="243"/>
      <c r="AJ116" s="243"/>
      <c r="AK116" s="243"/>
      <c r="AL116" s="243"/>
      <c r="AM116" s="243"/>
      <c r="AN116" s="243"/>
      <c r="AO116" s="243"/>
      <c r="AP116" s="222">
        <v>1.29</v>
      </c>
    </row>
    <row r="117" spans="1:42" x14ac:dyDescent="0.15">
      <c r="A117" s="244">
        <v>1100</v>
      </c>
      <c r="B117" s="245">
        <f t="shared" ref="B117:P117" si="30">ROUND(W117*$T$76,0)</f>
        <v>487</v>
      </c>
      <c r="C117" s="245">
        <f t="shared" si="30"/>
        <v>487</v>
      </c>
      <c r="D117" s="245">
        <f t="shared" si="30"/>
        <v>550</v>
      </c>
      <c r="E117" s="245">
        <f t="shared" si="30"/>
        <v>654</v>
      </c>
      <c r="F117" s="245">
        <f t="shared" si="30"/>
        <v>726</v>
      </c>
      <c r="G117" s="245">
        <f t="shared" si="30"/>
        <v>823</v>
      </c>
      <c r="H117" s="245">
        <f t="shared" si="30"/>
        <v>919</v>
      </c>
      <c r="I117" s="245">
        <f t="shared" si="30"/>
        <v>1015</v>
      </c>
      <c r="J117" s="245">
        <f t="shared" si="30"/>
        <v>1066</v>
      </c>
      <c r="K117" s="245">
        <f t="shared" si="30"/>
        <v>1172</v>
      </c>
      <c r="L117" s="245">
        <f t="shared" si="30"/>
        <v>1256</v>
      </c>
      <c r="M117" s="245">
        <f t="shared" si="30"/>
        <v>1361</v>
      </c>
      <c r="N117" s="245">
        <f t="shared" si="30"/>
        <v>1466</v>
      </c>
      <c r="O117" s="245">
        <f t="shared" si="30"/>
        <v>1571</v>
      </c>
      <c r="P117" s="245">
        <f t="shared" si="30"/>
        <v>1676</v>
      </c>
      <c r="Q117" s="245">
        <f>ROUND(AL117*$T$76,0)</f>
        <v>1780</v>
      </c>
      <c r="R117" s="245">
        <f>ROUND(AM117*$T$76,0)</f>
        <v>1885</v>
      </c>
      <c r="S117" s="245">
        <f>ROUND(AN117*$T$76,0)</f>
        <v>1990</v>
      </c>
      <c r="T117" s="246">
        <f>ROUND(AO117*$T$76,0)</f>
        <v>2094</v>
      </c>
      <c r="V117" s="239">
        <v>1100</v>
      </c>
      <c r="W117" s="243">
        <f t="shared" ref="W117:AO117" si="31">W116+B187</f>
        <v>487</v>
      </c>
      <c r="X117" s="250">
        <f t="shared" si="31"/>
        <v>487</v>
      </c>
      <c r="Y117" s="250">
        <f t="shared" si="31"/>
        <v>550</v>
      </c>
      <c r="Z117" s="250">
        <f t="shared" si="31"/>
        <v>654</v>
      </c>
      <c r="AA117" s="250">
        <f t="shared" si="31"/>
        <v>726</v>
      </c>
      <c r="AB117" s="250">
        <f t="shared" si="31"/>
        <v>823</v>
      </c>
      <c r="AC117" s="250">
        <f t="shared" si="31"/>
        <v>919</v>
      </c>
      <c r="AD117" s="250">
        <f t="shared" si="31"/>
        <v>1015</v>
      </c>
      <c r="AE117" s="250">
        <f t="shared" si="31"/>
        <v>1066</v>
      </c>
      <c r="AF117" s="250">
        <f t="shared" si="31"/>
        <v>1172</v>
      </c>
      <c r="AG117" s="250">
        <f t="shared" si="31"/>
        <v>1256</v>
      </c>
      <c r="AH117" s="243">
        <f t="shared" si="31"/>
        <v>1361.36</v>
      </c>
      <c r="AI117" s="243">
        <f t="shared" si="31"/>
        <v>1466.08</v>
      </c>
      <c r="AJ117" s="243">
        <f t="shared" si="31"/>
        <v>1570.8</v>
      </c>
      <c r="AK117" s="243">
        <f t="shared" si="31"/>
        <v>1675.52</v>
      </c>
      <c r="AL117" s="243">
        <f t="shared" si="31"/>
        <v>1780.24</v>
      </c>
      <c r="AM117" s="243">
        <f t="shared" si="31"/>
        <v>1884.9599999999998</v>
      </c>
      <c r="AN117" s="243">
        <f t="shared" si="31"/>
        <v>1989.6799999999998</v>
      </c>
      <c r="AO117" s="243">
        <f t="shared" si="31"/>
        <v>2094.4</v>
      </c>
      <c r="AP117" s="222">
        <f>AP116+U187</f>
        <v>2.48</v>
      </c>
    </row>
    <row r="118" spans="1:42" x14ac:dyDescent="0.15">
      <c r="A118" s="251" t="s">
        <v>21</v>
      </c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9"/>
      <c r="V118" s="239">
        <v>46</v>
      </c>
      <c r="W118" s="243"/>
      <c r="X118" s="243"/>
      <c r="Y118" s="243"/>
      <c r="Z118" s="243"/>
      <c r="AA118" s="243"/>
      <c r="AB118" s="243"/>
      <c r="AC118" s="243"/>
      <c r="AD118" s="243"/>
      <c r="AE118" s="243"/>
      <c r="AF118" s="243"/>
      <c r="AG118" s="243"/>
      <c r="AH118" s="243"/>
      <c r="AI118" s="243"/>
      <c r="AJ118" s="243"/>
      <c r="AK118" s="243"/>
      <c r="AL118" s="243"/>
      <c r="AM118" s="243"/>
      <c r="AN118" s="243"/>
      <c r="AO118" s="243"/>
      <c r="AP118" s="222">
        <v>1.28</v>
      </c>
    </row>
    <row r="119" spans="1:42" x14ac:dyDescent="0.15">
      <c r="A119" s="244">
        <v>1150</v>
      </c>
      <c r="B119" s="245">
        <f t="shared" ref="B119:P119" si="32">ROUND(W119*$T$76,0)</f>
        <v>507</v>
      </c>
      <c r="C119" s="245">
        <f t="shared" si="32"/>
        <v>507</v>
      </c>
      <c r="D119" s="245">
        <f t="shared" si="32"/>
        <v>575</v>
      </c>
      <c r="E119" s="245">
        <f t="shared" si="32"/>
        <v>673</v>
      </c>
      <c r="F119" s="245">
        <f t="shared" si="32"/>
        <v>759</v>
      </c>
      <c r="G119" s="245">
        <f t="shared" si="32"/>
        <v>858</v>
      </c>
      <c r="H119" s="245">
        <f t="shared" si="32"/>
        <v>960</v>
      </c>
      <c r="I119" s="245">
        <f t="shared" si="32"/>
        <v>1059</v>
      </c>
      <c r="J119" s="245">
        <f t="shared" si="32"/>
        <v>1113</v>
      </c>
      <c r="K119" s="245">
        <f t="shared" si="32"/>
        <v>1221</v>
      </c>
      <c r="L119" s="245">
        <f t="shared" si="32"/>
        <v>1308</v>
      </c>
      <c r="M119" s="245">
        <f t="shared" si="32"/>
        <v>1411</v>
      </c>
      <c r="N119" s="245">
        <f t="shared" si="32"/>
        <v>1520</v>
      </c>
      <c r="O119" s="245">
        <f t="shared" si="32"/>
        <v>1628</v>
      </c>
      <c r="P119" s="245">
        <f t="shared" si="32"/>
        <v>1737</v>
      </c>
      <c r="Q119" s="245">
        <f>ROUND(AL119*$T$76,0)</f>
        <v>1846</v>
      </c>
      <c r="R119" s="245">
        <f>ROUND(AM119*$T$76,0)</f>
        <v>1954</v>
      </c>
      <c r="S119" s="245">
        <f>ROUND(AN119*$T$76,0)</f>
        <v>2063</v>
      </c>
      <c r="T119" s="246">
        <f>ROUND(AO119*$T$76,0)</f>
        <v>2171</v>
      </c>
      <c r="V119" s="239">
        <v>1150</v>
      </c>
      <c r="W119" s="243">
        <f t="shared" ref="W119:AO119" si="33">W118+B189</f>
        <v>507</v>
      </c>
      <c r="X119" s="250">
        <f t="shared" si="33"/>
        <v>507</v>
      </c>
      <c r="Y119" s="250">
        <f t="shared" si="33"/>
        <v>575</v>
      </c>
      <c r="Z119" s="250">
        <f t="shared" si="33"/>
        <v>673</v>
      </c>
      <c r="AA119" s="250">
        <f t="shared" si="33"/>
        <v>759</v>
      </c>
      <c r="AB119" s="250">
        <f t="shared" si="33"/>
        <v>858</v>
      </c>
      <c r="AC119" s="250">
        <f t="shared" si="33"/>
        <v>960</v>
      </c>
      <c r="AD119" s="250">
        <f t="shared" si="33"/>
        <v>1059</v>
      </c>
      <c r="AE119" s="250">
        <f t="shared" si="33"/>
        <v>1113</v>
      </c>
      <c r="AF119" s="250">
        <f t="shared" si="33"/>
        <v>1221</v>
      </c>
      <c r="AG119" s="250">
        <f t="shared" si="33"/>
        <v>1308</v>
      </c>
      <c r="AH119" s="243">
        <f t="shared" si="33"/>
        <v>1411.28</v>
      </c>
      <c r="AI119" s="243">
        <f t="shared" si="33"/>
        <v>1519.84</v>
      </c>
      <c r="AJ119" s="243">
        <f t="shared" si="33"/>
        <v>1628.3999999999999</v>
      </c>
      <c r="AK119" s="243">
        <f t="shared" si="33"/>
        <v>1736.9599999999998</v>
      </c>
      <c r="AL119" s="243">
        <f t="shared" si="33"/>
        <v>1845.52</v>
      </c>
      <c r="AM119" s="243">
        <f t="shared" si="33"/>
        <v>1954.08</v>
      </c>
      <c r="AN119" s="243">
        <f t="shared" si="33"/>
        <v>2062.64</v>
      </c>
      <c r="AO119" s="243">
        <f t="shared" si="33"/>
        <v>2171.1999999999998</v>
      </c>
      <c r="AP119" s="222">
        <f>AP118+U189</f>
        <v>2.46</v>
      </c>
    </row>
    <row r="120" spans="1:42" x14ac:dyDescent="0.15">
      <c r="A120" s="251" t="s">
        <v>22</v>
      </c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9"/>
      <c r="V120" s="239">
        <v>48</v>
      </c>
      <c r="W120" s="243"/>
      <c r="X120" s="243"/>
      <c r="Y120" s="243"/>
      <c r="Z120" s="243"/>
      <c r="AA120" s="243"/>
      <c r="AB120" s="243"/>
      <c r="AC120" s="243"/>
      <c r="AD120" s="243"/>
      <c r="AE120" s="243"/>
      <c r="AF120" s="243"/>
      <c r="AG120" s="243"/>
      <c r="AH120" s="243"/>
      <c r="AI120" s="243"/>
      <c r="AJ120" s="243"/>
      <c r="AK120" s="243"/>
      <c r="AL120" s="243"/>
      <c r="AM120" s="243"/>
      <c r="AN120" s="243"/>
      <c r="AO120" s="243"/>
      <c r="AP120" s="222">
        <v>1.27</v>
      </c>
    </row>
    <row r="121" spans="1:42" ht="13" thickBot="1" x14ac:dyDescent="0.2">
      <c r="A121" s="240">
        <v>1200</v>
      </c>
      <c r="B121" s="252">
        <f t="shared" ref="B121:P121" si="34">ROUND(W121*$T$76,0)</f>
        <v>529</v>
      </c>
      <c r="C121" s="252">
        <f t="shared" si="34"/>
        <v>529</v>
      </c>
      <c r="D121" s="252">
        <f t="shared" si="34"/>
        <v>600</v>
      </c>
      <c r="E121" s="252">
        <f t="shared" si="34"/>
        <v>684</v>
      </c>
      <c r="F121" s="252">
        <f t="shared" si="34"/>
        <v>770</v>
      </c>
      <c r="G121" s="252">
        <f t="shared" si="34"/>
        <v>872</v>
      </c>
      <c r="H121" s="252">
        <f t="shared" si="34"/>
        <v>976</v>
      </c>
      <c r="I121" s="252">
        <f t="shared" si="34"/>
        <v>1097</v>
      </c>
      <c r="J121" s="252">
        <f t="shared" si="34"/>
        <v>1160</v>
      </c>
      <c r="K121" s="252">
        <f t="shared" si="34"/>
        <v>1271</v>
      </c>
      <c r="L121" s="252">
        <f t="shared" si="34"/>
        <v>1362</v>
      </c>
      <c r="M121" s="252">
        <f t="shared" si="34"/>
        <v>1473</v>
      </c>
      <c r="N121" s="252">
        <f t="shared" si="34"/>
        <v>1586</v>
      </c>
      <c r="O121" s="252">
        <f t="shared" si="34"/>
        <v>1699</v>
      </c>
      <c r="P121" s="252">
        <f t="shared" si="34"/>
        <v>1812</v>
      </c>
      <c r="Q121" s="252">
        <f>ROUND(AL121*$T$76,0)</f>
        <v>1926</v>
      </c>
      <c r="R121" s="252">
        <f>ROUND(AM121*$T$76,0)</f>
        <v>2039</v>
      </c>
      <c r="S121" s="252">
        <f>ROUND(AN121*$T$76,0)</f>
        <v>2152</v>
      </c>
      <c r="T121" s="253">
        <f>ROUND(AO121*$T$76,0)</f>
        <v>2266</v>
      </c>
      <c r="V121" s="239">
        <v>1200</v>
      </c>
      <c r="W121" s="243">
        <f t="shared" ref="W121:AO121" si="35">W120+B191</f>
        <v>529</v>
      </c>
      <c r="X121" s="250">
        <f t="shared" si="35"/>
        <v>529</v>
      </c>
      <c r="Y121" s="250">
        <f t="shared" si="35"/>
        <v>600</v>
      </c>
      <c r="Z121" s="250">
        <f t="shared" si="35"/>
        <v>684</v>
      </c>
      <c r="AA121" s="250">
        <f t="shared" si="35"/>
        <v>770</v>
      </c>
      <c r="AB121" s="250">
        <f t="shared" si="35"/>
        <v>872</v>
      </c>
      <c r="AC121" s="250">
        <f t="shared" si="35"/>
        <v>976</v>
      </c>
      <c r="AD121" s="250">
        <f t="shared" si="35"/>
        <v>1097</v>
      </c>
      <c r="AE121" s="250">
        <f t="shared" si="35"/>
        <v>1160</v>
      </c>
      <c r="AF121" s="250">
        <f t="shared" si="35"/>
        <v>1271</v>
      </c>
      <c r="AG121" s="250">
        <f t="shared" si="35"/>
        <v>1362</v>
      </c>
      <c r="AH121" s="243">
        <f t="shared" si="35"/>
        <v>1472.6399999999999</v>
      </c>
      <c r="AI121" s="243">
        <f t="shared" si="35"/>
        <v>1585.9199999999998</v>
      </c>
      <c r="AJ121" s="243">
        <f t="shared" si="35"/>
        <v>1699.1999999999998</v>
      </c>
      <c r="AK121" s="243">
        <f t="shared" si="35"/>
        <v>1812.48</v>
      </c>
      <c r="AL121" s="243">
        <f t="shared" si="35"/>
        <v>1925.76</v>
      </c>
      <c r="AM121" s="243">
        <f t="shared" si="35"/>
        <v>2039.04</v>
      </c>
      <c r="AN121" s="243">
        <f t="shared" si="35"/>
        <v>2152.3199999999997</v>
      </c>
      <c r="AO121" s="243">
        <f t="shared" si="35"/>
        <v>2265.6</v>
      </c>
      <c r="AP121" s="222">
        <f>AP120+U191</f>
        <v>2.4500000000000002</v>
      </c>
    </row>
    <row r="122" spans="1:42" x14ac:dyDescent="0.15">
      <c r="A122" s="238" t="s">
        <v>130</v>
      </c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9"/>
      <c r="V122" s="239">
        <v>50</v>
      </c>
      <c r="W122" s="243"/>
      <c r="X122" s="243"/>
      <c r="Y122" s="243"/>
      <c r="Z122" s="243"/>
      <c r="AA122" s="243"/>
      <c r="AB122" s="243"/>
      <c r="AC122" s="243"/>
      <c r="AD122" s="243"/>
      <c r="AE122" s="243"/>
      <c r="AF122" s="243"/>
      <c r="AG122" s="243"/>
      <c r="AH122" s="243"/>
      <c r="AI122" s="243"/>
      <c r="AJ122" s="243"/>
      <c r="AK122" s="243"/>
      <c r="AL122" s="243"/>
      <c r="AM122" s="243"/>
      <c r="AN122" s="243"/>
      <c r="AO122" s="243"/>
      <c r="AP122" s="222">
        <v>1.27</v>
      </c>
    </row>
    <row r="123" spans="1:42" x14ac:dyDescent="0.15">
      <c r="A123" s="244">
        <v>1250</v>
      </c>
      <c r="B123" s="245">
        <f t="shared" ref="B123:P123" si="36">ROUND(W123*$T$76,0)</f>
        <v>530</v>
      </c>
      <c r="C123" s="245">
        <f t="shared" si="36"/>
        <v>552</v>
      </c>
      <c r="D123" s="245">
        <f t="shared" si="36"/>
        <v>624</v>
      </c>
      <c r="E123" s="245">
        <f t="shared" si="36"/>
        <v>715</v>
      </c>
      <c r="F123" s="245">
        <f t="shared" si="36"/>
        <v>804</v>
      </c>
      <c r="G123" s="245">
        <f t="shared" si="36"/>
        <v>910</v>
      </c>
      <c r="H123" s="245">
        <f t="shared" si="36"/>
        <v>1016</v>
      </c>
      <c r="I123" s="245">
        <f t="shared" si="36"/>
        <v>1143</v>
      </c>
      <c r="J123" s="245">
        <f t="shared" si="36"/>
        <v>1210</v>
      </c>
      <c r="K123" s="245">
        <f t="shared" si="36"/>
        <v>1320</v>
      </c>
      <c r="L123" s="245">
        <f t="shared" si="36"/>
        <v>1416</v>
      </c>
      <c r="M123" s="245">
        <f t="shared" si="36"/>
        <v>1534</v>
      </c>
      <c r="N123" s="245">
        <f t="shared" si="36"/>
        <v>1652</v>
      </c>
      <c r="O123" s="245">
        <f t="shared" si="36"/>
        <v>1770</v>
      </c>
      <c r="P123" s="245">
        <f t="shared" si="36"/>
        <v>1888</v>
      </c>
      <c r="Q123" s="245">
        <f>ROUND(AL123*$T$76,0)</f>
        <v>2006</v>
      </c>
      <c r="R123" s="245">
        <f>ROUND(AM123*$T$76,0)</f>
        <v>2124</v>
      </c>
      <c r="S123" s="245">
        <f>ROUND(AN123*$T$76,0)</f>
        <v>2242</v>
      </c>
      <c r="T123" s="246">
        <f>ROUND(AO123*$T$76,0)</f>
        <v>2360</v>
      </c>
      <c r="V123" s="239">
        <v>1250</v>
      </c>
      <c r="W123" s="243">
        <f t="shared" ref="W123:AO123" si="37">W122+B193</f>
        <v>530</v>
      </c>
      <c r="X123" s="243">
        <f t="shared" si="37"/>
        <v>552</v>
      </c>
      <c r="Y123" s="243">
        <f t="shared" si="37"/>
        <v>624</v>
      </c>
      <c r="Z123" s="243">
        <f t="shared" si="37"/>
        <v>715</v>
      </c>
      <c r="AA123" s="243">
        <f t="shared" si="37"/>
        <v>804</v>
      </c>
      <c r="AB123" s="243">
        <f t="shared" si="37"/>
        <v>910</v>
      </c>
      <c r="AC123" s="243">
        <f t="shared" si="37"/>
        <v>1016</v>
      </c>
      <c r="AD123" s="243">
        <f t="shared" si="37"/>
        <v>1143</v>
      </c>
      <c r="AE123" s="243">
        <f t="shared" si="37"/>
        <v>1210</v>
      </c>
      <c r="AF123" s="243">
        <f t="shared" si="37"/>
        <v>1320</v>
      </c>
      <c r="AG123" s="243">
        <f t="shared" si="37"/>
        <v>1416</v>
      </c>
      <c r="AH123" s="243">
        <f t="shared" si="37"/>
        <v>1534</v>
      </c>
      <c r="AI123" s="243">
        <f t="shared" si="37"/>
        <v>1652</v>
      </c>
      <c r="AJ123" s="243">
        <f t="shared" si="37"/>
        <v>1770</v>
      </c>
      <c r="AK123" s="243">
        <f t="shared" si="37"/>
        <v>1888</v>
      </c>
      <c r="AL123" s="243">
        <f t="shared" si="37"/>
        <v>2006</v>
      </c>
      <c r="AM123" s="243">
        <f t="shared" si="37"/>
        <v>2124</v>
      </c>
      <c r="AN123" s="243">
        <f t="shared" si="37"/>
        <v>2242</v>
      </c>
      <c r="AO123" s="243">
        <f t="shared" si="37"/>
        <v>2360</v>
      </c>
      <c r="AP123" s="222">
        <f>AP122+U193</f>
        <v>2.4500000000000002</v>
      </c>
    </row>
    <row r="124" spans="1:42" x14ac:dyDescent="0.15">
      <c r="A124" s="251" t="s">
        <v>131</v>
      </c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9"/>
      <c r="V124" s="239">
        <v>52</v>
      </c>
      <c r="W124" s="243"/>
      <c r="X124" s="243"/>
      <c r="Y124" s="243"/>
      <c r="Z124" s="243"/>
      <c r="AA124" s="243"/>
      <c r="AB124" s="243"/>
      <c r="AC124" s="243"/>
      <c r="AD124" s="243"/>
      <c r="AE124" s="243"/>
      <c r="AF124" s="243"/>
      <c r="AG124" s="243"/>
      <c r="AH124" s="243"/>
      <c r="AI124" s="243"/>
      <c r="AJ124" s="243"/>
      <c r="AK124" s="243"/>
      <c r="AL124" s="243"/>
      <c r="AM124" s="243"/>
      <c r="AN124" s="243"/>
      <c r="AO124" s="243"/>
      <c r="AP124" s="222">
        <v>1.27</v>
      </c>
    </row>
    <row r="125" spans="1:42" x14ac:dyDescent="0.15">
      <c r="A125" s="244">
        <v>1300</v>
      </c>
      <c r="B125" s="245">
        <f t="shared" ref="B125:P125" si="38">ROUND(W125*$T$76,0)</f>
        <v>551</v>
      </c>
      <c r="C125" s="245">
        <f t="shared" si="38"/>
        <v>574</v>
      </c>
      <c r="D125" s="245">
        <f t="shared" si="38"/>
        <v>649</v>
      </c>
      <c r="E125" s="245">
        <f t="shared" si="38"/>
        <v>744</v>
      </c>
      <c r="F125" s="245">
        <f t="shared" si="38"/>
        <v>836</v>
      </c>
      <c r="G125" s="245">
        <f t="shared" si="38"/>
        <v>946</v>
      </c>
      <c r="H125" s="245">
        <f t="shared" si="38"/>
        <v>1057</v>
      </c>
      <c r="I125" s="245">
        <f t="shared" si="38"/>
        <v>1189</v>
      </c>
      <c r="J125" s="245">
        <f t="shared" si="38"/>
        <v>1258</v>
      </c>
      <c r="K125" s="245">
        <f t="shared" si="38"/>
        <v>1373</v>
      </c>
      <c r="L125" s="245">
        <f t="shared" si="38"/>
        <v>1473</v>
      </c>
      <c r="M125" s="245">
        <f t="shared" si="38"/>
        <v>1595</v>
      </c>
      <c r="N125" s="245">
        <f t="shared" si="38"/>
        <v>1718</v>
      </c>
      <c r="O125" s="245">
        <f t="shared" si="38"/>
        <v>1841</v>
      </c>
      <c r="P125" s="245">
        <f t="shared" si="38"/>
        <v>1964</v>
      </c>
      <c r="Q125" s="245">
        <f>ROUND(AL125*$T$76,0)</f>
        <v>2086</v>
      </c>
      <c r="R125" s="245">
        <f>ROUND(AM125*$T$76,0)</f>
        <v>2209</v>
      </c>
      <c r="S125" s="245">
        <f>ROUND(AN125*$T$76,0)</f>
        <v>2332</v>
      </c>
      <c r="T125" s="246">
        <f>ROUND(AO125*$T$76,0)</f>
        <v>2454</v>
      </c>
      <c r="V125" s="239">
        <v>1300</v>
      </c>
      <c r="W125" s="243">
        <f t="shared" ref="W125:AO125" si="39">W124+B195</f>
        <v>551.19999999999993</v>
      </c>
      <c r="X125" s="243">
        <f t="shared" si="39"/>
        <v>574.08000000000004</v>
      </c>
      <c r="Y125" s="243">
        <f t="shared" si="39"/>
        <v>648.96</v>
      </c>
      <c r="Z125" s="243">
        <f t="shared" si="39"/>
        <v>743.6</v>
      </c>
      <c r="AA125" s="243">
        <f t="shared" si="39"/>
        <v>836.16000000000008</v>
      </c>
      <c r="AB125" s="243">
        <f t="shared" si="39"/>
        <v>946.4</v>
      </c>
      <c r="AC125" s="243">
        <f t="shared" si="39"/>
        <v>1056.6400000000001</v>
      </c>
      <c r="AD125" s="243">
        <f t="shared" si="39"/>
        <v>1188.72</v>
      </c>
      <c r="AE125" s="243">
        <f t="shared" si="39"/>
        <v>1258.3999999999999</v>
      </c>
      <c r="AF125" s="243">
        <f t="shared" si="39"/>
        <v>1372.8</v>
      </c>
      <c r="AG125" s="243">
        <f t="shared" si="39"/>
        <v>1472.6399999999999</v>
      </c>
      <c r="AH125" s="243">
        <f t="shared" si="39"/>
        <v>1595.36</v>
      </c>
      <c r="AI125" s="243">
        <f t="shared" si="39"/>
        <v>1718.08</v>
      </c>
      <c r="AJ125" s="243">
        <f t="shared" si="39"/>
        <v>1840.8</v>
      </c>
      <c r="AK125" s="243">
        <f t="shared" si="39"/>
        <v>1963.52</v>
      </c>
      <c r="AL125" s="243">
        <f t="shared" si="39"/>
        <v>2086.2399999999998</v>
      </c>
      <c r="AM125" s="243">
        <f t="shared" si="39"/>
        <v>2208.96</v>
      </c>
      <c r="AN125" s="243">
        <f t="shared" si="39"/>
        <v>2331.6799999999998</v>
      </c>
      <c r="AO125" s="243">
        <f t="shared" si="39"/>
        <v>2454.4</v>
      </c>
      <c r="AP125" s="222">
        <f>AP124+U195</f>
        <v>2.4500000000000002</v>
      </c>
    </row>
    <row r="126" spans="1:42" x14ac:dyDescent="0.15">
      <c r="A126" s="251" t="s">
        <v>132</v>
      </c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9"/>
      <c r="V126" s="239">
        <v>54</v>
      </c>
      <c r="W126" s="243"/>
      <c r="X126" s="243"/>
      <c r="Y126" s="243"/>
      <c r="Z126" s="243"/>
      <c r="AA126" s="243"/>
      <c r="AB126" s="243"/>
      <c r="AC126" s="243"/>
      <c r="AD126" s="243"/>
      <c r="AE126" s="243"/>
      <c r="AF126" s="243"/>
      <c r="AG126" s="243"/>
      <c r="AH126" s="243"/>
      <c r="AI126" s="243"/>
      <c r="AJ126" s="243"/>
      <c r="AK126" s="243"/>
      <c r="AL126" s="243"/>
      <c r="AM126" s="243"/>
      <c r="AN126" s="243"/>
      <c r="AO126" s="243"/>
      <c r="AP126" s="222">
        <v>1.27</v>
      </c>
    </row>
    <row r="127" spans="1:42" x14ac:dyDescent="0.15">
      <c r="A127" s="244">
        <v>1350</v>
      </c>
      <c r="B127" s="245">
        <f t="shared" ref="B127:P127" si="40">ROUND(W127*$T$76,0)</f>
        <v>572</v>
      </c>
      <c r="C127" s="245">
        <f t="shared" si="40"/>
        <v>596</v>
      </c>
      <c r="D127" s="245">
        <f t="shared" si="40"/>
        <v>674</v>
      </c>
      <c r="E127" s="245">
        <f t="shared" si="40"/>
        <v>772</v>
      </c>
      <c r="F127" s="245">
        <f t="shared" si="40"/>
        <v>868</v>
      </c>
      <c r="G127" s="245">
        <f t="shared" si="40"/>
        <v>983</v>
      </c>
      <c r="H127" s="245">
        <f t="shared" si="40"/>
        <v>1097</v>
      </c>
      <c r="I127" s="245">
        <f t="shared" si="40"/>
        <v>1234</v>
      </c>
      <c r="J127" s="245">
        <f t="shared" si="40"/>
        <v>1307</v>
      </c>
      <c r="K127" s="245">
        <f t="shared" si="40"/>
        <v>1426</v>
      </c>
      <c r="L127" s="245">
        <f t="shared" si="40"/>
        <v>1529</v>
      </c>
      <c r="M127" s="245">
        <f t="shared" si="40"/>
        <v>1657</v>
      </c>
      <c r="N127" s="245">
        <f t="shared" si="40"/>
        <v>1784</v>
      </c>
      <c r="O127" s="245">
        <f t="shared" si="40"/>
        <v>1912</v>
      </c>
      <c r="P127" s="245">
        <f t="shared" si="40"/>
        <v>2039</v>
      </c>
      <c r="Q127" s="245">
        <f>ROUND(AL127*$T$76,0)</f>
        <v>2166</v>
      </c>
      <c r="R127" s="245">
        <f>ROUND(AM127*$T$76,0)</f>
        <v>2294</v>
      </c>
      <c r="S127" s="245">
        <f>ROUND(AN127*$T$76,0)</f>
        <v>2421</v>
      </c>
      <c r="T127" s="246">
        <f>ROUND(AO127*$T$76,0)</f>
        <v>2549</v>
      </c>
      <c r="V127" s="239">
        <v>1350</v>
      </c>
      <c r="W127" s="243">
        <f t="shared" ref="W127:AO127" si="41">W126+B197</f>
        <v>572.4</v>
      </c>
      <c r="X127" s="243">
        <f t="shared" si="41"/>
        <v>596.16000000000008</v>
      </c>
      <c r="Y127" s="243">
        <f t="shared" si="41"/>
        <v>673.92000000000007</v>
      </c>
      <c r="Z127" s="243">
        <f t="shared" si="41"/>
        <v>772.19999999999993</v>
      </c>
      <c r="AA127" s="243">
        <f t="shared" si="41"/>
        <v>868.32</v>
      </c>
      <c r="AB127" s="243">
        <f t="shared" si="41"/>
        <v>982.80000000000007</v>
      </c>
      <c r="AC127" s="243">
        <f t="shared" si="41"/>
        <v>1097.28</v>
      </c>
      <c r="AD127" s="243">
        <f t="shared" si="41"/>
        <v>1234.44</v>
      </c>
      <c r="AE127" s="243">
        <f t="shared" si="41"/>
        <v>1306.8</v>
      </c>
      <c r="AF127" s="243">
        <f t="shared" si="41"/>
        <v>1425.6</v>
      </c>
      <c r="AG127" s="243">
        <f t="shared" si="41"/>
        <v>1529.28</v>
      </c>
      <c r="AH127" s="243">
        <f t="shared" si="41"/>
        <v>1656.7199999999998</v>
      </c>
      <c r="AI127" s="243">
        <f t="shared" si="41"/>
        <v>1784.1599999999999</v>
      </c>
      <c r="AJ127" s="243">
        <f t="shared" si="41"/>
        <v>1911.6</v>
      </c>
      <c r="AK127" s="243">
        <f t="shared" si="41"/>
        <v>2039.04</v>
      </c>
      <c r="AL127" s="243">
        <f t="shared" si="41"/>
        <v>2166.48</v>
      </c>
      <c r="AM127" s="243">
        <f t="shared" si="41"/>
        <v>2293.92</v>
      </c>
      <c r="AN127" s="243">
        <f t="shared" si="41"/>
        <v>2421.3599999999997</v>
      </c>
      <c r="AO127" s="243">
        <f t="shared" si="41"/>
        <v>2548.7999999999997</v>
      </c>
      <c r="AP127" s="222">
        <f>AP126+U197</f>
        <v>2.4500000000000002</v>
      </c>
    </row>
    <row r="128" spans="1:42" x14ac:dyDescent="0.15">
      <c r="A128" s="251" t="s">
        <v>133</v>
      </c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9"/>
      <c r="V128" s="239">
        <v>56</v>
      </c>
      <c r="W128" s="243"/>
      <c r="X128" s="243"/>
      <c r="Y128" s="243"/>
      <c r="Z128" s="243"/>
      <c r="AA128" s="243"/>
      <c r="AB128" s="243"/>
      <c r="AC128" s="243"/>
      <c r="AD128" s="243"/>
      <c r="AE128" s="243"/>
      <c r="AF128" s="243"/>
      <c r="AG128" s="243"/>
      <c r="AH128" s="243"/>
      <c r="AI128" s="243"/>
      <c r="AJ128" s="243"/>
      <c r="AK128" s="243"/>
      <c r="AL128" s="243"/>
      <c r="AM128" s="243"/>
      <c r="AN128" s="243"/>
      <c r="AO128" s="243"/>
      <c r="AP128" s="222">
        <v>1.27</v>
      </c>
    </row>
    <row r="129" spans="1:45" x14ac:dyDescent="0.15">
      <c r="A129" s="244">
        <v>1400</v>
      </c>
      <c r="B129" s="245">
        <f t="shared" ref="B129:P129" si="42">ROUND(W129*$T$76,0)</f>
        <v>594</v>
      </c>
      <c r="C129" s="245">
        <f t="shared" si="42"/>
        <v>618</v>
      </c>
      <c r="D129" s="245">
        <f t="shared" si="42"/>
        <v>699</v>
      </c>
      <c r="E129" s="245">
        <f t="shared" si="42"/>
        <v>801</v>
      </c>
      <c r="F129" s="245">
        <f t="shared" si="42"/>
        <v>900</v>
      </c>
      <c r="G129" s="245">
        <f t="shared" si="42"/>
        <v>1019</v>
      </c>
      <c r="H129" s="245">
        <f t="shared" si="42"/>
        <v>1138</v>
      </c>
      <c r="I129" s="245">
        <f t="shared" si="42"/>
        <v>1280</v>
      </c>
      <c r="J129" s="245">
        <f t="shared" si="42"/>
        <v>1355</v>
      </c>
      <c r="K129" s="245">
        <f t="shared" si="42"/>
        <v>1478</v>
      </c>
      <c r="L129" s="245">
        <f t="shared" si="42"/>
        <v>1586</v>
      </c>
      <c r="M129" s="245">
        <f t="shared" si="42"/>
        <v>1718</v>
      </c>
      <c r="N129" s="245">
        <f t="shared" si="42"/>
        <v>1850</v>
      </c>
      <c r="O129" s="245">
        <f t="shared" si="42"/>
        <v>1982</v>
      </c>
      <c r="P129" s="245">
        <f t="shared" si="42"/>
        <v>2115</v>
      </c>
      <c r="Q129" s="245">
        <f>ROUND(AL129*$T$76,0)</f>
        <v>2247</v>
      </c>
      <c r="R129" s="245">
        <f>ROUND(AM129*$T$76,0)</f>
        <v>2379</v>
      </c>
      <c r="S129" s="245">
        <f>ROUND(AN129*$T$76,0)</f>
        <v>2511</v>
      </c>
      <c r="T129" s="246">
        <f>ROUND(AO129*$T$76,0)</f>
        <v>2643</v>
      </c>
      <c r="V129" s="239">
        <v>1400</v>
      </c>
      <c r="W129" s="243">
        <f t="shared" ref="W129:AO129" si="43">W128+B199</f>
        <v>593.6</v>
      </c>
      <c r="X129" s="243">
        <f t="shared" si="43"/>
        <v>618.24</v>
      </c>
      <c r="Y129" s="243">
        <f t="shared" si="43"/>
        <v>698.88</v>
      </c>
      <c r="Z129" s="243">
        <f t="shared" si="43"/>
        <v>800.8</v>
      </c>
      <c r="AA129" s="243">
        <f t="shared" si="43"/>
        <v>900.48</v>
      </c>
      <c r="AB129" s="243">
        <f t="shared" si="43"/>
        <v>1019.2</v>
      </c>
      <c r="AC129" s="243">
        <f t="shared" si="43"/>
        <v>1137.92</v>
      </c>
      <c r="AD129" s="243">
        <f t="shared" si="43"/>
        <v>1280.1600000000001</v>
      </c>
      <c r="AE129" s="243">
        <f t="shared" si="43"/>
        <v>1355.2</v>
      </c>
      <c r="AF129" s="243">
        <f t="shared" si="43"/>
        <v>1478.3999999999999</v>
      </c>
      <c r="AG129" s="243">
        <f t="shared" si="43"/>
        <v>1585.9199999999998</v>
      </c>
      <c r="AH129" s="243">
        <f t="shared" si="43"/>
        <v>1718.08</v>
      </c>
      <c r="AI129" s="243">
        <f t="shared" si="43"/>
        <v>1850.24</v>
      </c>
      <c r="AJ129" s="243">
        <f t="shared" si="43"/>
        <v>1982.3999999999999</v>
      </c>
      <c r="AK129" s="243">
        <f t="shared" si="43"/>
        <v>2114.56</v>
      </c>
      <c r="AL129" s="243">
        <f t="shared" si="43"/>
        <v>2246.7199999999998</v>
      </c>
      <c r="AM129" s="243">
        <f t="shared" si="43"/>
        <v>2378.8799999999997</v>
      </c>
      <c r="AN129" s="243">
        <f t="shared" si="43"/>
        <v>2511.04</v>
      </c>
      <c r="AO129" s="243">
        <f t="shared" si="43"/>
        <v>2643.2</v>
      </c>
      <c r="AP129" s="222">
        <f>AP128+U199</f>
        <v>2.4500000000000002</v>
      </c>
    </row>
    <row r="130" spans="1:45" x14ac:dyDescent="0.15">
      <c r="A130" s="251" t="s">
        <v>134</v>
      </c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9"/>
      <c r="V130" s="239">
        <v>58</v>
      </c>
      <c r="W130" s="243"/>
      <c r="X130" s="243"/>
      <c r="Y130" s="243"/>
      <c r="Z130" s="243"/>
      <c r="AA130" s="243"/>
      <c r="AB130" s="243"/>
      <c r="AC130" s="243"/>
      <c r="AD130" s="243"/>
      <c r="AE130" s="243"/>
      <c r="AF130" s="243"/>
      <c r="AG130" s="243"/>
      <c r="AH130" s="243"/>
      <c r="AI130" s="243"/>
      <c r="AJ130" s="243"/>
      <c r="AK130" s="243"/>
      <c r="AL130" s="243"/>
      <c r="AM130" s="243"/>
      <c r="AN130" s="243"/>
      <c r="AO130" s="243"/>
      <c r="AP130" s="222">
        <v>1.27</v>
      </c>
    </row>
    <row r="131" spans="1:45" x14ac:dyDescent="0.15">
      <c r="A131" s="244">
        <v>1450</v>
      </c>
      <c r="B131" s="245">
        <f t="shared" ref="B131:P131" si="44">ROUND(W131*$T$76,0)</f>
        <v>615</v>
      </c>
      <c r="C131" s="245">
        <f t="shared" si="44"/>
        <v>640</v>
      </c>
      <c r="D131" s="245">
        <f t="shared" si="44"/>
        <v>724</v>
      </c>
      <c r="E131" s="245">
        <f t="shared" si="44"/>
        <v>829</v>
      </c>
      <c r="F131" s="245">
        <f t="shared" si="44"/>
        <v>933</v>
      </c>
      <c r="G131" s="245">
        <f t="shared" si="44"/>
        <v>1056</v>
      </c>
      <c r="H131" s="245">
        <f t="shared" si="44"/>
        <v>1179</v>
      </c>
      <c r="I131" s="245">
        <f t="shared" si="44"/>
        <v>1326</v>
      </c>
      <c r="J131" s="245">
        <f t="shared" si="44"/>
        <v>1404</v>
      </c>
      <c r="K131" s="245">
        <f t="shared" si="44"/>
        <v>1531</v>
      </c>
      <c r="L131" s="245">
        <f t="shared" si="44"/>
        <v>1643</v>
      </c>
      <c r="M131" s="245">
        <f t="shared" si="44"/>
        <v>1779</v>
      </c>
      <c r="N131" s="245">
        <f t="shared" si="44"/>
        <v>1916</v>
      </c>
      <c r="O131" s="245">
        <f t="shared" si="44"/>
        <v>2053</v>
      </c>
      <c r="P131" s="245">
        <f t="shared" si="44"/>
        <v>2190</v>
      </c>
      <c r="Q131" s="245">
        <f>ROUND(AL131*$T$76,0)</f>
        <v>2327</v>
      </c>
      <c r="R131" s="245">
        <f>ROUND(AM131*$T$76,0)</f>
        <v>2464</v>
      </c>
      <c r="S131" s="245">
        <f>ROUND(AN131*$T$76,0)</f>
        <v>2601</v>
      </c>
      <c r="T131" s="246">
        <f>ROUND(AO131*$T$76,0)</f>
        <v>2738</v>
      </c>
      <c r="V131" s="239">
        <v>1450</v>
      </c>
      <c r="W131" s="243">
        <f t="shared" ref="W131:AO131" si="45">W130+B201</f>
        <v>614.79999999999995</v>
      </c>
      <c r="X131" s="243">
        <f t="shared" si="45"/>
        <v>640.32000000000005</v>
      </c>
      <c r="Y131" s="243">
        <f t="shared" si="45"/>
        <v>723.84</v>
      </c>
      <c r="Z131" s="243">
        <f t="shared" si="45"/>
        <v>829.4</v>
      </c>
      <c r="AA131" s="243">
        <f t="shared" si="45"/>
        <v>932.6400000000001</v>
      </c>
      <c r="AB131" s="243">
        <f t="shared" si="45"/>
        <v>1055.6000000000001</v>
      </c>
      <c r="AC131" s="243">
        <f t="shared" si="45"/>
        <v>1178.56</v>
      </c>
      <c r="AD131" s="243">
        <f t="shared" si="45"/>
        <v>1325.88</v>
      </c>
      <c r="AE131" s="243">
        <f t="shared" si="45"/>
        <v>1403.6</v>
      </c>
      <c r="AF131" s="243">
        <f t="shared" si="45"/>
        <v>1531.2</v>
      </c>
      <c r="AG131" s="243">
        <f t="shared" si="45"/>
        <v>1642.56</v>
      </c>
      <c r="AH131" s="243">
        <f t="shared" si="45"/>
        <v>1779.4399999999998</v>
      </c>
      <c r="AI131" s="243">
        <f t="shared" si="45"/>
        <v>1916.32</v>
      </c>
      <c r="AJ131" s="243">
        <f t="shared" si="45"/>
        <v>2053.1999999999998</v>
      </c>
      <c r="AK131" s="243">
        <f t="shared" si="45"/>
        <v>2190.08</v>
      </c>
      <c r="AL131" s="243">
        <f t="shared" si="45"/>
        <v>2326.96</v>
      </c>
      <c r="AM131" s="243">
        <f t="shared" si="45"/>
        <v>2463.8399999999997</v>
      </c>
      <c r="AN131" s="243">
        <f t="shared" si="45"/>
        <v>2600.7199999999998</v>
      </c>
      <c r="AO131" s="243">
        <f t="shared" si="45"/>
        <v>2737.6</v>
      </c>
      <c r="AP131" s="222">
        <f>AP130+U201</f>
        <v>2.4500000000000002</v>
      </c>
    </row>
    <row r="132" spans="1:45" x14ac:dyDescent="0.15">
      <c r="A132" s="251" t="s">
        <v>135</v>
      </c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9"/>
      <c r="V132" s="239">
        <v>60</v>
      </c>
      <c r="W132" s="243"/>
      <c r="X132" s="243"/>
      <c r="Y132" s="243"/>
      <c r="Z132" s="243"/>
      <c r="AA132" s="243"/>
      <c r="AB132" s="243"/>
      <c r="AC132" s="243"/>
      <c r="AD132" s="243"/>
      <c r="AE132" s="243"/>
      <c r="AF132" s="243"/>
      <c r="AG132" s="243"/>
      <c r="AH132" s="243"/>
      <c r="AI132" s="243"/>
      <c r="AJ132" s="243"/>
      <c r="AK132" s="243"/>
      <c r="AL132" s="243"/>
      <c r="AM132" s="243"/>
      <c r="AN132" s="243"/>
      <c r="AO132" s="243"/>
      <c r="AP132" s="222">
        <v>1.27</v>
      </c>
    </row>
    <row r="133" spans="1:45" ht="13" thickBot="1" x14ac:dyDescent="0.2">
      <c r="A133" s="240">
        <v>1500</v>
      </c>
      <c r="B133" s="252">
        <f t="shared" ref="B133:P133" si="46">ROUND(W133*$T$76,0)</f>
        <v>636</v>
      </c>
      <c r="C133" s="252">
        <f t="shared" si="46"/>
        <v>662</v>
      </c>
      <c r="D133" s="252">
        <f t="shared" si="46"/>
        <v>749</v>
      </c>
      <c r="E133" s="252">
        <f t="shared" si="46"/>
        <v>858</v>
      </c>
      <c r="F133" s="252">
        <f t="shared" si="46"/>
        <v>965</v>
      </c>
      <c r="G133" s="252">
        <f t="shared" si="46"/>
        <v>1092</v>
      </c>
      <c r="H133" s="252">
        <f t="shared" si="46"/>
        <v>1219</v>
      </c>
      <c r="I133" s="252">
        <f t="shared" si="46"/>
        <v>1372</v>
      </c>
      <c r="J133" s="252">
        <f t="shared" si="46"/>
        <v>1452</v>
      </c>
      <c r="K133" s="252">
        <f t="shared" si="46"/>
        <v>1584</v>
      </c>
      <c r="L133" s="252">
        <f t="shared" si="46"/>
        <v>1699</v>
      </c>
      <c r="M133" s="252">
        <f t="shared" si="46"/>
        <v>1841</v>
      </c>
      <c r="N133" s="252">
        <f t="shared" si="46"/>
        <v>1982</v>
      </c>
      <c r="O133" s="252">
        <f t="shared" si="46"/>
        <v>2124</v>
      </c>
      <c r="P133" s="252">
        <f t="shared" si="46"/>
        <v>2266</v>
      </c>
      <c r="Q133" s="252">
        <f>ROUND(AL133*$T$76,0)</f>
        <v>2407</v>
      </c>
      <c r="R133" s="252">
        <f>ROUND(AM133*$T$76,0)</f>
        <v>2549</v>
      </c>
      <c r="S133" s="252">
        <f>ROUND(AN133*$T$76,0)</f>
        <v>2690</v>
      </c>
      <c r="T133" s="253">
        <f>ROUND(AO133*$T$76,0)</f>
        <v>2832</v>
      </c>
      <c r="V133" s="239">
        <v>1500</v>
      </c>
      <c r="W133" s="243">
        <f t="shared" ref="W133:AO133" si="47">W132+B203</f>
        <v>636</v>
      </c>
      <c r="X133" s="243">
        <f t="shared" si="47"/>
        <v>662.4</v>
      </c>
      <c r="Y133" s="243">
        <f t="shared" si="47"/>
        <v>748.80000000000007</v>
      </c>
      <c r="Z133" s="243">
        <f t="shared" si="47"/>
        <v>858</v>
      </c>
      <c r="AA133" s="243">
        <f t="shared" si="47"/>
        <v>964.80000000000007</v>
      </c>
      <c r="AB133" s="243">
        <f t="shared" si="47"/>
        <v>1092</v>
      </c>
      <c r="AC133" s="243">
        <f t="shared" si="47"/>
        <v>1219.2</v>
      </c>
      <c r="AD133" s="243">
        <f t="shared" si="47"/>
        <v>1371.6</v>
      </c>
      <c r="AE133" s="243">
        <f t="shared" si="47"/>
        <v>1452</v>
      </c>
      <c r="AF133" s="243">
        <f t="shared" si="47"/>
        <v>1584</v>
      </c>
      <c r="AG133" s="243">
        <f t="shared" si="47"/>
        <v>1699.1999999999998</v>
      </c>
      <c r="AH133" s="243">
        <f t="shared" si="47"/>
        <v>1840.8</v>
      </c>
      <c r="AI133" s="243">
        <f t="shared" si="47"/>
        <v>1982.3999999999999</v>
      </c>
      <c r="AJ133" s="243">
        <f t="shared" si="47"/>
        <v>2124</v>
      </c>
      <c r="AK133" s="243">
        <f t="shared" si="47"/>
        <v>2265.6</v>
      </c>
      <c r="AL133" s="243">
        <f t="shared" si="47"/>
        <v>2407.1999999999998</v>
      </c>
      <c r="AM133" s="243">
        <f t="shared" si="47"/>
        <v>2548.7999999999997</v>
      </c>
      <c r="AN133" s="243">
        <f t="shared" si="47"/>
        <v>2690.3999999999996</v>
      </c>
      <c r="AO133" s="243">
        <f t="shared" si="47"/>
        <v>2832</v>
      </c>
      <c r="AP133" s="222">
        <f>AP132+U203</f>
        <v>2.4500000000000002</v>
      </c>
    </row>
    <row r="134" spans="1:45" x14ac:dyDescent="0.15">
      <c r="W134" s="263">
        <v>2.75</v>
      </c>
      <c r="X134" s="221">
        <v>1.91</v>
      </c>
      <c r="Y134" s="221">
        <v>1.62</v>
      </c>
      <c r="Z134" s="221">
        <v>1.43</v>
      </c>
      <c r="AA134" s="221">
        <v>1.34</v>
      </c>
      <c r="AB134" s="221">
        <v>1.3</v>
      </c>
      <c r="AC134" s="221">
        <v>1.27</v>
      </c>
      <c r="AD134" s="221">
        <v>1.27</v>
      </c>
      <c r="AE134" s="221">
        <v>1.27</v>
      </c>
      <c r="AF134" s="221">
        <v>1.27</v>
      </c>
      <c r="AG134" s="221">
        <v>1.27</v>
      </c>
      <c r="AH134" s="221">
        <v>1.27</v>
      </c>
      <c r="AI134" s="221">
        <v>1.27</v>
      </c>
      <c r="AJ134" s="221">
        <v>1.27</v>
      </c>
      <c r="AK134" s="221">
        <v>1.27</v>
      </c>
      <c r="AL134" s="221">
        <v>1.27</v>
      </c>
      <c r="AM134" s="221">
        <v>1.27</v>
      </c>
      <c r="AN134" s="221">
        <v>1.27</v>
      </c>
      <c r="AO134" s="221">
        <v>1.27</v>
      </c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266">
        <f>W134+B204</f>
        <v>5.4</v>
      </c>
      <c r="X135" s="267">
        <f t="shared" ref="X135:AO135" si="48">X134+C204</f>
        <v>3.75</v>
      </c>
      <c r="Y135" s="267">
        <f t="shared" si="48"/>
        <v>3.18</v>
      </c>
      <c r="Z135" s="267">
        <f t="shared" si="48"/>
        <v>2.86</v>
      </c>
      <c r="AA135" s="267">
        <f t="shared" si="48"/>
        <v>2.68</v>
      </c>
      <c r="AB135" s="267">
        <f t="shared" si="48"/>
        <v>2.6</v>
      </c>
      <c r="AC135" s="267">
        <f t="shared" si="48"/>
        <v>2.54</v>
      </c>
      <c r="AD135" s="267">
        <f t="shared" si="48"/>
        <v>2.54</v>
      </c>
      <c r="AE135" s="267">
        <f t="shared" si="48"/>
        <v>2.48</v>
      </c>
      <c r="AF135" s="267">
        <f t="shared" si="48"/>
        <v>2.4699999999999998</v>
      </c>
      <c r="AG135" s="267">
        <f t="shared" si="48"/>
        <v>2.4500000000000002</v>
      </c>
      <c r="AH135" s="267">
        <f t="shared" si="48"/>
        <v>2.4500000000000002</v>
      </c>
      <c r="AI135" s="267">
        <f t="shared" si="48"/>
        <v>2.4500000000000002</v>
      </c>
      <c r="AJ135" s="267">
        <f t="shared" si="48"/>
        <v>2.4500000000000002</v>
      </c>
      <c r="AK135" s="267">
        <f t="shared" si="48"/>
        <v>2.4500000000000002</v>
      </c>
      <c r="AL135" s="267">
        <f t="shared" si="48"/>
        <v>2.4500000000000002</v>
      </c>
      <c r="AM135" s="267">
        <f t="shared" si="48"/>
        <v>2.4500000000000002</v>
      </c>
      <c r="AN135" s="267">
        <f t="shared" si="48"/>
        <v>2.4500000000000002</v>
      </c>
      <c r="AO135" s="267">
        <f t="shared" si="48"/>
        <v>2.4500000000000002</v>
      </c>
      <c r="AS135" s="221" t="s">
        <v>164</v>
      </c>
    </row>
    <row r="136" spans="1:45" x14ac:dyDescent="0.15">
      <c r="W136" s="221">
        <v>2.27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W137" s="221">
        <v>4.41</v>
      </c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  <row r="144" spans="1:45" x14ac:dyDescent="0.15">
      <c r="A144" s="254" t="s">
        <v>163</v>
      </c>
      <c r="B144" s="255">
        <v>4</v>
      </c>
      <c r="C144" s="239">
        <v>6</v>
      </c>
      <c r="D144" s="239">
        <v>8</v>
      </c>
      <c r="E144" s="239">
        <v>10</v>
      </c>
      <c r="F144" s="239">
        <v>12</v>
      </c>
      <c r="G144" s="239">
        <v>14</v>
      </c>
      <c r="H144" s="239">
        <v>16</v>
      </c>
      <c r="I144" s="239">
        <v>18</v>
      </c>
      <c r="J144" s="239">
        <v>20</v>
      </c>
      <c r="K144" s="239">
        <v>22</v>
      </c>
      <c r="L144" s="239">
        <v>24</v>
      </c>
      <c r="M144" s="239">
        <v>26</v>
      </c>
      <c r="N144" s="239">
        <v>28</v>
      </c>
      <c r="O144" s="239">
        <v>30</v>
      </c>
      <c r="P144" s="239">
        <v>32</v>
      </c>
      <c r="Q144" s="239">
        <v>34</v>
      </c>
      <c r="R144" s="239">
        <v>36</v>
      </c>
      <c r="S144" s="239">
        <v>38</v>
      </c>
      <c r="T144" s="239">
        <v>40</v>
      </c>
      <c r="U144" s="221"/>
      <c r="V144" s="222"/>
    </row>
    <row r="145" spans="1:22" x14ac:dyDescent="0.15">
      <c r="A145" s="256"/>
      <c r="B145" s="255">
        <v>100</v>
      </c>
      <c r="C145" s="239">
        <v>150</v>
      </c>
      <c r="D145" s="239">
        <v>200</v>
      </c>
      <c r="E145" s="239">
        <v>250</v>
      </c>
      <c r="F145" s="239">
        <v>300</v>
      </c>
      <c r="G145" s="239">
        <v>350</v>
      </c>
      <c r="H145" s="239">
        <v>400</v>
      </c>
      <c r="I145" s="239">
        <v>450</v>
      </c>
      <c r="J145" s="239">
        <v>500</v>
      </c>
      <c r="K145" s="239">
        <v>550</v>
      </c>
      <c r="L145" s="239">
        <v>600</v>
      </c>
      <c r="M145" s="239">
        <v>650</v>
      </c>
      <c r="N145" s="239">
        <v>700</v>
      </c>
      <c r="O145" s="239">
        <v>750</v>
      </c>
      <c r="P145" s="239">
        <v>800</v>
      </c>
      <c r="Q145" s="239">
        <v>850</v>
      </c>
      <c r="R145" s="239">
        <v>900</v>
      </c>
      <c r="S145" s="239">
        <v>950</v>
      </c>
      <c r="T145" s="239">
        <v>1000</v>
      </c>
      <c r="U145" s="221"/>
      <c r="V145" s="222"/>
    </row>
    <row r="146" spans="1:22" x14ac:dyDescent="0.15">
      <c r="A146" s="257">
        <v>4</v>
      </c>
      <c r="B146" s="255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21"/>
      <c r="V146" s="222"/>
    </row>
    <row r="147" spans="1:22" x14ac:dyDescent="0.15">
      <c r="A147" s="239">
        <v>100</v>
      </c>
      <c r="B147" s="243">
        <v>138</v>
      </c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21"/>
      <c r="V147" s="222"/>
    </row>
    <row r="148" spans="1:22" x14ac:dyDescent="0.15">
      <c r="A148" s="257">
        <v>6</v>
      </c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58"/>
      <c r="V148" s="222"/>
    </row>
    <row r="149" spans="1:22" x14ac:dyDescent="0.15">
      <c r="A149" s="239">
        <v>150</v>
      </c>
      <c r="B149" s="243">
        <v>138</v>
      </c>
      <c r="C149" s="250">
        <v>138</v>
      </c>
      <c r="D149" s="250"/>
      <c r="E149" s="250"/>
      <c r="F149" s="250"/>
      <c r="G149" s="250"/>
      <c r="H149" s="250"/>
      <c r="I149" s="250"/>
      <c r="J149" s="250"/>
      <c r="K149" s="250"/>
      <c r="L149" s="250"/>
      <c r="M149" s="243"/>
      <c r="N149" s="243"/>
      <c r="O149" s="243"/>
      <c r="P149" s="243"/>
      <c r="Q149" s="243"/>
      <c r="R149" s="243"/>
      <c r="S149" s="243"/>
      <c r="T149" s="243"/>
      <c r="U149" s="258"/>
      <c r="V149" s="222"/>
    </row>
    <row r="150" spans="1:22" x14ac:dyDescent="0.15">
      <c r="A150" s="239">
        <v>8</v>
      </c>
      <c r="B150" s="243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43"/>
      <c r="N150" s="243"/>
      <c r="O150" s="243"/>
      <c r="P150" s="243"/>
      <c r="Q150" s="243"/>
      <c r="R150" s="243"/>
      <c r="S150" s="243"/>
      <c r="T150" s="243"/>
      <c r="U150" s="258"/>
      <c r="V150" s="222"/>
    </row>
    <row r="151" spans="1:22" x14ac:dyDescent="0.15">
      <c r="A151" s="239">
        <v>200</v>
      </c>
      <c r="B151" s="243">
        <v>157</v>
      </c>
      <c r="C151" s="250">
        <v>157</v>
      </c>
      <c r="D151" s="250">
        <v>168</v>
      </c>
      <c r="E151" s="250"/>
      <c r="F151" s="250"/>
      <c r="G151" s="250"/>
      <c r="H151" s="250"/>
      <c r="I151" s="250"/>
      <c r="J151" s="250"/>
      <c r="K151" s="250"/>
      <c r="L151" s="250"/>
      <c r="M151" s="243"/>
      <c r="N151" s="243"/>
      <c r="O151" s="243"/>
      <c r="P151" s="243"/>
      <c r="Q151" s="243"/>
      <c r="R151" s="243"/>
      <c r="S151" s="243"/>
      <c r="T151" s="243"/>
      <c r="U151" s="258"/>
      <c r="V151" s="222"/>
    </row>
    <row r="152" spans="1:22" x14ac:dyDescent="0.15">
      <c r="A152" s="239">
        <v>10</v>
      </c>
      <c r="B152" s="243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43"/>
      <c r="N152" s="243"/>
      <c r="O152" s="243"/>
      <c r="P152" s="243"/>
      <c r="Q152" s="243"/>
      <c r="R152" s="243"/>
      <c r="S152" s="243"/>
      <c r="T152" s="243"/>
      <c r="U152" s="258"/>
      <c r="V152" s="222"/>
    </row>
    <row r="153" spans="1:22" x14ac:dyDescent="0.15">
      <c r="A153" s="239">
        <v>250</v>
      </c>
      <c r="B153" s="243">
        <v>175</v>
      </c>
      <c r="C153" s="250">
        <v>175</v>
      </c>
      <c r="D153" s="250">
        <v>184</v>
      </c>
      <c r="E153" s="250">
        <v>197</v>
      </c>
      <c r="F153" s="250"/>
      <c r="G153" s="250"/>
      <c r="H153" s="250"/>
      <c r="I153" s="250"/>
      <c r="J153" s="250"/>
      <c r="K153" s="250"/>
      <c r="L153" s="250"/>
      <c r="M153" s="243"/>
      <c r="N153" s="243"/>
      <c r="O153" s="243"/>
      <c r="P153" s="243"/>
      <c r="Q153" s="243"/>
      <c r="R153" s="243"/>
      <c r="S153" s="243"/>
      <c r="T153" s="243"/>
      <c r="U153" s="258"/>
      <c r="V153" s="222"/>
    </row>
    <row r="154" spans="1:22" x14ac:dyDescent="0.15">
      <c r="A154" s="239">
        <v>12</v>
      </c>
      <c r="B154" s="243"/>
      <c r="C154" s="250"/>
      <c r="D154" s="250"/>
      <c r="E154" s="250"/>
      <c r="F154" s="250"/>
      <c r="G154" s="250"/>
      <c r="H154" s="250"/>
      <c r="I154" s="250"/>
      <c r="J154" s="250"/>
      <c r="K154" s="250"/>
      <c r="L154" s="250"/>
      <c r="M154" s="243"/>
      <c r="N154" s="243"/>
      <c r="O154" s="243"/>
      <c r="P154" s="243"/>
      <c r="Q154" s="243"/>
      <c r="R154" s="243"/>
      <c r="S154" s="243"/>
      <c r="T154" s="243"/>
      <c r="U154" s="258"/>
      <c r="V154" s="222"/>
    </row>
    <row r="155" spans="1:22" x14ac:dyDescent="0.15">
      <c r="A155" s="239">
        <v>300</v>
      </c>
      <c r="B155" s="243">
        <v>190</v>
      </c>
      <c r="C155" s="250">
        <v>190</v>
      </c>
      <c r="D155" s="250">
        <v>212</v>
      </c>
      <c r="E155" s="250">
        <v>221</v>
      </c>
      <c r="F155" s="250">
        <v>239</v>
      </c>
      <c r="G155" s="250"/>
      <c r="H155" s="250"/>
      <c r="I155" s="250"/>
      <c r="J155" s="250"/>
      <c r="K155" s="250"/>
      <c r="L155" s="250"/>
      <c r="M155" s="243"/>
      <c r="N155" s="243"/>
      <c r="O155" s="243"/>
      <c r="P155" s="243"/>
      <c r="Q155" s="243"/>
      <c r="R155" s="243"/>
      <c r="S155" s="243"/>
      <c r="T155" s="243"/>
      <c r="U155" s="258"/>
      <c r="V155" s="222"/>
    </row>
    <row r="156" spans="1:22" x14ac:dyDescent="0.15">
      <c r="A156" s="239">
        <v>14</v>
      </c>
      <c r="B156" s="243"/>
      <c r="C156" s="250"/>
      <c r="D156" s="250"/>
      <c r="E156" s="250"/>
      <c r="F156" s="250"/>
      <c r="G156" s="250"/>
      <c r="H156" s="250"/>
      <c r="I156" s="250"/>
      <c r="J156" s="250"/>
      <c r="K156" s="250"/>
      <c r="L156" s="250"/>
      <c r="M156" s="243"/>
      <c r="N156" s="243"/>
      <c r="O156" s="243"/>
      <c r="P156" s="243"/>
      <c r="Q156" s="243"/>
      <c r="R156" s="243"/>
      <c r="S156" s="243"/>
      <c r="T156" s="243"/>
      <c r="U156" s="258"/>
      <c r="V156" s="222"/>
    </row>
    <row r="157" spans="1:22" x14ac:dyDescent="0.15">
      <c r="A157" s="239">
        <v>350</v>
      </c>
      <c r="B157" s="243">
        <v>208</v>
      </c>
      <c r="C157" s="250">
        <v>208</v>
      </c>
      <c r="D157" s="250">
        <v>236</v>
      </c>
      <c r="E157" s="250">
        <v>250</v>
      </c>
      <c r="F157" s="250">
        <v>271</v>
      </c>
      <c r="G157" s="250">
        <v>289</v>
      </c>
      <c r="H157" s="250"/>
      <c r="I157" s="250"/>
      <c r="J157" s="250"/>
      <c r="K157" s="250"/>
      <c r="L157" s="250"/>
      <c r="M157" s="243"/>
      <c r="N157" s="243"/>
      <c r="O157" s="243"/>
      <c r="P157" s="243"/>
      <c r="Q157" s="243"/>
      <c r="R157" s="243"/>
      <c r="S157" s="243"/>
      <c r="T157" s="243"/>
      <c r="U157" s="258"/>
      <c r="V157" s="222"/>
    </row>
    <row r="158" spans="1:22" x14ac:dyDescent="0.15">
      <c r="A158" s="239">
        <v>16</v>
      </c>
      <c r="B158" s="243"/>
      <c r="C158" s="250"/>
      <c r="D158" s="250"/>
      <c r="E158" s="250"/>
      <c r="F158" s="250"/>
      <c r="G158" s="250"/>
      <c r="H158" s="250"/>
      <c r="I158" s="250"/>
      <c r="J158" s="250"/>
      <c r="K158" s="250"/>
      <c r="L158" s="250"/>
      <c r="M158" s="243"/>
      <c r="N158" s="243"/>
      <c r="O158" s="243"/>
      <c r="P158" s="243"/>
      <c r="Q158" s="243"/>
      <c r="R158" s="243"/>
      <c r="S158" s="243"/>
      <c r="T158" s="243"/>
      <c r="U158" s="258"/>
      <c r="V158" s="222"/>
    </row>
    <row r="159" spans="1:22" x14ac:dyDescent="0.15">
      <c r="A159" s="239">
        <v>400</v>
      </c>
      <c r="B159" s="243">
        <v>229</v>
      </c>
      <c r="C159" s="250">
        <v>229</v>
      </c>
      <c r="D159" s="250">
        <v>253</v>
      </c>
      <c r="E159" s="250">
        <v>280</v>
      </c>
      <c r="F159" s="250">
        <v>303</v>
      </c>
      <c r="G159" s="250">
        <v>317</v>
      </c>
      <c r="H159" s="250">
        <v>364</v>
      </c>
      <c r="I159" s="250"/>
      <c r="J159" s="250"/>
      <c r="K159" s="250"/>
      <c r="L159" s="250"/>
      <c r="M159" s="243"/>
      <c r="N159" s="243"/>
      <c r="O159" s="243"/>
      <c r="P159" s="243"/>
      <c r="Q159" s="243"/>
      <c r="R159" s="243"/>
      <c r="S159" s="243"/>
      <c r="T159" s="243"/>
      <c r="U159" s="258"/>
      <c r="V159" s="222"/>
    </row>
    <row r="160" spans="1:22" x14ac:dyDescent="0.15">
      <c r="A160" s="239">
        <v>18</v>
      </c>
      <c r="B160" s="243"/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43"/>
      <c r="N160" s="243"/>
      <c r="O160" s="243"/>
      <c r="P160" s="243"/>
      <c r="Q160" s="243"/>
      <c r="R160" s="243"/>
      <c r="S160" s="243"/>
      <c r="T160" s="243"/>
      <c r="U160" s="258"/>
      <c r="V160" s="222"/>
    </row>
    <row r="161" spans="1:22" x14ac:dyDescent="0.15">
      <c r="A161" s="239">
        <v>450</v>
      </c>
      <c r="B161" s="243">
        <v>249</v>
      </c>
      <c r="C161" s="250">
        <v>249</v>
      </c>
      <c r="D161" s="250">
        <v>274</v>
      </c>
      <c r="E161" s="250">
        <v>296</v>
      </c>
      <c r="F161" s="250">
        <v>335</v>
      </c>
      <c r="G161" s="250">
        <v>346</v>
      </c>
      <c r="H161" s="250">
        <v>405</v>
      </c>
      <c r="I161" s="250">
        <v>450</v>
      </c>
      <c r="J161" s="250"/>
      <c r="K161" s="250"/>
      <c r="L161" s="250"/>
      <c r="M161" s="243"/>
      <c r="N161" s="243"/>
      <c r="O161" s="243"/>
      <c r="P161" s="243"/>
      <c r="Q161" s="243"/>
      <c r="R161" s="243"/>
      <c r="S161" s="243"/>
      <c r="T161" s="243"/>
      <c r="U161" s="258"/>
      <c r="V161" s="222"/>
    </row>
    <row r="162" spans="1:22" x14ac:dyDescent="0.15">
      <c r="A162" s="239">
        <v>20</v>
      </c>
      <c r="B162" s="243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43"/>
      <c r="N162" s="243"/>
      <c r="O162" s="243"/>
      <c r="P162" s="243"/>
      <c r="Q162" s="243"/>
      <c r="R162" s="243"/>
      <c r="S162" s="243"/>
      <c r="T162" s="243"/>
      <c r="U162" s="258"/>
      <c r="V162" s="222"/>
    </row>
    <row r="163" spans="1:22" x14ac:dyDescent="0.15">
      <c r="A163" s="239">
        <v>500</v>
      </c>
      <c r="B163" s="243">
        <v>262</v>
      </c>
      <c r="C163" s="250">
        <v>262</v>
      </c>
      <c r="D163" s="250">
        <v>301</v>
      </c>
      <c r="E163" s="250">
        <v>317</v>
      </c>
      <c r="F163" s="250">
        <v>366</v>
      </c>
      <c r="G163" s="250">
        <v>381</v>
      </c>
      <c r="H163" s="250">
        <v>445</v>
      </c>
      <c r="I163" s="250">
        <v>492</v>
      </c>
      <c r="J163" s="250">
        <v>547</v>
      </c>
      <c r="K163" s="250"/>
      <c r="L163" s="250"/>
      <c r="M163" s="243"/>
      <c r="N163" s="243"/>
      <c r="O163" s="243"/>
      <c r="P163" s="243"/>
      <c r="Q163" s="243"/>
      <c r="R163" s="243"/>
      <c r="S163" s="243"/>
      <c r="T163" s="243"/>
      <c r="U163" s="258"/>
      <c r="V163" s="222"/>
    </row>
    <row r="164" spans="1:22" x14ac:dyDescent="0.15">
      <c r="A164" s="239">
        <v>22</v>
      </c>
      <c r="B164" s="243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43"/>
      <c r="N164" s="243"/>
      <c r="O164" s="243"/>
      <c r="P164" s="243"/>
      <c r="Q164" s="243"/>
      <c r="R164" s="243"/>
      <c r="S164" s="243"/>
      <c r="T164" s="243"/>
      <c r="U164" s="258"/>
      <c r="V164" s="222"/>
    </row>
    <row r="165" spans="1:22" x14ac:dyDescent="0.15">
      <c r="A165" s="239">
        <v>550</v>
      </c>
      <c r="B165" s="243">
        <v>286</v>
      </c>
      <c r="C165" s="250">
        <v>286</v>
      </c>
      <c r="D165" s="250">
        <v>317</v>
      </c>
      <c r="E165" s="250">
        <v>346</v>
      </c>
      <c r="F165" s="250">
        <v>400</v>
      </c>
      <c r="G165" s="250">
        <v>424</v>
      </c>
      <c r="H165" s="250">
        <v>486</v>
      </c>
      <c r="I165" s="250">
        <v>539</v>
      </c>
      <c r="J165" s="250">
        <v>597</v>
      </c>
      <c r="K165" s="250">
        <v>665</v>
      </c>
      <c r="L165" s="250"/>
      <c r="M165" s="243"/>
      <c r="N165" s="243"/>
      <c r="O165" s="243"/>
      <c r="P165" s="243"/>
      <c r="Q165" s="243"/>
      <c r="R165" s="243"/>
      <c r="S165" s="243"/>
      <c r="T165" s="243"/>
      <c r="U165" s="258"/>
      <c r="V165" s="222"/>
    </row>
    <row r="166" spans="1:22" x14ac:dyDescent="0.15">
      <c r="A166" s="239">
        <v>24</v>
      </c>
      <c r="B166" s="243"/>
      <c r="C166" s="250"/>
      <c r="D166" s="250"/>
      <c r="E166" s="250"/>
      <c r="F166" s="250"/>
      <c r="G166" s="250"/>
      <c r="H166" s="250"/>
      <c r="I166" s="250"/>
      <c r="J166" s="250"/>
      <c r="K166" s="250"/>
      <c r="L166" s="250"/>
      <c r="M166" s="243"/>
      <c r="N166" s="243"/>
      <c r="O166" s="243"/>
      <c r="P166" s="243"/>
      <c r="Q166" s="243"/>
      <c r="R166" s="243"/>
      <c r="S166" s="243"/>
      <c r="T166" s="243"/>
      <c r="U166" s="258"/>
      <c r="V166" s="222"/>
    </row>
    <row r="167" spans="1:22" x14ac:dyDescent="0.15">
      <c r="A167" s="239">
        <v>600</v>
      </c>
      <c r="B167" s="243">
        <v>303</v>
      </c>
      <c r="C167" s="250">
        <v>303</v>
      </c>
      <c r="D167" s="250">
        <v>338</v>
      </c>
      <c r="E167" s="250">
        <v>373</v>
      </c>
      <c r="F167" s="250">
        <v>422</v>
      </c>
      <c r="G167" s="250">
        <v>459</v>
      </c>
      <c r="H167" s="250">
        <v>512</v>
      </c>
      <c r="I167" s="250">
        <v>568</v>
      </c>
      <c r="J167" s="250">
        <v>626</v>
      </c>
      <c r="K167" s="250">
        <v>698</v>
      </c>
      <c r="L167" s="250">
        <v>768</v>
      </c>
      <c r="M167" s="243"/>
      <c r="N167" s="243"/>
      <c r="O167" s="243"/>
      <c r="P167" s="243"/>
      <c r="Q167" s="243"/>
      <c r="R167" s="243"/>
      <c r="S167" s="243"/>
      <c r="T167" s="243"/>
      <c r="U167" s="258">
        <v>1.33</v>
      </c>
      <c r="V167" s="222"/>
    </row>
    <row r="168" spans="1:22" x14ac:dyDescent="0.15">
      <c r="A168" s="239">
        <v>26</v>
      </c>
      <c r="B168" s="243"/>
      <c r="C168" s="250"/>
      <c r="D168" s="250"/>
      <c r="E168" s="250"/>
      <c r="F168" s="250"/>
      <c r="G168" s="250"/>
      <c r="H168" s="250"/>
      <c r="I168" s="250"/>
      <c r="J168" s="250"/>
      <c r="K168" s="250"/>
      <c r="L168" s="250"/>
      <c r="M168" s="243"/>
      <c r="N168" s="243"/>
      <c r="O168" s="243"/>
      <c r="P168" s="243"/>
      <c r="Q168" s="243"/>
      <c r="R168" s="243"/>
      <c r="S168" s="243"/>
      <c r="T168" s="243"/>
      <c r="U168" s="258"/>
      <c r="V168" s="222"/>
    </row>
    <row r="169" spans="1:22" x14ac:dyDescent="0.15">
      <c r="A169" s="239">
        <v>650</v>
      </c>
      <c r="B169" s="243">
        <v>320</v>
      </c>
      <c r="C169" s="250">
        <v>320</v>
      </c>
      <c r="D169" s="250">
        <v>364</v>
      </c>
      <c r="E169" s="250">
        <v>403</v>
      </c>
      <c r="F169" s="250">
        <v>447</v>
      </c>
      <c r="G169" s="250">
        <v>495</v>
      </c>
      <c r="H169" s="250">
        <v>539</v>
      </c>
      <c r="I169" s="250">
        <v>596</v>
      </c>
      <c r="J169" s="250">
        <v>658</v>
      </c>
      <c r="K169" s="250">
        <v>730</v>
      </c>
      <c r="L169" s="250">
        <v>824</v>
      </c>
      <c r="M169" s="243">
        <f>$M$144*A168*U169</f>
        <v>892.32</v>
      </c>
      <c r="N169" s="243"/>
      <c r="O169" s="243"/>
      <c r="P169" s="243"/>
      <c r="Q169" s="243"/>
      <c r="R169" s="243"/>
      <c r="S169" s="243"/>
      <c r="T169" s="243"/>
      <c r="U169" s="258">
        <v>1.32</v>
      </c>
      <c r="V169" s="222"/>
    </row>
    <row r="170" spans="1:22" x14ac:dyDescent="0.15">
      <c r="A170" s="239">
        <v>28</v>
      </c>
      <c r="B170" s="243"/>
      <c r="C170" s="250"/>
      <c r="D170" s="250"/>
      <c r="E170" s="250"/>
      <c r="F170" s="250"/>
      <c r="G170" s="250"/>
      <c r="H170" s="250"/>
      <c r="I170" s="250"/>
      <c r="J170" s="250"/>
      <c r="K170" s="250"/>
      <c r="L170" s="250"/>
      <c r="M170" s="243"/>
      <c r="N170" s="243"/>
      <c r="O170" s="243"/>
      <c r="P170" s="243"/>
      <c r="Q170" s="243"/>
      <c r="R170" s="243"/>
      <c r="S170" s="243"/>
      <c r="T170" s="243"/>
      <c r="U170" s="258"/>
      <c r="V170" s="222"/>
    </row>
    <row r="171" spans="1:22" x14ac:dyDescent="0.15">
      <c r="A171" s="239">
        <v>700</v>
      </c>
      <c r="B171" s="243">
        <v>336</v>
      </c>
      <c r="C171" s="250">
        <v>336</v>
      </c>
      <c r="D171" s="250">
        <v>381</v>
      </c>
      <c r="E171" s="250">
        <v>433</v>
      </c>
      <c r="F171" s="250">
        <v>480</v>
      </c>
      <c r="G171" s="250">
        <v>531</v>
      </c>
      <c r="H171" s="250">
        <v>594</v>
      </c>
      <c r="I171" s="250">
        <v>657</v>
      </c>
      <c r="J171" s="250">
        <v>724</v>
      </c>
      <c r="K171" s="250">
        <v>765</v>
      </c>
      <c r="L171" s="250">
        <v>882</v>
      </c>
      <c r="M171" s="243">
        <f>$M$144*A170*U171</f>
        <v>953.68000000000006</v>
      </c>
      <c r="N171" s="243">
        <f>$N$144*A170*U171</f>
        <v>1027.04</v>
      </c>
      <c r="O171" s="243"/>
      <c r="P171" s="243"/>
      <c r="Q171" s="243"/>
      <c r="R171" s="243"/>
      <c r="S171" s="243"/>
      <c r="T171" s="243"/>
      <c r="U171" s="258">
        <v>1.31</v>
      </c>
      <c r="V171" s="222"/>
    </row>
    <row r="172" spans="1:22" x14ac:dyDescent="0.15">
      <c r="A172" s="239">
        <v>30</v>
      </c>
      <c r="B172" s="243"/>
      <c r="C172" s="250"/>
      <c r="D172" s="250"/>
      <c r="E172" s="250"/>
      <c r="F172" s="250"/>
      <c r="G172" s="250"/>
      <c r="H172" s="250"/>
      <c r="I172" s="250"/>
      <c r="J172" s="250"/>
      <c r="K172" s="250"/>
      <c r="L172" s="250"/>
      <c r="M172" s="243"/>
      <c r="N172" s="243"/>
      <c r="O172" s="243"/>
      <c r="P172" s="243"/>
      <c r="Q172" s="243"/>
      <c r="R172" s="243"/>
      <c r="S172" s="243"/>
      <c r="T172" s="243"/>
      <c r="U172" s="258"/>
      <c r="V172" s="222"/>
    </row>
    <row r="173" spans="1:22" x14ac:dyDescent="0.15">
      <c r="A173" s="239">
        <v>750</v>
      </c>
      <c r="B173" s="243">
        <v>360</v>
      </c>
      <c r="C173" s="250">
        <v>360</v>
      </c>
      <c r="D173" s="250">
        <v>408</v>
      </c>
      <c r="E173" s="250">
        <v>463</v>
      </c>
      <c r="F173" s="250">
        <v>513</v>
      </c>
      <c r="G173" s="250">
        <v>568</v>
      </c>
      <c r="H173" s="250">
        <v>634</v>
      </c>
      <c r="I173" s="250">
        <v>703</v>
      </c>
      <c r="J173" s="250">
        <v>773</v>
      </c>
      <c r="K173" s="250">
        <v>815</v>
      </c>
      <c r="L173" s="250">
        <v>940</v>
      </c>
      <c r="M173" s="243">
        <f>$M$144*A172*U173</f>
        <v>1021.8000000000001</v>
      </c>
      <c r="N173" s="243">
        <f>$N$144*A172*U173</f>
        <v>1100.4000000000001</v>
      </c>
      <c r="O173" s="243">
        <f>$O$144*A172*U173</f>
        <v>1179</v>
      </c>
      <c r="P173" s="243"/>
      <c r="Q173" s="243"/>
      <c r="R173" s="243"/>
      <c r="S173" s="243"/>
      <c r="T173" s="243"/>
      <c r="U173" s="258">
        <v>1.31</v>
      </c>
      <c r="V173" s="222"/>
    </row>
    <row r="174" spans="1:22" x14ac:dyDescent="0.15">
      <c r="A174" s="239">
        <v>32</v>
      </c>
      <c r="B174" s="243"/>
      <c r="C174" s="250"/>
      <c r="D174" s="250"/>
      <c r="E174" s="250"/>
      <c r="F174" s="250"/>
      <c r="G174" s="250"/>
      <c r="H174" s="250"/>
      <c r="I174" s="250"/>
      <c r="J174" s="250"/>
      <c r="K174" s="250"/>
      <c r="L174" s="250"/>
      <c r="M174" s="243"/>
      <c r="N174" s="243"/>
      <c r="O174" s="243"/>
      <c r="P174" s="243"/>
      <c r="Q174" s="243"/>
      <c r="R174" s="243"/>
      <c r="S174" s="243"/>
      <c r="T174" s="243"/>
      <c r="U174" s="258"/>
      <c r="V174" s="222"/>
    </row>
    <row r="175" spans="1:22" x14ac:dyDescent="0.15">
      <c r="A175" s="239">
        <v>800</v>
      </c>
      <c r="B175" s="243">
        <v>376</v>
      </c>
      <c r="C175" s="250">
        <v>376</v>
      </c>
      <c r="D175" s="250">
        <v>426</v>
      </c>
      <c r="E175" s="250">
        <v>484</v>
      </c>
      <c r="F175" s="250">
        <v>533</v>
      </c>
      <c r="G175" s="250">
        <v>606</v>
      </c>
      <c r="H175" s="250">
        <v>661</v>
      </c>
      <c r="I175" s="250">
        <v>731</v>
      </c>
      <c r="J175" s="250">
        <v>805</v>
      </c>
      <c r="K175" s="250">
        <v>868</v>
      </c>
      <c r="L175" s="250">
        <v>975</v>
      </c>
      <c r="M175" s="243">
        <f>$M$144*A174*U175</f>
        <v>1056.6400000000001</v>
      </c>
      <c r="N175" s="243">
        <f>$N$144*A174*U175</f>
        <v>1137.92</v>
      </c>
      <c r="O175" s="243">
        <f>$O$144*A174*U175</f>
        <v>1219.2</v>
      </c>
      <c r="P175" s="243">
        <f>$P$144*A174*U175</f>
        <v>1300.48</v>
      </c>
      <c r="Q175" s="243"/>
      <c r="R175" s="243"/>
      <c r="S175" s="243"/>
      <c r="T175" s="243"/>
      <c r="U175" s="258">
        <v>1.27</v>
      </c>
      <c r="V175" s="222"/>
    </row>
    <row r="176" spans="1:22" x14ac:dyDescent="0.15">
      <c r="A176" s="239">
        <v>34</v>
      </c>
      <c r="B176" s="243"/>
      <c r="C176" s="250"/>
      <c r="D176" s="250"/>
      <c r="E176" s="250"/>
      <c r="F176" s="250"/>
      <c r="G176" s="250"/>
      <c r="H176" s="250"/>
      <c r="I176" s="250"/>
      <c r="J176" s="250"/>
      <c r="K176" s="250"/>
      <c r="L176" s="250"/>
      <c r="M176" s="243"/>
      <c r="N176" s="243"/>
      <c r="O176" s="243"/>
      <c r="P176" s="243"/>
      <c r="Q176" s="243"/>
      <c r="R176" s="243"/>
      <c r="S176" s="243"/>
      <c r="T176" s="243"/>
      <c r="U176" s="258"/>
      <c r="V176" s="222"/>
    </row>
    <row r="177" spans="1:22" x14ac:dyDescent="0.15">
      <c r="A177" s="239">
        <v>850</v>
      </c>
      <c r="B177" s="243">
        <v>389</v>
      </c>
      <c r="C177" s="250">
        <v>389</v>
      </c>
      <c r="D177" s="250">
        <v>449</v>
      </c>
      <c r="E177" s="250">
        <v>511</v>
      </c>
      <c r="F177" s="250">
        <v>566</v>
      </c>
      <c r="G177" s="250">
        <v>641</v>
      </c>
      <c r="H177" s="250">
        <v>701</v>
      </c>
      <c r="I177" s="250">
        <v>793</v>
      </c>
      <c r="J177" s="250">
        <v>871</v>
      </c>
      <c r="K177" s="250">
        <v>917</v>
      </c>
      <c r="L177" s="250">
        <v>1007</v>
      </c>
      <c r="M177" s="243">
        <f>$M$144*A176*U177</f>
        <v>1087.32</v>
      </c>
      <c r="N177" s="243">
        <f>$N$144*A176*U177</f>
        <v>1170.96</v>
      </c>
      <c r="O177" s="243">
        <f>$O$144*A176*U177</f>
        <v>1254.5999999999999</v>
      </c>
      <c r="P177" s="243">
        <f>$P$144*A176*U177</f>
        <v>1338.24</v>
      </c>
      <c r="Q177" s="243">
        <f>$Q$144*A176*U177</f>
        <v>1421.8799999999999</v>
      </c>
      <c r="R177" s="243"/>
      <c r="S177" s="243"/>
      <c r="T177" s="243"/>
      <c r="U177" s="258">
        <v>1.23</v>
      </c>
      <c r="V177" s="222"/>
    </row>
    <row r="178" spans="1:22" x14ac:dyDescent="0.15">
      <c r="A178" s="239">
        <v>36</v>
      </c>
      <c r="B178" s="243"/>
      <c r="C178" s="250"/>
      <c r="D178" s="250"/>
      <c r="E178" s="250"/>
      <c r="F178" s="250"/>
      <c r="G178" s="250"/>
      <c r="H178" s="250"/>
      <c r="I178" s="250"/>
      <c r="J178" s="250"/>
      <c r="K178" s="250"/>
      <c r="L178" s="250"/>
      <c r="M178" s="243"/>
      <c r="N178" s="243"/>
      <c r="O178" s="243"/>
      <c r="P178" s="243"/>
      <c r="Q178" s="243"/>
      <c r="R178" s="243"/>
      <c r="S178" s="243"/>
      <c r="T178" s="243"/>
      <c r="U178" s="258"/>
      <c r="V178" s="222"/>
    </row>
    <row r="179" spans="1:22" x14ac:dyDescent="0.15">
      <c r="A179" s="239">
        <v>900</v>
      </c>
      <c r="B179" s="243">
        <v>411</v>
      </c>
      <c r="C179" s="250">
        <v>411</v>
      </c>
      <c r="D179" s="250">
        <v>475</v>
      </c>
      <c r="E179" s="250">
        <v>540</v>
      </c>
      <c r="F179" s="250">
        <v>599</v>
      </c>
      <c r="G179" s="250">
        <v>678</v>
      </c>
      <c r="H179" s="250">
        <v>757</v>
      </c>
      <c r="I179" s="250">
        <v>836</v>
      </c>
      <c r="J179" s="250">
        <v>880</v>
      </c>
      <c r="K179" s="250">
        <v>967</v>
      </c>
      <c r="L179" s="250">
        <v>1061</v>
      </c>
      <c r="M179" s="243">
        <f>$M$144*A178*U179</f>
        <v>1151.28</v>
      </c>
      <c r="N179" s="243">
        <f t="shared" ref="N179:N191" si="49">$N$144*A178*U179</f>
        <v>1239.8399999999999</v>
      </c>
      <c r="O179" s="243">
        <f>$O$144*A178*U179</f>
        <v>1328.4</v>
      </c>
      <c r="P179" s="243">
        <f>$P$144*A178*U179</f>
        <v>1416.96</v>
      </c>
      <c r="Q179" s="243">
        <f>$Q$144*A178*U179</f>
        <v>1505.52</v>
      </c>
      <c r="R179" s="243">
        <f>$R$144*A178*U179</f>
        <v>1594.08</v>
      </c>
      <c r="S179" s="243"/>
      <c r="T179" s="243"/>
      <c r="U179" s="258">
        <v>1.23</v>
      </c>
      <c r="V179" s="222"/>
    </row>
    <row r="180" spans="1:22" x14ac:dyDescent="0.15">
      <c r="A180" s="239">
        <v>38</v>
      </c>
      <c r="B180" s="243"/>
      <c r="C180" s="250"/>
      <c r="D180" s="250"/>
      <c r="E180" s="250"/>
      <c r="F180" s="250"/>
      <c r="G180" s="250"/>
      <c r="H180" s="250"/>
      <c r="I180" s="250"/>
      <c r="J180" s="250"/>
      <c r="K180" s="250"/>
      <c r="L180" s="250"/>
      <c r="M180" s="243"/>
      <c r="N180" s="243"/>
      <c r="O180" s="243"/>
      <c r="P180" s="243"/>
      <c r="Q180" s="243"/>
      <c r="R180" s="243"/>
      <c r="S180" s="243"/>
      <c r="T180" s="243"/>
      <c r="U180" s="258"/>
      <c r="V180" s="222"/>
    </row>
    <row r="181" spans="1:22" x14ac:dyDescent="0.15">
      <c r="A181" s="239">
        <v>950</v>
      </c>
      <c r="B181" s="243">
        <v>432</v>
      </c>
      <c r="C181" s="250">
        <v>432</v>
      </c>
      <c r="D181" s="250">
        <v>500</v>
      </c>
      <c r="E181" s="250">
        <v>567</v>
      </c>
      <c r="F181" s="250">
        <v>631</v>
      </c>
      <c r="G181" s="250">
        <v>713</v>
      </c>
      <c r="H181" s="250">
        <v>798</v>
      </c>
      <c r="I181" s="250">
        <v>879</v>
      </c>
      <c r="J181" s="250">
        <v>927</v>
      </c>
      <c r="K181" s="250">
        <v>1016</v>
      </c>
      <c r="L181" s="250">
        <v>1119</v>
      </c>
      <c r="M181" s="243">
        <f>$M$144*A180*U181</f>
        <v>1215.24</v>
      </c>
      <c r="N181" s="243">
        <f t="shared" si="49"/>
        <v>1308.72</v>
      </c>
      <c r="O181" s="243">
        <f>$O$144*A180*U181</f>
        <v>1402.2</v>
      </c>
      <c r="P181" s="243">
        <f>$P$144*A180*U181</f>
        <v>1495.68</v>
      </c>
      <c r="Q181" s="243">
        <f>$Q$144*A180*U181</f>
        <v>1589.16</v>
      </c>
      <c r="R181" s="243">
        <f>$R$144*A180*U181</f>
        <v>1682.6399999999999</v>
      </c>
      <c r="S181" s="243">
        <f>$S$144*A180*U181</f>
        <v>1776.12</v>
      </c>
      <c r="T181" s="243"/>
      <c r="U181" s="258">
        <v>1.23</v>
      </c>
      <c r="V181" s="222"/>
    </row>
    <row r="182" spans="1:22" x14ac:dyDescent="0.15">
      <c r="A182" s="239">
        <v>40</v>
      </c>
      <c r="B182" s="243"/>
      <c r="C182" s="250"/>
      <c r="D182" s="250"/>
      <c r="E182" s="250"/>
      <c r="F182" s="250"/>
      <c r="G182" s="250"/>
      <c r="H182" s="250"/>
      <c r="I182" s="250"/>
      <c r="J182" s="250"/>
      <c r="K182" s="250"/>
      <c r="L182" s="250"/>
      <c r="M182" s="243"/>
      <c r="N182" s="243"/>
      <c r="O182" s="243"/>
      <c r="P182" s="243"/>
      <c r="Q182" s="243"/>
      <c r="R182" s="243"/>
      <c r="S182" s="243"/>
      <c r="T182" s="243"/>
      <c r="U182" s="258"/>
      <c r="V182" s="222"/>
    </row>
    <row r="183" spans="1:22" x14ac:dyDescent="0.15">
      <c r="A183" s="239">
        <v>1000</v>
      </c>
      <c r="B183" s="243">
        <v>444</v>
      </c>
      <c r="C183" s="250">
        <v>444</v>
      </c>
      <c r="D183" s="250">
        <v>524</v>
      </c>
      <c r="E183" s="250">
        <v>596</v>
      </c>
      <c r="F183" s="250">
        <v>663</v>
      </c>
      <c r="G183" s="250">
        <v>751</v>
      </c>
      <c r="H183" s="250">
        <v>838</v>
      </c>
      <c r="I183" s="250">
        <v>926</v>
      </c>
      <c r="J183" s="250">
        <v>974</v>
      </c>
      <c r="K183" s="250">
        <v>1069</v>
      </c>
      <c r="L183" s="250">
        <v>1149</v>
      </c>
      <c r="M183" s="243">
        <f>$M$144*A182*U183</f>
        <v>1248</v>
      </c>
      <c r="N183" s="243">
        <f t="shared" si="49"/>
        <v>1344</v>
      </c>
      <c r="O183" s="243">
        <f>$O$144*A182*U183</f>
        <v>1440</v>
      </c>
      <c r="P183" s="243">
        <f>$P$144*A182*U183</f>
        <v>1536</v>
      </c>
      <c r="Q183" s="243">
        <f>$Q$144*A182*U183</f>
        <v>1632</v>
      </c>
      <c r="R183" s="243">
        <f>$R$144*A182*U183</f>
        <v>1728</v>
      </c>
      <c r="S183" s="243">
        <f>$S$144*A182*U183</f>
        <v>1824</v>
      </c>
      <c r="T183" s="243">
        <f>$T$144*A182*U183</f>
        <v>1920</v>
      </c>
      <c r="U183" s="258">
        <v>1.2</v>
      </c>
      <c r="V183" s="222"/>
    </row>
    <row r="184" spans="1:22" x14ac:dyDescent="0.15">
      <c r="A184" s="239">
        <v>42</v>
      </c>
      <c r="B184" s="243"/>
      <c r="C184" s="250"/>
      <c r="D184" s="250"/>
      <c r="E184" s="250"/>
      <c r="F184" s="250"/>
      <c r="G184" s="250"/>
      <c r="H184" s="250"/>
      <c r="I184" s="250"/>
      <c r="J184" s="250"/>
      <c r="K184" s="250"/>
      <c r="L184" s="250"/>
      <c r="M184" s="243"/>
      <c r="N184" s="243"/>
      <c r="O184" s="243"/>
      <c r="P184" s="243"/>
      <c r="Q184" s="243"/>
      <c r="R184" s="243"/>
      <c r="S184" s="243"/>
      <c r="T184" s="243"/>
      <c r="U184" s="258"/>
      <c r="V184" s="222"/>
    </row>
    <row r="185" spans="1:22" x14ac:dyDescent="0.15">
      <c r="A185" s="239">
        <v>1050</v>
      </c>
      <c r="B185" s="243">
        <v>465</v>
      </c>
      <c r="C185" s="250">
        <v>465</v>
      </c>
      <c r="D185" s="250">
        <v>537</v>
      </c>
      <c r="E185" s="250">
        <v>625</v>
      </c>
      <c r="F185" s="250">
        <v>685</v>
      </c>
      <c r="G185" s="250">
        <v>786</v>
      </c>
      <c r="H185" s="250">
        <v>879</v>
      </c>
      <c r="I185" s="250">
        <v>970</v>
      </c>
      <c r="J185" s="250">
        <v>1018</v>
      </c>
      <c r="K185" s="250">
        <v>1122</v>
      </c>
      <c r="L185" s="250">
        <v>1205</v>
      </c>
      <c r="M185" s="243">
        <f>$M$144*A184*U185</f>
        <v>1310.3999999999999</v>
      </c>
      <c r="N185" s="243">
        <f t="shared" si="49"/>
        <v>1411.2</v>
      </c>
      <c r="O185" s="243">
        <f>$O$144*A184*U185</f>
        <v>1512</v>
      </c>
      <c r="P185" s="243">
        <f>$P$144*A184*U185</f>
        <v>1612.8</v>
      </c>
      <c r="Q185" s="243">
        <f>$Q$144*A184*U185</f>
        <v>1713.6</v>
      </c>
      <c r="R185" s="243">
        <f>$R$144*A184*U185</f>
        <v>1814.3999999999999</v>
      </c>
      <c r="S185" s="243">
        <f>$S$144*A184*U185</f>
        <v>1915.1999999999998</v>
      </c>
      <c r="T185" s="243">
        <f>$T$144*A184*U185</f>
        <v>2016</v>
      </c>
      <c r="U185" s="258">
        <v>1.2</v>
      </c>
      <c r="V185" s="222"/>
    </row>
    <row r="186" spans="1:22" x14ac:dyDescent="0.15">
      <c r="A186" s="239">
        <v>44</v>
      </c>
      <c r="B186" s="243"/>
      <c r="C186" s="250"/>
      <c r="D186" s="250"/>
      <c r="E186" s="250"/>
      <c r="F186" s="250"/>
      <c r="G186" s="250"/>
      <c r="H186" s="250"/>
      <c r="I186" s="250"/>
      <c r="J186" s="250"/>
      <c r="K186" s="250"/>
      <c r="L186" s="250"/>
      <c r="M186" s="243"/>
      <c r="N186" s="243"/>
      <c r="O186" s="243"/>
      <c r="P186" s="243"/>
      <c r="Q186" s="243"/>
      <c r="R186" s="243"/>
      <c r="S186" s="243"/>
      <c r="T186" s="243"/>
      <c r="U186" s="258"/>
      <c r="V186" s="222"/>
    </row>
    <row r="187" spans="1:22" x14ac:dyDescent="0.15">
      <c r="A187" s="239">
        <v>1100</v>
      </c>
      <c r="B187" s="243">
        <v>487</v>
      </c>
      <c r="C187" s="250">
        <v>487</v>
      </c>
      <c r="D187" s="250">
        <v>550</v>
      </c>
      <c r="E187" s="250">
        <v>654</v>
      </c>
      <c r="F187" s="250">
        <v>726</v>
      </c>
      <c r="G187" s="250">
        <v>823</v>
      </c>
      <c r="H187" s="250">
        <v>919</v>
      </c>
      <c r="I187" s="250">
        <v>1015</v>
      </c>
      <c r="J187" s="250">
        <v>1066</v>
      </c>
      <c r="K187" s="250">
        <v>1172</v>
      </c>
      <c r="L187" s="250">
        <v>1256</v>
      </c>
      <c r="M187" s="243">
        <f>$M$144*A186*U187</f>
        <v>1361.36</v>
      </c>
      <c r="N187" s="243">
        <f t="shared" si="49"/>
        <v>1466.08</v>
      </c>
      <c r="O187" s="243">
        <f>$O$144*A186*U187</f>
        <v>1570.8</v>
      </c>
      <c r="P187" s="243">
        <f>$P$144*A186*U187</f>
        <v>1675.52</v>
      </c>
      <c r="Q187" s="243">
        <f>$Q$144*A186*U187</f>
        <v>1780.24</v>
      </c>
      <c r="R187" s="243">
        <f>$R$144*A186*U187</f>
        <v>1884.9599999999998</v>
      </c>
      <c r="S187" s="243">
        <f>$S$144*A186*U187</f>
        <v>1989.6799999999998</v>
      </c>
      <c r="T187" s="243">
        <f>$T$144*A186*U187</f>
        <v>2094.4</v>
      </c>
      <c r="U187" s="258">
        <v>1.19</v>
      </c>
      <c r="V187" s="222"/>
    </row>
    <row r="188" spans="1:22" x14ac:dyDescent="0.15">
      <c r="A188" s="239">
        <v>46</v>
      </c>
      <c r="B188" s="243"/>
      <c r="C188" s="250"/>
      <c r="D188" s="250"/>
      <c r="E188" s="250"/>
      <c r="F188" s="250"/>
      <c r="G188" s="250"/>
      <c r="H188" s="250"/>
      <c r="I188" s="250"/>
      <c r="J188" s="250"/>
      <c r="K188" s="250"/>
      <c r="L188" s="250"/>
      <c r="M188" s="243"/>
      <c r="N188" s="243"/>
      <c r="O188" s="243"/>
      <c r="P188" s="243"/>
      <c r="Q188" s="243"/>
      <c r="R188" s="243"/>
      <c r="S188" s="243"/>
      <c r="T188" s="243"/>
      <c r="U188" s="258"/>
      <c r="V188" s="222"/>
    </row>
    <row r="189" spans="1:22" x14ac:dyDescent="0.15">
      <c r="A189" s="239">
        <v>1150</v>
      </c>
      <c r="B189" s="243">
        <v>507</v>
      </c>
      <c r="C189" s="250">
        <v>507</v>
      </c>
      <c r="D189" s="250">
        <v>575</v>
      </c>
      <c r="E189" s="250">
        <v>673</v>
      </c>
      <c r="F189" s="250">
        <v>759</v>
      </c>
      <c r="G189" s="250">
        <v>858</v>
      </c>
      <c r="H189" s="250">
        <v>960</v>
      </c>
      <c r="I189" s="250">
        <v>1059</v>
      </c>
      <c r="J189" s="250">
        <v>1113</v>
      </c>
      <c r="K189" s="250">
        <v>1221</v>
      </c>
      <c r="L189" s="250">
        <v>1308</v>
      </c>
      <c r="M189" s="243">
        <f>$M$144*A188*U189</f>
        <v>1411.28</v>
      </c>
      <c r="N189" s="243">
        <f t="shared" si="49"/>
        <v>1519.84</v>
      </c>
      <c r="O189" s="243">
        <f>$O$144*A188*U189</f>
        <v>1628.3999999999999</v>
      </c>
      <c r="P189" s="243">
        <f>$P$144*A188*U189</f>
        <v>1736.9599999999998</v>
      </c>
      <c r="Q189" s="243">
        <f>$Q$144*A188*U189</f>
        <v>1845.52</v>
      </c>
      <c r="R189" s="243">
        <f>$R$144*A188*U189</f>
        <v>1954.08</v>
      </c>
      <c r="S189" s="243">
        <f>$S$144*A188*U189</f>
        <v>2062.64</v>
      </c>
      <c r="T189" s="243">
        <f>$T$144*A188*U189</f>
        <v>2171.1999999999998</v>
      </c>
      <c r="U189" s="258">
        <v>1.18</v>
      </c>
      <c r="V189" s="222"/>
    </row>
    <row r="190" spans="1:22" x14ac:dyDescent="0.15">
      <c r="A190" s="239">
        <v>48</v>
      </c>
      <c r="B190" s="243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43"/>
      <c r="N190" s="243"/>
      <c r="O190" s="243"/>
      <c r="P190" s="243"/>
      <c r="Q190" s="243"/>
      <c r="R190" s="243"/>
      <c r="S190" s="243"/>
      <c r="T190" s="243"/>
      <c r="U190" s="258"/>
      <c r="V190" s="222"/>
    </row>
    <row r="191" spans="1:22" x14ac:dyDescent="0.15">
      <c r="A191" s="239">
        <v>1200</v>
      </c>
      <c r="B191" s="243">
        <v>529</v>
      </c>
      <c r="C191" s="250">
        <v>529</v>
      </c>
      <c r="D191" s="250">
        <v>600</v>
      </c>
      <c r="E191" s="250">
        <v>684</v>
      </c>
      <c r="F191" s="250">
        <v>770</v>
      </c>
      <c r="G191" s="250">
        <v>872</v>
      </c>
      <c r="H191" s="250">
        <v>976</v>
      </c>
      <c r="I191" s="250">
        <v>1097</v>
      </c>
      <c r="J191" s="250">
        <v>1160</v>
      </c>
      <c r="K191" s="250">
        <v>1271</v>
      </c>
      <c r="L191" s="250">
        <v>1362</v>
      </c>
      <c r="M191" s="243">
        <f>$M$144*A190*U191</f>
        <v>1472.6399999999999</v>
      </c>
      <c r="N191" s="243">
        <f t="shared" si="49"/>
        <v>1585.9199999999998</v>
      </c>
      <c r="O191" s="243">
        <f>$O$144*A190*U191</f>
        <v>1699.1999999999998</v>
      </c>
      <c r="P191" s="243">
        <f>$P$144*A190*U191</f>
        <v>1812.48</v>
      </c>
      <c r="Q191" s="243">
        <f>$Q$144*A190*U191</f>
        <v>1925.76</v>
      </c>
      <c r="R191" s="243">
        <f>$R$144*A190*U191</f>
        <v>2039.04</v>
      </c>
      <c r="S191" s="243">
        <f>$S$144*A190*U191</f>
        <v>2152.3199999999997</v>
      </c>
      <c r="T191" s="243">
        <f>$T$144*A190*U191</f>
        <v>2265.6</v>
      </c>
      <c r="U191" s="258">
        <v>1.18</v>
      </c>
      <c r="V191" s="222"/>
    </row>
    <row r="192" spans="1:22" x14ac:dyDescent="0.15">
      <c r="A192" s="239">
        <v>50</v>
      </c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58"/>
    </row>
    <row r="193" spans="1:24" x14ac:dyDescent="0.15">
      <c r="A193" s="239">
        <v>1250</v>
      </c>
      <c r="B193" s="243">
        <f t="shared" ref="B193:T193" si="50">B144*$A$192*B204</f>
        <v>530</v>
      </c>
      <c r="C193" s="243">
        <f t="shared" si="50"/>
        <v>552</v>
      </c>
      <c r="D193" s="243">
        <f t="shared" si="50"/>
        <v>624</v>
      </c>
      <c r="E193" s="243">
        <f t="shared" si="50"/>
        <v>715</v>
      </c>
      <c r="F193" s="243">
        <f t="shared" si="50"/>
        <v>804</v>
      </c>
      <c r="G193" s="243">
        <f t="shared" si="50"/>
        <v>910</v>
      </c>
      <c r="H193" s="243">
        <f t="shared" si="50"/>
        <v>1016</v>
      </c>
      <c r="I193" s="243">
        <f t="shared" si="50"/>
        <v>1143</v>
      </c>
      <c r="J193" s="243">
        <f t="shared" si="50"/>
        <v>1210</v>
      </c>
      <c r="K193" s="243">
        <f t="shared" si="50"/>
        <v>1320</v>
      </c>
      <c r="L193" s="243">
        <f t="shared" si="50"/>
        <v>1416</v>
      </c>
      <c r="M193" s="243">
        <f t="shared" si="50"/>
        <v>1534</v>
      </c>
      <c r="N193" s="243">
        <f t="shared" si="50"/>
        <v>1652</v>
      </c>
      <c r="O193" s="243">
        <f t="shared" si="50"/>
        <v>1770</v>
      </c>
      <c r="P193" s="243">
        <f t="shared" si="50"/>
        <v>1888</v>
      </c>
      <c r="Q193" s="243">
        <f t="shared" si="50"/>
        <v>2006</v>
      </c>
      <c r="R193" s="243">
        <f t="shared" si="50"/>
        <v>2124</v>
      </c>
      <c r="S193" s="243">
        <f t="shared" si="50"/>
        <v>2242</v>
      </c>
      <c r="T193" s="243">
        <f t="shared" si="50"/>
        <v>2360</v>
      </c>
      <c r="U193" s="258">
        <v>1.18</v>
      </c>
      <c r="X193" s="259"/>
    </row>
    <row r="194" spans="1:24" x14ac:dyDescent="0.15">
      <c r="A194" s="239">
        <v>52</v>
      </c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58"/>
      <c r="X194" s="259"/>
    </row>
    <row r="195" spans="1:24" x14ac:dyDescent="0.15">
      <c r="A195" s="239">
        <v>1300</v>
      </c>
      <c r="B195" s="243">
        <f t="shared" ref="B195:T195" si="51">B144*$A$194*B204</f>
        <v>551.19999999999993</v>
      </c>
      <c r="C195" s="243">
        <f t="shared" si="51"/>
        <v>574.08000000000004</v>
      </c>
      <c r="D195" s="243">
        <f t="shared" si="51"/>
        <v>648.96</v>
      </c>
      <c r="E195" s="243">
        <f t="shared" si="51"/>
        <v>743.6</v>
      </c>
      <c r="F195" s="243">
        <f t="shared" si="51"/>
        <v>836.16000000000008</v>
      </c>
      <c r="G195" s="243">
        <f t="shared" si="51"/>
        <v>946.4</v>
      </c>
      <c r="H195" s="243">
        <f t="shared" si="51"/>
        <v>1056.6400000000001</v>
      </c>
      <c r="I195" s="243">
        <f t="shared" si="51"/>
        <v>1188.72</v>
      </c>
      <c r="J195" s="243">
        <f t="shared" si="51"/>
        <v>1258.3999999999999</v>
      </c>
      <c r="K195" s="243">
        <f t="shared" si="51"/>
        <v>1372.8</v>
      </c>
      <c r="L195" s="243">
        <f t="shared" si="51"/>
        <v>1472.6399999999999</v>
      </c>
      <c r="M195" s="243">
        <f t="shared" si="51"/>
        <v>1595.36</v>
      </c>
      <c r="N195" s="243">
        <f t="shared" si="51"/>
        <v>1718.08</v>
      </c>
      <c r="O195" s="243">
        <f t="shared" si="51"/>
        <v>1840.8</v>
      </c>
      <c r="P195" s="243">
        <f t="shared" si="51"/>
        <v>1963.52</v>
      </c>
      <c r="Q195" s="243">
        <f t="shared" si="51"/>
        <v>2086.2399999999998</v>
      </c>
      <c r="R195" s="243">
        <f t="shared" si="51"/>
        <v>2208.96</v>
      </c>
      <c r="S195" s="243">
        <f t="shared" si="51"/>
        <v>2331.6799999999998</v>
      </c>
      <c r="T195" s="243">
        <f t="shared" si="51"/>
        <v>2454.4</v>
      </c>
      <c r="U195" s="258">
        <v>1.18</v>
      </c>
      <c r="X195" s="259"/>
    </row>
    <row r="196" spans="1:24" x14ac:dyDescent="0.15">
      <c r="A196" s="239">
        <v>54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58"/>
      <c r="X196" s="259"/>
    </row>
    <row r="197" spans="1:24" x14ac:dyDescent="0.15">
      <c r="A197" s="239">
        <v>1350</v>
      </c>
      <c r="B197" s="243">
        <f t="shared" ref="B197:T197" si="52">B144*$A$196*B204</f>
        <v>572.4</v>
      </c>
      <c r="C197" s="243">
        <f t="shared" si="52"/>
        <v>596.16000000000008</v>
      </c>
      <c r="D197" s="243">
        <f t="shared" si="52"/>
        <v>673.92000000000007</v>
      </c>
      <c r="E197" s="243">
        <f t="shared" si="52"/>
        <v>772.19999999999993</v>
      </c>
      <c r="F197" s="243">
        <f t="shared" si="52"/>
        <v>868.32</v>
      </c>
      <c r="G197" s="243">
        <f t="shared" si="52"/>
        <v>982.80000000000007</v>
      </c>
      <c r="H197" s="243">
        <f t="shared" si="52"/>
        <v>1097.28</v>
      </c>
      <c r="I197" s="243">
        <f t="shared" si="52"/>
        <v>1234.44</v>
      </c>
      <c r="J197" s="243">
        <f t="shared" si="52"/>
        <v>1306.8</v>
      </c>
      <c r="K197" s="243">
        <f t="shared" si="52"/>
        <v>1425.6</v>
      </c>
      <c r="L197" s="243">
        <f t="shared" si="52"/>
        <v>1529.28</v>
      </c>
      <c r="M197" s="243">
        <f t="shared" si="52"/>
        <v>1656.7199999999998</v>
      </c>
      <c r="N197" s="243">
        <f t="shared" si="52"/>
        <v>1784.1599999999999</v>
      </c>
      <c r="O197" s="243">
        <f t="shared" si="52"/>
        <v>1911.6</v>
      </c>
      <c r="P197" s="243">
        <f t="shared" si="52"/>
        <v>2039.04</v>
      </c>
      <c r="Q197" s="243">
        <f t="shared" si="52"/>
        <v>2166.48</v>
      </c>
      <c r="R197" s="243">
        <f t="shared" si="52"/>
        <v>2293.92</v>
      </c>
      <c r="S197" s="243">
        <f t="shared" si="52"/>
        <v>2421.3599999999997</v>
      </c>
      <c r="T197" s="243">
        <f t="shared" si="52"/>
        <v>2548.7999999999997</v>
      </c>
      <c r="U197" s="258">
        <v>1.18</v>
      </c>
      <c r="X197" s="259"/>
    </row>
    <row r="198" spans="1:24" x14ac:dyDescent="0.15">
      <c r="A198" s="239">
        <v>56</v>
      </c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58"/>
      <c r="X198" s="259"/>
    </row>
    <row r="199" spans="1:24" x14ac:dyDescent="0.15">
      <c r="A199" s="239">
        <v>1400</v>
      </c>
      <c r="B199" s="243">
        <f t="shared" ref="B199:S199" si="53">B144*$A$198*B204</f>
        <v>593.6</v>
      </c>
      <c r="C199" s="243">
        <f t="shared" si="53"/>
        <v>618.24</v>
      </c>
      <c r="D199" s="243">
        <f t="shared" si="53"/>
        <v>698.88</v>
      </c>
      <c r="E199" s="243">
        <f t="shared" si="53"/>
        <v>800.8</v>
      </c>
      <c r="F199" s="243">
        <f t="shared" si="53"/>
        <v>900.48</v>
      </c>
      <c r="G199" s="243">
        <f t="shared" si="53"/>
        <v>1019.2</v>
      </c>
      <c r="H199" s="243">
        <f t="shared" si="53"/>
        <v>1137.92</v>
      </c>
      <c r="I199" s="243">
        <f t="shared" si="53"/>
        <v>1280.1600000000001</v>
      </c>
      <c r="J199" s="243">
        <f t="shared" si="53"/>
        <v>1355.2</v>
      </c>
      <c r="K199" s="243">
        <f t="shared" si="53"/>
        <v>1478.3999999999999</v>
      </c>
      <c r="L199" s="243">
        <f t="shared" si="53"/>
        <v>1585.9199999999998</v>
      </c>
      <c r="M199" s="243">
        <f t="shared" si="53"/>
        <v>1718.08</v>
      </c>
      <c r="N199" s="243">
        <f t="shared" si="53"/>
        <v>1850.24</v>
      </c>
      <c r="O199" s="243">
        <f t="shared" si="53"/>
        <v>1982.3999999999999</v>
      </c>
      <c r="P199" s="243">
        <f t="shared" si="53"/>
        <v>2114.56</v>
      </c>
      <c r="Q199" s="243">
        <f t="shared" si="53"/>
        <v>2246.7199999999998</v>
      </c>
      <c r="R199" s="243">
        <f t="shared" si="53"/>
        <v>2378.8799999999997</v>
      </c>
      <c r="S199" s="243">
        <f t="shared" si="53"/>
        <v>2511.04</v>
      </c>
      <c r="T199" s="243">
        <f>T144*$A$198*T204</f>
        <v>2643.2</v>
      </c>
      <c r="U199" s="258">
        <v>1.18</v>
      </c>
      <c r="X199" s="259"/>
    </row>
    <row r="200" spans="1:24" x14ac:dyDescent="0.15">
      <c r="A200" s="239">
        <v>58</v>
      </c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58"/>
      <c r="X200" s="259"/>
    </row>
    <row r="201" spans="1:24" x14ac:dyDescent="0.15">
      <c r="A201" s="239">
        <v>1450</v>
      </c>
      <c r="B201" s="243">
        <f t="shared" ref="B201:T201" si="54">B144*$A$200*B204</f>
        <v>614.79999999999995</v>
      </c>
      <c r="C201" s="243">
        <f t="shared" si="54"/>
        <v>640.32000000000005</v>
      </c>
      <c r="D201" s="243">
        <f t="shared" si="54"/>
        <v>723.84</v>
      </c>
      <c r="E201" s="243">
        <f t="shared" si="54"/>
        <v>829.4</v>
      </c>
      <c r="F201" s="243">
        <f t="shared" si="54"/>
        <v>932.6400000000001</v>
      </c>
      <c r="G201" s="243">
        <f t="shared" si="54"/>
        <v>1055.6000000000001</v>
      </c>
      <c r="H201" s="243">
        <f t="shared" si="54"/>
        <v>1178.56</v>
      </c>
      <c r="I201" s="243">
        <f t="shared" si="54"/>
        <v>1325.88</v>
      </c>
      <c r="J201" s="243">
        <f t="shared" si="54"/>
        <v>1403.6</v>
      </c>
      <c r="K201" s="243">
        <f t="shared" si="54"/>
        <v>1531.2</v>
      </c>
      <c r="L201" s="243">
        <f t="shared" si="54"/>
        <v>1642.56</v>
      </c>
      <c r="M201" s="243">
        <f t="shared" si="54"/>
        <v>1779.4399999999998</v>
      </c>
      <c r="N201" s="243">
        <f t="shared" si="54"/>
        <v>1916.32</v>
      </c>
      <c r="O201" s="243">
        <f t="shared" si="54"/>
        <v>2053.1999999999998</v>
      </c>
      <c r="P201" s="243">
        <f t="shared" si="54"/>
        <v>2190.08</v>
      </c>
      <c r="Q201" s="243">
        <f t="shared" si="54"/>
        <v>2326.96</v>
      </c>
      <c r="R201" s="243">
        <f t="shared" si="54"/>
        <v>2463.8399999999997</v>
      </c>
      <c r="S201" s="243">
        <f t="shared" si="54"/>
        <v>2600.7199999999998</v>
      </c>
      <c r="T201" s="243">
        <f t="shared" si="54"/>
        <v>2737.6</v>
      </c>
      <c r="U201" s="258">
        <v>1.18</v>
      </c>
      <c r="X201" s="259"/>
    </row>
    <row r="202" spans="1:24" x14ac:dyDescent="0.15">
      <c r="A202" s="239">
        <v>60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58"/>
      <c r="X202" s="259"/>
    </row>
    <row r="203" spans="1:24" x14ac:dyDescent="0.15">
      <c r="A203" s="239">
        <v>1500</v>
      </c>
      <c r="B203" s="243">
        <f t="shared" ref="B203:T203" si="55">B144*$A$202*B204</f>
        <v>636</v>
      </c>
      <c r="C203" s="243">
        <f t="shared" si="55"/>
        <v>662.4</v>
      </c>
      <c r="D203" s="243">
        <f t="shared" si="55"/>
        <v>748.80000000000007</v>
      </c>
      <c r="E203" s="243">
        <f t="shared" si="55"/>
        <v>858</v>
      </c>
      <c r="F203" s="243">
        <f t="shared" si="55"/>
        <v>964.80000000000007</v>
      </c>
      <c r="G203" s="243">
        <f t="shared" si="55"/>
        <v>1092</v>
      </c>
      <c r="H203" s="243">
        <f t="shared" si="55"/>
        <v>1219.2</v>
      </c>
      <c r="I203" s="243">
        <f t="shared" si="55"/>
        <v>1371.6</v>
      </c>
      <c r="J203" s="243">
        <f t="shared" si="55"/>
        <v>1452</v>
      </c>
      <c r="K203" s="243">
        <f t="shared" si="55"/>
        <v>1584</v>
      </c>
      <c r="L203" s="243">
        <f t="shared" si="55"/>
        <v>1699.1999999999998</v>
      </c>
      <c r="M203" s="243">
        <f t="shared" si="55"/>
        <v>1840.8</v>
      </c>
      <c r="N203" s="243">
        <f t="shared" si="55"/>
        <v>1982.3999999999999</v>
      </c>
      <c r="O203" s="243">
        <f t="shared" si="55"/>
        <v>2124</v>
      </c>
      <c r="P203" s="243">
        <f t="shared" si="55"/>
        <v>2265.6</v>
      </c>
      <c r="Q203" s="243">
        <f t="shared" si="55"/>
        <v>2407.1999999999998</v>
      </c>
      <c r="R203" s="243">
        <f t="shared" si="55"/>
        <v>2548.7999999999997</v>
      </c>
      <c r="S203" s="243">
        <f t="shared" si="55"/>
        <v>2690.3999999999996</v>
      </c>
      <c r="T203" s="243">
        <f t="shared" si="55"/>
        <v>2832</v>
      </c>
      <c r="U203" s="258">
        <v>1.18</v>
      </c>
      <c r="X203" s="259"/>
    </row>
    <row r="204" spans="1:24" x14ac:dyDescent="0.15">
      <c r="A204" s="258"/>
      <c r="B204" s="262">
        <v>2.65</v>
      </c>
      <c r="C204" s="258">
        <v>1.84</v>
      </c>
      <c r="D204" s="258">
        <v>1.56</v>
      </c>
      <c r="E204" s="258">
        <v>1.43</v>
      </c>
      <c r="F204" s="258">
        <v>1.34</v>
      </c>
      <c r="G204" s="258">
        <v>1.3</v>
      </c>
      <c r="H204" s="258">
        <v>1.27</v>
      </c>
      <c r="I204" s="258">
        <v>1.27</v>
      </c>
      <c r="J204" s="258">
        <v>1.21</v>
      </c>
      <c r="K204" s="258">
        <v>1.2</v>
      </c>
      <c r="L204" s="258">
        <v>1.18</v>
      </c>
      <c r="M204" s="258">
        <v>1.18</v>
      </c>
      <c r="N204" s="258">
        <v>1.18</v>
      </c>
      <c r="O204" s="258">
        <v>1.18</v>
      </c>
      <c r="P204" s="258">
        <v>1.18</v>
      </c>
      <c r="Q204" s="258">
        <v>1.18</v>
      </c>
      <c r="R204" s="258">
        <v>1.18</v>
      </c>
      <c r="S204" s="258">
        <v>1.18</v>
      </c>
      <c r="T204" s="258">
        <v>1.18</v>
      </c>
    </row>
    <row r="205" spans="1:24" x14ac:dyDescent="0.15">
      <c r="B205" s="229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AC52A-FD72-024D-A05D-14E96073B27B}">
  <sheetPr>
    <tabColor theme="5" tint="0.79998168889431442"/>
  </sheetPr>
  <dimension ref="A1:AS142"/>
  <sheetViews>
    <sheetView showGridLines="0" zoomScaleNormal="100" workbookViewId="0">
      <selection activeCell="AF40" sqref="AF40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219</v>
      </c>
      <c r="H3" s="225"/>
      <c r="I3" s="225"/>
      <c r="J3" s="225"/>
      <c r="K3" s="225"/>
      <c r="L3" s="225" t="s">
        <v>243</v>
      </c>
      <c r="M3" s="225"/>
      <c r="N3" s="226"/>
      <c r="P3" s="224" t="s">
        <v>221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220</v>
      </c>
      <c r="H4" s="225"/>
      <c r="I4" s="225"/>
      <c r="J4" s="225"/>
      <c r="K4" s="225"/>
      <c r="L4" s="225" t="s">
        <v>244</v>
      </c>
      <c r="M4" s="225"/>
      <c r="N4" s="226"/>
      <c r="P4" s="224" t="s">
        <v>222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36" t="s">
        <v>0</v>
      </c>
      <c r="B8" s="269" t="s">
        <v>28</v>
      </c>
      <c r="C8" s="336" t="s">
        <v>1</v>
      </c>
      <c r="D8" s="336" t="s">
        <v>2</v>
      </c>
      <c r="E8" s="336" t="s">
        <v>3</v>
      </c>
      <c r="F8" s="269" t="s">
        <v>4</v>
      </c>
      <c r="G8" s="336" t="s">
        <v>5</v>
      </c>
      <c r="H8" s="336" t="s">
        <v>6</v>
      </c>
      <c r="I8" s="336" t="s">
        <v>7</v>
      </c>
      <c r="J8" s="336" t="s">
        <v>8</v>
      </c>
      <c r="K8" s="269" t="s">
        <v>9</v>
      </c>
      <c r="L8" s="336" t="s">
        <v>10</v>
      </c>
      <c r="M8" s="336" t="s">
        <v>11</v>
      </c>
      <c r="N8" s="336" t="s">
        <v>12</v>
      </c>
      <c r="O8" s="336" t="s">
        <v>13</v>
      </c>
      <c r="P8" s="336" t="s">
        <v>14</v>
      </c>
      <c r="Q8" s="336" t="s">
        <v>15</v>
      </c>
      <c r="R8" s="336" t="s">
        <v>16</v>
      </c>
      <c r="S8" s="269" t="s">
        <v>17</v>
      </c>
      <c r="T8" s="336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50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50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36" t="s">
        <v>1</v>
      </c>
      <c r="B12" s="312">
        <v>50</v>
      </c>
      <c r="C12" s="313">
        <v>50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58</v>
      </c>
      <c r="C13" s="317">
        <v>86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36" t="s">
        <v>2</v>
      </c>
      <c r="B14" s="320">
        <v>50</v>
      </c>
      <c r="C14" s="321">
        <v>58</v>
      </c>
      <c r="D14" s="322">
        <v>77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77</v>
      </c>
      <c r="C15" s="309">
        <v>115</v>
      </c>
      <c r="D15" s="310">
        <v>154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36" t="s">
        <v>3</v>
      </c>
      <c r="B16" s="312">
        <v>50</v>
      </c>
      <c r="C16" s="313">
        <v>72</v>
      </c>
      <c r="D16" s="314">
        <v>96</v>
      </c>
      <c r="E16" s="315">
        <v>120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96</v>
      </c>
      <c r="C17" s="309">
        <v>144</v>
      </c>
      <c r="D17" s="310">
        <v>192</v>
      </c>
      <c r="E17" s="311">
        <v>240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58</v>
      </c>
      <c r="C18" s="313">
        <v>86</v>
      </c>
      <c r="D18" s="314">
        <v>115</v>
      </c>
      <c r="E18" s="315">
        <v>144</v>
      </c>
      <c r="F18" s="313">
        <v>173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115</v>
      </c>
      <c r="C19" s="317">
        <v>173</v>
      </c>
      <c r="D19" s="318">
        <v>230</v>
      </c>
      <c r="E19" s="319">
        <v>288</v>
      </c>
      <c r="F19" s="317">
        <v>346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36" t="s">
        <v>5</v>
      </c>
      <c r="B20" s="320">
        <v>67</v>
      </c>
      <c r="C20" s="321">
        <v>101</v>
      </c>
      <c r="D20" s="322">
        <v>134</v>
      </c>
      <c r="E20" s="323">
        <v>168</v>
      </c>
      <c r="F20" s="321">
        <v>202</v>
      </c>
      <c r="G20" s="322">
        <v>235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134</v>
      </c>
      <c r="C21" s="309">
        <v>202</v>
      </c>
      <c r="D21" s="310">
        <v>269</v>
      </c>
      <c r="E21" s="311">
        <v>336</v>
      </c>
      <c r="F21" s="309">
        <v>403</v>
      </c>
      <c r="G21" s="310">
        <v>470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36" t="s">
        <v>6</v>
      </c>
      <c r="B22" s="312">
        <v>77</v>
      </c>
      <c r="C22" s="313">
        <v>115</v>
      </c>
      <c r="D22" s="314">
        <v>154</v>
      </c>
      <c r="E22" s="315">
        <v>192</v>
      </c>
      <c r="F22" s="313">
        <v>230</v>
      </c>
      <c r="G22" s="314">
        <v>269</v>
      </c>
      <c r="H22" s="315">
        <v>307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154</v>
      </c>
      <c r="C23" s="309">
        <v>230</v>
      </c>
      <c r="D23" s="310">
        <v>307</v>
      </c>
      <c r="E23" s="311">
        <v>384</v>
      </c>
      <c r="F23" s="309">
        <v>461</v>
      </c>
      <c r="G23" s="310">
        <v>538</v>
      </c>
      <c r="H23" s="311">
        <v>614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36" t="s">
        <v>7</v>
      </c>
      <c r="B24" s="312">
        <v>86</v>
      </c>
      <c r="C24" s="313">
        <v>130</v>
      </c>
      <c r="D24" s="314">
        <v>173</v>
      </c>
      <c r="E24" s="315">
        <v>216</v>
      </c>
      <c r="F24" s="313">
        <v>259</v>
      </c>
      <c r="G24" s="314">
        <v>302</v>
      </c>
      <c r="H24" s="315">
        <v>346</v>
      </c>
      <c r="I24" s="313">
        <v>389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173</v>
      </c>
      <c r="C25" s="317">
        <v>259</v>
      </c>
      <c r="D25" s="318">
        <v>346</v>
      </c>
      <c r="E25" s="319">
        <v>432</v>
      </c>
      <c r="F25" s="317">
        <v>518</v>
      </c>
      <c r="G25" s="318">
        <v>605</v>
      </c>
      <c r="H25" s="319">
        <v>691</v>
      </c>
      <c r="I25" s="317">
        <v>778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36" t="s">
        <v>8</v>
      </c>
      <c r="B26" s="320">
        <v>96</v>
      </c>
      <c r="C26" s="321">
        <v>144</v>
      </c>
      <c r="D26" s="322">
        <v>192</v>
      </c>
      <c r="E26" s="323">
        <v>240</v>
      </c>
      <c r="F26" s="321">
        <v>288</v>
      </c>
      <c r="G26" s="322">
        <v>336</v>
      </c>
      <c r="H26" s="323">
        <v>384</v>
      </c>
      <c r="I26" s="321">
        <v>432</v>
      </c>
      <c r="J26" s="322">
        <v>480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192</v>
      </c>
      <c r="C27" s="309">
        <v>288</v>
      </c>
      <c r="D27" s="310">
        <v>384</v>
      </c>
      <c r="E27" s="311">
        <v>480</v>
      </c>
      <c r="F27" s="309">
        <v>576</v>
      </c>
      <c r="G27" s="310">
        <v>672</v>
      </c>
      <c r="H27" s="311">
        <v>768</v>
      </c>
      <c r="I27" s="309">
        <v>864</v>
      </c>
      <c r="J27" s="310">
        <v>960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106</v>
      </c>
      <c r="C28" s="313">
        <v>158</v>
      </c>
      <c r="D28" s="314">
        <v>211</v>
      </c>
      <c r="E28" s="315">
        <v>264</v>
      </c>
      <c r="F28" s="313">
        <v>317</v>
      </c>
      <c r="G28" s="314">
        <v>370</v>
      </c>
      <c r="H28" s="315">
        <v>422</v>
      </c>
      <c r="I28" s="313">
        <v>475</v>
      </c>
      <c r="J28" s="314">
        <v>528</v>
      </c>
      <c r="K28" s="315">
        <v>581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211</v>
      </c>
      <c r="C29" s="309">
        <v>317</v>
      </c>
      <c r="D29" s="310">
        <v>422</v>
      </c>
      <c r="E29" s="311">
        <v>528</v>
      </c>
      <c r="F29" s="309">
        <v>634</v>
      </c>
      <c r="G29" s="310">
        <v>739</v>
      </c>
      <c r="H29" s="311">
        <v>845</v>
      </c>
      <c r="I29" s="309">
        <v>950</v>
      </c>
      <c r="J29" s="310">
        <v>1056</v>
      </c>
      <c r="K29" s="311">
        <v>1162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36" t="s">
        <v>10</v>
      </c>
      <c r="B30" s="312">
        <v>115</v>
      </c>
      <c r="C30" s="313">
        <v>173</v>
      </c>
      <c r="D30" s="314">
        <v>230</v>
      </c>
      <c r="E30" s="315">
        <v>288</v>
      </c>
      <c r="F30" s="313">
        <v>346</v>
      </c>
      <c r="G30" s="314">
        <v>403</v>
      </c>
      <c r="H30" s="315">
        <v>461</v>
      </c>
      <c r="I30" s="313">
        <v>518</v>
      </c>
      <c r="J30" s="314">
        <v>576</v>
      </c>
      <c r="K30" s="315">
        <v>634</v>
      </c>
      <c r="L30" s="313">
        <v>691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230</v>
      </c>
      <c r="C31" s="317">
        <v>346</v>
      </c>
      <c r="D31" s="318">
        <v>461</v>
      </c>
      <c r="E31" s="319">
        <v>576</v>
      </c>
      <c r="F31" s="317">
        <v>691</v>
      </c>
      <c r="G31" s="318">
        <v>806</v>
      </c>
      <c r="H31" s="319">
        <v>922</v>
      </c>
      <c r="I31" s="317">
        <v>1037</v>
      </c>
      <c r="J31" s="318">
        <v>1152</v>
      </c>
      <c r="K31" s="319">
        <v>1267</v>
      </c>
      <c r="L31" s="317">
        <v>1382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36" t="s">
        <v>11</v>
      </c>
      <c r="B32" s="320">
        <v>125</v>
      </c>
      <c r="C32" s="321">
        <v>187</v>
      </c>
      <c r="D32" s="322">
        <v>250</v>
      </c>
      <c r="E32" s="323">
        <v>312</v>
      </c>
      <c r="F32" s="321">
        <v>374</v>
      </c>
      <c r="G32" s="322">
        <v>437</v>
      </c>
      <c r="H32" s="323">
        <v>499</v>
      </c>
      <c r="I32" s="321">
        <v>562</v>
      </c>
      <c r="J32" s="322">
        <v>624</v>
      </c>
      <c r="K32" s="323">
        <v>686</v>
      </c>
      <c r="L32" s="321">
        <v>749</v>
      </c>
      <c r="M32" s="322">
        <v>811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250</v>
      </c>
      <c r="C33" s="309">
        <v>374</v>
      </c>
      <c r="D33" s="310">
        <v>499</v>
      </c>
      <c r="E33" s="311">
        <v>624</v>
      </c>
      <c r="F33" s="309">
        <v>749</v>
      </c>
      <c r="G33" s="310">
        <v>874</v>
      </c>
      <c r="H33" s="311">
        <v>998</v>
      </c>
      <c r="I33" s="309">
        <v>1123</v>
      </c>
      <c r="J33" s="310">
        <v>1248</v>
      </c>
      <c r="K33" s="311">
        <v>1373</v>
      </c>
      <c r="L33" s="309">
        <v>1498</v>
      </c>
      <c r="M33" s="310">
        <v>1622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36" t="s">
        <v>12</v>
      </c>
      <c r="B34" s="312">
        <v>134</v>
      </c>
      <c r="C34" s="313">
        <v>202</v>
      </c>
      <c r="D34" s="314">
        <v>269</v>
      </c>
      <c r="E34" s="315">
        <v>336</v>
      </c>
      <c r="F34" s="313">
        <v>403</v>
      </c>
      <c r="G34" s="314">
        <v>470</v>
      </c>
      <c r="H34" s="315">
        <v>538</v>
      </c>
      <c r="I34" s="313">
        <v>605</v>
      </c>
      <c r="J34" s="314">
        <v>672</v>
      </c>
      <c r="K34" s="315">
        <v>739</v>
      </c>
      <c r="L34" s="313">
        <v>806</v>
      </c>
      <c r="M34" s="314">
        <v>874</v>
      </c>
      <c r="N34" s="315">
        <v>941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269</v>
      </c>
      <c r="C35" s="309">
        <v>403</v>
      </c>
      <c r="D35" s="310">
        <v>538</v>
      </c>
      <c r="E35" s="311">
        <v>672</v>
      </c>
      <c r="F35" s="309">
        <v>806</v>
      </c>
      <c r="G35" s="310">
        <v>941</v>
      </c>
      <c r="H35" s="311">
        <v>1075</v>
      </c>
      <c r="I35" s="309">
        <v>1210</v>
      </c>
      <c r="J35" s="310">
        <v>1344</v>
      </c>
      <c r="K35" s="311">
        <v>1478</v>
      </c>
      <c r="L35" s="309">
        <v>1613</v>
      </c>
      <c r="M35" s="310">
        <v>1747</v>
      </c>
      <c r="N35" s="311">
        <v>1882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36" t="s">
        <v>13</v>
      </c>
      <c r="B36" s="312">
        <v>144</v>
      </c>
      <c r="C36" s="313">
        <v>216</v>
      </c>
      <c r="D36" s="314">
        <v>288</v>
      </c>
      <c r="E36" s="315">
        <v>360</v>
      </c>
      <c r="F36" s="313">
        <v>432</v>
      </c>
      <c r="G36" s="314">
        <v>504</v>
      </c>
      <c r="H36" s="315">
        <v>576</v>
      </c>
      <c r="I36" s="313">
        <v>648</v>
      </c>
      <c r="J36" s="314">
        <v>720</v>
      </c>
      <c r="K36" s="315">
        <v>792</v>
      </c>
      <c r="L36" s="313">
        <v>864</v>
      </c>
      <c r="M36" s="314">
        <v>936</v>
      </c>
      <c r="N36" s="315">
        <v>1008</v>
      </c>
      <c r="O36" s="313">
        <v>1080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288</v>
      </c>
      <c r="C37" s="317">
        <v>432</v>
      </c>
      <c r="D37" s="318">
        <v>576</v>
      </c>
      <c r="E37" s="319">
        <v>720</v>
      </c>
      <c r="F37" s="317">
        <v>864</v>
      </c>
      <c r="G37" s="318">
        <v>1008</v>
      </c>
      <c r="H37" s="319">
        <v>1152</v>
      </c>
      <c r="I37" s="317">
        <v>1296</v>
      </c>
      <c r="J37" s="318">
        <v>1440</v>
      </c>
      <c r="K37" s="319">
        <v>1584</v>
      </c>
      <c r="L37" s="317">
        <v>1728</v>
      </c>
      <c r="M37" s="318">
        <v>1872</v>
      </c>
      <c r="N37" s="319">
        <v>2016</v>
      </c>
      <c r="O37" s="317">
        <v>2160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36" t="s">
        <v>14</v>
      </c>
      <c r="B38" s="320">
        <v>154</v>
      </c>
      <c r="C38" s="321">
        <v>230</v>
      </c>
      <c r="D38" s="322">
        <v>307</v>
      </c>
      <c r="E38" s="323">
        <v>384</v>
      </c>
      <c r="F38" s="321">
        <v>461</v>
      </c>
      <c r="G38" s="322">
        <v>538</v>
      </c>
      <c r="H38" s="323">
        <v>614</v>
      </c>
      <c r="I38" s="321">
        <v>691</v>
      </c>
      <c r="J38" s="322">
        <v>768</v>
      </c>
      <c r="K38" s="323">
        <v>845</v>
      </c>
      <c r="L38" s="321">
        <v>922</v>
      </c>
      <c r="M38" s="322">
        <v>998</v>
      </c>
      <c r="N38" s="323">
        <v>1075</v>
      </c>
      <c r="O38" s="321">
        <v>1152</v>
      </c>
      <c r="P38" s="322">
        <v>1229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307</v>
      </c>
      <c r="C39" s="309">
        <v>461</v>
      </c>
      <c r="D39" s="310">
        <v>614</v>
      </c>
      <c r="E39" s="311">
        <v>768</v>
      </c>
      <c r="F39" s="309">
        <v>922</v>
      </c>
      <c r="G39" s="310">
        <v>1075</v>
      </c>
      <c r="H39" s="311">
        <v>1229</v>
      </c>
      <c r="I39" s="309">
        <v>1382</v>
      </c>
      <c r="J39" s="310">
        <v>1536</v>
      </c>
      <c r="K39" s="311">
        <v>1690</v>
      </c>
      <c r="L39" s="309">
        <v>1843</v>
      </c>
      <c r="M39" s="310">
        <v>1997</v>
      </c>
      <c r="N39" s="311">
        <v>2150</v>
      </c>
      <c r="O39" s="309">
        <v>2304</v>
      </c>
      <c r="P39" s="310">
        <v>2458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36" t="s">
        <v>15</v>
      </c>
      <c r="B40" s="312">
        <v>163</v>
      </c>
      <c r="C40" s="313">
        <v>245</v>
      </c>
      <c r="D40" s="314">
        <v>326</v>
      </c>
      <c r="E40" s="315">
        <v>408</v>
      </c>
      <c r="F40" s="313">
        <v>490</v>
      </c>
      <c r="G40" s="314">
        <v>571</v>
      </c>
      <c r="H40" s="315">
        <v>653</v>
      </c>
      <c r="I40" s="313">
        <v>734</v>
      </c>
      <c r="J40" s="314">
        <v>816</v>
      </c>
      <c r="K40" s="315">
        <v>898</v>
      </c>
      <c r="L40" s="313">
        <v>979</v>
      </c>
      <c r="M40" s="314">
        <v>1061</v>
      </c>
      <c r="N40" s="315">
        <v>1142</v>
      </c>
      <c r="O40" s="313">
        <v>1224</v>
      </c>
      <c r="P40" s="314">
        <v>1306</v>
      </c>
      <c r="Q40" s="315">
        <v>1387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326</v>
      </c>
      <c r="C41" s="309">
        <v>490</v>
      </c>
      <c r="D41" s="310">
        <v>653</v>
      </c>
      <c r="E41" s="311">
        <v>816</v>
      </c>
      <c r="F41" s="309">
        <v>979</v>
      </c>
      <c r="G41" s="310">
        <v>1142</v>
      </c>
      <c r="H41" s="311">
        <v>1306</v>
      </c>
      <c r="I41" s="309">
        <v>1469</v>
      </c>
      <c r="J41" s="310">
        <v>1632</v>
      </c>
      <c r="K41" s="311">
        <v>1795</v>
      </c>
      <c r="L41" s="309">
        <v>1958</v>
      </c>
      <c r="M41" s="310">
        <v>2122</v>
      </c>
      <c r="N41" s="311">
        <v>2285</v>
      </c>
      <c r="O41" s="309">
        <v>2448</v>
      </c>
      <c r="P41" s="310">
        <v>2611</v>
      </c>
      <c r="Q41" s="311">
        <v>2774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36" t="s">
        <v>16</v>
      </c>
      <c r="B42" s="312">
        <v>173</v>
      </c>
      <c r="C42" s="313">
        <v>259</v>
      </c>
      <c r="D42" s="314">
        <v>346</v>
      </c>
      <c r="E42" s="315">
        <v>432</v>
      </c>
      <c r="F42" s="313">
        <v>518</v>
      </c>
      <c r="G42" s="314">
        <v>605</v>
      </c>
      <c r="H42" s="315">
        <v>691</v>
      </c>
      <c r="I42" s="313">
        <v>778</v>
      </c>
      <c r="J42" s="314">
        <v>864</v>
      </c>
      <c r="K42" s="315">
        <v>950</v>
      </c>
      <c r="L42" s="313">
        <v>1037</v>
      </c>
      <c r="M42" s="314">
        <v>1123</v>
      </c>
      <c r="N42" s="315">
        <v>1210</v>
      </c>
      <c r="O42" s="313">
        <v>1296</v>
      </c>
      <c r="P42" s="314">
        <v>1382</v>
      </c>
      <c r="Q42" s="315">
        <v>1469</v>
      </c>
      <c r="R42" s="313">
        <v>1555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346</v>
      </c>
      <c r="C43" s="317">
        <v>518</v>
      </c>
      <c r="D43" s="318">
        <v>691</v>
      </c>
      <c r="E43" s="319">
        <v>864</v>
      </c>
      <c r="F43" s="317">
        <v>1037</v>
      </c>
      <c r="G43" s="318">
        <v>1210</v>
      </c>
      <c r="H43" s="319">
        <v>1382</v>
      </c>
      <c r="I43" s="317">
        <v>1555</v>
      </c>
      <c r="J43" s="318">
        <v>1728</v>
      </c>
      <c r="K43" s="319">
        <v>1901</v>
      </c>
      <c r="L43" s="317">
        <v>2074</v>
      </c>
      <c r="M43" s="318">
        <v>2246</v>
      </c>
      <c r="N43" s="319">
        <v>2419</v>
      </c>
      <c r="O43" s="317">
        <v>2592</v>
      </c>
      <c r="P43" s="318">
        <v>2765</v>
      </c>
      <c r="Q43" s="319">
        <v>2938</v>
      </c>
      <c r="R43" s="317">
        <v>3110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36" t="s">
        <v>17</v>
      </c>
      <c r="B44" s="320">
        <v>182</v>
      </c>
      <c r="C44" s="321">
        <v>274</v>
      </c>
      <c r="D44" s="322">
        <v>365</v>
      </c>
      <c r="E44" s="323">
        <v>456</v>
      </c>
      <c r="F44" s="321">
        <v>547</v>
      </c>
      <c r="G44" s="322">
        <v>638</v>
      </c>
      <c r="H44" s="323">
        <v>730</v>
      </c>
      <c r="I44" s="321">
        <v>821</v>
      </c>
      <c r="J44" s="322">
        <v>912</v>
      </c>
      <c r="K44" s="323">
        <v>1003</v>
      </c>
      <c r="L44" s="321">
        <v>1094</v>
      </c>
      <c r="M44" s="322">
        <v>1186</v>
      </c>
      <c r="N44" s="323">
        <v>1277</v>
      </c>
      <c r="O44" s="321">
        <v>1368</v>
      </c>
      <c r="P44" s="322">
        <v>1459</v>
      </c>
      <c r="Q44" s="323">
        <v>1550</v>
      </c>
      <c r="R44" s="321">
        <v>1642</v>
      </c>
      <c r="S44" s="320">
        <v>1733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365</v>
      </c>
      <c r="C45" s="309">
        <v>547</v>
      </c>
      <c r="D45" s="310">
        <v>730</v>
      </c>
      <c r="E45" s="311">
        <v>912</v>
      </c>
      <c r="F45" s="309">
        <v>1094</v>
      </c>
      <c r="G45" s="310">
        <v>1277</v>
      </c>
      <c r="H45" s="311">
        <v>1459</v>
      </c>
      <c r="I45" s="309">
        <v>1642</v>
      </c>
      <c r="J45" s="310">
        <v>1824</v>
      </c>
      <c r="K45" s="311">
        <v>2006</v>
      </c>
      <c r="L45" s="309">
        <v>2189</v>
      </c>
      <c r="M45" s="310">
        <v>2371</v>
      </c>
      <c r="N45" s="311">
        <v>2554</v>
      </c>
      <c r="O45" s="309">
        <v>2736</v>
      </c>
      <c r="P45" s="310">
        <v>2918</v>
      </c>
      <c r="Q45" s="311">
        <v>3101</v>
      </c>
      <c r="R45" s="309">
        <v>3283</v>
      </c>
      <c r="S45" s="308">
        <v>3466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36" t="s">
        <v>18</v>
      </c>
      <c r="B46" s="312">
        <v>192</v>
      </c>
      <c r="C46" s="313">
        <v>288</v>
      </c>
      <c r="D46" s="314">
        <v>384</v>
      </c>
      <c r="E46" s="315">
        <v>480</v>
      </c>
      <c r="F46" s="313">
        <v>576</v>
      </c>
      <c r="G46" s="314">
        <v>672</v>
      </c>
      <c r="H46" s="315">
        <v>768</v>
      </c>
      <c r="I46" s="313">
        <v>864</v>
      </c>
      <c r="J46" s="314">
        <v>960</v>
      </c>
      <c r="K46" s="315">
        <v>1056</v>
      </c>
      <c r="L46" s="313">
        <v>1152</v>
      </c>
      <c r="M46" s="314">
        <v>1248</v>
      </c>
      <c r="N46" s="315">
        <v>1344</v>
      </c>
      <c r="O46" s="313">
        <v>1440</v>
      </c>
      <c r="P46" s="314">
        <v>1536</v>
      </c>
      <c r="Q46" s="315">
        <v>1632</v>
      </c>
      <c r="R46" s="313">
        <v>1728</v>
      </c>
      <c r="S46" s="312">
        <v>1824</v>
      </c>
      <c r="T46" s="313">
        <v>1920</v>
      </c>
      <c r="U46" s="294">
        <v>1.2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384</v>
      </c>
      <c r="C47" s="309">
        <v>576</v>
      </c>
      <c r="D47" s="310">
        <v>768</v>
      </c>
      <c r="E47" s="311">
        <v>960</v>
      </c>
      <c r="F47" s="309">
        <v>1152</v>
      </c>
      <c r="G47" s="310">
        <v>1344</v>
      </c>
      <c r="H47" s="311">
        <v>1536</v>
      </c>
      <c r="I47" s="309">
        <v>1728</v>
      </c>
      <c r="J47" s="310">
        <v>1920</v>
      </c>
      <c r="K47" s="311">
        <v>2112</v>
      </c>
      <c r="L47" s="309">
        <v>2304</v>
      </c>
      <c r="M47" s="310">
        <v>2496</v>
      </c>
      <c r="N47" s="311">
        <v>2688</v>
      </c>
      <c r="O47" s="309">
        <v>2880</v>
      </c>
      <c r="P47" s="310">
        <v>3072</v>
      </c>
      <c r="Q47" s="311">
        <v>3264</v>
      </c>
      <c r="R47" s="309">
        <v>3456</v>
      </c>
      <c r="S47" s="308">
        <v>3648</v>
      </c>
      <c r="T47" s="309">
        <v>3840</v>
      </c>
      <c r="U47" s="222">
        <v>2.4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202</v>
      </c>
      <c r="C48" s="313">
        <v>302</v>
      </c>
      <c r="D48" s="314">
        <v>403</v>
      </c>
      <c r="E48" s="315">
        <v>504</v>
      </c>
      <c r="F48" s="313">
        <v>605</v>
      </c>
      <c r="G48" s="314">
        <v>706</v>
      </c>
      <c r="H48" s="315">
        <v>806</v>
      </c>
      <c r="I48" s="313">
        <v>907</v>
      </c>
      <c r="J48" s="314">
        <v>1008</v>
      </c>
      <c r="K48" s="315">
        <v>1109</v>
      </c>
      <c r="L48" s="313">
        <v>1210</v>
      </c>
      <c r="M48" s="314">
        <v>1310</v>
      </c>
      <c r="N48" s="315">
        <v>1411</v>
      </c>
      <c r="O48" s="313">
        <v>1512</v>
      </c>
      <c r="P48" s="314">
        <v>1613</v>
      </c>
      <c r="Q48" s="315">
        <v>1714</v>
      </c>
      <c r="R48" s="313">
        <v>1814</v>
      </c>
      <c r="S48" s="312">
        <v>1915</v>
      </c>
      <c r="T48" s="313">
        <v>2016</v>
      </c>
      <c r="U48" s="294">
        <v>1.2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403</v>
      </c>
      <c r="C49" s="317">
        <v>605</v>
      </c>
      <c r="D49" s="318">
        <v>806</v>
      </c>
      <c r="E49" s="319">
        <v>1008</v>
      </c>
      <c r="F49" s="317">
        <v>1210</v>
      </c>
      <c r="G49" s="318">
        <v>1411</v>
      </c>
      <c r="H49" s="319">
        <v>1613</v>
      </c>
      <c r="I49" s="317">
        <v>1814</v>
      </c>
      <c r="J49" s="318">
        <v>2016</v>
      </c>
      <c r="K49" s="319">
        <v>2218</v>
      </c>
      <c r="L49" s="317">
        <v>2419</v>
      </c>
      <c r="M49" s="318">
        <v>2621</v>
      </c>
      <c r="N49" s="319">
        <v>2822</v>
      </c>
      <c r="O49" s="317">
        <v>3024</v>
      </c>
      <c r="P49" s="318">
        <v>3226</v>
      </c>
      <c r="Q49" s="319">
        <v>3427</v>
      </c>
      <c r="R49" s="317">
        <v>3629</v>
      </c>
      <c r="S49" s="316">
        <v>3830</v>
      </c>
      <c r="T49" s="317">
        <v>4032</v>
      </c>
      <c r="U49" s="222">
        <v>2.4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36" t="s">
        <v>20</v>
      </c>
      <c r="B50" s="320">
        <v>211</v>
      </c>
      <c r="C50" s="321">
        <v>317</v>
      </c>
      <c r="D50" s="322">
        <v>422</v>
      </c>
      <c r="E50" s="323">
        <v>528</v>
      </c>
      <c r="F50" s="321">
        <v>634</v>
      </c>
      <c r="G50" s="322">
        <v>739</v>
      </c>
      <c r="H50" s="323">
        <v>845</v>
      </c>
      <c r="I50" s="321">
        <v>950</v>
      </c>
      <c r="J50" s="322">
        <v>1056</v>
      </c>
      <c r="K50" s="323">
        <v>1162</v>
      </c>
      <c r="L50" s="321">
        <v>1267</v>
      </c>
      <c r="M50" s="322">
        <v>1373</v>
      </c>
      <c r="N50" s="323">
        <v>1478</v>
      </c>
      <c r="O50" s="321">
        <v>1584</v>
      </c>
      <c r="P50" s="322">
        <v>1690</v>
      </c>
      <c r="Q50" s="323">
        <v>1795</v>
      </c>
      <c r="R50" s="321">
        <v>1901</v>
      </c>
      <c r="S50" s="320">
        <v>2006</v>
      </c>
      <c r="T50" s="321">
        <v>2112</v>
      </c>
      <c r="U50" s="294">
        <v>1.2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422</v>
      </c>
      <c r="C51" s="309">
        <v>634</v>
      </c>
      <c r="D51" s="310">
        <v>845</v>
      </c>
      <c r="E51" s="311">
        <v>1056</v>
      </c>
      <c r="F51" s="309">
        <v>1267</v>
      </c>
      <c r="G51" s="310">
        <v>1478</v>
      </c>
      <c r="H51" s="311">
        <v>1690</v>
      </c>
      <c r="I51" s="309">
        <v>1901</v>
      </c>
      <c r="J51" s="310">
        <v>2112</v>
      </c>
      <c r="K51" s="311">
        <v>2323</v>
      </c>
      <c r="L51" s="309">
        <v>2534</v>
      </c>
      <c r="M51" s="310">
        <v>2746</v>
      </c>
      <c r="N51" s="311">
        <v>2957</v>
      </c>
      <c r="O51" s="309">
        <v>3168</v>
      </c>
      <c r="P51" s="310">
        <v>3379</v>
      </c>
      <c r="Q51" s="311">
        <v>3590</v>
      </c>
      <c r="R51" s="309">
        <v>3802</v>
      </c>
      <c r="S51" s="308">
        <v>4013</v>
      </c>
      <c r="T51" s="309">
        <v>4224</v>
      </c>
      <c r="U51" s="222">
        <v>2.4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36" t="s">
        <v>21</v>
      </c>
      <c r="B52" s="312">
        <v>221</v>
      </c>
      <c r="C52" s="313">
        <v>331</v>
      </c>
      <c r="D52" s="314">
        <v>442</v>
      </c>
      <c r="E52" s="315">
        <v>552</v>
      </c>
      <c r="F52" s="313">
        <v>662</v>
      </c>
      <c r="G52" s="314">
        <v>773</v>
      </c>
      <c r="H52" s="315">
        <v>883</v>
      </c>
      <c r="I52" s="313">
        <v>994</v>
      </c>
      <c r="J52" s="314">
        <v>1104</v>
      </c>
      <c r="K52" s="315">
        <v>1214</v>
      </c>
      <c r="L52" s="313">
        <v>1325</v>
      </c>
      <c r="M52" s="314">
        <v>1435</v>
      </c>
      <c r="N52" s="315">
        <v>1546</v>
      </c>
      <c r="O52" s="313">
        <v>1656</v>
      </c>
      <c r="P52" s="314">
        <v>1766</v>
      </c>
      <c r="Q52" s="315">
        <v>1877</v>
      </c>
      <c r="R52" s="313">
        <v>1987</v>
      </c>
      <c r="S52" s="312">
        <v>2098</v>
      </c>
      <c r="T52" s="313">
        <v>2208</v>
      </c>
      <c r="U52" s="294">
        <v>1.2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442</v>
      </c>
      <c r="C53" s="309">
        <v>662</v>
      </c>
      <c r="D53" s="310">
        <v>883</v>
      </c>
      <c r="E53" s="311">
        <v>1104</v>
      </c>
      <c r="F53" s="309">
        <v>1325</v>
      </c>
      <c r="G53" s="310">
        <v>1546</v>
      </c>
      <c r="H53" s="311">
        <v>1766</v>
      </c>
      <c r="I53" s="309">
        <v>1987</v>
      </c>
      <c r="J53" s="310">
        <v>2208</v>
      </c>
      <c r="K53" s="311">
        <v>2429</v>
      </c>
      <c r="L53" s="309">
        <v>2650</v>
      </c>
      <c r="M53" s="310">
        <v>2870</v>
      </c>
      <c r="N53" s="311">
        <v>3091</v>
      </c>
      <c r="O53" s="309">
        <v>3312</v>
      </c>
      <c r="P53" s="310">
        <v>3533</v>
      </c>
      <c r="Q53" s="311">
        <v>3754</v>
      </c>
      <c r="R53" s="309">
        <v>3974</v>
      </c>
      <c r="S53" s="308">
        <v>4195</v>
      </c>
      <c r="T53" s="309">
        <v>4416</v>
      </c>
      <c r="U53" s="222">
        <v>2.4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36" t="s">
        <v>22</v>
      </c>
      <c r="B54" s="312">
        <v>230</v>
      </c>
      <c r="C54" s="313">
        <v>346</v>
      </c>
      <c r="D54" s="314">
        <v>461</v>
      </c>
      <c r="E54" s="315">
        <v>576</v>
      </c>
      <c r="F54" s="313">
        <v>691</v>
      </c>
      <c r="G54" s="314">
        <v>806</v>
      </c>
      <c r="H54" s="315">
        <v>922</v>
      </c>
      <c r="I54" s="313">
        <v>1037</v>
      </c>
      <c r="J54" s="314">
        <v>1152</v>
      </c>
      <c r="K54" s="315">
        <v>1267</v>
      </c>
      <c r="L54" s="313">
        <v>1382</v>
      </c>
      <c r="M54" s="314">
        <v>1498</v>
      </c>
      <c r="N54" s="315">
        <v>1613</v>
      </c>
      <c r="O54" s="313">
        <v>1728</v>
      </c>
      <c r="P54" s="314">
        <v>1843</v>
      </c>
      <c r="Q54" s="315">
        <v>1958</v>
      </c>
      <c r="R54" s="313">
        <v>2074</v>
      </c>
      <c r="S54" s="312">
        <v>2189</v>
      </c>
      <c r="T54" s="313">
        <v>2304</v>
      </c>
      <c r="U54" s="294">
        <v>1.2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461</v>
      </c>
      <c r="C55" s="317">
        <v>691</v>
      </c>
      <c r="D55" s="318">
        <v>922</v>
      </c>
      <c r="E55" s="319">
        <v>1152</v>
      </c>
      <c r="F55" s="317">
        <v>1382</v>
      </c>
      <c r="G55" s="318">
        <v>1613</v>
      </c>
      <c r="H55" s="319">
        <v>1843</v>
      </c>
      <c r="I55" s="317">
        <v>2074</v>
      </c>
      <c r="J55" s="318">
        <v>2304</v>
      </c>
      <c r="K55" s="319">
        <v>2534</v>
      </c>
      <c r="L55" s="317">
        <v>2765</v>
      </c>
      <c r="M55" s="318">
        <v>2995</v>
      </c>
      <c r="N55" s="319">
        <v>3226</v>
      </c>
      <c r="O55" s="317">
        <v>3456</v>
      </c>
      <c r="P55" s="318">
        <v>3686</v>
      </c>
      <c r="Q55" s="319">
        <v>3917</v>
      </c>
      <c r="R55" s="317">
        <v>4147</v>
      </c>
      <c r="S55" s="316">
        <v>4378</v>
      </c>
      <c r="T55" s="317">
        <v>4608</v>
      </c>
      <c r="U55" s="222">
        <v>2.4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240</v>
      </c>
      <c r="C56" s="321">
        <v>360</v>
      </c>
      <c r="D56" s="322">
        <v>480</v>
      </c>
      <c r="E56" s="323">
        <v>600</v>
      </c>
      <c r="F56" s="321">
        <v>720</v>
      </c>
      <c r="G56" s="322">
        <v>840</v>
      </c>
      <c r="H56" s="323">
        <v>960</v>
      </c>
      <c r="I56" s="321">
        <v>1080</v>
      </c>
      <c r="J56" s="322">
        <v>1200</v>
      </c>
      <c r="K56" s="323">
        <v>1320</v>
      </c>
      <c r="L56" s="321">
        <v>1440</v>
      </c>
      <c r="M56" s="322">
        <v>1560</v>
      </c>
      <c r="N56" s="323">
        <v>1680</v>
      </c>
      <c r="O56" s="321">
        <v>1800</v>
      </c>
      <c r="P56" s="322">
        <v>1920</v>
      </c>
      <c r="Q56" s="323">
        <v>2040</v>
      </c>
      <c r="R56" s="321">
        <v>2160</v>
      </c>
      <c r="S56" s="320">
        <v>2280</v>
      </c>
      <c r="T56" s="321">
        <v>2400</v>
      </c>
      <c r="U56" s="294">
        <v>1.2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480</v>
      </c>
      <c r="C57" s="309">
        <v>720</v>
      </c>
      <c r="D57" s="310">
        <v>960</v>
      </c>
      <c r="E57" s="311">
        <v>1200</v>
      </c>
      <c r="F57" s="309">
        <v>1440</v>
      </c>
      <c r="G57" s="310">
        <v>1680</v>
      </c>
      <c r="H57" s="311">
        <v>1920</v>
      </c>
      <c r="I57" s="309">
        <v>2160</v>
      </c>
      <c r="J57" s="310">
        <v>2400</v>
      </c>
      <c r="K57" s="311">
        <v>2640</v>
      </c>
      <c r="L57" s="309">
        <v>2880</v>
      </c>
      <c r="M57" s="310">
        <v>3120</v>
      </c>
      <c r="N57" s="311">
        <v>3360</v>
      </c>
      <c r="O57" s="309">
        <v>3600</v>
      </c>
      <c r="P57" s="310">
        <v>3840</v>
      </c>
      <c r="Q57" s="311">
        <v>4080</v>
      </c>
      <c r="R57" s="309">
        <v>4320</v>
      </c>
      <c r="S57" s="308">
        <v>4560</v>
      </c>
      <c r="T57" s="309">
        <v>4800</v>
      </c>
      <c r="U57" s="222">
        <v>2.4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250</v>
      </c>
      <c r="C58" s="313">
        <v>374</v>
      </c>
      <c r="D58" s="314">
        <v>499</v>
      </c>
      <c r="E58" s="315">
        <v>624</v>
      </c>
      <c r="F58" s="313">
        <v>749</v>
      </c>
      <c r="G58" s="314">
        <v>874</v>
      </c>
      <c r="H58" s="315">
        <v>998</v>
      </c>
      <c r="I58" s="313">
        <v>1123</v>
      </c>
      <c r="J58" s="314">
        <v>1248</v>
      </c>
      <c r="K58" s="315">
        <v>1373</v>
      </c>
      <c r="L58" s="313">
        <v>1498</v>
      </c>
      <c r="M58" s="314">
        <v>1622</v>
      </c>
      <c r="N58" s="315">
        <v>1747</v>
      </c>
      <c r="O58" s="313">
        <v>1872</v>
      </c>
      <c r="P58" s="314">
        <v>1997</v>
      </c>
      <c r="Q58" s="315">
        <v>2122</v>
      </c>
      <c r="R58" s="313">
        <v>2246</v>
      </c>
      <c r="S58" s="312">
        <v>2371</v>
      </c>
      <c r="T58" s="313">
        <v>2496</v>
      </c>
      <c r="U58" s="294">
        <v>1.2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499</v>
      </c>
      <c r="C59" s="309">
        <v>749</v>
      </c>
      <c r="D59" s="310">
        <v>998</v>
      </c>
      <c r="E59" s="311">
        <v>1248</v>
      </c>
      <c r="F59" s="309">
        <v>1498</v>
      </c>
      <c r="G59" s="310">
        <v>1747</v>
      </c>
      <c r="H59" s="311">
        <v>1997</v>
      </c>
      <c r="I59" s="309">
        <v>2246</v>
      </c>
      <c r="J59" s="310">
        <v>2496</v>
      </c>
      <c r="K59" s="311">
        <v>2746</v>
      </c>
      <c r="L59" s="309">
        <v>2995</v>
      </c>
      <c r="M59" s="310">
        <v>3245</v>
      </c>
      <c r="N59" s="311">
        <v>3494</v>
      </c>
      <c r="O59" s="309">
        <v>3744</v>
      </c>
      <c r="P59" s="310">
        <v>3994</v>
      </c>
      <c r="Q59" s="311">
        <v>4243</v>
      </c>
      <c r="R59" s="309">
        <v>4493</v>
      </c>
      <c r="S59" s="308">
        <v>4742</v>
      </c>
      <c r="T59" s="309">
        <v>4992</v>
      </c>
      <c r="U59" s="222">
        <v>2.4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36" t="s">
        <v>132</v>
      </c>
      <c r="B60" s="312">
        <v>259</v>
      </c>
      <c r="C60" s="313">
        <v>389</v>
      </c>
      <c r="D60" s="314">
        <v>518</v>
      </c>
      <c r="E60" s="315">
        <v>648</v>
      </c>
      <c r="F60" s="313">
        <v>778</v>
      </c>
      <c r="G60" s="314">
        <v>907</v>
      </c>
      <c r="H60" s="315">
        <v>1037</v>
      </c>
      <c r="I60" s="313">
        <v>1166</v>
      </c>
      <c r="J60" s="314">
        <v>1296</v>
      </c>
      <c r="K60" s="315">
        <v>1426</v>
      </c>
      <c r="L60" s="313">
        <v>1555</v>
      </c>
      <c r="M60" s="314">
        <v>1685</v>
      </c>
      <c r="N60" s="315">
        <v>1814</v>
      </c>
      <c r="O60" s="313">
        <v>1944</v>
      </c>
      <c r="P60" s="314">
        <v>2074</v>
      </c>
      <c r="Q60" s="315">
        <v>2203</v>
      </c>
      <c r="R60" s="313">
        <v>2333</v>
      </c>
      <c r="S60" s="312">
        <v>2462</v>
      </c>
      <c r="T60" s="313">
        <v>2592</v>
      </c>
      <c r="U60" s="294">
        <v>1.2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518</v>
      </c>
      <c r="C61" s="317">
        <v>778</v>
      </c>
      <c r="D61" s="318">
        <v>1037</v>
      </c>
      <c r="E61" s="319">
        <v>1296</v>
      </c>
      <c r="F61" s="317">
        <v>1555</v>
      </c>
      <c r="G61" s="318">
        <v>1814</v>
      </c>
      <c r="H61" s="319">
        <v>2074</v>
      </c>
      <c r="I61" s="317">
        <v>2333</v>
      </c>
      <c r="J61" s="318">
        <v>2592</v>
      </c>
      <c r="K61" s="319">
        <v>2851</v>
      </c>
      <c r="L61" s="317">
        <v>3110</v>
      </c>
      <c r="M61" s="318">
        <v>3370</v>
      </c>
      <c r="N61" s="319">
        <v>3629</v>
      </c>
      <c r="O61" s="317">
        <v>3888</v>
      </c>
      <c r="P61" s="318">
        <v>4147</v>
      </c>
      <c r="Q61" s="319">
        <v>4406</v>
      </c>
      <c r="R61" s="317">
        <v>4666</v>
      </c>
      <c r="S61" s="316">
        <v>4925</v>
      </c>
      <c r="T61" s="317">
        <v>5184</v>
      </c>
      <c r="U61" s="222">
        <v>2.4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36" t="s">
        <v>133</v>
      </c>
      <c r="B62" s="320">
        <v>269</v>
      </c>
      <c r="C62" s="321">
        <v>403</v>
      </c>
      <c r="D62" s="322">
        <v>538</v>
      </c>
      <c r="E62" s="323">
        <v>672</v>
      </c>
      <c r="F62" s="321">
        <v>806</v>
      </c>
      <c r="G62" s="322">
        <v>941</v>
      </c>
      <c r="H62" s="323">
        <v>1075</v>
      </c>
      <c r="I62" s="321">
        <v>1210</v>
      </c>
      <c r="J62" s="322">
        <v>1344</v>
      </c>
      <c r="K62" s="323">
        <v>1478</v>
      </c>
      <c r="L62" s="321">
        <v>1613</v>
      </c>
      <c r="M62" s="322">
        <v>1747</v>
      </c>
      <c r="N62" s="323">
        <v>1882</v>
      </c>
      <c r="O62" s="321">
        <v>2016</v>
      </c>
      <c r="P62" s="322">
        <v>2150</v>
      </c>
      <c r="Q62" s="323">
        <v>2285</v>
      </c>
      <c r="R62" s="321">
        <v>2419</v>
      </c>
      <c r="S62" s="320">
        <v>2554</v>
      </c>
      <c r="T62" s="321">
        <v>2688</v>
      </c>
      <c r="U62" s="294">
        <v>1.2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538</v>
      </c>
      <c r="C63" s="309">
        <v>806</v>
      </c>
      <c r="D63" s="310">
        <v>1075</v>
      </c>
      <c r="E63" s="311">
        <v>1344</v>
      </c>
      <c r="F63" s="309">
        <v>1613</v>
      </c>
      <c r="G63" s="310">
        <v>1882</v>
      </c>
      <c r="H63" s="311">
        <v>2150</v>
      </c>
      <c r="I63" s="309">
        <v>2419</v>
      </c>
      <c r="J63" s="310">
        <v>2688</v>
      </c>
      <c r="K63" s="311">
        <v>2957</v>
      </c>
      <c r="L63" s="309">
        <v>3226</v>
      </c>
      <c r="M63" s="310">
        <v>3494</v>
      </c>
      <c r="N63" s="311">
        <v>3763</v>
      </c>
      <c r="O63" s="309">
        <v>4032</v>
      </c>
      <c r="P63" s="310">
        <v>4301</v>
      </c>
      <c r="Q63" s="311">
        <v>4570</v>
      </c>
      <c r="R63" s="309">
        <v>4838</v>
      </c>
      <c r="S63" s="308">
        <v>5107</v>
      </c>
      <c r="T63" s="309">
        <v>5376</v>
      </c>
      <c r="U63" s="222">
        <v>2.4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36" t="s">
        <v>134</v>
      </c>
      <c r="B64" s="312">
        <v>278</v>
      </c>
      <c r="C64" s="313">
        <v>418</v>
      </c>
      <c r="D64" s="314">
        <v>557</v>
      </c>
      <c r="E64" s="315">
        <v>696</v>
      </c>
      <c r="F64" s="313">
        <v>835</v>
      </c>
      <c r="G64" s="314">
        <v>974</v>
      </c>
      <c r="H64" s="315">
        <v>1114</v>
      </c>
      <c r="I64" s="313">
        <v>1253</v>
      </c>
      <c r="J64" s="314">
        <v>1392</v>
      </c>
      <c r="K64" s="315">
        <v>1531</v>
      </c>
      <c r="L64" s="313">
        <v>1670</v>
      </c>
      <c r="M64" s="314">
        <v>1810</v>
      </c>
      <c r="N64" s="315">
        <v>1949</v>
      </c>
      <c r="O64" s="313">
        <v>2088</v>
      </c>
      <c r="P64" s="314">
        <v>2227</v>
      </c>
      <c r="Q64" s="315">
        <v>2366</v>
      </c>
      <c r="R64" s="313">
        <v>2506</v>
      </c>
      <c r="S64" s="312">
        <v>2645</v>
      </c>
      <c r="T64" s="313">
        <v>2784</v>
      </c>
      <c r="U64" s="294">
        <v>1.2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557</v>
      </c>
      <c r="C65" s="309">
        <v>835</v>
      </c>
      <c r="D65" s="310">
        <v>1114</v>
      </c>
      <c r="E65" s="311">
        <v>1392</v>
      </c>
      <c r="F65" s="309">
        <v>1670</v>
      </c>
      <c r="G65" s="310">
        <v>1949</v>
      </c>
      <c r="H65" s="311">
        <v>2227</v>
      </c>
      <c r="I65" s="309">
        <v>2506</v>
      </c>
      <c r="J65" s="310">
        <v>2784</v>
      </c>
      <c r="K65" s="311">
        <v>3062</v>
      </c>
      <c r="L65" s="309">
        <v>3341</v>
      </c>
      <c r="M65" s="310">
        <v>3619</v>
      </c>
      <c r="N65" s="311">
        <v>3898</v>
      </c>
      <c r="O65" s="309">
        <v>4176</v>
      </c>
      <c r="P65" s="310">
        <v>4454</v>
      </c>
      <c r="Q65" s="311">
        <v>4733</v>
      </c>
      <c r="R65" s="309">
        <v>5011</v>
      </c>
      <c r="S65" s="308">
        <v>5290</v>
      </c>
      <c r="T65" s="309">
        <v>5568</v>
      </c>
      <c r="U65" s="222">
        <v>2.4</v>
      </c>
    </row>
    <row r="66" spans="1:42" x14ac:dyDescent="0.15">
      <c r="A66" s="336" t="s">
        <v>135</v>
      </c>
      <c r="B66" s="312">
        <v>288</v>
      </c>
      <c r="C66" s="313">
        <v>432</v>
      </c>
      <c r="D66" s="314">
        <v>576</v>
      </c>
      <c r="E66" s="315">
        <v>720</v>
      </c>
      <c r="F66" s="313">
        <v>864</v>
      </c>
      <c r="G66" s="314">
        <v>1008</v>
      </c>
      <c r="H66" s="315">
        <v>1152</v>
      </c>
      <c r="I66" s="313">
        <v>1296</v>
      </c>
      <c r="J66" s="314">
        <v>1440</v>
      </c>
      <c r="K66" s="315">
        <v>1584</v>
      </c>
      <c r="L66" s="313">
        <v>1728</v>
      </c>
      <c r="M66" s="314">
        <v>1872</v>
      </c>
      <c r="N66" s="315">
        <v>2016</v>
      </c>
      <c r="O66" s="313">
        <v>2160</v>
      </c>
      <c r="P66" s="314">
        <v>2304</v>
      </c>
      <c r="Q66" s="315">
        <v>2448</v>
      </c>
      <c r="R66" s="313">
        <v>2592</v>
      </c>
      <c r="S66" s="312">
        <v>2736</v>
      </c>
      <c r="T66" s="313">
        <v>2880</v>
      </c>
      <c r="U66" s="294">
        <v>1.2</v>
      </c>
    </row>
    <row r="67" spans="1:42" x14ac:dyDescent="0.15">
      <c r="A67" s="270">
        <v>1500</v>
      </c>
      <c r="B67" s="316">
        <v>576</v>
      </c>
      <c r="C67" s="317">
        <v>864</v>
      </c>
      <c r="D67" s="318">
        <v>1152</v>
      </c>
      <c r="E67" s="319">
        <v>1440</v>
      </c>
      <c r="F67" s="317">
        <v>1728</v>
      </c>
      <c r="G67" s="318">
        <v>2016</v>
      </c>
      <c r="H67" s="319">
        <v>2304</v>
      </c>
      <c r="I67" s="317">
        <v>2592</v>
      </c>
      <c r="J67" s="318">
        <v>2880</v>
      </c>
      <c r="K67" s="319">
        <v>3168</v>
      </c>
      <c r="L67" s="317">
        <v>3456</v>
      </c>
      <c r="M67" s="318">
        <v>3744</v>
      </c>
      <c r="N67" s="319">
        <v>4032</v>
      </c>
      <c r="O67" s="317">
        <v>4320</v>
      </c>
      <c r="P67" s="318">
        <v>4608</v>
      </c>
      <c r="Q67" s="319">
        <v>4896</v>
      </c>
      <c r="R67" s="317">
        <v>5184</v>
      </c>
      <c r="S67" s="316">
        <v>5472</v>
      </c>
      <c r="T67" s="317">
        <v>5760</v>
      </c>
      <c r="U67" s="222">
        <v>2.4</v>
      </c>
    </row>
    <row r="68" spans="1:42" x14ac:dyDescent="0.15">
      <c r="A68" s="264"/>
      <c r="B68" s="237">
        <v>1.2</v>
      </c>
      <c r="C68" s="237">
        <v>1.2</v>
      </c>
      <c r="D68" s="237">
        <v>1.2</v>
      </c>
      <c r="E68" s="237">
        <v>1.2</v>
      </c>
      <c r="F68" s="237">
        <v>1.2</v>
      </c>
      <c r="G68" s="237">
        <v>1.2</v>
      </c>
      <c r="H68" s="237">
        <v>1.2</v>
      </c>
      <c r="I68" s="237">
        <v>1.2</v>
      </c>
      <c r="J68" s="237">
        <v>1.2</v>
      </c>
      <c r="K68" s="237">
        <v>1.2</v>
      </c>
      <c r="L68" s="237">
        <v>1.2</v>
      </c>
      <c r="M68" s="237">
        <v>1.2</v>
      </c>
      <c r="N68" s="237">
        <v>1.2</v>
      </c>
      <c r="O68" s="237">
        <v>1.2</v>
      </c>
      <c r="P68" s="237">
        <v>1.2</v>
      </c>
      <c r="Q68" s="237">
        <v>1.2</v>
      </c>
      <c r="R68" s="237">
        <v>1.2</v>
      </c>
      <c r="S68" s="237">
        <v>1.2</v>
      </c>
      <c r="T68" s="237">
        <v>1.2</v>
      </c>
    </row>
    <row r="69" spans="1:42" x14ac:dyDescent="0.15">
      <c r="A69" s="264"/>
      <c r="B69" s="337">
        <v>2.4</v>
      </c>
      <c r="C69" s="337">
        <v>2.4</v>
      </c>
      <c r="D69" s="337">
        <v>2.4</v>
      </c>
      <c r="E69" s="337">
        <v>2.4</v>
      </c>
      <c r="F69" s="337">
        <v>2.4</v>
      </c>
      <c r="G69" s="337">
        <v>2.4</v>
      </c>
      <c r="H69" s="337">
        <v>2.4</v>
      </c>
      <c r="I69" s="337">
        <v>2.4</v>
      </c>
      <c r="J69" s="337">
        <v>2.4</v>
      </c>
      <c r="K69" s="337">
        <v>2.4</v>
      </c>
      <c r="L69" s="337">
        <v>2.4</v>
      </c>
      <c r="M69" s="337">
        <v>2.4</v>
      </c>
      <c r="N69" s="337">
        <v>2.4</v>
      </c>
      <c r="O69" s="337">
        <v>2.4</v>
      </c>
      <c r="P69" s="337">
        <v>2.4</v>
      </c>
      <c r="Q69" s="337">
        <v>2.4</v>
      </c>
      <c r="R69" s="337">
        <v>2.4</v>
      </c>
      <c r="S69" s="337">
        <v>2.4</v>
      </c>
      <c r="T69" s="337">
        <v>2.4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239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239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>ROUND(W76*$T$76,0)</f>
        <v>50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95">
        <f>IF(W74*$V$76*$X$136&lt;50,50,W74*$V$76*$X$136)</f>
        <v>50</v>
      </c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  <c r="AL76" s="295"/>
      <c r="AM76" s="295"/>
      <c r="AN76" s="295"/>
      <c r="AO76" s="295"/>
      <c r="AP76" s="222"/>
    </row>
    <row r="77" spans="1:42" x14ac:dyDescent="0.15">
      <c r="A77" s="244">
        <v>100</v>
      </c>
      <c r="B77" s="245">
        <f t="shared" ref="B77:P107" si="0">ROUND(W77*$T$76,0)</f>
        <v>50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IF(W74*$V$76*$X$137&lt;50,50,W74*$V$76*$X$137)</f>
        <v>50</v>
      </c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22"/>
    </row>
    <row r="78" spans="1:42" x14ac:dyDescent="0.15">
      <c r="A78" s="247" t="s">
        <v>1</v>
      </c>
      <c r="B78" s="248">
        <f t="shared" si="0"/>
        <v>50</v>
      </c>
      <c r="C78" s="248">
        <f>ROUND(X78*$T$76,0)</f>
        <v>50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IF($W$74*V78*$X$136&lt;50,50,$W$74*V78*$X$136)</f>
        <v>50</v>
      </c>
      <c r="X78" s="295">
        <f>IF($X$74*V78*$X$136&lt;50,50,$X$74*V78*$X$136)</f>
        <v>50</v>
      </c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295"/>
      <c r="AL78" s="295"/>
      <c r="AM78" s="295"/>
      <c r="AN78" s="295"/>
      <c r="AO78" s="295"/>
      <c r="AP78" s="222"/>
    </row>
    <row r="79" spans="1:42" x14ac:dyDescent="0.15">
      <c r="A79" s="244">
        <v>150</v>
      </c>
      <c r="B79" s="245">
        <f t="shared" si="0"/>
        <v>58</v>
      </c>
      <c r="C79" s="245">
        <f t="shared" si="0"/>
        <v>86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IF($W$74*V78*$X$137&lt;50,50,$W$74*V78*$X$137)</f>
        <v>57.599999999999994</v>
      </c>
      <c r="X79" s="295">
        <f>IF($X$74*V78*$X$137&lt;50,50,$X$74*V78*$X$137)</f>
        <v>86.399999999999991</v>
      </c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50</v>
      </c>
      <c r="C80" s="248">
        <f t="shared" si="0"/>
        <v>58</v>
      </c>
      <c r="D80" s="248">
        <f>ROUND(Y80*$T$76,0)</f>
        <v>77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IF($W$74*V80*$X$136&lt;50,50,$W$74*V80*$X$136)</f>
        <v>50</v>
      </c>
      <c r="X80" s="295">
        <f>IF($X$74*V80*$X$136&lt;50,50,$X$74*V80*$X$136)</f>
        <v>57.599999999999994</v>
      </c>
      <c r="Y80" s="295">
        <f>IF($Y$74*V80*$X$136&lt;50,50,$Y$74*V80*$X$136)</f>
        <v>76.8</v>
      </c>
      <c r="Z80" s="295"/>
      <c r="AA80" s="295"/>
      <c r="AB80" s="295"/>
      <c r="AC80" s="295"/>
      <c r="AD80" s="295"/>
      <c r="AE80" s="295"/>
      <c r="AF80" s="295"/>
      <c r="AG80" s="295"/>
      <c r="AH80" s="295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77</v>
      </c>
      <c r="C81" s="245">
        <f t="shared" si="0"/>
        <v>115</v>
      </c>
      <c r="D81" s="245">
        <f t="shared" si="0"/>
        <v>154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IF($W$74*V80*$X$137&lt;50,50,$W$74*V80*$X$137)</f>
        <v>76.8</v>
      </c>
      <c r="X81" s="295">
        <f>IF($X$74*V80*$X$137&lt;50,50,$X$74*V80*$X$137)</f>
        <v>115.19999999999999</v>
      </c>
      <c r="Y81" s="295">
        <f>IF($Y$74*V80*$X$137&lt;50,50,$Y$74*V80*$X$137)</f>
        <v>153.6</v>
      </c>
      <c r="Z81" s="295"/>
      <c r="AA81" s="295"/>
      <c r="AB81" s="295"/>
      <c r="AC81" s="295"/>
      <c r="AD81" s="295"/>
      <c r="AE81" s="295"/>
      <c r="AF81" s="295"/>
      <c r="AG81" s="295"/>
      <c r="AH81" s="295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50</v>
      </c>
      <c r="C82" s="248">
        <f t="shared" si="0"/>
        <v>72</v>
      </c>
      <c r="D82" s="248">
        <f t="shared" si="0"/>
        <v>96</v>
      </c>
      <c r="E82" s="248">
        <f>ROUND(Z82*$T$76,0)</f>
        <v>120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IF($W$74*V82*$X$136&lt;50,50,$W$74*V82*$X$136)</f>
        <v>50</v>
      </c>
      <c r="X82" s="295">
        <f>IF($X$74*V82*$X$136&lt;50,50,$X$74*V82*$X$136)</f>
        <v>72</v>
      </c>
      <c r="Y82" s="295">
        <f>IF($Y$74*V82*$X$136&lt;50,50,$Y$74*V82*$X$136)</f>
        <v>96</v>
      </c>
      <c r="Z82" s="295">
        <f>IF($Z$74*V82*$X$136&lt;50,50,$Z$74*V82*$X$136)</f>
        <v>120</v>
      </c>
      <c r="AA82" s="295"/>
      <c r="AB82" s="295"/>
      <c r="AC82" s="295"/>
      <c r="AD82" s="295"/>
      <c r="AE82" s="295"/>
      <c r="AF82" s="295"/>
      <c r="AG82" s="295"/>
      <c r="AH82" s="295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96</v>
      </c>
      <c r="C83" s="245">
        <f t="shared" si="0"/>
        <v>144</v>
      </c>
      <c r="D83" s="245">
        <f t="shared" si="0"/>
        <v>192</v>
      </c>
      <c r="E83" s="245">
        <f t="shared" si="0"/>
        <v>240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IF($W$74*V82*$X$137&lt;50,50,$W$74*V82*$X$137)</f>
        <v>96</v>
      </c>
      <c r="X83" s="295">
        <f>IF($X$74*V82*$X$137&lt;50,50,$X$74*V82*$X$137)</f>
        <v>144</v>
      </c>
      <c r="Y83" s="295">
        <f>IF($Y$74*V82*$X$137&lt;50,50,$Y$74*V82*$X$137)</f>
        <v>192</v>
      </c>
      <c r="Z83" s="295">
        <f>IF($Z$74*V82*$X$137&lt;50,50,$Z$74*V82*$X$137)</f>
        <v>240</v>
      </c>
      <c r="AA83" s="295"/>
      <c r="AB83" s="295"/>
      <c r="AC83" s="295"/>
      <c r="AD83" s="295"/>
      <c r="AE83" s="295"/>
      <c r="AF83" s="295"/>
      <c r="AG83" s="295"/>
      <c r="AH83" s="295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58</v>
      </c>
      <c r="C84" s="248">
        <f t="shared" si="0"/>
        <v>86</v>
      </c>
      <c r="D84" s="248">
        <f t="shared" si="0"/>
        <v>115</v>
      </c>
      <c r="E84" s="248">
        <f t="shared" si="0"/>
        <v>144</v>
      </c>
      <c r="F84" s="248">
        <f>ROUND(AA84*$T$76,0)</f>
        <v>173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IF($W$74*V84*$X$136&lt;50,50,$W$74*V84*$X$136)</f>
        <v>57.599999999999994</v>
      </c>
      <c r="X84" s="295">
        <f>IF($X$74*V84*$X$136&lt;50,50,$X$74*V84*$X$136)</f>
        <v>86.399999999999991</v>
      </c>
      <c r="Y84" s="295">
        <f>IF($Y$74*V84*$X$136&lt;50,50,$Y$74*V84*$X$136)</f>
        <v>115.19999999999999</v>
      </c>
      <c r="Z84" s="295">
        <f>IF($Z$74*V84*$X$136&lt;50,50,$Z$74*V84*$X$136)</f>
        <v>144</v>
      </c>
      <c r="AA84" s="295">
        <f>IF($AA$74*V84*$X$136&lt;50,50,$AA$74*V84*$X$136)</f>
        <v>172.79999999999998</v>
      </c>
      <c r="AB84" s="295"/>
      <c r="AC84" s="295"/>
      <c r="AD84" s="295"/>
      <c r="AE84" s="295"/>
      <c r="AF84" s="295"/>
      <c r="AG84" s="295"/>
      <c r="AH84" s="295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115</v>
      </c>
      <c r="C85" s="252">
        <f t="shared" si="0"/>
        <v>173</v>
      </c>
      <c r="D85" s="252">
        <f t="shared" si="0"/>
        <v>230</v>
      </c>
      <c r="E85" s="252">
        <f t="shared" si="0"/>
        <v>288</v>
      </c>
      <c r="F85" s="252">
        <f t="shared" si="0"/>
        <v>346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IF($W$74*V84*$X$137&lt;50,50,$W$74*V84*$X$137)</f>
        <v>115.19999999999999</v>
      </c>
      <c r="X85" s="295">
        <f>IF($X$74*V84*$X$137&lt;50,50,$X$74*V84*$X$137)</f>
        <v>172.79999999999998</v>
      </c>
      <c r="Y85" s="295">
        <f>IF($Y$74*V84*$X$137&lt;50,50,$Y$74*V84*$X$137)</f>
        <v>230.39999999999998</v>
      </c>
      <c r="Z85" s="295">
        <f>IF($Z$74*V84*$X$137&lt;50,50,$Z$74*V84*$X$137)</f>
        <v>288</v>
      </c>
      <c r="AA85" s="295">
        <f>IF($AA$74*V84*$X$137&lt;50,50,$AA$74*V84*$X$137)</f>
        <v>345.59999999999997</v>
      </c>
      <c r="AB85" s="295"/>
      <c r="AC85" s="295"/>
      <c r="AD85" s="295"/>
      <c r="AE85" s="295"/>
      <c r="AF85" s="295"/>
      <c r="AG85" s="295"/>
      <c r="AH85" s="295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67</v>
      </c>
      <c r="C86" s="241">
        <f t="shared" si="0"/>
        <v>101</v>
      </c>
      <c r="D86" s="241">
        <f t="shared" si="0"/>
        <v>134</v>
      </c>
      <c r="E86" s="241">
        <f t="shared" si="0"/>
        <v>168</v>
      </c>
      <c r="F86" s="241">
        <f t="shared" si="0"/>
        <v>202</v>
      </c>
      <c r="G86" s="241">
        <f>ROUND(AB86*$T$76,0)</f>
        <v>235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IF($W$74*V86*$X$136&lt;50,50,$W$74*V86*$X$136)</f>
        <v>67.2</v>
      </c>
      <c r="X86" s="295">
        <f>IF($X$74*V86*$X$136&lt;50,50,$X$74*V86*$X$136)</f>
        <v>100.8</v>
      </c>
      <c r="Y86" s="295">
        <f>IF($Y$74*V86*$X$136&lt;50,50,$Y$74*V86*$X$136)</f>
        <v>134.4</v>
      </c>
      <c r="Z86" s="295">
        <f>IF($Z$74*V86*$X$136&lt;50,50,$Z$74*V86*$X$136)</f>
        <v>168</v>
      </c>
      <c r="AA86" s="295">
        <f>IF($AA$74*V86*$X$136&lt;50,50,$AA$74*V86*$X$136)</f>
        <v>201.6</v>
      </c>
      <c r="AB86" s="295">
        <f>IF($AB$74*V86*$X$136&lt;50,50,$AB$74*V86*$X$136)</f>
        <v>235.2</v>
      </c>
      <c r="AC86" s="295"/>
      <c r="AD86" s="295"/>
      <c r="AE86" s="295"/>
      <c r="AF86" s="295"/>
      <c r="AG86" s="295"/>
      <c r="AH86" s="295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134</v>
      </c>
      <c r="C87" s="245">
        <f t="shared" si="0"/>
        <v>202</v>
      </c>
      <c r="D87" s="245">
        <f t="shared" si="0"/>
        <v>269</v>
      </c>
      <c r="E87" s="245">
        <f t="shared" si="0"/>
        <v>336</v>
      </c>
      <c r="F87" s="245">
        <f t="shared" si="0"/>
        <v>403</v>
      </c>
      <c r="G87" s="245">
        <f t="shared" si="0"/>
        <v>470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>IF($W$74*V86*$X$137&lt;50,50,$W$74*V86*$X$137)</f>
        <v>134.4</v>
      </c>
      <c r="X87" s="295">
        <f>IF($X$74*V86*$X$137&lt;50,50,$X$74*V86*$X$137)</f>
        <v>201.6</v>
      </c>
      <c r="Y87" s="295">
        <f>IF($Y$74*V86*$X$137&lt;50,50,$Y$74*V86*$X$137)</f>
        <v>268.8</v>
      </c>
      <c r="Z87" s="295">
        <f>IF($Z$74*V86*$X$137&lt;50,50,$Z$74*V86*$X$137)</f>
        <v>336</v>
      </c>
      <c r="AA87" s="295">
        <f>IF($AA$74*V86*$X$137&lt;50,50,$AA$74*V86*$X$137)</f>
        <v>403.2</v>
      </c>
      <c r="AB87" s="295">
        <f>IF($AB$74*V86*$X$137&lt;50,50,$AB$74*V86*$X$137)</f>
        <v>470.4</v>
      </c>
      <c r="AC87" s="295"/>
      <c r="AD87" s="295"/>
      <c r="AE87" s="295"/>
      <c r="AF87" s="295"/>
      <c r="AG87" s="295"/>
      <c r="AH87" s="295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77</v>
      </c>
      <c r="C88" s="248">
        <f t="shared" si="0"/>
        <v>115</v>
      </c>
      <c r="D88" s="248">
        <f t="shared" si="0"/>
        <v>154</v>
      </c>
      <c r="E88" s="248">
        <f t="shared" si="0"/>
        <v>192</v>
      </c>
      <c r="F88" s="248">
        <f t="shared" si="0"/>
        <v>230</v>
      </c>
      <c r="G88" s="248">
        <f t="shared" si="0"/>
        <v>269</v>
      </c>
      <c r="H88" s="248">
        <f>ROUND(AC88*$T$76,0)</f>
        <v>307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IF($W$74*V88*$X$136&lt;50,50,$W$74*V88*$X$136)</f>
        <v>76.8</v>
      </c>
      <c r="X88" s="295">
        <f>IF($X$74*V88*$X$136&lt;50,50,$X$74*V88*$X$136)</f>
        <v>115.19999999999999</v>
      </c>
      <c r="Y88" s="295">
        <f>IF($Y$74*V88*$X$136&lt;50,50,$Y$74*V88*$X$136)</f>
        <v>153.6</v>
      </c>
      <c r="Z88" s="295">
        <f>IF($Z$74*V88*$X$136&lt;50,50,$Z$74*V88*$X$136)</f>
        <v>192</v>
      </c>
      <c r="AA88" s="295">
        <f>IF($AA$74*V88*$X$136&lt;50,50,$AA$74*V88*$X$136)</f>
        <v>230.39999999999998</v>
      </c>
      <c r="AB88" s="295">
        <f>IF($AB$74*V88*$X$136&lt;50,50,$AB$74*V88*$X$136)</f>
        <v>268.8</v>
      </c>
      <c r="AC88" s="295">
        <f>IF($AC$74*V88*$X$136&lt;50,50,$AC$74*V88*$X$136)</f>
        <v>307.2</v>
      </c>
      <c r="AD88" s="295"/>
      <c r="AE88" s="295"/>
      <c r="AF88" s="295"/>
      <c r="AG88" s="295"/>
      <c r="AH88" s="295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154</v>
      </c>
      <c r="C89" s="245">
        <f t="shared" si="0"/>
        <v>230</v>
      </c>
      <c r="D89" s="245">
        <f t="shared" si="0"/>
        <v>307</v>
      </c>
      <c r="E89" s="245">
        <f t="shared" si="0"/>
        <v>384</v>
      </c>
      <c r="F89" s="245">
        <f t="shared" si="0"/>
        <v>461</v>
      </c>
      <c r="G89" s="245">
        <f t="shared" si="0"/>
        <v>538</v>
      </c>
      <c r="H89" s="245">
        <f t="shared" si="0"/>
        <v>614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>IF($W$74*V88*$X$137&lt;50,50,$W$74*V88*$X$137)</f>
        <v>153.6</v>
      </c>
      <c r="X89" s="295">
        <f>IF($X$74*V88*$X$137&lt;50,50,$X$74*V88*$X$137)</f>
        <v>230.39999999999998</v>
      </c>
      <c r="Y89" s="295">
        <f>IF($Y$74*V88*$X$137&lt;50,50,$Y$74*V88*$X$137)</f>
        <v>307.2</v>
      </c>
      <c r="Z89" s="295">
        <f>IF($Z$74*V88*$X$137&lt;50,50,$Z$74*V88*$X$137)</f>
        <v>384</v>
      </c>
      <c r="AA89" s="295">
        <f>IF($AA$74*V88*$X$137&lt;50,50,$AA$74*V88*$X$137)</f>
        <v>460.79999999999995</v>
      </c>
      <c r="AB89" s="295">
        <f>IF($AB$74*V88*$X$137&lt;50,50,$AB$74*V88*$X$137)</f>
        <v>537.6</v>
      </c>
      <c r="AC89" s="295">
        <f>IF($AC$74*V88*$X$137&lt;50,50,$AC$74*V88*$X$137)</f>
        <v>614.4</v>
      </c>
      <c r="AD89" s="295"/>
      <c r="AE89" s="295"/>
      <c r="AF89" s="295"/>
      <c r="AG89" s="295"/>
      <c r="AH89" s="295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86</v>
      </c>
      <c r="C90" s="248">
        <f t="shared" si="0"/>
        <v>130</v>
      </c>
      <c r="D90" s="248">
        <f t="shared" si="0"/>
        <v>173</v>
      </c>
      <c r="E90" s="248">
        <f t="shared" si="0"/>
        <v>216</v>
      </c>
      <c r="F90" s="248">
        <f t="shared" si="0"/>
        <v>259</v>
      </c>
      <c r="G90" s="248">
        <f t="shared" si="0"/>
        <v>302</v>
      </c>
      <c r="H90" s="248">
        <f t="shared" si="0"/>
        <v>346</v>
      </c>
      <c r="I90" s="248">
        <f>ROUND(AD90*$T$76,0)</f>
        <v>389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IF($W$74*V90*$X$136&lt;50,50,$W$74*V90*$X$136)</f>
        <v>86.399999999999991</v>
      </c>
      <c r="X90" s="295">
        <f>IF($X$74*V90*$X$136&lt;50,50,$X$74*V90*$X$136)</f>
        <v>129.6</v>
      </c>
      <c r="Y90" s="295">
        <f>IF($Y$74*V90*$X$136&lt;50,50,$Y$74*V90*$X$136)</f>
        <v>172.79999999999998</v>
      </c>
      <c r="Z90" s="295">
        <f>IF($Z$74*V90*$X$136&lt;50,50,$Z$74*V90*$X$136)</f>
        <v>216</v>
      </c>
      <c r="AA90" s="295">
        <f>IF($AA$74*V90*$X$136&lt;50,50,$AA$74*V90*$X$136)</f>
        <v>259.2</v>
      </c>
      <c r="AB90" s="295">
        <f>IF($AB$74*V90*$X$136&lt;50,50,$AB$74*V90*$X$136)</f>
        <v>302.39999999999998</v>
      </c>
      <c r="AC90" s="295">
        <f>IF($AC$74*V90*$X$136&lt;50,50,$AC$74*V90*$X$136)</f>
        <v>345.59999999999997</v>
      </c>
      <c r="AD90" s="295">
        <f>IF($AD$74*V90*$X$136&lt;50,50,$AD$74*V90*$X$136)</f>
        <v>388.8</v>
      </c>
      <c r="AE90" s="295"/>
      <c r="AF90" s="295"/>
      <c r="AG90" s="295"/>
      <c r="AH90" s="295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173</v>
      </c>
      <c r="C91" s="245">
        <f t="shared" si="0"/>
        <v>259</v>
      </c>
      <c r="D91" s="245">
        <f t="shared" si="0"/>
        <v>346</v>
      </c>
      <c r="E91" s="245">
        <f t="shared" si="0"/>
        <v>432</v>
      </c>
      <c r="F91" s="245">
        <f t="shared" si="0"/>
        <v>518</v>
      </c>
      <c r="G91" s="245">
        <f t="shared" si="0"/>
        <v>605</v>
      </c>
      <c r="H91" s="245">
        <f t="shared" si="0"/>
        <v>691</v>
      </c>
      <c r="I91" s="245">
        <f t="shared" si="0"/>
        <v>778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>IF($W$74*V90*$X$137&lt;50,50,$W$74*V90*$X$137)</f>
        <v>172.79999999999998</v>
      </c>
      <c r="X91" s="295">
        <f>IF($X$74*V90*$X$137&lt;50,50,$X$74*V90*$X$137)</f>
        <v>259.2</v>
      </c>
      <c r="Y91" s="295">
        <f>IF($Y$74*V90*$X$137&lt;50,50,$Y$74*V90*$X$137)</f>
        <v>345.59999999999997</v>
      </c>
      <c r="Z91" s="295">
        <f>IF($Z$74*V90*$X$137&lt;50,50,$Z$74*V90*$X$137)</f>
        <v>432</v>
      </c>
      <c r="AA91" s="295">
        <f>IF($AA$74*V90*$X$137&lt;50,50,$AA$74*V90*$X$137)</f>
        <v>518.4</v>
      </c>
      <c r="AB91" s="295">
        <f>IF($AB$74*V90*$X$137&lt;50,50,$AB$74*V90*$X$137)</f>
        <v>604.79999999999995</v>
      </c>
      <c r="AC91" s="295">
        <f>IF($AC$74*V90*$X$137&lt;50,50,$AC$74*V90*$X$137)</f>
        <v>691.19999999999993</v>
      </c>
      <c r="AD91" s="295">
        <f>IF($AD$74*V90*$X$137&lt;50,50,$AD$74*V90*$X$137)</f>
        <v>777.6</v>
      </c>
      <c r="AE91" s="295"/>
      <c r="AF91" s="295"/>
      <c r="AG91" s="295"/>
      <c r="AH91" s="295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96</v>
      </c>
      <c r="C92" s="248">
        <f t="shared" si="0"/>
        <v>144</v>
      </c>
      <c r="D92" s="248">
        <f t="shared" si="0"/>
        <v>192</v>
      </c>
      <c r="E92" s="248">
        <f t="shared" si="0"/>
        <v>240</v>
      </c>
      <c r="F92" s="248">
        <f t="shared" si="0"/>
        <v>288</v>
      </c>
      <c r="G92" s="248">
        <f t="shared" si="0"/>
        <v>336</v>
      </c>
      <c r="H92" s="248">
        <f t="shared" si="0"/>
        <v>384</v>
      </c>
      <c r="I92" s="248">
        <f t="shared" si="0"/>
        <v>432</v>
      </c>
      <c r="J92" s="248">
        <f>ROUND(AE92*$T$76,0)</f>
        <v>480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IF($W$74*V92*$X$136&lt;50,50,$W$74*V92*$X$136)</f>
        <v>96</v>
      </c>
      <c r="X92" s="295">
        <f>IF($X$74*V92*$X$136&lt;50,50,$X$74*V92*$X$136)</f>
        <v>144</v>
      </c>
      <c r="Y92" s="295">
        <f>IF($Y$74*V92*$X$136&lt;50,50,$Y$74*V92*$X$136)</f>
        <v>192</v>
      </c>
      <c r="Z92" s="295">
        <f>IF($Z$74*V92*$X$136&lt;50,50,$Z$74*V92*$X$136)</f>
        <v>240</v>
      </c>
      <c r="AA92" s="295">
        <f>IF($AA$74*V92*$X$136&lt;50,50,$AA$74*V92*$X$136)</f>
        <v>288</v>
      </c>
      <c r="AB92" s="295">
        <f>IF($AB$74*V92*$X$136&lt;50,50,$AB$74*V92*$X$136)</f>
        <v>336</v>
      </c>
      <c r="AC92" s="295">
        <f>IF($AC$74*V92*$X$136&lt;50,50,$AC$74*V92*$X$136)</f>
        <v>384</v>
      </c>
      <c r="AD92" s="295">
        <f>IF($AD$74*V92*$X$136&lt;50,50,$AD$74*V92*$X$136)</f>
        <v>432</v>
      </c>
      <c r="AE92" s="295">
        <f>IF($AE$74*V92*$X$136&lt;50,50,$AE$74*V92*$X$136)</f>
        <v>480</v>
      </c>
      <c r="AF92" s="295"/>
      <c r="AG92" s="295"/>
      <c r="AH92" s="295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si="0"/>
        <v>192</v>
      </c>
      <c r="C93" s="245">
        <f t="shared" si="0"/>
        <v>288</v>
      </c>
      <c r="D93" s="245">
        <f t="shared" si="0"/>
        <v>384</v>
      </c>
      <c r="E93" s="245">
        <f t="shared" si="0"/>
        <v>480</v>
      </c>
      <c r="F93" s="245">
        <f t="shared" si="0"/>
        <v>576</v>
      </c>
      <c r="G93" s="245">
        <f t="shared" si="0"/>
        <v>672</v>
      </c>
      <c r="H93" s="245">
        <f t="shared" si="0"/>
        <v>768</v>
      </c>
      <c r="I93" s="245">
        <f t="shared" si="0"/>
        <v>864</v>
      </c>
      <c r="J93" s="245">
        <f t="shared" si="0"/>
        <v>960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>IF($W$74*V92*$X$137&lt;50,50,$W$74*V92*$X$137)</f>
        <v>192</v>
      </c>
      <c r="X93" s="295">
        <f>IF($X$74*V92*$X$137&lt;50,50,$X$74*V92*$X$137)</f>
        <v>288</v>
      </c>
      <c r="Y93" s="295">
        <f>IF($Y$74*V92*$X$137&lt;50,50,$Y$74*V92*$X$137)</f>
        <v>384</v>
      </c>
      <c r="Z93" s="295">
        <f>IF($Z$74*V92*$X$137&lt;50,50,$Z$74*V92*$X$137)</f>
        <v>480</v>
      </c>
      <c r="AA93" s="295">
        <f>IF($AA$74*V92*$X$137&lt;50,50,$AA$74*V92*$X$137)</f>
        <v>576</v>
      </c>
      <c r="AB93" s="295">
        <f>IF($AB$74*V92*$X$137&lt;50,50,$AB$74*V92*$X$137)</f>
        <v>672</v>
      </c>
      <c r="AC93" s="295">
        <f>IF($AC$74*V92*$X$137&lt;50,50,$AC$74*V92*$X$137)</f>
        <v>768</v>
      </c>
      <c r="AD93" s="295">
        <f>IF($AD$74*V92*$X$137&lt;50,50,$AD$74*V92*$X$137)</f>
        <v>864</v>
      </c>
      <c r="AE93" s="295">
        <f>IF($AE$74*V92*$X$137&lt;50,50,$AE$74*V92*$X$137)</f>
        <v>960</v>
      </c>
      <c r="AF93" s="295"/>
      <c r="AG93" s="295"/>
      <c r="AH93" s="295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106</v>
      </c>
      <c r="C94" s="248">
        <f t="shared" si="0"/>
        <v>158</v>
      </c>
      <c r="D94" s="248">
        <f t="shared" si="0"/>
        <v>211</v>
      </c>
      <c r="E94" s="248">
        <f t="shared" si="0"/>
        <v>264</v>
      </c>
      <c r="F94" s="248">
        <f t="shared" si="0"/>
        <v>317</v>
      </c>
      <c r="G94" s="248">
        <f t="shared" si="0"/>
        <v>370</v>
      </c>
      <c r="H94" s="248">
        <f t="shared" si="0"/>
        <v>422</v>
      </c>
      <c r="I94" s="248">
        <f t="shared" si="0"/>
        <v>475</v>
      </c>
      <c r="J94" s="248">
        <f t="shared" si="0"/>
        <v>528</v>
      </c>
      <c r="K94" s="248">
        <f>ROUND(AF94*$T$76,0)</f>
        <v>581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IF($W$74*V94*$X$136&lt;50,50,$W$74*V94*$X$136)</f>
        <v>105.6</v>
      </c>
      <c r="X94" s="295">
        <f>IF($X$74*V94*$X$136&lt;50,50,$X$74*V94*$X$136)</f>
        <v>158.4</v>
      </c>
      <c r="Y94" s="295">
        <f>IF($Y$74*V94*$X$136&lt;50,50,$Y$74*V94*$X$136)</f>
        <v>211.2</v>
      </c>
      <c r="Z94" s="295">
        <f>IF($Z$74*V94*$X$136&lt;50,50,$Z$74*V94*$X$136)</f>
        <v>264</v>
      </c>
      <c r="AA94" s="295">
        <f>IF($AA$74*V94*$X$136&lt;50,50,$AA$74*V94*$X$136)</f>
        <v>316.8</v>
      </c>
      <c r="AB94" s="295">
        <f>IF($AB$74*V94*$X$136&lt;50,50,$AB$74*V94*$X$136)</f>
        <v>369.59999999999997</v>
      </c>
      <c r="AC94" s="295">
        <f>IF($AC$74*V94*$X$136&lt;50,50,$AC$74*V94*$X$136)</f>
        <v>422.4</v>
      </c>
      <c r="AD94" s="295">
        <f>IF($AD$74*V94*$X$136&lt;50,50,$AD$74*V94*$X$136)</f>
        <v>475.2</v>
      </c>
      <c r="AE94" s="295">
        <f>IF($AE$74*V94*$X$136&lt;50,50,$AE$74*V94*$X$136)</f>
        <v>528</v>
      </c>
      <c r="AF94" s="295">
        <f>IF($AF$74*V94*$X$136&lt;50,50,$AF$74*V94*$X$136)</f>
        <v>580.79999999999995</v>
      </c>
      <c r="AG94" s="295"/>
      <c r="AH94" s="295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si="0"/>
        <v>211</v>
      </c>
      <c r="C95" s="245">
        <f t="shared" si="0"/>
        <v>317</v>
      </c>
      <c r="D95" s="245">
        <f t="shared" si="0"/>
        <v>422</v>
      </c>
      <c r="E95" s="245">
        <f t="shared" si="0"/>
        <v>528</v>
      </c>
      <c r="F95" s="245">
        <f t="shared" si="0"/>
        <v>634</v>
      </c>
      <c r="G95" s="245">
        <f t="shared" si="0"/>
        <v>739</v>
      </c>
      <c r="H95" s="245">
        <f t="shared" si="0"/>
        <v>845</v>
      </c>
      <c r="I95" s="245">
        <f t="shared" si="0"/>
        <v>950</v>
      </c>
      <c r="J95" s="245">
        <f t="shared" si="0"/>
        <v>1056</v>
      </c>
      <c r="K95" s="245">
        <f t="shared" si="0"/>
        <v>1162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>IF($W$74*V94*$X$137&lt;50,50,$W$74*V94*$X$137)</f>
        <v>211.2</v>
      </c>
      <c r="X95" s="295">
        <f>IF($X$74*V94*$X$137&lt;50,50,$X$74*V94*$X$137)</f>
        <v>316.8</v>
      </c>
      <c r="Y95" s="295">
        <f>IF($Y$74*V94*$X$137&lt;50,50,$Y$74*V94*$X$137)</f>
        <v>422.4</v>
      </c>
      <c r="Z95" s="295">
        <f>IF($Z$74*V94*$X$137&lt;50,50,$Z$74*V94*$X$137)</f>
        <v>528</v>
      </c>
      <c r="AA95" s="295">
        <f>IF($AA$74*V94*$X$137&lt;50,50,$AA$74*V94*$X$137)</f>
        <v>633.6</v>
      </c>
      <c r="AB95" s="295">
        <f>IF($AB$74*V94*$X$137&lt;50,50,$AB$74*V94*$X$137)</f>
        <v>739.19999999999993</v>
      </c>
      <c r="AC95" s="295">
        <f>IF($AC$74*V94*$X$137&lt;50,50,$AC$74*V94*$X$137)</f>
        <v>844.8</v>
      </c>
      <c r="AD95" s="295">
        <f>IF($AD$74*V94*$X$137&lt;50,50,$AD$74*V94*$X$137)</f>
        <v>950.4</v>
      </c>
      <c r="AE95" s="295">
        <f>IF($AE$74*V94*$X$137&lt;50,50,$AE$74*V94*$X$137)</f>
        <v>1056</v>
      </c>
      <c r="AF95" s="295">
        <f>IF($AF$74*V94*$X$137&lt;50,50,$AF$74*V94*$X$137)</f>
        <v>1161.5999999999999</v>
      </c>
      <c r="AG95" s="295"/>
      <c r="AH95" s="295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115</v>
      </c>
      <c r="C96" s="248">
        <f t="shared" si="0"/>
        <v>173</v>
      </c>
      <c r="D96" s="248">
        <f t="shared" si="0"/>
        <v>230</v>
      </c>
      <c r="E96" s="248">
        <f t="shared" si="0"/>
        <v>288</v>
      </c>
      <c r="F96" s="248">
        <f t="shared" si="0"/>
        <v>346</v>
      </c>
      <c r="G96" s="248">
        <f t="shared" si="0"/>
        <v>403</v>
      </c>
      <c r="H96" s="248">
        <f t="shared" si="0"/>
        <v>461</v>
      </c>
      <c r="I96" s="248">
        <f t="shared" si="0"/>
        <v>518</v>
      </c>
      <c r="J96" s="248">
        <f t="shared" si="0"/>
        <v>576</v>
      </c>
      <c r="K96" s="248">
        <f t="shared" si="0"/>
        <v>634</v>
      </c>
      <c r="L96" s="248">
        <f>ROUND(AG96*$T$76,0)</f>
        <v>691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IF($W$74*V96*$X$136&lt;50,50,$W$74*V96*$X$136)</f>
        <v>115.19999999999999</v>
      </c>
      <c r="X96" s="295">
        <f>IF($X$74*V96*$X$136&lt;50,50,$X$74*V96*$X$136)</f>
        <v>172.79999999999998</v>
      </c>
      <c r="Y96" s="295">
        <f>IF($Y$74*V96*$X$136&lt;50,50,$Y$74*V96*$X$136)</f>
        <v>230.39999999999998</v>
      </c>
      <c r="Z96" s="295">
        <f>IF($Z$74*V96*$X$136&lt;50,50,$Z$74*V96*$X$136)</f>
        <v>288</v>
      </c>
      <c r="AA96" s="295">
        <f>IF($AA$74*V96*$X$136&lt;50,50,$AA$74*V96*$X$136)</f>
        <v>345.59999999999997</v>
      </c>
      <c r="AB96" s="295">
        <f>IF($AB$74*V96*$X$136&lt;50,50,$AB$74*V96*$X$136)</f>
        <v>403.2</v>
      </c>
      <c r="AC96" s="295">
        <f>IF($AC$74*V96*$X$136&lt;50,50,$AC$74*V96*$X$136)</f>
        <v>460.79999999999995</v>
      </c>
      <c r="AD96" s="295">
        <f>IF($AD$74*V96*$X$136&lt;50,50,$AD$74*V96*$X$136)</f>
        <v>518.4</v>
      </c>
      <c r="AE96" s="295">
        <f>IF($AE$74*V96*$X$136&lt;50,50,$AE$74*V96*$X$136)</f>
        <v>576</v>
      </c>
      <c r="AF96" s="295">
        <f>IF($AF$74*V96*$X$136&lt;50,50,$AF$74*V96*$X$136)</f>
        <v>633.6</v>
      </c>
      <c r="AG96" s="295">
        <f>IF($AG$74*V96*$X$136&lt;50,50,$AG$74*V96*$X$136)</f>
        <v>691.19999999999993</v>
      </c>
      <c r="AH96" s="295"/>
      <c r="AI96" s="243"/>
      <c r="AJ96" s="243"/>
      <c r="AK96" s="243"/>
      <c r="AL96" s="243"/>
      <c r="AM96" s="243"/>
      <c r="AN96" s="243"/>
      <c r="AO96" s="243"/>
      <c r="AP96" s="222"/>
    </row>
    <row r="97" spans="1:42" ht="13" thickBot="1" x14ac:dyDescent="0.2">
      <c r="A97" s="240">
        <v>600</v>
      </c>
      <c r="B97" s="252">
        <f t="shared" si="0"/>
        <v>230</v>
      </c>
      <c r="C97" s="252">
        <f t="shared" si="0"/>
        <v>346</v>
      </c>
      <c r="D97" s="252">
        <f t="shared" si="0"/>
        <v>461</v>
      </c>
      <c r="E97" s="252">
        <f t="shared" si="0"/>
        <v>576</v>
      </c>
      <c r="F97" s="252">
        <f t="shared" si="0"/>
        <v>691</v>
      </c>
      <c r="G97" s="252">
        <f t="shared" si="0"/>
        <v>806</v>
      </c>
      <c r="H97" s="252">
        <f t="shared" si="0"/>
        <v>922</v>
      </c>
      <c r="I97" s="252">
        <f t="shared" si="0"/>
        <v>1037</v>
      </c>
      <c r="J97" s="252">
        <f t="shared" si="0"/>
        <v>1152</v>
      </c>
      <c r="K97" s="252">
        <f t="shared" si="0"/>
        <v>1267</v>
      </c>
      <c r="L97" s="252">
        <f t="shared" si="0"/>
        <v>1382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>IF($W$74*V96*$X$137&lt;50,50,$W$74*V96*$X$137)</f>
        <v>230.39999999999998</v>
      </c>
      <c r="X97" s="295">
        <f>IF($X$74*V96*$X$137&lt;50,50,$X$74*V96*$X$137)</f>
        <v>345.59999999999997</v>
      </c>
      <c r="Y97" s="295">
        <f>IF($Y$74*V96*$X$137&lt;50,50,$Y$74*V96*$X$137)</f>
        <v>460.79999999999995</v>
      </c>
      <c r="Z97" s="295">
        <f>IF($Z$74*V96*$X$137&lt;50,50,$Z$74*V96*$X$137)</f>
        <v>576</v>
      </c>
      <c r="AA97" s="295">
        <f>IF($AA$74*V96*$X$137&lt;50,50,$AA$74*V96*$X$137)</f>
        <v>691.19999999999993</v>
      </c>
      <c r="AB97" s="295">
        <f>IF($AB$74*V96*$X$137&lt;50,50,$AB$74*V96*$X$137)</f>
        <v>806.4</v>
      </c>
      <c r="AC97" s="295">
        <f>IF($AC$74*V96*$X$137&lt;50,50,$AC$74*V96*$X$137)</f>
        <v>921.59999999999991</v>
      </c>
      <c r="AD97" s="295">
        <f>IF($AD$74*V96*$X$137&lt;50,50,$AD$74*V96*$X$137)</f>
        <v>1036.8</v>
      </c>
      <c r="AE97" s="295">
        <f>IF($AE$74*V96*$X$137&lt;50,50,$AE$74*V96*$X$137)</f>
        <v>1152</v>
      </c>
      <c r="AF97" s="295">
        <f>IF($AF$74*V96*$X$137&lt;50,50,$AF$74*V96*$X$137)</f>
        <v>1267.2</v>
      </c>
      <c r="AG97" s="295">
        <f>IF($AG$74*V96*$X$137&lt;50,50,$AG$74*V96*$X$137)</f>
        <v>1382.3999999999999</v>
      </c>
      <c r="AH97" s="295"/>
      <c r="AI97" s="243"/>
      <c r="AJ97" s="243"/>
      <c r="AK97" s="243"/>
      <c r="AL97" s="243"/>
      <c r="AM97" s="243"/>
      <c r="AN97" s="243"/>
      <c r="AO97" s="243"/>
      <c r="AP97" s="222"/>
    </row>
    <row r="98" spans="1:42" x14ac:dyDescent="0.15">
      <c r="A98" s="238" t="s">
        <v>11</v>
      </c>
      <c r="B98" s="241">
        <f t="shared" si="0"/>
        <v>125</v>
      </c>
      <c r="C98" s="241">
        <f t="shared" si="0"/>
        <v>187</v>
      </c>
      <c r="D98" s="241">
        <f t="shared" si="0"/>
        <v>250</v>
      </c>
      <c r="E98" s="241">
        <f t="shared" si="0"/>
        <v>312</v>
      </c>
      <c r="F98" s="241">
        <f t="shared" si="0"/>
        <v>374</v>
      </c>
      <c r="G98" s="241">
        <f t="shared" si="0"/>
        <v>437</v>
      </c>
      <c r="H98" s="241">
        <f t="shared" si="0"/>
        <v>499</v>
      </c>
      <c r="I98" s="241">
        <f t="shared" si="0"/>
        <v>562</v>
      </c>
      <c r="J98" s="241">
        <f t="shared" si="0"/>
        <v>624</v>
      </c>
      <c r="K98" s="241">
        <f t="shared" si="0"/>
        <v>686</v>
      </c>
      <c r="L98" s="241">
        <f t="shared" si="0"/>
        <v>749</v>
      </c>
      <c r="M98" s="241">
        <f>ROUND(AH98*$T$76,0)</f>
        <v>811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IF($W$74*V98*$X$136&lt;50,50,$W$74*V98*$X$136)</f>
        <v>124.8</v>
      </c>
      <c r="X98" s="295">
        <f>IF($X$74*V98*$X$136&lt;50,50,$X$74*V98*$X$136)</f>
        <v>187.2</v>
      </c>
      <c r="Y98" s="295">
        <f>IF($Y$74*V98*$X$136&lt;50,50,$Y$74*V98*$X$136)</f>
        <v>249.6</v>
      </c>
      <c r="Z98" s="295">
        <f>IF($Z$74*V98*$X$136&lt;50,50,$Z$74*V98*$X$136)</f>
        <v>312</v>
      </c>
      <c r="AA98" s="295">
        <f>IF($AA$74*V98*$X$136&lt;50,50,$AA$74*V98*$X$136)</f>
        <v>374.4</v>
      </c>
      <c r="AB98" s="295">
        <f>IF($AB$74*V98*$X$136&lt;50,50,$AB$74*V98*$X$136)</f>
        <v>436.8</v>
      </c>
      <c r="AC98" s="295">
        <f>IF($AC$74*V98*$X$136&lt;50,50,$AC$74*V98*$X$136)</f>
        <v>499.2</v>
      </c>
      <c r="AD98" s="295">
        <f>IF($AD$74*V98*$X$136&lt;50,50,$AD$74*V98*$X$136)</f>
        <v>561.6</v>
      </c>
      <c r="AE98" s="295">
        <f>IF($AE$74*V98*$X$136&lt;50,50,$AE$74*V98*$X$136)</f>
        <v>624</v>
      </c>
      <c r="AF98" s="295">
        <f>IF($AF$74*V98*$X$136&lt;50,50,$AF$74*V98*$X$136)</f>
        <v>686.4</v>
      </c>
      <c r="AG98" s="295">
        <f>IF($AG$74*V98*$X$136&lt;50,50,$AG$74*V98*$X$136)</f>
        <v>748.8</v>
      </c>
      <c r="AH98" s="295">
        <f>IF($AH$74*V98*$X$136&lt;50,50,$AH$74*V98*$X$136)</f>
        <v>811.19999999999993</v>
      </c>
      <c r="AI98" s="243"/>
      <c r="AJ98" s="243"/>
      <c r="AK98" s="243"/>
      <c r="AL98" s="243"/>
      <c r="AM98" s="243"/>
      <c r="AN98" s="243"/>
      <c r="AO98" s="243"/>
      <c r="AP98" s="222"/>
    </row>
    <row r="99" spans="1:42" x14ac:dyDescent="0.15">
      <c r="A99" s="244">
        <v>650</v>
      </c>
      <c r="B99" s="245">
        <f t="shared" si="0"/>
        <v>250</v>
      </c>
      <c r="C99" s="245">
        <f t="shared" si="0"/>
        <v>374</v>
      </c>
      <c r="D99" s="245">
        <f t="shared" si="0"/>
        <v>499</v>
      </c>
      <c r="E99" s="245">
        <f t="shared" si="0"/>
        <v>624</v>
      </c>
      <c r="F99" s="245">
        <f t="shared" si="0"/>
        <v>749</v>
      </c>
      <c r="G99" s="245">
        <f t="shared" si="0"/>
        <v>874</v>
      </c>
      <c r="H99" s="245">
        <f t="shared" si="0"/>
        <v>998</v>
      </c>
      <c r="I99" s="245">
        <f t="shared" si="0"/>
        <v>1123</v>
      </c>
      <c r="J99" s="245">
        <f t="shared" si="0"/>
        <v>1248</v>
      </c>
      <c r="K99" s="245">
        <f t="shared" si="0"/>
        <v>1373</v>
      </c>
      <c r="L99" s="245">
        <f t="shared" si="0"/>
        <v>1498</v>
      </c>
      <c r="M99" s="245">
        <f t="shared" si="0"/>
        <v>1622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>IF($W$74*V98*$X$137&lt;50,50,$W$74*V98*$X$137)</f>
        <v>249.6</v>
      </c>
      <c r="X99" s="295">
        <f>IF($X$74*V98*$X$137&lt;50,50,$X$74*V98*$X$137)</f>
        <v>374.4</v>
      </c>
      <c r="Y99" s="295">
        <f>IF($Y$74*V98*$X$137&lt;50,50,$Y$74*V98*$X$137)</f>
        <v>499.2</v>
      </c>
      <c r="Z99" s="295">
        <f>IF($Z$74*V98*$X$137&lt;50,50,$Z$74*V98*$X$137)</f>
        <v>624</v>
      </c>
      <c r="AA99" s="295">
        <f>IF($AA$74*V98*$X$137&lt;50,50,$AA$74*V98*$X$137)</f>
        <v>748.8</v>
      </c>
      <c r="AB99" s="295">
        <f>IF($AB$74*V98*$X$137&lt;50,50,$AB$74*V98*$X$137)</f>
        <v>873.6</v>
      </c>
      <c r="AC99" s="295">
        <f>IF($AC$74*V98*$X$137&lt;50,50,$AC$74*V98*$X$137)</f>
        <v>998.4</v>
      </c>
      <c r="AD99" s="295">
        <f>IF($AD$74*V98*$X$137&lt;50,50,$AD$74*V98*$X$137)</f>
        <v>1123.2</v>
      </c>
      <c r="AE99" s="295">
        <f>IF($AE$74*V98*$X$137&lt;50,50,$AE$74*V98*$X$137)</f>
        <v>1248</v>
      </c>
      <c r="AF99" s="295">
        <f>IF($AF$74*V98*$X$137&lt;50,50,$AF$74*V98*$X$137)</f>
        <v>1372.8</v>
      </c>
      <c r="AG99" s="295">
        <f>IF($AG$74*V98*$X$137&lt;50,50,$AG$74*V98*$X$137)</f>
        <v>1497.6</v>
      </c>
      <c r="AH99" s="295">
        <f>IF($AH$74*V98*$X$137&lt;50,50,$AH$74*V98*$X$137)</f>
        <v>1622.3999999999999</v>
      </c>
      <c r="AI99" s="243"/>
      <c r="AJ99" s="243"/>
      <c r="AK99" s="243"/>
      <c r="AL99" s="243"/>
      <c r="AM99" s="243"/>
      <c r="AN99" s="243"/>
      <c r="AO99" s="243"/>
      <c r="AP99" s="222"/>
    </row>
    <row r="100" spans="1:42" x14ac:dyDescent="0.15">
      <c r="A100" s="251" t="s">
        <v>12</v>
      </c>
      <c r="B100" s="248">
        <f t="shared" si="0"/>
        <v>134</v>
      </c>
      <c r="C100" s="248">
        <f t="shared" si="0"/>
        <v>202</v>
      </c>
      <c r="D100" s="248">
        <f t="shared" si="0"/>
        <v>269</v>
      </c>
      <c r="E100" s="248">
        <f t="shared" si="0"/>
        <v>336</v>
      </c>
      <c r="F100" s="248">
        <f t="shared" si="0"/>
        <v>403</v>
      </c>
      <c r="G100" s="248">
        <f t="shared" si="0"/>
        <v>470</v>
      </c>
      <c r="H100" s="248">
        <f t="shared" si="0"/>
        <v>538</v>
      </c>
      <c r="I100" s="248">
        <f t="shared" si="0"/>
        <v>605</v>
      </c>
      <c r="J100" s="248">
        <f t="shared" si="0"/>
        <v>672</v>
      </c>
      <c r="K100" s="248">
        <f t="shared" si="0"/>
        <v>739</v>
      </c>
      <c r="L100" s="248">
        <f t="shared" si="0"/>
        <v>806</v>
      </c>
      <c r="M100" s="248">
        <f t="shared" si="0"/>
        <v>874</v>
      </c>
      <c r="N100" s="248">
        <f>ROUND(AI100*$T$76,0)</f>
        <v>941</v>
      </c>
      <c r="O100" s="248"/>
      <c r="P100" s="248"/>
      <c r="Q100" s="248"/>
      <c r="R100" s="248"/>
      <c r="S100" s="248"/>
      <c r="T100" s="249"/>
      <c r="V100" s="239">
        <v>28</v>
      </c>
      <c r="W100" s="295">
        <f>IF($W$74*V100*$X$136&lt;50,50,$W$74*V100*$X$136)</f>
        <v>134.4</v>
      </c>
      <c r="X100" s="295">
        <f>IF($X$74*V100*$X$136&lt;50,50,$X$74*V100*$X$136)</f>
        <v>201.6</v>
      </c>
      <c r="Y100" s="295">
        <f>IF($Y$74*V100*$X$136&lt;50,50,$Y$74*V100*$X$136)</f>
        <v>268.8</v>
      </c>
      <c r="Z100" s="295">
        <f>IF($Z$74*V100*$X$136&lt;50,50,$Z$74*V100*$X$136)</f>
        <v>336</v>
      </c>
      <c r="AA100" s="295">
        <f>IF($AA$74*V100*$X$136&lt;50,50,$AA$74*V100*$X$136)</f>
        <v>403.2</v>
      </c>
      <c r="AB100" s="295">
        <f>IF($AB$74*V100*$X$136&lt;50,50,$AB$74*V100*$X$136)</f>
        <v>470.4</v>
      </c>
      <c r="AC100" s="295">
        <f>IF($AC$74*V100*$X$136&lt;50,50,$AC$74*V100*$X$136)</f>
        <v>537.6</v>
      </c>
      <c r="AD100" s="295">
        <f>IF($AD$74*V100*$X$136&lt;50,50,$AD$74*V100*$X$136)</f>
        <v>604.79999999999995</v>
      </c>
      <c r="AE100" s="295">
        <f>IF($AE$74*V100*$X$136&lt;50,50,$AE$74*V100*$X$136)</f>
        <v>672</v>
      </c>
      <c r="AF100" s="295">
        <f>IF($AF$74*V100*$X$136&lt;50,50,$AF$74*V100*$X$136)</f>
        <v>739.19999999999993</v>
      </c>
      <c r="AG100" s="295">
        <f>IF($AG$74*V100*$X$136&lt;50,50,$AG$74*V100*$X$136)</f>
        <v>806.4</v>
      </c>
      <c r="AH100" s="295">
        <f>IF($AH$74*V100*$X$136&lt;50,50,$AH$74*V100*$X$136)</f>
        <v>873.6</v>
      </c>
      <c r="AI100" s="295">
        <f>IF($AI$74*V100*$X$136&lt;50,50,$AI$74*V100*$X$136)</f>
        <v>940.8</v>
      </c>
      <c r="AJ100" s="243"/>
      <c r="AK100" s="243"/>
      <c r="AL100" s="243"/>
      <c r="AM100" s="243"/>
      <c r="AN100" s="243"/>
      <c r="AO100" s="243"/>
      <c r="AP100" s="222"/>
    </row>
    <row r="101" spans="1:42" x14ac:dyDescent="0.15">
      <c r="A101" s="244">
        <v>700</v>
      </c>
      <c r="B101" s="245">
        <f t="shared" si="0"/>
        <v>269</v>
      </c>
      <c r="C101" s="245">
        <f t="shared" si="0"/>
        <v>403</v>
      </c>
      <c r="D101" s="245">
        <f t="shared" si="0"/>
        <v>538</v>
      </c>
      <c r="E101" s="245">
        <f t="shared" si="0"/>
        <v>672</v>
      </c>
      <c r="F101" s="245">
        <f t="shared" si="0"/>
        <v>806</v>
      </c>
      <c r="G101" s="245">
        <f t="shared" si="0"/>
        <v>941</v>
      </c>
      <c r="H101" s="245">
        <f t="shared" si="0"/>
        <v>1075</v>
      </c>
      <c r="I101" s="245">
        <f t="shared" si="0"/>
        <v>1210</v>
      </c>
      <c r="J101" s="245">
        <f t="shared" si="0"/>
        <v>1344</v>
      </c>
      <c r="K101" s="245">
        <f t="shared" si="0"/>
        <v>1478</v>
      </c>
      <c r="L101" s="245">
        <f t="shared" si="0"/>
        <v>1613</v>
      </c>
      <c r="M101" s="245">
        <f t="shared" si="0"/>
        <v>1747</v>
      </c>
      <c r="N101" s="245">
        <f t="shared" si="0"/>
        <v>1882</v>
      </c>
      <c r="O101" s="245"/>
      <c r="P101" s="245"/>
      <c r="Q101" s="245"/>
      <c r="R101" s="245"/>
      <c r="S101" s="245"/>
      <c r="T101" s="246"/>
      <c r="V101" s="239">
        <v>700</v>
      </c>
      <c r="W101" s="295">
        <f>IF($W$74*V100*$X$137&lt;50,50,$W$74*V100*$X$137)</f>
        <v>268.8</v>
      </c>
      <c r="X101" s="295">
        <f>IF($X$74*V100*$X$137&lt;50,50,$X$74*V100*$X$137)</f>
        <v>403.2</v>
      </c>
      <c r="Y101" s="295">
        <f>IF($Y$74*V100*$X$137&lt;50,50,$Y$74*V100*$X$137)</f>
        <v>537.6</v>
      </c>
      <c r="Z101" s="295">
        <f>IF($Z$74*V100*$X$137&lt;50,50,$Z$74*V100*$X$137)</f>
        <v>672</v>
      </c>
      <c r="AA101" s="295">
        <f>IF($AA$74*V100*$X$137&lt;50,50,$AA$74*V100*$X$137)</f>
        <v>806.4</v>
      </c>
      <c r="AB101" s="295">
        <f>IF($AB$74*V100*$X$137&lt;50,50,$AB$74*V100*$X$137)</f>
        <v>940.8</v>
      </c>
      <c r="AC101" s="295">
        <f>IF($AC$74*V100*$X$137&lt;50,50,$AC$74*V100*$X$137)</f>
        <v>1075.2</v>
      </c>
      <c r="AD101" s="295">
        <f>IF($AD$74*V100*$X$137&lt;50,50,$AD$74*V100*$X$137)</f>
        <v>1209.5999999999999</v>
      </c>
      <c r="AE101" s="295">
        <f>IF($AE$74*V100*$X$137&lt;50,50,$AE$74*V100*$X$137)</f>
        <v>1344</v>
      </c>
      <c r="AF101" s="295">
        <f>IF($AF$74*V100*$X$137&lt;50,50,$AF$74*V100*$X$137)</f>
        <v>1478.3999999999999</v>
      </c>
      <c r="AG101" s="295">
        <f>IF($AG$74*V100*$X$137&lt;50,50,$AG$74*V100*$X$137)</f>
        <v>1612.8</v>
      </c>
      <c r="AH101" s="295">
        <f>IF($AH$74*V100*$X$137&lt;50,50,$AH$74*V100*$X$137)</f>
        <v>1747.2</v>
      </c>
      <c r="AI101" s="295">
        <f>IF($AI$74*V100*$X$137&lt;50,50,$AI$74*V100*$X$137)</f>
        <v>1881.6</v>
      </c>
      <c r="AJ101" s="243"/>
      <c r="AK101" s="243"/>
      <c r="AL101" s="243"/>
      <c r="AM101" s="243"/>
      <c r="AN101" s="243"/>
      <c r="AO101" s="243"/>
      <c r="AP101" s="222"/>
    </row>
    <row r="102" spans="1:42" x14ac:dyDescent="0.15">
      <c r="A102" s="251" t="s">
        <v>13</v>
      </c>
      <c r="B102" s="248">
        <f t="shared" si="0"/>
        <v>144</v>
      </c>
      <c r="C102" s="248">
        <f t="shared" si="0"/>
        <v>216</v>
      </c>
      <c r="D102" s="248">
        <f t="shared" si="0"/>
        <v>288</v>
      </c>
      <c r="E102" s="248">
        <f t="shared" si="0"/>
        <v>360</v>
      </c>
      <c r="F102" s="248">
        <f t="shared" si="0"/>
        <v>432</v>
      </c>
      <c r="G102" s="248">
        <f t="shared" si="0"/>
        <v>504</v>
      </c>
      <c r="H102" s="248">
        <f t="shared" si="0"/>
        <v>576</v>
      </c>
      <c r="I102" s="248">
        <f t="shared" si="0"/>
        <v>648</v>
      </c>
      <c r="J102" s="248">
        <f t="shared" si="0"/>
        <v>720</v>
      </c>
      <c r="K102" s="248">
        <f t="shared" si="0"/>
        <v>792</v>
      </c>
      <c r="L102" s="248">
        <f t="shared" si="0"/>
        <v>864</v>
      </c>
      <c r="M102" s="248">
        <f t="shared" si="0"/>
        <v>936</v>
      </c>
      <c r="N102" s="248">
        <f t="shared" si="0"/>
        <v>1008</v>
      </c>
      <c r="O102" s="248">
        <f>ROUND(AJ102*$T$76,0)</f>
        <v>1080</v>
      </c>
      <c r="P102" s="248"/>
      <c r="Q102" s="248"/>
      <c r="R102" s="248"/>
      <c r="S102" s="248"/>
      <c r="T102" s="249"/>
      <c r="V102" s="239">
        <v>30</v>
      </c>
      <c r="W102" s="295">
        <f>IF($W$74*V102*$X$136&lt;50,50,$W$74*V102*$X$136)</f>
        <v>144</v>
      </c>
      <c r="X102" s="295">
        <f>IF($X$74*V102*$X$136&lt;50,50,$X$74*V102*$X$136)</f>
        <v>216</v>
      </c>
      <c r="Y102" s="295">
        <f>IF($Y$74*V102*$X$136&lt;50,50,$Y$74*V102*$X$136)</f>
        <v>288</v>
      </c>
      <c r="Z102" s="295">
        <f>IF($Z$74*V102*$X$136&lt;50,50,$Z$74*V102*$X$136)</f>
        <v>360</v>
      </c>
      <c r="AA102" s="295">
        <f>IF($AA$74*V102*$X$136&lt;50,50,$AA$74*V102*$X$136)</f>
        <v>432</v>
      </c>
      <c r="AB102" s="295">
        <f>IF($AB$74*V102*$X$136&lt;50,50,$AB$74*V102*$X$136)</f>
        <v>504</v>
      </c>
      <c r="AC102" s="295">
        <f>IF($AC$74*V102*$X$136&lt;50,50,$AC$74*V102*$X$136)</f>
        <v>576</v>
      </c>
      <c r="AD102" s="295">
        <f>IF($AD$74*V102*$X$136&lt;50,50,$AD$74*V102*$X$136)</f>
        <v>648</v>
      </c>
      <c r="AE102" s="295">
        <f>IF($AE$74*V102*$X$136&lt;50,50,$AE$74*V102*$X$136)</f>
        <v>720</v>
      </c>
      <c r="AF102" s="295">
        <f>IF($AF$74*V102*$X$136&lt;50,50,$AF$74*V102*$X$136)</f>
        <v>792</v>
      </c>
      <c r="AG102" s="295">
        <f>IF($AG$74*V102*$X$136&lt;50,50,$AG$74*V102*$X$136)</f>
        <v>864</v>
      </c>
      <c r="AH102" s="295">
        <f>IF($AH$74*V102*$X$136&lt;50,50,$AH$74*V102*$X$136)</f>
        <v>936</v>
      </c>
      <c r="AI102" s="295">
        <f>IF($AI$74*V102*$X$136&lt;50,50,$AI$74*V102*$X$136)</f>
        <v>1008</v>
      </c>
      <c r="AJ102" s="295">
        <f>IF($AJ$74*V102*$X$136&lt;50,50,$AJ$74*V102*$X$136)</f>
        <v>1080</v>
      </c>
      <c r="AK102" s="243"/>
      <c r="AL102" s="243"/>
      <c r="AM102" s="243"/>
      <c r="AN102" s="243"/>
      <c r="AO102" s="243"/>
      <c r="AP102" s="222"/>
    </row>
    <row r="103" spans="1:42" x14ac:dyDescent="0.15">
      <c r="A103" s="244">
        <v>750</v>
      </c>
      <c r="B103" s="245">
        <f t="shared" si="0"/>
        <v>288</v>
      </c>
      <c r="C103" s="245">
        <f t="shared" si="0"/>
        <v>432</v>
      </c>
      <c r="D103" s="245">
        <f t="shared" si="0"/>
        <v>576</v>
      </c>
      <c r="E103" s="245">
        <f t="shared" si="0"/>
        <v>720</v>
      </c>
      <c r="F103" s="245">
        <f t="shared" si="0"/>
        <v>864</v>
      </c>
      <c r="G103" s="245">
        <f t="shared" si="0"/>
        <v>1008</v>
      </c>
      <c r="H103" s="245">
        <f t="shared" si="0"/>
        <v>1152</v>
      </c>
      <c r="I103" s="245">
        <f t="shared" si="0"/>
        <v>1296</v>
      </c>
      <c r="J103" s="245">
        <f t="shared" si="0"/>
        <v>1440</v>
      </c>
      <c r="K103" s="245">
        <f t="shared" si="0"/>
        <v>1584</v>
      </c>
      <c r="L103" s="245">
        <f t="shared" si="0"/>
        <v>1728</v>
      </c>
      <c r="M103" s="245">
        <f t="shared" si="0"/>
        <v>1872</v>
      </c>
      <c r="N103" s="245">
        <f t="shared" si="0"/>
        <v>2016</v>
      </c>
      <c r="O103" s="245">
        <f t="shared" si="0"/>
        <v>2160</v>
      </c>
      <c r="P103" s="245"/>
      <c r="Q103" s="245"/>
      <c r="R103" s="245"/>
      <c r="S103" s="245"/>
      <c r="T103" s="246"/>
      <c r="V103" s="239">
        <v>750</v>
      </c>
      <c r="W103" s="295">
        <f>IF($W$74*V102*$X$137&lt;50,50,$W$74*V102*$X$137)</f>
        <v>288</v>
      </c>
      <c r="X103" s="295">
        <f>IF($X$74*V102*$X$137&lt;50,50,$X$74*V102*$X$137)</f>
        <v>432</v>
      </c>
      <c r="Y103" s="295">
        <f>IF($Y$74*V102*$X$137&lt;50,50,$Y$74*V102*$X$137)</f>
        <v>576</v>
      </c>
      <c r="Z103" s="295">
        <f>IF($Z$74*V102*$X$137&lt;50,50,$Z$74*V102*$X$137)</f>
        <v>720</v>
      </c>
      <c r="AA103" s="295">
        <f>IF($AA$74*V102*$X$137&lt;50,50,$AA$74*V102*$X$137)</f>
        <v>864</v>
      </c>
      <c r="AB103" s="295">
        <f>IF($AB$74*V102*$X$137&lt;50,50,$AB$74*V102*$X$137)</f>
        <v>1008</v>
      </c>
      <c r="AC103" s="295">
        <f>IF($AC$74*V102*$X$137&lt;50,50,$AC$74*V102*$X$137)</f>
        <v>1152</v>
      </c>
      <c r="AD103" s="295">
        <f>IF($AD$74*V102*$X$137&lt;50,50,$AD$74*V102*$X$137)</f>
        <v>1296</v>
      </c>
      <c r="AE103" s="295">
        <f>IF($AE$74*V102*$X$137&lt;50,50,$AE$74*V102*$X$137)</f>
        <v>1440</v>
      </c>
      <c r="AF103" s="295">
        <f>IF($AF$74*V102*$X$137&lt;50,50,$AF$74*V102*$X$137)</f>
        <v>1584</v>
      </c>
      <c r="AG103" s="295">
        <f>IF($AG$74*V102*$X$137&lt;50,50,$AG$74*V102*$X$137)</f>
        <v>1728</v>
      </c>
      <c r="AH103" s="295">
        <f>IF($AH$74*V102*$X$137&lt;50,50,$AH$74*V102*$X$137)</f>
        <v>1872</v>
      </c>
      <c r="AI103" s="295">
        <f>IF($AI$74*V102*$X$137&lt;50,50,$AI$74*V102*$X$137)</f>
        <v>2016</v>
      </c>
      <c r="AJ103" s="295">
        <f>IF($AJ$74*V102*$X$137&lt;50,50,$AJ$74*V102*$X$137)</f>
        <v>2160</v>
      </c>
      <c r="AK103" s="243"/>
      <c r="AL103" s="243"/>
      <c r="AM103" s="243"/>
      <c r="AN103" s="243"/>
      <c r="AO103" s="243"/>
      <c r="AP103" s="222"/>
    </row>
    <row r="104" spans="1:42" x14ac:dyDescent="0.15">
      <c r="A104" s="251" t="s">
        <v>14</v>
      </c>
      <c r="B104" s="248">
        <f t="shared" si="0"/>
        <v>154</v>
      </c>
      <c r="C104" s="248">
        <f t="shared" si="0"/>
        <v>230</v>
      </c>
      <c r="D104" s="248">
        <f t="shared" si="0"/>
        <v>307</v>
      </c>
      <c r="E104" s="248">
        <f t="shared" si="0"/>
        <v>384</v>
      </c>
      <c r="F104" s="248">
        <f t="shared" si="0"/>
        <v>461</v>
      </c>
      <c r="G104" s="248">
        <f t="shared" si="0"/>
        <v>538</v>
      </c>
      <c r="H104" s="248">
        <f t="shared" si="0"/>
        <v>614</v>
      </c>
      <c r="I104" s="248">
        <f t="shared" si="0"/>
        <v>691</v>
      </c>
      <c r="J104" s="248">
        <f t="shared" si="0"/>
        <v>768</v>
      </c>
      <c r="K104" s="248">
        <f t="shared" si="0"/>
        <v>845</v>
      </c>
      <c r="L104" s="248">
        <f t="shared" si="0"/>
        <v>922</v>
      </c>
      <c r="M104" s="248">
        <f t="shared" si="0"/>
        <v>998</v>
      </c>
      <c r="N104" s="248">
        <f t="shared" si="0"/>
        <v>1075</v>
      </c>
      <c r="O104" s="248">
        <f t="shared" si="0"/>
        <v>1152</v>
      </c>
      <c r="P104" s="248">
        <f>ROUND(AK104*$T$76,0)</f>
        <v>1229</v>
      </c>
      <c r="Q104" s="248"/>
      <c r="R104" s="248"/>
      <c r="S104" s="248"/>
      <c r="T104" s="249"/>
      <c r="V104" s="239">
        <v>32</v>
      </c>
      <c r="W104" s="295">
        <f>IF($W$74*V104*$X$136&lt;50,50,$W$74*V104*$X$136)</f>
        <v>153.6</v>
      </c>
      <c r="X104" s="295">
        <f>IF($X$74*V104*$X$136&lt;50,50,$X$74*V104*$X$136)</f>
        <v>230.39999999999998</v>
      </c>
      <c r="Y104" s="295">
        <f>IF($Y$74*V104*$X$136&lt;50,50,$Y$74*V104*$X$136)</f>
        <v>307.2</v>
      </c>
      <c r="Z104" s="295">
        <f>IF($Z$74*V104*$X$136&lt;50,50,$Z$74*V104*$X$136)</f>
        <v>384</v>
      </c>
      <c r="AA104" s="295">
        <f>IF($AA$74*V104*$X$136&lt;50,50,$AA$74*V104*$X$136)</f>
        <v>460.79999999999995</v>
      </c>
      <c r="AB104" s="295">
        <f>IF($AB$74*V104*$X$136&lt;50,50,$AB$74*V104*$X$136)</f>
        <v>537.6</v>
      </c>
      <c r="AC104" s="295">
        <f>IF($AC$74*V104*$X$136&lt;50,50,$AC$74*V104*$X$136)</f>
        <v>614.4</v>
      </c>
      <c r="AD104" s="295">
        <f>IF($AD$74*V104*$X$136&lt;50,50,$AD$74*V104*$X$136)</f>
        <v>691.19999999999993</v>
      </c>
      <c r="AE104" s="295">
        <f>IF($AE$74*V104*$X$136&lt;50,50,$AE$74*V104*$X$136)</f>
        <v>768</v>
      </c>
      <c r="AF104" s="295">
        <f>IF($AF$74*V104*$X$136&lt;50,50,$AF$74*V104*$X$136)</f>
        <v>844.8</v>
      </c>
      <c r="AG104" s="295">
        <f>IF($AG$74*V104*$X$136&lt;50,50,$AG$74*V104*$X$136)</f>
        <v>921.59999999999991</v>
      </c>
      <c r="AH104" s="295">
        <f>IF($AH$74*V104*$X$136&lt;50,50,$AH$74*V104*$X$136)</f>
        <v>998.4</v>
      </c>
      <c r="AI104" s="295">
        <f>IF($AI$74*V104*$X$136&lt;50,50,$AI$74*V104*$X$136)</f>
        <v>1075.2</v>
      </c>
      <c r="AJ104" s="295">
        <f>IF($AJ$74*V104*$X$136&lt;50,50,$AJ$74*V104*$X$136)</f>
        <v>1152</v>
      </c>
      <c r="AK104" s="295">
        <f>IF($AK$74*V104*$X$136&lt;50,50,$AK$74*V104*$X$136)</f>
        <v>1228.8</v>
      </c>
      <c r="AL104" s="243"/>
      <c r="AM104" s="243"/>
      <c r="AN104" s="243"/>
      <c r="AO104" s="243"/>
      <c r="AP104" s="222"/>
    </row>
    <row r="105" spans="1:42" x14ac:dyDescent="0.15">
      <c r="A105" s="244">
        <v>800</v>
      </c>
      <c r="B105" s="245">
        <f t="shared" si="0"/>
        <v>307</v>
      </c>
      <c r="C105" s="245">
        <f t="shared" si="0"/>
        <v>461</v>
      </c>
      <c r="D105" s="245">
        <f t="shared" si="0"/>
        <v>614</v>
      </c>
      <c r="E105" s="245">
        <f t="shared" si="0"/>
        <v>768</v>
      </c>
      <c r="F105" s="245">
        <f t="shared" si="0"/>
        <v>922</v>
      </c>
      <c r="G105" s="245">
        <f t="shared" si="0"/>
        <v>1075</v>
      </c>
      <c r="H105" s="245">
        <f t="shared" si="0"/>
        <v>1229</v>
      </c>
      <c r="I105" s="245">
        <f t="shared" si="0"/>
        <v>1382</v>
      </c>
      <c r="J105" s="245">
        <f t="shared" si="0"/>
        <v>1536</v>
      </c>
      <c r="K105" s="245">
        <f t="shared" si="0"/>
        <v>1690</v>
      </c>
      <c r="L105" s="245">
        <f t="shared" si="0"/>
        <v>1843</v>
      </c>
      <c r="M105" s="245">
        <f t="shared" si="0"/>
        <v>1997</v>
      </c>
      <c r="N105" s="245">
        <f t="shared" si="0"/>
        <v>2150</v>
      </c>
      <c r="O105" s="245">
        <f t="shared" si="0"/>
        <v>2304</v>
      </c>
      <c r="P105" s="245">
        <f t="shared" si="0"/>
        <v>2458</v>
      </c>
      <c r="Q105" s="245"/>
      <c r="R105" s="245"/>
      <c r="S105" s="245"/>
      <c r="T105" s="246"/>
      <c r="V105" s="239">
        <v>800</v>
      </c>
      <c r="W105" s="295">
        <f>IF($W$74*V104*$X$137&lt;50,50,$W$74*V104*$X$137)</f>
        <v>307.2</v>
      </c>
      <c r="X105" s="295">
        <f>IF($X$74*V104*$X$137&lt;50,50,$X$74*V104*$X$137)</f>
        <v>460.79999999999995</v>
      </c>
      <c r="Y105" s="295">
        <f>IF($Y$74*V104*$X$137&lt;50,50,$Y$74*V104*$X$137)</f>
        <v>614.4</v>
      </c>
      <c r="Z105" s="295">
        <f>IF($Z$74*V104*$X$137&lt;50,50,$Z$74*V104*$X$137)</f>
        <v>768</v>
      </c>
      <c r="AA105" s="295">
        <f>IF($AA$74*V104*$X$137&lt;50,50,$AA$74*V104*$X$137)</f>
        <v>921.59999999999991</v>
      </c>
      <c r="AB105" s="295">
        <f>IF($AB$74*V104*$X$137&lt;50,50,$AB$74*V104*$X$137)</f>
        <v>1075.2</v>
      </c>
      <c r="AC105" s="295">
        <f>IF($AC$74*V104*$X$137&lt;50,50,$AC$74*V104*$X$137)</f>
        <v>1228.8</v>
      </c>
      <c r="AD105" s="295">
        <f>IF($AD$74*V104*$X$137&lt;50,50,$AD$74*V104*$X$137)</f>
        <v>1382.3999999999999</v>
      </c>
      <c r="AE105" s="295">
        <f>IF($AE$74*V104*$X$137&lt;50,50,$AE$74*V104*$X$137)</f>
        <v>1536</v>
      </c>
      <c r="AF105" s="295">
        <f>IF($AF$74*V104*$X$137&lt;50,50,$AF$74*V104*$X$137)</f>
        <v>1689.6</v>
      </c>
      <c r="AG105" s="295">
        <f>IF($AG$74*V104*$X$137&lt;50,50,$AG$74*V104*$X$137)</f>
        <v>1843.1999999999998</v>
      </c>
      <c r="AH105" s="295">
        <f>IF($AH$74*V104*$X$137&lt;50,50,$AH$74*V104*$X$137)</f>
        <v>1996.8</v>
      </c>
      <c r="AI105" s="295">
        <f>IF($AI$74*V104*$X$137&lt;50,50,$AI$74*V104*$X$137)</f>
        <v>2150.4</v>
      </c>
      <c r="AJ105" s="295">
        <f>IF($AJ$74*V104*$X$137&lt;50,50,$AJ$74*V104*$X$137)</f>
        <v>2304</v>
      </c>
      <c r="AK105" s="295">
        <f>IF($AK$74*V104*$X$137&lt;50,50,$AK$74*V104*$X$137)</f>
        <v>2457.6</v>
      </c>
      <c r="AL105" s="243"/>
      <c r="AM105" s="243"/>
      <c r="AN105" s="243"/>
      <c r="AO105" s="243"/>
      <c r="AP105" s="222"/>
    </row>
    <row r="106" spans="1:42" x14ac:dyDescent="0.15">
      <c r="A106" s="251" t="s">
        <v>15</v>
      </c>
      <c r="B106" s="248">
        <f t="shared" si="0"/>
        <v>163</v>
      </c>
      <c r="C106" s="248">
        <f t="shared" si="0"/>
        <v>245</v>
      </c>
      <c r="D106" s="248">
        <f t="shared" si="0"/>
        <v>326</v>
      </c>
      <c r="E106" s="248">
        <f t="shared" si="0"/>
        <v>408</v>
      </c>
      <c r="F106" s="248">
        <f t="shared" si="0"/>
        <v>490</v>
      </c>
      <c r="G106" s="248">
        <f t="shared" si="0"/>
        <v>571</v>
      </c>
      <c r="H106" s="248">
        <f t="shared" si="0"/>
        <v>653</v>
      </c>
      <c r="I106" s="248">
        <f t="shared" si="0"/>
        <v>734</v>
      </c>
      <c r="J106" s="248">
        <f t="shared" si="0"/>
        <v>816</v>
      </c>
      <c r="K106" s="248">
        <f t="shared" si="0"/>
        <v>898</v>
      </c>
      <c r="L106" s="248">
        <f t="shared" si="0"/>
        <v>979</v>
      </c>
      <c r="M106" s="248">
        <f t="shared" si="0"/>
        <v>1061</v>
      </c>
      <c r="N106" s="248">
        <f t="shared" si="0"/>
        <v>1142</v>
      </c>
      <c r="O106" s="248">
        <f t="shared" si="0"/>
        <v>1224</v>
      </c>
      <c r="P106" s="248">
        <f t="shared" si="0"/>
        <v>1306</v>
      </c>
      <c r="Q106" s="248">
        <f>ROUND(AL106*$T$76,0)</f>
        <v>1387</v>
      </c>
      <c r="R106" s="248"/>
      <c r="S106" s="248"/>
      <c r="T106" s="249"/>
      <c r="V106" s="239">
        <v>34</v>
      </c>
      <c r="W106" s="295">
        <f>IF($W$74*V106*$X$136&lt;50,50,$W$74*V106*$X$136)</f>
        <v>163.19999999999999</v>
      </c>
      <c r="X106" s="295">
        <f>IF($X$74*V106*$X$136&lt;50,50,$X$74*V106*$X$136)</f>
        <v>244.79999999999998</v>
      </c>
      <c r="Y106" s="295">
        <f>IF($Y$74*V106*$X$136&lt;50,50,$Y$74*V106*$X$136)</f>
        <v>326.39999999999998</v>
      </c>
      <c r="Z106" s="295">
        <f>IF($Z$74*V106*$X$136&lt;50,50,$Z$74*V106*$X$136)</f>
        <v>408</v>
      </c>
      <c r="AA106" s="295">
        <f>IF($AA$74*V106*$X$136&lt;50,50,$AA$74*V106*$X$136)</f>
        <v>489.59999999999997</v>
      </c>
      <c r="AB106" s="295">
        <f>IF($AB$74*V106*$X$136&lt;50,50,$AB$74*V106*$X$136)</f>
        <v>571.19999999999993</v>
      </c>
      <c r="AC106" s="295">
        <f>IF($AC$74*V106*$X$136&lt;50,50,$AC$74*V106*$X$136)</f>
        <v>652.79999999999995</v>
      </c>
      <c r="AD106" s="295">
        <f>IF($AD$74*V106*$X$136&lt;50,50,$AD$74*V106*$X$136)</f>
        <v>734.4</v>
      </c>
      <c r="AE106" s="295">
        <f>IF($AE$74*V106*$X$136&lt;50,50,$AE$74*V106*$X$136)</f>
        <v>816</v>
      </c>
      <c r="AF106" s="295">
        <f>IF($AF$74*V106*$X$136&lt;50,50,$AF$74*V106*$X$136)</f>
        <v>897.6</v>
      </c>
      <c r="AG106" s="295">
        <f>IF($AG$74*V106*$X$136&lt;50,50,$AG$74*V106*$X$136)</f>
        <v>979.19999999999993</v>
      </c>
      <c r="AH106" s="295">
        <f>IF($AH$74*V106*$X$136&lt;50,50,$AH$74*V106*$X$136)</f>
        <v>1060.8</v>
      </c>
      <c r="AI106" s="295">
        <f>IF($AI$74*V106*$X$136&lt;50,50,$AI$74*V106*$X$136)</f>
        <v>1142.3999999999999</v>
      </c>
      <c r="AJ106" s="295">
        <f>IF($AJ$74*V106*$X$136&lt;50,50,$AJ$74*V106*$X$136)</f>
        <v>1224</v>
      </c>
      <c r="AK106" s="295">
        <f>IF($AK$74*V106*$X$136&lt;50,50,$AK$74*V106*$X$136)</f>
        <v>1305.5999999999999</v>
      </c>
      <c r="AL106" s="295">
        <f>IF($AL$74*V106*$X$136&lt;50,50,$AL$74*V106*$X$136)</f>
        <v>1387.2</v>
      </c>
      <c r="AM106" s="243"/>
      <c r="AN106" s="243"/>
      <c r="AO106" s="243"/>
      <c r="AP106" s="222"/>
    </row>
    <row r="107" spans="1:42" x14ac:dyDescent="0.15">
      <c r="A107" s="244">
        <v>850</v>
      </c>
      <c r="B107" s="245">
        <f t="shared" si="0"/>
        <v>326</v>
      </c>
      <c r="C107" s="245">
        <f t="shared" si="0"/>
        <v>490</v>
      </c>
      <c r="D107" s="245">
        <f t="shared" si="0"/>
        <v>653</v>
      </c>
      <c r="E107" s="245">
        <f t="shared" si="0"/>
        <v>816</v>
      </c>
      <c r="F107" s="245">
        <f t="shared" si="0"/>
        <v>979</v>
      </c>
      <c r="G107" s="245">
        <f t="shared" si="0"/>
        <v>1142</v>
      </c>
      <c r="H107" s="245">
        <f t="shared" si="0"/>
        <v>1306</v>
      </c>
      <c r="I107" s="245">
        <f t="shared" si="0"/>
        <v>1469</v>
      </c>
      <c r="J107" s="245">
        <f t="shared" si="0"/>
        <v>1632</v>
      </c>
      <c r="K107" s="245">
        <f t="shared" si="0"/>
        <v>1795</v>
      </c>
      <c r="L107" s="245">
        <f t="shared" si="0"/>
        <v>1958</v>
      </c>
      <c r="M107" s="245">
        <f t="shared" si="0"/>
        <v>2122</v>
      </c>
      <c r="N107" s="245">
        <f t="shared" si="0"/>
        <v>2285</v>
      </c>
      <c r="O107" s="245">
        <f t="shared" si="0"/>
        <v>2448</v>
      </c>
      <c r="P107" s="245">
        <f t="shared" si="0"/>
        <v>2611</v>
      </c>
      <c r="Q107" s="245">
        <f t="shared" ref="Q107:T133" si="1">ROUND(AL107*$T$76,0)</f>
        <v>2774</v>
      </c>
      <c r="R107" s="245"/>
      <c r="S107" s="245"/>
      <c r="T107" s="246"/>
      <c r="V107" s="239">
        <v>850</v>
      </c>
      <c r="W107" s="295">
        <f>IF($W$74*V106*$X$137&lt;50,50,$W$74*V106*$X$137)</f>
        <v>326.39999999999998</v>
      </c>
      <c r="X107" s="295">
        <f>IF($X$74*V106*$X$137&lt;50,50,$X$74*V106*$X$137)</f>
        <v>489.59999999999997</v>
      </c>
      <c r="Y107" s="295">
        <f>IF($Y$74*V106*$X$137&lt;50,50,$Y$74*V106*$X$137)</f>
        <v>652.79999999999995</v>
      </c>
      <c r="Z107" s="295">
        <f>IF($Z$74*V106*$X$137&lt;50,50,$Z$74*V106*$X$137)</f>
        <v>816</v>
      </c>
      <c r="AA107" s="295">
        <f>IF($AA$74*V106*$X$137&lt;50,50,$AA$74*V106*$X$137)</f>
        <v>979.19999999999993</v>
      </c>
      <c r="AB107" s="295">
        <f>IF($AB$74*V106*$X$137&lt;50,50,$AB$74*V106*$X$137)</f>
        <v>1142.3999999999999</v>
      </c>
      <c r="AC107" s="295">
        <f>IF($AC$74*V106*$X$137&lt;50,50,$AC$74*V106*$X$137)</f>
        <v>1305.5999999999999</v>
      </c>
      <c r="AD107" s="295">
        <f>IF($AD$74*V106*$X$137&lt;50,50,$AD$74*V106*$X$137)</f>
        <v>1468.8</v>
      </c>
      <c r="AE107" s="295">
        <f>IF($AE$74*V106*$X$137&lt;50,50,$AE$74*V106*$X$137)</f>
        <v>1632</v>
      </c>
      <c r="AF107" s="295">
        <f>IF($AF$74*V106*$X$137&lt;50,50,$AF$74*V106*$X$137)</f>
        <v>1795.2</v>
      </c>
      <c r="AG107" s="295">
        <f>IF($AG$74*V106*$X$137&lt;50,50,$AG$74*V106*$X$137)</f>
        <v>1958.3999999999999</v>
      </c>
      <c r="AH107" s="295">
        <f>IF($AH$74*V106*$X$137&lt;50,50,$AH$74*V106*$X$137)</f>
        <v>2121.6</v>
      </c>
      <c r="AI107" s="295">
        <f>IF($AI$74*V106*$X$137&lt;50,50,$AI$74*V106*$X$137)</f>
        <v>2284.7999999999997</v>
      </c>
      <c r="AJ107" s="295">
        <f>IF($AJ$74*V106*$X$137&lt;50,50,$AJ$74*V106*$X$137)</f>
        <v>2448</v>
      </c>
      <c r="AK107" s="295">
        <f>IF($AK$74*V106*$X$137&lt;50,50,$AK$74*V106*$X$137)</f>
        <v>2611.1999999999998</v>
      </c>
      <c r="AL107" s="295">
        <f>IF($AL$74*V106*$X$137&lt;50,50,$AL$74*V106*$X$137)</f>
        <v>2774.4</v>
      </c>
      <c r="AM107" s="243"/>
      <c r="AN107" s="243"/>
      <c r="AO107" s="243"/>
      <c r="AP107" s="222"/>
    </row>
    <row r="108" spans="1:42" x14ac:dyDescent="0.15">
      <c r="A108" s="251" t="s">
        <v>16</v>
      </c>
      <c r="B108" s="248">
        <f t="shared" ref="B108:P124" si="2">ROUND(W108*$T$76,0)</f>
        <v>173</v>
      </c>
      <c r="C108" s="248">
        <f t="shared" si="2"/>
        <v>259</v>
      </c>
      <c r="D108" s="248">
        <f t="shared" si="2"/>
        <v>346</v>
      </c>
      <c r="E108" s="248">
        <f t="shared" si="2"/>
        <v>432</v>
      </c>
      <c r="F108" s="248">
        <f t="shared" si="2"/>
        <v>518</v>
      </c>
      <c r="G108" s="248">
        <f t="shared" si="2"/>
        <v>605</v>
      </c>
      <c r="H108" s="248">
        <f t="shared" si="2"/>
        <v>691</v>
      </c>
      <c r="I108" s="248">
        <f t="shared" si="2"/>
        <v>778</v>
      </c>
      <c r="J108" s="248">
        <f t="shared" si="2"/>
        <v>864</v>
      </c>
      <c r="K108" s="248">
        <f t="shared" si="2"/>
        <v>950</v>
      </c>
      <c r="L108" s="248">
        <f t="shared" si="2"/>
        <v>1037</v>
      </c>
      <c r="M108" s="248">
        <f t="shared" si="2"/>
        <v>1123</v>
      </c>
      <c r="N108" s="248">
        <f t="shared" si="2"/>
        <v>1210</v>
      </c>
      <c r="O108" s="248">
        <f t="shared" si="2"/>
        <v>1296</v>
      </c>
      <c r="P108" s="248">
        <f t="shared" si="2"/>
        <v>1382</v>
      </c>
      <c r="Q108" s="248">
        <f t="shared" si="1"/>
        <v>1469</v>
      </c>
      <c r="R108" s="248">
        <f>ROUND(AM108*$T$76,0)</f>
        <v>1555</v>
      </c>
      <c r="S108" s="248"/>
      <c r="T108" s="249"/>
      <c r="V108" s="239">
        <v>36</v>
      </c>
      <c r="W108" s="295">
        <f>IF($W$74*V108*$X$136&lt;50,50,$W$74*V108*$X$136)</f>
        <v>172.79999999999998</v>
      </c>
      <c r="X108" s="295">
        <f>IF($X$74*V108*$X$136&lt;50,50,$X$74*V108*$X$136)</f>
        <v>259.2</v>
      </c>
      <c r="Y108" s="295">
        <f>IF($Y$74*V108*$X$136&lt;50,50,$Y$74*V108*$X$136)</f>
        <v>345.59999999999997</v>
      </c>
      <c r="Z108" s="295">
        <f>IF($Z$74*V108*$X$136&lt;50,50,$Z$74*V108*$X$136)</f>
        <v>432</v>
      </c>
      <c r="AA108" s="295">
        <f>IF($AA$74*V108*$X$136&lt;50,50,$AA$74*V108*$X$136)</f>
        <v>518.4</v>
      </c>
      <c r="AB108" s="295">
        <f>IF($AB$74*V108*$X$136&lt;50,50,$AB$74*V108*$X$136)</f>
        <v>604.79999999999995</v>
      </c>
      <c r="AC108" s="295">
        <f>IF($AC$74*V108*$X$136&lt;50,50,$AC$74*V108*$X$136)</f>
        <v>691.19999999999993</v>
      </c>
      <c r="AD108" s="295">
        <f>IF($AD$74*V108*$X$136&lt;50,50,$AD$74*V108*$X$136)</f>
        <v>777.6</v>
      </c>
      <c r="AE108" s="295">
        <f>IF($AE$74*V108*$X$136&lt;50,50,$AE$74*V108*$X$136)</f>
        <v>864</v>
      </c>
      <c r="AF108" s="295">
        <f>IF($AF$74*V108*$X$136&lt;50,50,$AF$74*V108*$X$136)</f>
        <v>950.4</v>
      </c>
      <c r="AG108" s="295">
        <f>IF($AG$74*V108*$X$136&lt;50,50,$AG$74*V108*$X$136)</f>
        <v>1036.8</v>
      </c>
      <c r="AH108" s="295">
        <f>IF($AH$74*V108*$X$136&lt;50,50,$AH$74*V108*$X$136)</f>
        <v>1123.2</v>
      </c>
      <c r="AI108" s="295">
        <f>IF($AI$74*V108*$X$136&lt;50,50,$AI$74*V108*$X$136)</f>
        <v>1209.5999999999999</v>
      </c>
      <c r="AJ108" s="295">
        <f>IF($AJ$74*V108*$X$136&lt;50,50,$AJ$74*V108*$X$136)</f>
        <v>1296</v>
      </c>
      <c r="AK108" s="295">
        <f>IF($AK$74*V108*$X$136&lt;50,50,$AK$74*V108*$X$136)</f>
        <v>1382.3999999999999</v>
      </c>
      <c r="AL108" s="295">
        <f>IF($AL$74*V108*$X$136&lt;50,50,$AL$74*V108*$X$136)</f>
        <v>1468.8</v>
      </c>
      <c r="AM108" s="295">
        <f>IF($AM$74*V108*$X$136&lt;50,50,$AM$74*V108*$X$136)</f>
        <v>1555.2</v>
      </c>
      <c r="AN108" s="243"/>
      <c r="AO108" s="243"/>
      <c r="AP108" s="222"/>
    </row>
    <row r="109" spans="1:42" ht="13" thickBot="1" x14ac:dyDescent="0.2">
      <c r="A109" s="240">
        <v>900</v>
      </c>
      <c r="B109" s="252">
        <f t="shared" si="2"/>
        <v>346</v>
      </c>
      <c r="C109" s="252">
        <f t="shared" si="2"/>
        <v>518</v>
      </c>
      <c r="D109" s="252">
        <f t="shared" si="2"/>
        <v>691</v>
      </c>
      <c r="E109" s="252">
        <f t="shared" si="2"/>
        <v>864</v>
      </c>
      <c r="F109" s="252">
        <f t="shared" si="2"/>
        <v>1037</v>
      </c>
      <c r="G109" s="252">
        <f t="shared" si="2"/>
        <v>1210</v>
      </c>
      <c r="H109" s="252">
        <f t="shared" si="2"/>
        <v>1382</v>
      </c>
      <c r="I109" s="252">
        <f t="shared" si="2"/>
        <v>1555</v>
      </c>
      <c r="J109" s="252">
        <f t="shared" si="2"/>
        <v>1728</v>
      </c>
      <c r="K109" s="252">
        <f t="shared" si="2"/>
        <v>1901</v>
      </c>
      <c r="L109" s="252">
        <f t="shared" si="2"/>
        <v>2074</v>
      </c>
      <c r="M109" s="252">
        <f t="shared" si="2"/>
        <v>2246</v>
      </c>
      <c r="N109" s="252">
        <f t="shared" si="2"/>
        <v>2419</v>
      </c>
      <c r="O109" s="252">
        <f t="shared" si="2"/>
        <v>2592</v>
      </c>
      <c r="P109" s="252">
        <f t="shared" si="2"/>
        <v>2765</v>
      </c>
      <c r="Q109" s="252">
        <f t="shared" si="1"/>
        <v>2938</v>
      </c>
      <c r="R109" s="252">
        <f t="shared" si="1"/>
        <v>3110</v>
      </c>
      <c r="S109" s="252"/>
      <c r="T109" s="253"/>
      <c r="V109" s="239">
        <v>900</v>
      </c>
      <c r="W109" s="295">
        <f>IF($W$74*V108*$X$137&lt;50,50,$W$74*V108*$X$137)</f>
        <v>345.59999999999997</v>
      </c>
      <c r="X109" s="295">
        <f>IF($X$74*V108*$X$137&lt;50,50,$X$74*V108*$X$137)</f>
        <v>518.4</v>
      </c>
      <c r="Y109" s="295">
        <f>IF($Y$74*V108*$X$137&lt;50,50,$Y$74*V108*$X$137)</f>
        <v>691.19999999999993</v>
      </c>
      <c r="Z109" s="295">
        <f>IF($Z$74*V108*$X$137&lt;50,50,$Z$74*V108*$X$137)</f>
        <v>864</v>
      </c>
      <c r="AA109" s="295">
        <f>IF($AA$74*V108*$X$137&lt;50,50,$AA$74*V108*$X$137)</f>
        <v>1036.8</v>
      </c>
      <c r="AB109" s="295">
        <f>IF($AB$74*V108*$X$137&lt;50,50,$AB$74*V108*$X$137)</f>
        <v>1209.5999999999999</v>
      </c>
      <c r="AC109" s="295">
        <f>IF($AC$74*V108*$X$137&lt;50,50,$AC$74*V108*$X$137)</f>
        <v>1382.3999999999999</v>
      </c>
      <c r="AD109" s="295">
        <f>IF($AD$74*V108*$X$137&lt;50,50,$AD$74*V108*$X$137)</f>
        <v>1555.2</v>
      </c>
      <c r="AE109" s="295">
        <f>IF($AE$74*V108*$X$137&lt;50,50,$AE$74*V108*$X$137)</f>
        <v>1728</v>
      </c>
      <c r="AF109" s="295">
        <f>IF($AF$74*V108*$X$137&lt;50,50,$AF$74*V108*$X$137)</f>
        <v>1900.8</v>
      </c>
      <c r="AG109" s="295">
        <f>IF($AG$74*V108*$X$137&lt;50,50,$AG$74*V108*$X$137)</f>
        <v>2073.6</v>
      </c>
      <c r="AH109" s="295">
        <f>IF($AH$74*V108*$X$137&lt;50,50,$AH$74*V108*$X$137)</f>
        <v>2246.4</v>
      </c>
      <c r="AI109" s="295">
        <f>IF($AI$74*V108*$X$137&lt;50,50,$AI$74*V108*$X$137)</f>
        <v>2419.1999999999998</v>
      </c>
      <c r="AJ109" s="295">
        <f>IF($AJ$74*V108*$X$137&lt;50,50,$AJ$74*V108*$X$137)</f>
        <v>2592</v>
      </c>
      <c r="AK109" s="295">
        <f>IF($AK$74*V108*$X$137&lt;50,50,$AK$74*V108*$X$137)</f>
        <v>2764.7999999999997</v>
      </c>
      <c r="AL109" s="295">
        <f>IF($AL$74*V108*$X$137&lt;50,50,$AL$74*V108*$X$137)</f>
        <v>2937.6</v>
      </c>
      <c r="AM109" s="295">
        <f>IF($AM$74*V108*$X$137&lt;50,50,$AM$74*V108*$X$137)</f>
        <v>3110.4</v>
      </c>
      <c r="AN109" s="243"/>
      <c r="AO109" s="243"/>
      <c r="AP109" s="222"/>
    </row>
    <row r="110" spans="1:42" x14ac:dyDescent="0.15">
      <c r="A110" s="238" t="s">
        <v>17</v>
      </c>
      <c r="B110" s="241">
        <f t="shared" si="2"/>
        <v>182</v>
      </c>
      <c r="C110" s="241">
        <f t="shared" si="2"/>
        <v>274</v>
      </c>
      <c r="D110" s="241">
        <f t="shared" si="2"/>
        <v>365</v>
      </c>
      <c r="E110" s="241">
        <f t="shared" si="2"/>
        <v>456</v>
      </c>
      <c r="F110" s="241">
        <f t="shared" si="2"/>
        <v>547</v>
      </c>
      <c r="G110" s="241">
        <f t="shared" si="2"/>
        <v>638</v>
      </c>
      <c r="H110" s="241">
        <f t="shared" si="2"/>
        <v>730</v>
      </c>
      <c r="I110" s="241">
        <f t="shared" si="2"/>
        <v>821</v>
      </c>
      <c r="J110" s="241">
        <f t="shared" si="2"/>
        <v>912</v>
      </c>
      <c r="K110" s="241">
        <f t="shared" si="2"/>
        <v>1003</v>
      </c>
      <c r="L110" s="241">
        <f t="shared" si="2"/>
        <v>1094</v>
      </c>
      <c r="M110" s="241">
        <f t="shared" si="2"/>
        <v>1186</v>
      </c>
      <c r="N110" s="241">
        <f t="shared" si="2"/>
        <v>1277</v>
      </c>
      <c r="O110" s="241">
        <f t="shared" si="2"/>
        <v>1368</v>
      </c>
      <c r="P110" s="241">
        <f t="shared" si="2"/>
        <v>1459</v>
      </c>
      <c r="Q110" s="241">
        <f t="shared" si="1"/>
        <v>1550</v>
      </c>
      <c r="R110" s="241">
        <f t="shared" si="1"/>
        <v>1642</v>
      </c>
      <c r="S110" s="241">
        <f>ROUND(AN110*$T$76,0)</f>
        <v>1733</v>
      </c>
      <c r="T110" s="242"/>
      <c r="V110" s="239">
        <v>38</v>
      </c>
      <c r="W110" s="295">
        <f>IF($W$74*V110*$X$136&lt;50,50,$W$74*V110*$X$136)</f>
        <v>182.4</v>
      </c>
      <c r="X110" s="295">
        <f>IF($X$74*V110*$X$136&lt;50,50,$X$74*V110*$X$136)</f>
        <v>273.59999999999997</v>
      </c>
      <c r="Y110" s="295">
        <f>IF($Y$74*V110*$X$136&lt;50,50,$Y$74*V110*$X$136)</f>
        <v>364.8</v>
      </c>
      <c r="Z110" s="295">
        <f>IF($Z$74*V110*$X$136&lt;50,50,$Z$74*V110*$X$136)</f>
        <v>456</v>
      </c>
      <c r="AA110" s="295">
        <f>IF($AA$74*V110*$X$136&lt;50,50,$AA$74*V110*$X$136)</f>
        <v>547.19999999999993</v>
      </c>
      <c r="AB110" s="295">
        <f>IF($AB$74*V110*$X$136&lt;50,50,$AB$74*V110*$X$136)</f>
        <v>638.4</v>
      </c>
      <c r="AC110" s="295">
        <f>IF($AC$74*V110*$X$136&lt;50,50,$AC$74*V110*$X$136)</f>
        <v>729.6</v>
      </c>
      <c r="AD110" s="295">
        <f>IF($AD$74*V110*$X$136&lt;50,50,$AD$74*V110*$X$136)</f>
        <v>820.8</v>
      </c>
      <c r="AE110" s="295">
        <f>IF($AE$74*V110*$X$136&lt;50,50,$AE$74*V110*$X$136)</f>
        <v>912</v>
      </c>
      <c r="AF110" s="295">
        <f>IF($AF$74*V110*$X$136&lt;50,50,$AF$74*V110*$X$136)</f>
        <v>1003.1999999999999</v>
      </c>
      <c r="AG110" s="295">
        <f>IF($AG$74*V110*$X$136&lt;50,50,$AG$74*V110*$X$136)</f>
        <v>1094.3999999999999</v>
      </c>
      <c r="AH110" s="295">
        <f>IF($AH$74*V110*$X$136&lt;50,50,$AH$74*V110*$X$136)</f>
        <v>1185.5999999999999</v>
      </c>
      <c r="AI110" s="295">
        <f>IF($AI$74*V110*$X$136&lt;50,50,$AI$74*V110*$X$136)</f>
        <v>1276.8</v>
      </c>
      <c r="AJ110" s="295">
        <f>IF($AJ$74*V110*$X$136&lt;50,50,$AJ$74*V110*$X$136)</f>
        <v>1368</v>
      </c>
      <c r="AK110" s="295">
        <f>IF($AK$74*V110*$X$136&lt;50,50,$AK$74*V110*$X$136)</f>
        <v>1459.2</v>
      </c>
      <c r="AL110" s="295">
        <f>IF($AL$74*V110*$X$136&lt;50,50,$AL$74*V110*$X$136)</f>
        <v>1550.3999999999999</v>
      </c>
      <c r="AM110" s="295">
        <f>IF($AM$74*V110*$X$136&lt;50,50,$AM$74*V110*$X$136)</f>
        <v>1641.6</v>
      </c>
      <c r="AN110" s="295">
        <f>IF($AN$74*V110*$X$136&lt;50,50,$AN$74*V110*$X$136)</f>
        <v>1732.8</v>
      </c>
      <c r="AO110" s="243"/>
      <c r="AP110" s="222"/>
    </row>
    <row r="111" spans="1:42" x14ac:dyDescent="0.15">
      <c r="A111" s="244">
        <v>950</v>
      </c>
      <c r="B111" s="245">
        <f t="shared" si="2"/>
        <v>365</v>
      </c>
      <c r="C111" s="245">
        <f t="shared" si="2"/>
        <v>547</v>
      </c>
      <c r="D111" s="245">
        <f t="shared" si="2"/>
        <v>730</v>
      </c>
      <c r="E111" s="245">
        <f t="shared" si="2"/>
        <v>912</v>
      </c>
      <c r="F111" s="245">
        <f t="shared" si="2"/>
        <v>1094</v>
      </c>
      <c r="G111" s="245">
        <f t="shared" si="2"/>
        <v>1277</v>
      </c>
      <c r="H111" s="245">
        <f t="shared" si="2"/>
        <v>1459</v>
      </c>
      <c r="I111" s="245">
        <f t="shared" si="2"/>
        <v>1642</v>
      </c>
      <c r="J111" s="245">
        <f t="shared" si="2"/>
        <v>1824</v>
      </c>
      <c r="K111" s="245">
        <f t="shared" si="2"/>
        <v>2006</v>
      </c>
      <c r="L111" s="245">
        <f t="shared" si="2"/>
        <v>2189</v>
      </c>
      <c r="M111" s="245">
        <f t="shared" si="2"/>
        <v>2371</v>
      </c>
      <c r="N111" s="245">
        <f t="shared" si="2"/>
        <v>2554</v>
      </c>
      <c r="O111" s="245">
        <f t="shared" si="2"/>
        <v>2736</v>
      </c>
      <c r="P111" s="245">
        <f t="shared" si="2"/>
        <v>2918</v>
      </c>
      <c r="Q111" s="245">
        <f t="shared" si="1"/>
        <v>3101</v>
      </c>
      <c r="R111" s="245">
        <f t="shared" si="1"/>
        <v>3283</v>
      </c>
      <c r="S111" s="245">
        <f t="shared" si="1"/>
        <v>3466</v>
      </c>
      <c r="T111" s="246"/>
      <c r="V111" s="239">
        <v>950</v>
      </c>
      <c r="W111" s="295">
        <f>IF($W$74*V110*$X$137&lt;50,50,$W$74*V110*$X$137)</f>
        <v>364.8</v>
      </c>
      <c r="X111" s="295">
        <f>IF($X$74*V110*$X$137&lt;50,50,$X$74*V110*$X$137)</f>
        <v>547.19999999999993</v>
      </c>
      <c r="Y111" s="295">
        <f>IF($Y$74*V110*$X$137&lt;50,50,$Y$74*V110*$X$137)</f>
        <v>729.6</v>
      </c>
      <c r="Z111" s="295">
        <f>IF($Z$74*V110*$X$137&lt;50,50,$Z$74*V110*$X$137)</f>
        <v>912</v>
      </c>
      <c r="AA111" s="295">
        <f>IF($AA$74*V110*$X$137&lt;50,50,$AA$74*V110*$X$137)</f>
        <v>1094.3999999999999</v>
      </c>
      <c r="AB111" s="295">
        <f>IF($AB$74*V110*$X$137&lt;50,50,$AB$74*V110*$X$137)</f>
        <v>1276.8</v>
      </c>
      <c r="AC111" s="295">
        <f>IF($AC$74*V110*$X$137&lt;50,50,$AC$74*V110*$X$137)</f>
        <v>1459.2</v>
      </c>
      <c r="AD111" s="295">
        <f>IF($AD$74*V110*$X$137&lt;50,50,$AD$74*V110*$X$137)</f>
        <v>1641.6</v>
      </c>
      <c r="AE111" s="295">
        <f>IF($AE$74*V110*$X$137&lt;50,50,$AE$74*V110*$X$137)</f>
        <v>1824</v>
      </c>
      <c r="AF111" s="295">
        <f>IF($AF$74*V110*$X$137&lt;50,50,$AF$74*V110*$X$137)</f>
        <v>2006.3999999999999</v>
      </c>
      <c r="AG111" s="295">
        <f>IF($AG$74*V110*$X$137&lt;50,50,$AG$74*V110*$X$137)</f>
        <v>2188.7999999999997</v>
      </c>
      <c r="AH111" s="295">
        <f>IF($AH$74*V110*$X$137&lt;50,50,$AH$74*V110*$X$137)</f>
        <v>2371.1999999999998</v>
      </c>
      <c r="AI111" s="295">
        <f>IF($AI$74*V110*$X$137&lt;50,50,$AI$74*V110*$X$137)</f>
        <v>2553.6</v>
      </c>
      <c r="AJ111" s="295">
        <f>IF($AJ$74*V110*$X$137&lt;50,50,$AJ$74*V110*$X$137)</f>
        <v>2736</v>
      </c>
      <c r="AK111" s="295">
        <f>IF($AK$74*V110*$X$137&lt;50,50,$AK$74*V110*$X$137)</f>
        <v>2918.4</v>
      </c>
      <c r="AL111" s="295">
        <f>IF($AL$74*V110*$X$137&lt;50,50,$AL$74*V110*$X$137)</f>
        <v>3100.7999999999997</v>
      </c>
      <c r="AM111" s="295">
        <f>IF($AM$74*V110*$X$137&lt;50,50,$AM$74*V110*$X$137)</f>
        <v>3283.2</v>
      </c>
      <c r="AN111" s="295">
        <f>IF($AN$74*V110*$X$137&lt;50,50,$AN$74*V110*$X$137)</f>
        <v>3465.6</v>
      </c>
      <c r="AO111" s="243"/>
      <c r="AP111" s="222"/>
    </row>
    <row r="112" spans="1:42" x14ac:dyDescent="0.15">
      <c r="A112" s="251" t="s">
        <v>18</v>
      </c>
      <c r="B112" s="248">
        <f t="shared" si="2"/>
        <v>192</v>
      </c>
      <c r="C112" s="248">
        <f t="shared" si="2"/>
        <v>288</v>
      </c>
      <c r="D112" s="248">
        <f t="shared" si="2"/>
        <v>384</v>
      </c>
      <c r="E112" s="248">
        <f t="shared" si="2"/>
        <v>480</v>
      </c>
      <c r="F112" s="248">
        <f t="shared" si="2"/>
        <v>576</v>
      </c>
      <c r="G112" s="248">
        <f t="shared" si="2"/>
        <v>672</v>
      </c>
      <c r="H112" s="248">
        <f t="shared" si="2"/>
        <v>768</v>
      </c>
      <c r="I112" s="248">
        <f t="shared" si="2"/>
        <v>864</v>
      </c>
      <c r="J112" s="248">
        <f t="shared" si="2"/>
        <v>960</v>
      </c>
      <c r="K112" s="248">
        <f t="shared" si="2"/>
        <v>1056</v>
      </c>
      <c r="L112" s="248">
        <f t="shared" si="2"/>
        <v>1152</v>
      </c>
      <c r="M112" s="248">
        <f t="shared" si="2"/>
        <v>1248</v>
      </c>
      <c r="N112" s="248">
        <f t="shared" si="2"/>
        <v>1344</v>
      </c>
      <c r="O112" s="248">
        <f t="shared" si="2"/>
        <v>1440</v>
      </c>
      <c r="P112" s="248">
        <f t="shared" si="2"/>
        <v>1536</v>
      </c>
      <c r="Q112" s="248">
        <f t="shared" si="1"/>
        <v>1632</v>
      </c>
      <c r="R112" s="248">
        <f t="shared" si="1"/>
        <v>1728</v>
      </c>
      <c r="S112" s="248">
        <f t="shared" si="1"/>
        <v>1824</v>
      </c>
      <c r="T112" s="249">
        <f>ROUND(AO112*$T$76,0)</f>
        <v>1920</v>
      </c>
      <c r="V112" s="239">
        <v>40</v>
      </c>
      <c r="W112" s="295">
        <f>IF($W$74*V112*$X$136&lt;50,50,$W$74*V112*$X$136)</f>
        <v>192</v>
      </c>
      <c r="X112" s="295">
        <f>IF($X$74*V112*$X$136&lt;50,50,$X$74*V112*$X$136)</f>
        <v>288</v>
      </c>
      <c r="Y112" s="295">
        <f>IF($Y$74*V112*$X$136&lt;50,50,$Y$74*V112*$X$136)</f>
        <v>384</v>
      </c>
      <c r="Z112" s="295">
        <f>IF($Z$74*V112*$X$136&lt;50,50,$Z$74*V112*$X$136)</f>
        <v>480</v>
      </c>
      <c r="AA112" s="295">
        <f>IF($AA$74*V112*$X$136&lt;50,50,$AA$74*V112*$X$136)</f>
        <v>576</v>
      </c>
      <c r="AB112" s="295">
        <f>IF($AB$74*V112*$X$136&lt;50,50,$AB$74*V112*$X$136)</f>
        <v>672</v>
      </c>
      <c r="AC112" s="295">
        <f>IF($AC$74*V112*$X$136&lt;50,50,$AC$74*V112*$X$136)</f>
        <v>768</v>
      </c>
      <c r="AD112" s="295">
        <f>IF($AD$74*V112*$X$136&lt;50,50,$AD$74*V112*$X$136)</f>
        <v>864</v>
      </c>
      <c r="AE112" s="295">
        <f>IF($AE$74*V112*$X$136&lt;50,50,$AE$74*V112*$X$136)</f>
        <v>960</v>
      </c>
      <c r="AF112" s="295">
        <f>IF($AF$74*V112*$X$136&lt;50,50,$AF$74*V112*$X$136)</f>
        <v>1056</v>
      </c>
      <c r="AG112" s="295">
        <f>IF($AG$74*V112*$X$136&lt;50,50,$AG$74*V112*$X$136)</f>
        <v>1152</v>
      </c>
      <c r="AH112" s="295">
        <f>IF($AH$74*V112*$X$136&lt;50,50,$AH$74*V112*$X$136)</f>
        <v>1248</v>
      </c>
      <c r="AI112" s="295">
        <f>IF($AI$74*V112*$X$136&lt;50,50,$AI$74*V112*$X$136)</f>
        <v>1344</v>
      </c>
      <c r="AJ112" s="295">
        <f>IF($AJ$74*V112*$X$136&lt;50,50,$AJ$74*V112*$X$136)</f>
        <v>1440</v>
      </c>
      <c r="AK112" s="295">
        <f>IF($AK$74*V112*$X$136&lt;50,50,$AK$74*V112*$X$136)</f>
        <v>1536</v>
      </c>
      <c r="AL112" s="295">
        <f>IF($AL$74*V112*$X$136&lt;50,50,$AL$74*V112*$X$136)</f>
        <v>1632</v>
      </c>
      <c r="AM112" s="295">
        <f>IF($AM$74*V112*$X$136&lt;50,50,$AM$74*V112*$X$136)</f>
        <v>1728</v>
      </c>
      <c r="AN112" s="295">
        <f>IF($AN$74*V112*$X$136&lt;50,50,$AN$74*V112*$X$136)</f>
        <v>1824</v>
      </c>
      <c r="AO112" s="295">
        <f>IF($AO$74*V112*$X$136&lt;50,50,$AO$74*V112*$X$136)</f>
        <v>1920</v>
      </c>
      <c r="AP112" s="222"/>
    </row>
    <row r="113" spans="1:42" x14ac:dyDescent="0.15">
      <c r="A113" s="244">
        <v>1000</v>
      </c>
      <c r="B113" s="245">
        <f t="shared" si="2"/>
        <v>384</v>
      </c>
      <c r="C113" s="245">
        <f t="shared" si="2"/>
        <v>576</v>
      </c>
      <c r="D113" s="245">
        <f t="shared" si="2"/>
        <v>768</v>
      </c>
      <c r="E113" s="245">
        <f t="shared" si="2"/>
        <v>960</v>
      </c>
      <c r="F113" s="245">
        <f t="shared" si="2"/>
        <v>1152</v>
      </c>
      <c r="G113" s="245">
        <f t="shared" si="2"/>
        <v>1344</v>
      </c>
      <c r="H113" s="245">
        <f t="shared" si="2"/>
        <v>1536</v>
      </c>
      <c r="I113" s="245">
        <f t="shared" si="2"/>
        <v>1728</v>
      </c>
      <c r="J113" s="245">
        <f t="shared" si="2"/>
        <v>1920</v>
      </c>
      <c r="K113" s="245">
        <f t="shared" si="2"/>
        <v>2112</v>
      </c>
      <c r="L113" s="245">
        <f t="shared" si="2"/>
        <v>2304</v>
      </c>
      <c r="M113" s="245">
        <f t="shared" si="2"/>
        <v>2496</v>
      </c>
      <c r="N113" s="245">
        <f t="shared" si="2"/>
        <v>2688</v>
      </c>
      <c r="O113" s="245">
        <f t="shared" si="2"/>
        <v>2880</v>
      </c>
      <c r="P113" s="245">
        <f t="shared" si="2"/>
        <v>3072</v>
      </c>
      <c r="Q113" s="245">
        <f t="shared" si="1"/>
        <v>3264</v>
      </c>
      <c r="R113" s="245">
        <f t="shared" si="1"/>
        <v>3456</v>
      </c>
      <c r="S113" s="245">
        <f t="shared" si="1"/>
        <v>3648</v>
      </c>
      <c r="T113" s="246">
        <f t="shared" si="1"/>
        <v>3840</v>
      </c>
      <c r="V113" s="239">
        <v>1000</v>
      </c>
      <c r="W113" s="295">
        <f>IF($W$74*V112*$X$137&lt;50,50,$W$74*V112*$X$137)</f>
        <v>384</v>
      </c>
      <c r="X113" s="295">
        <f>IF($X$74*V112*$X$137&lt;50,50,$X$74*V112*$X$137)</f>
        <v>576</v>
      </c>
      <c r="Y113" s="295">
        <f>IF($Y$74*V112*$X$137&lt;50,50,$Y$74*V112*$X$137)</f>
        <v>768</v>
      </c>
      <c r="Z113" s="295">
        <f>IF($Z$74*V112*$X$137&lt;50,50,$Z$74*V112*$X$137)</f>
        <v>960</v>
      </c>
      <c r="AA113" s="295">
        <f>IF($AA$74*V112*$X$137&lt;50,50,$AA$74*V112*$X$137)</f>
        <v>1152</v>
      </c>
      <c r="AB113" s="295">
        <f>IF($AB$74*V112*$X$137&lt;50,50,$AB$74*V112*$X$137)</f>
        <v>1344</v>
      </c>
      <c r="AC113" s="295">
        <f>IF($AC$74*V112*$X$137&lt;50,50,$AC$74*V112*$X$137)</f>
        <v>1536</v>
      </c>
      <c r="AD113" s="295">
        <f>IF($AD$74*V112*$X$137&lt;50,50,$AD$74*V112*$X$137)</f>
        <v>1728</v>
      </c>
      <c r="AE113" s="295">
        <f>IF($AE$74*V112*$X$137&lt;50,50,$AE$74*V112*$X$137)</f>
        <v>1920</v>
      </c>
      <c r="AF113" s="295">
        <f>IF($AF$74*V112*$X$137&lt;50,50,$AF$74*V112*$X$137)</f>
        <v>2112</v>
      </c>
      <c r="AG113" s="295">
        <f>IF($AG$74*V112*$X$137&lt;50,50,$AG$74*V112*$X$137)</f>
        <v>2304</v>
      </c>
      <c r="AH113" s="295">
        <f>IF($AH$74*V112*$X$137&lt;50,50,$AH$74*V112*$X$137)</f>
        <v>2496</v>
      </c>
      <c r="AI113" s="295">
        <f>IF($AI$74*V112*$X$137&lt;50,50,$AI$74*V112*$X$137)</f>
        <v>2688</v>
      </c>
      <c r="AJ113" s="295">
        <f>IF($AJ$74*V112*$X$137&lt;50,50,$AJ$74*V112*$X$137)</f>
        <v>2880</v>
      </c>
      <c r="AK113" s="295">
        <f>IF($AK$74*V112*$X$137&lt;50,50,$AK$74*V112*$X$137)</f>
        <v>3072</v>
      </c>
      <c r="AL113" s="295">
        <f>IF($AL$74*V112*$X$137&lt;50,50,$AL$74*V112*$X$137)</f>
        <v>3264</v>
      </c>
      <c r="AM113" s="295">
        <f>IF($AM$74*V112*$X$137&lt;50,50,$AM$74*V112*$X$137)</f>
        <v>3456</v>
      </c>
      <c r="AN113" s="295">
        <f>IF($AN$74*V112*$X$137&lt;50,50,$AN$74*V112*$X$137)</f>
        <v>3648</v>
      </c>
      <c r="AO113" s="295">
        <f>IF($AO$74*V112*$X$137&lt;50,50,$AO$74*V112*$X$137)</f>
        <v>3840</v>
      </c>
      <c r="AP113" s="222"/>
    </row>
    <row r="114" spans="1:42" x14ac:dyDescent="0.15">
      <c r="A114" s="251" t="s">
        <v>19</v>
      </c>
      <c r="B114" s="248">
        <f t="shared" si="2"/>
        <v>202</v>
      </c>
      <c r="C114" s="248">
        <f t="shared" si="2"/>
        <v>302</v>
      </c>
      <c r="D114" s="248">
        <f t="shared" si="2"/>
        <v>403</v>
      </c>
      <c r="E114" s="248">
        <f t="shared" si="2"/>
        <v>504</v>
      </c>
      <c r="F114" s="248">
        <f t="shared" si="2"/>
        <v>605</v>
      </c>
      <c r="G114" s="248">
        <f t="shared" si="2"/>
        <v>706</v>
      </c>
      <c r="H114" s="248">
        <f t="shared" si="2"/>
        <v>806</v>
      </c>
      <c r="I114" s="248">
        <f t="shared" si="2"/>
        <v>907</v>
      </c>
      <c r="J114" s="248">
        <f t="shared" si="2"/>
        <v>1008</v>
      </c>
      <c r="K114" s="248">
        <f t="shared" si="2"/>
        <v>1109</v>
      </c>
      <c r="L114" s="248">
        <f t="shared" si="2"/>
        <v>1210</v>
      </c>
      <c r="M114" s="248">
        <f t="shared" si="2"/>
        <v>1310</v>
      </c>
      <c r="N114" s="248">
        <f t="shared" si="2"/>
        <v>1411</v>
      </c>
      <c r="O114" s="248">
        <f t="shared" si="2"/>
        <v>1512</v>
      </c>
      <c r="P114" s="248">
        <f t="shared" si="2"/>
        <v>1613</v>
      </c>
      <c r="Q114" s="248">
        <f t="shared" si="1"/>
        <v>1714</v>
      </c>
      <c r="R114" s="248">
        <f t="shared" si="1"/>
        <v>1814</v>
      </c>
      <c r="S114" s="248">
        <f t="shared" si="1"/>
        <v>1915</v>
      </c>
      <c r="T114" s="249">
        <f t="shared" si="1"/>
        <v>2016</v>
      </c>
      <c r="V114" s="239">
        <v>42</v>
      </c>
      <c r="W114" s="295">
        <f>IF($W$74*V114*$X$136&lt;50,50,$W$74*V114*$X$136)</f>
        <v>201.6</v>
      </c>
      <c r="X114" s="295">
        <f>IF($X$74*V114*$X$136&lt;50,50,$X$74*V114*$X$136)</f>
        <v>302.39999999999998</v>
      </c>
      <c r="Y114" s="295">
        <f>IF($Y$74*V114*$X$136&lt;50,50,$Y$74*V114*$X$136)</f>
        <v>403.2</v>
      </c>
      <c r="Z114" s="295">
        <f>IF($Z$74*V114*$X$136&lt;50,50,$Z$74*V114*$X$136)</f>
        <v>504</v>
      </c>
      <c r="AA114" s="295">
        <f>IF($AA$74*V114*$X$136&lt;50,50,$AA$74*V114*$X$136)</f>
        <v>604.79999999999995</v>
      </c>
      <c r="AB114" s="295">
        <f>IF($AB$74*V114*$X$136&lt;50,50,$AB$74*V114*$X$136)</f>
        <v>705.6</v>
      </c>
      <c r="AC114" s="295">
        <f>IF($AC$74*V114*$X$136&lt;50,50,$AC$74*V114*$X$136)</f>
        <v>806.4</v>
      </c>
      <c r="AD114" s="295">
        <f>IF($AD$74*V114*$X$136&lt;50,50,$AD$74*V114*$X$136)</f>
        <v>907.19999999999993</v>
      </c>
      <c r="AE114" s="295">
        <f>IF($AE$74*V114*$X$136&lt;50,50,$AE$74*V114*$X$136)</f>
        <v>1008</v>
      </c>
      <c r="AF114" s="295">
        <f>IF($AF$74*V114*$X$136&lt;50,50,$AF$74*V114*$X$136)</f>
        <v>1108.8</v>
      </c>
      <c r="AG114" s="295">
        <f>IF($AG$74*V114*$X$136&lt;50,50,$AG$74*V114*$X$136)</f>
        <v>1209.5999999999999</v>
      </c>
      <c r="AH114" s="295">
        <f>IF($AH$74*V114*$X$136&lt;50,50,$AH$74*V114*$X$136)</f>
        <v>1310.3999999999999</v>
      </c>
      <c r="AI114" s="295">
        <f>IF($AI$74*V114*$X$136&lt;50,50,$AI$74*V114*$X$136)</f>
        <v>1411.2</v>
      </c>
      <c r="AJ114" s="295">
        <f>IF($AJ$74*V114*$X$136&lt;50,50,$AJ$74*V114*$X$136)</f>
        <v>1512</v>
      </c>
      <c r="AK114" s="295">
        <f>IF($AK$74*V114*$X$136&lt;50,50,$AK$74*V114*$X$136)</f>
        <v>1612.8</v>
      </c>
      <c r="AL114" s="295">
        <f>IF($AL$74*V114*$X$136&lt;50,50,$AL$74*V114*$X$136)</f>
        <v>1713.6</v>
      </c>
      <c r="AM114" s="295">
        <f>IF($AM$74*V114*$X$136&lt;50,50,$AM$74*V114*$X$136)</f>
        <v>1814.3999999999999</v>
      </c>
      <c r="AN114" s="295">
        <f>IF($AN$74*V114*$X$136&lt;50,50,$AN$74*V114*$X$136)</f>
        <v>1915.1999999999998</v>
      </c>
      <c r="AO114" s="295">
        <f>IF($AO$74*V114*$X$136&lt;50,50,$AO$74*V114*$X$136)</f>
        <v>2016</v>
      </c>
      <c r="AP114" s="222"/>
    </row>
    <row r="115" spans="1:42" x14ac:dyDescent="0.15">
      <c r="A115" s="244">
        <v>1050</v>
      </c>
      <c r="B115" s="245">
        <f t="shared" si="2"/>
        <v>403</v>
      </c>
      <c r="C115" s="245">
        <f t="shared" si="2"/>
        <v>605</v>
      </c>
      <c r="D115" s="245">
        <f t="shared" si="2"/>
        <v>806</v>
      </c>
      <c r="E115" s="245">
        <f t="shared" si="2"/>
        <v>1008</v>
      </c>
      <c r="F115" s="245">
        <f t="shared" si="2"/>
        <v>1210</v>
      </c>
      <c r="G115" s="245">
        <f t="shared" si="2"/>
        <v>1411</v>
      </c>
      <c r="H115" s="245">
        <f t="shared" si="2"/>
        <v>1613</v>
      </c>
      <c r="I115" s="245">
        <f t="shared" si="2"/>
        <v>1814</v>
      </c>
      <c r="J115" s="245">
        <f t="shared" si="2"/>
        <v>2016</v>
      </c>
      <c r="K115" s="245">
        <f t="shared" si="2"/>
        <v>2218</v>
      </c>
      <c r="L115" s="245">
        <f t="shared" si="2"/>
        <v>2419</v>
      </c>
      <c r="M115" s="245">
        <f t="shared" si="2"/>
        <v>2621</v>
      </c>
      <c r="N115" s="245">
        <f t="shared" si="2"/>
        <v>2822</v>
      </c>
      <c r="O115" s="245">
        <f t="shared" si="2"/>
        <v>3024</v>
      </c>
      <c r="P115" s="245">
        <f t="shared" si="2"/>
        <v>3226</v>
      </c>
      <c r="Q115" s="245">
        <f t="shared" si="1"/>
        <v>3427</v>
      </c>
      <c r="R115" s="245">
        <f t="shared" si="1"/>
        <v>3629</v>
      </c>
      <c r="S115" s="245">
        <f t="shared" si="1"/>
        <v>3830</v>
      </c>
      <c r="T115" s="246">
        <f t="shared" si="1"/>
        <v>4032</v>
      </c>
      <c r="V115" s="239">
        <v>1050</v>
      </c>
      <c r="W115" s="295">
        <f>IF($W$74*V114*$X$137&lt;50,50,$W$74*V114*$X$137)</f>
        <v>403.2</v>
      </c>
      <c r="X115" s="295">
        <f>IF($X$74*V114*$X$137&lt;50,50,$X$74*V114*$X$137)</f>
        <v>604.79999999999995</v>
      </c>
      <c r="Y115" s="295">
        <f>IF($Y$74*V114*$X$137&lt;50,50,$Y$74*V114*$X$137)</f>
        <v>806.4</v>
      </c>
      <c r="Z115" s="295">
        <f>IF($Z$74*V114*$X$137&lt;50,50,$Z$74*V114*$X$137)</f>
        <v>1008</v>
      </c>
      <c r="AA115" s="295">
        <f>IF($AA$74*V114*$X$137&lt;50,50,$AA$74*V114*$X$137)</f>
        <v>1209.5999999999999</v>
      </c>
      <c r="AB115" s="295">
        <f>IF($AB$74*V114*$X$137&lt;50,50,$AB$74*V114*$X$137)</f>
        <v>1411.2</v>
      </c>
      <c r="AC115" s="295">
        <f>IF($AC$74*V114*$X$137&lt;50,50,$AC$74*V114*$X$137)</f>
        <v>1612.8</v>
      </c>
      <c r="AD115" s="295">
        <f>IF($AD$74*V114*$X$137&lt;50,50,$AD$74*V114*$X$137)</f>
        <v>1814.3999999999999</v>
      </c>
      <c r="AE115" s="295">
        <f>IF($AE$74*V114*$X$137&lt;50,50,$AE$74*V114*$X$137)</f>
        <v>2016</v>
      </c>
      <c r="AF115" s="295">
        <f>IF($AF$74*V114*$X$137&lt;50,50,$AF$74*V114*$X$137)</f>
        <v>2217.6</v>
      </c>
      <c r="AG115" s="295">
        <f>IF($AG$74*V114*$X$137&lt;50,50,$AG$74*V114*$X$137)</f>
        <v>2419.1999999999998</v>
      </c>
      <c r="AH115" s="295">
        <f>IF($AH$74*V114*$X$137&lt;50,50,$AH$74*V114*$X$137)</f>
        <v>2620.7999999999997</v>
      </c>
      <c r="AI115" s="295">
        <f>IF($AI$74*V114*$X$137&lt;50,50,$AI$74*V114*$X$137)</f>
        <v>2822.4</v>
      </c>
      <c r="AJ115" s="295">
        <f>IF($AJ$74*V114*$X$137&lt;50,50,$AJ$74*V114*$X$137)</f>
        <v>3024</v>
      </c>
      <c r="AK115" s="295">
        <f>IF($AK$74*V114*$X$137&lt;50,50,$AK$74*V114*$X$137)</f>
        <v>3225.6</v>
      </c>
      <c r="AL115" s="295">
        <f>IF($AL$74*V114*$X$137&lt;50,50,$AL$74*V114*$X$137)</f>
        <v>3427.2</v>
      </c>
      <c r="AM115" s="295">
        <f>IF($AM$74*V114*$X$137&lt;50,50,$AM$74*V114*$X$137)</f>
        <v>3628.7999999999997</v>
      </c>
      <c r="AN115" s="295">
        <f>IF($AN$74*V114*$X$137&lt;50,50,$AN$74*V114*$X$137)</f>
        <v>3830.3999999999996</v>
      </c>
      <c r="AO115" s="295">
        <f>IF($AO$74*V114*$X$137&lt;50,50,$AO$74*V114*$X$137)</f>
        <v>4032</v>
      </c>
      <c r="AP115" s="222"/>
    </row>
    <row r="116" spans="1:42" x14ac:dyDescent="0.15">
      <c r="A116" s="251" t="s">
        <v>20</v>
      </c>
      <c r="B116" s="248">
        <f t="shared" si="2"/>
        <v>211</v>
      </c>
      <c r="C116" s="248">
        <f t="shared" si="2"/>
        <v>317</v>
      </c>
      <c r="D116" s="248">
        <f t="shared" si="2"/>
        <v>422</v>
      </c>
      <c r="E116" s="248">
        <f t="shared" si="2"/>
        <v>528</v>
      </c>
      <c r="F116" s="248">
        <f t="shared" si="2"/>
        <v>634</v>
      </c>
      <c r="G116" s="248">
        <f t="shared" si="2"/>
        <v>739</v>
      </c>
      <c r="H116" s="248">
        <f t="shared" si="2"/>
        <v>845</v>
      </c>
      <c r="I116" s="248">
        <f t="shared" si="2"/>
        <v>950</v>
      </c>
      <c r="J116" s="248">
        <f t="shared" si="2"/>
        <v>1056</v>
      </c>
      <c r="K116" s="248">
        <f t="shared" si="2"/>
        <v>1162</v>
      </c>
      <c r="L116" s="248">
        <f t="shared" si="2"/>
        <v>1267</v>
      </c>
      <c r="M116" s="248">
        <f t="shared" si="2"/>
        <v>1373</v>
      </c>
      <c r="N116" s="248">
        <f t="shared" si="2"/>
        <v>1478</v>
      </c>
      <c r="O116" s="248">
        <f t="shared" si="2"/>
        <v>1584</v>
      </c>
      <c r="P116" s="248">
        <f t="shared" si="2"/>
        <v>1690</v>
      </c>
      <c r="Q116" s="248">
        <f t="shared" si="1"/>
        <v>1795</v>
      </c>
      <c r="R116" s="248">
        <f t="shared" si="1"/>
        <v>1901</v>
      </c>
      <c r="S116" s="248">
        <f t="shared" si="1"/>
        <v>2006</v>
      </c>
      <c r="T116" s="249">
        <f t="shared" si="1"/>
        <v>2112</v>
      </c>
      <c r="V116" s="239">
        <v>44</v>
      </c>
      <c r="W116" s="295">
        <f>IF($W$74*V116*$X$136&lt;50,50,$W$74*V116*$X$136)</f>
        <v>211.2</v>
      </c>
      <c r="X116" s="295">
        <f>IF($X$74*V116*$X$136&lt;50,50,$X$74*V116*$X$136)</f>
        <v>316.8</v>
      </c>
      <c r="Y116" s="295">
        <f>IF($Y$74*V116*$X$136&lt;50,50,$Y$74*V116*$X$136)</f>
        <v>422.4</v>
      </c>
      <c r="Z116" s="295">
        <f>IF($Z$74*V116*$X$136&lt;50,50,$Z$74*V116*$X$136)</f>
        <v>528</v>
      </c>
      <c r="AA116" s="295">
        <f>IF($AA$74*V116*$X$136&lt;50,50,$AA$74*V116*$X$136)</f>
        <v>633.6</v>
      </c>
      <c r="AB116" s="295">
        <f>IF($AB$74*V116*$X$136&lt;50,50,$AB$74*V116*$X$136)</f>
        <v>739.19999999999993</v>
      </c>
      <c r="AC116" s="295">
        <f>IF($AC$74*V116*$X$136&lt;50,50,$AC$74*V116*$X$136)</f>
        <v>844.8</v>
      </c>
      <c r="AD116" s="295">
        <f>IF($AD$74*V116*$X$136&lt;50,50,$AD$74*V116*$X$136)</f>
        <v>950.4</v>
      </c>
      <c r="AE116" s="295">
        <f>IF($AE$74*V116*$X$136&lt;50,50,$AE$74*V116*$X$136)</f>
        <v>1056</v>
      </c>
      <c r="AF116" s="295">
        <f>IF($AF$74*V116*$X$136&lt;50,50,$AF$74*V116*$X$136)</f>
        <v>1161.5999999999999</v>
      </c>
      <c r="AG116" s="295">
        <f>IF($AG$74*V116*$X$136&lt;50,50,$AG$74*V116*$X$136)</f>
        <v>1267.2</v>
      </c>
      <c r="AH116" s="295">
        <f>IF($AH$74*V116*$X$136&lt;50,50,$AH$74*V116*$X$136)</f>
        <v>1372.8</v>
      </c>
      <c r="AI116" s="295">
        <f>IF($AI$74*V116*$X$136&lt;50,50,$AI$74*V116*$X$136)</f>
        <v>1478.3999999999999</v>
      </c>
      <c r="AJ116" s="295">
        <f>IF($AJ$74*V116*$X$136&lt;50,50,$AJ$74*V116*$X$136)</f>
        <v>1584</v>
      </c>
      <c r="AK116" s="295">
        <f>IF($AK$74*V116*$X$136&lt;50,50,$AK$74*V116*$X$136)</f>
        <v>1689.6</v>
      </c>
      <c r="AL116" s="295">
        <f>IF($AL$74*V116*$X$136&lt;50,50,$AL$74*V116*$X$136)</f>
        <v>1795.2</v>
      </c>
      <c r="AM116" s="295">
        <f>IF($AM$74*V116*$X$136&lt;50,50,$AM$74*V116*$X$136)</f>
        <v>1900.8</v>
      </c>
      <c r="AN116" s="295">
        <f>IF($AN$74*V116*$X$136&lt;50,50,$AN$74*V116*$X$136)</f>
        <v>2006.3999999999999</v>
      </c>
      <c r="AO116" s="295">
        <f>IF($AO$74*V116*$X$136&lt;50,50,$AO$74*V116*$X$136)</f>
        <v>2112</v>
      </c>
      <c r="AP116" s="222"/>
    </row>
    <row r="117" spans="1:42" x14ac:dyDescent="0.15">
      <c r="A117" s="244">
        <v>1100</v>
      </c>
      <c r="B117" s="245">
        <f t="shared" si="2"/>
        <v>422</v>
      </c>
      <c r="C117" s="245">
        <f t="shared" si="2"/>
        <v>634</v>
      </c>
      <c r="D117" s="245">
        <f t="shared" si="2"/>
        <v>845</v>
      </c>
      <c r="E117" s="245">
        <f t="shared" si="2"/>
        <v>1056</v>
      </c>
      <c r="F117" s="245">
        <f t="shared" si="2"/>
        <v>1267</v>
      </c>
      <c r="G117" s="245">
        <f t="shared" si="2"/>
        <v>1478</v>
      </c>
      <c r="H117" s="245">
        <f t="shared" si="2"/>
        <v>1690</v>
      </c>
      <c r="I117" s="245">
        <f t="shared" si="2"/>
        <v>1901</v>
      </c>
      <c r="J117" s="245">
        <f t="shared" si="2"/>
        <v>2112</v>
      </c>
      <c r="K117" s="245">
        <f t="shared" si="2"/>
        <v>2323</v>
      </c>
      <c r="L117" s="245">
        <f t="shared" si="2"/>
        <v>2534</v>
      </c>
      <c r="M117" s="245">
        <f t="shared" si="2"/>
        <v>2746</v>
      </c>
      <c r="N117" s="245">
        <f t="shared" si="2"/>
        <v>2957</v>
      </c>
      <c r="O117" s="245">
        <f t="shared" si="2"/>
        <v>3168</v>
      </c>
      <c r="P117" s="245">
        <f t="shared" si="2"/>
        <v>3379</v>
      </c>
      <c r="Q117" s="245">
        <f t="shared" si="1"/>
        <v>3590</v>
      </c>
      <c r="R117" s="245">
        <f t="shared" si="1"/>
        <v>3802</v>
      </c>
      <c r="S117" s="245">
        <f t="shared" si="1"/>
        <v>4013</v>
      </c>
      <c r="T117" s="246">
        <f t="shared" si="1"/>
        <v>4224</v>
      </c>
      <c r="V117" s="239">
        <v>1100</v>
      </c>
      <c r="W117" s="295">
        <f>IF($W$74*V116*$X$137&lt;50,50,$W$74*V116*$X$137)</f>
        <v>422.4</v>
      </c>
      <c r="X117" s="295">
        <f>IF($X$74*V116*$X$137&lt;50,50,$X$74*V116*$X$137)</f>
        <v>633.6</v>
      </c>
      <c r="Y117" s="295">
        <f>IF($Y$74*V116*$X$137&lt;50,50,$Y$74*V116*$X$137)</f>
        <v>844.8</v>
      </c>
      <c r="Z117" s="295">
        <f>IF($Z$74*V116*$X$137&lt;50,50,$Z$74*V116*$X$137)</f>
        <v>1056</v>
      </c>
      <c r="AA117" s="295">
        <f>IF($AA$74*V116*$X$137&lt;50,50,$AA$74*V116*$X$137)</f>
        <v>1267.2</v>
      </c>
      <c r="AB117" s="295">
        <f>IF($AB$74*V116*$X$137&lt;50,50,$AB$74*V116*$X$137)</f>
        <v>1478.3999999999999</v>
      </c>
      <c r="AC117" s="295">
        <f>IF($AC$74*V116*$X$137&lt;50,50,$AC$74*V116*$X$137)</f>
        <v>1689.6</v>
      </c>
      <c r="AD117" s="295">
        <f>IF($AD$74*V116*$X$137&lt;50,50,$AD$74*V116*$X$137)</f>
        <v>1900.8</v>
      </c>
      <c r="AE117" s="295">
        <f>IF($AE$74*V116*$X$137&lt;50,50,$AE$74*V116*$X$137)</f>
        <v>2112</v>
      </c>
      <c r="AF117" s="295">
        <f>IF($AF$74*V116*$X$137&lt;50,50,$AF$74*V116*$X$137)</f>
        <v>2323.1999999999998</v>
      </c>
      <c r="AG117" s="295">
        <f>IF($AG$74*V116*$X$137&lt;50,50,$AG$74*V116*$X$137)</f>
        <v>2534.4</v>
      </c>
      <c r="AH117" s="295">
        <f>IF($AH$74*V116*$X$137&lt;50,50,$AH$74*V116*$X$137)</f>
        <v>2745.6</v>
      </c>
      <c r="AI117" s="295">
        <f>IF($AI$74*V116*$X$137&lt;50,50,$AI$74*V116*$X$137)</f>
        <v>2956.7999999999997</v>
      </c>
      <c r="AJ117" s="295">
        <f>IF($AJ$74*V116*$X$137&lt;50,50,$AJ$74*V116*$X$137)</f>
        <v>3168</v>
      </c>
      <c r="AK117" s="295">
        <f>IF($AK$74*V116*$X$137&lt;50,50,$AK$74*V116*$X$137)</f>
        <v>3379.2</v>
      </c>
      <c r="AL117" s="295">
        <f>IF($AL$74*V116*$X$137&lt;50,50,$AL$74*V116*$X$137)</f>
        <v>3590.4</v>
      </c>
      <c r="AM117" s="295">
        <f>IF($AM$74*V116*$X$137&lt;50,50,$AM$74*V116*$X$137)</f>
        <v>3801.6</v>
      </c>
      <c r="AN117" s="295">
        <f>IF($AN$74*V116*$X$137&lt;50,50,$AN$74*V116*$X$137)</f>
        <v>4012.7999999999997</v>
      </c>
      <c r="AO117" s="295">
        <f>IF($AO$74*V116*$X$137&lt;50,50,$AO$74*V116*$X$137)</f>
        <v>4224</v>
      </c>
      <c r="AP117" s="222"/>
    </row>
    <row r="118" spans="1:42" x14ac:dyDescent="0.15">
      <c r="A118" s="251" t="s">
        <v>21</v>
      </c>
      <c r="B118" s="248">
        <f t="shared" si="2"/>
        <v>221</v>
      </c>
      <c r="C118" s="248">
        <f t="shared" si="2"/>
        <v>331</v>
      </c>
      <c r="D118" s="248">
        <f t="shared" si="2"/>
        <v>442</v>
      </c>
      <c r="E118" s="248">
        <f t="shared" si="2"/>
        <v>552</v>
      </c>
      <c r="F118" s="248">
        <f t="shared" si="2"/>
        <v>662</v>
      </c>
      <c r="G118" s="248">
        <f t="shared" si="2"/>
        <v>773</v>
      </c>
      <c r="H118" s="248">
        <f t="shared" si="2"/>
        <v>883</v>
      </c>
      <c r="I118" s="248">
        <f t="shared" si="2"/>
        <v>994</v>
      </c>
      <c r="J118" s="248">
        <f t="shared" si="2"/>
        <v>1104</v>
      </c>
      <c r="K118" s="248">
        <f t="shared" si="2"/>
        <v>1214</v>
      </c>
      <c r="L118" s="248">
        <f t="shared" si="2"/>
        <v>1325</v>
      </c>
      <c r="M118" s="248">
        <f t="shared" si="2"/>
        <v>1435</v>
      </c>
      <c r="N118" s="248">
        <f t="shared" si="2"/>
        <v>1546</v>
      </c>
      <c r="O118" s="248">
        <f t="shared" si="2"/>
        <v>1656</v>
      </c>
      <c r="P118" s="248">
        <f t="shared" si="2"/>
        <v>1766</v>
      </c>
      <c r="Q118" s="248">
        <f t="shared" si="1"/>
        <v>1877</v>
      </c>
      <c r="R118" s="248">
        <f t="shared" si="1"/>
        <v>1987</v>
      </c>
      <c r="S118" s="248">
        <f t="shared" si="1"/>
        <v>2098</v>
      </c>
      <c r="T118" s="249">
        <f t="shared" si="1"/>
        <v>2208</v>
      </c>
      <c r="V118" s="239">
        <v>46</v>
      </c>
      <c r="W118" s="295">
        <f>IF($W$74*V118*$X$136&lt;50,50,$W$74*V118*$X$136)</f>
        <v>220.79999999999998</v>
      </c>
      <c r="X118" s="295">
        <f>IF($X$74*V118*$X$136&lt;50,50,$X$74*V118*$X$136)</f>
        <v>331.2</v>
      </c>
      <c r="Y118" s="295">
        <f>IF($Y$74*V118*$X$136&lt;50,50,$Y$74*V118*$X$136)</f>
        <v>441.59999999999997</v>
      </c>
      <c r="Z118" s="295">
        <f>IF($Z$74*V118*$X$136&lt;50,50,$Z$74*V118*$X$136)</f>
        <v>552</v>
      </c>
      <c r="AA118" s="295">
        <f>IF($AA$74*V118*$X$136&lt;50,50,$AA$74*V118*$X$136)</f>
        <v>662.4</v>
      </c>
      <c r="AB118" s="295">
        <f>IF($AB$74*V118*$X$136&lt;50,50,$AB$74*V118*$X$136)</f>
        <v>772.8</v>
      </c>
      <c r="AC118" s="295">
        <f>IF($AC$74*V118*$X$136&lt;50,50,$AC$74*V118*$X$136)</f>
        <v>883.19999999999993</v>
      </c>
      <c r="AD118" s="295">
        <f>IF($AD$74*V118*$X$136&lt;50,50,$AD$74*V118*$X$136)</f>
        <v>993.59999999999991</v>
      </c>
      <c r="AE118" s="295">
        <f>IF($AE$74*V118*$X$136&lt;50,50,$AE$74*V118*$X$136)</f>
        <v>1104</v>
      </c>
      <c r="AF118" s="295">
        <f>IF($AF$74*V118*$X$136&lt;50,50,$AF$74*V118*$X$136)</f>
        <v>1214.3999999999999</v>
      </c>
      <c r="AG118" s="295">
        <f>IF($AG$74*V118*$X$136&lt;50,50,$AG$74*V118*$X$136)</f>
        <v>1324.8</v>
      </c>
      <c r="AH118" s="295">
        <f>IF($AH$74*V118*$X$136&lt;50,50,$AH$74*V118*$X$136)</f>
        <v>1435.2</v>
      </c>
      <c r="AI118" s="295">
        <f>IF($AI$74*V118*$X$136&lt;50,50,$AI$74*V118*$X$136)</f>
        <v>1545.6</v>
      </c>
      <c r="AJ118" s="295">
        <f>IF($AJ$74*V118*$X$136&lt;50,50,$AJ$74*V118*$X$136)</f>
        <v>1656</v>
      </c>
      <c r="AK118" s="295">
        <f>IF($AK$74*V118*$X$136&lt;50,50,$AK$74*V118*$X$136)</f>
        <v>1766.3999999999999</v>
      </c>
      <c r="AL118" s="295">
        <f>IF($AL$74*V118*$X$136&lt;50,50,$AL$74*V118*$X$136)</f>
        <v>1876.8</v>
      </c>
      <c r="AM118" s="295">
        <f>IF($AM$74*V118*$X$136&lt;50,50,$AM$74*V118*$X$136)</f>
        <v>1987.1999999999998</v>
      </c>
      <c r="AN118" s="295">
        <f>IF($AN$74*V118*$X$136&lt;50,50,$AN$74*V118*$X$136)</f>
        <v>2097.6</v>
      </c>
      <c r="AO118" s="295">
        <f>IF($AO$74*V118*$X$136&lt;50,50,$AO$74*V118*$X$136)</f>
        <v>2208</v>
      </c>
      <c r="AP118" s="222"/>
    </row>
    <row r="119" spans="1:42" x14ac:dyDescent="0.15">
      <c r="A119" s="244">
        <v>1150</v>
      </c>
      <c r="B119" s="245">
        <f t="shared" si="2"/>
        <v>442</v>
      </c>
      <c r="C119" s="245">
        <f t="shared" si="2"/>
        <v>662</v>
      </c>
      <c r="D119" s="245">
        <f t="shared" si="2"/>
        <v>883</v>
      </c>
      <c r="E119" s="245">
        <f t="shared" si="2"/>
        <v>1104</v>
      </c>
      <c r="F119" s="245">
        <f t="shared" si="2"/>
        <v>1325</v>
      </c>
      <c r="G119" s="245">
        <f t="shared" si="2"/>
        <v>1546</v>
      </c>
      <c r="H119" s="245">
        <f t="shared" si="2"/>
        <v>1766</v>
      </c>
      <c r="I119" s="245">
        <f t="shared" si="2"/>
        <v>1987</v>
      </c>
      <c r="J119" s="245">
        <f t="shared" si="2"/>
        <v>2208</v>
      </c>
      <c r="K119" s="245">
        <f t="shared" si="2"/>
        <v>2429</v>
      </c>
      <c r="L119" s="245">
        <f t="shared" si="2"/>
        <v>2650</v>
      </c>
      <c r="M119" s="245">
        <f t="shared" si="2"/>
        <v>2870</v>
      </c>
      <c r="N119" s="245">
        <f t="shared" si="2"/>
        <v>3091</v>
      </c>
      <c r="O119" s="245">
        <f t="shared" si="2"/>
        <v>3312</v>
      </c>
      <c r="P119" s="245">
        <f t="shared" si="2"/>
        <v>3533</v>
      </c>
      <c r="Q119" s="245">
        <f t="shared" si="1"/>
        <v>3754</v>
      </c>
      <c r="R119" s="245">
        <f t="shared" si="1"/>
        <v>3974</v>
      </c>
      <c r="S119" s="245">
        <f t="shared" si="1"/>
        <v>4195</v>
      </c>
      <c r="T119" s="246">
        <f t="shared" si="1"/>
        <v>4416</v>
      </c>
      <c r="V119" s="239">
        <v>1150</v>
      </c>
      <c r="W119" s="295">
        <f>IF($W$74*V118*$X$137&lt;50,50,$W$74*V118*$X$137)</f>
        <v>441.59999999999997</v>
      </c>
      <c r="X119" s="295">
        <f>IF($X$74*V118*$X$137&lt;50,50,$X$74*V118*$X$137)</f>
        <v>662.4</v>
      </c>
      <c r="Y119" s="295">
        <f>IF($Y$74*V118*$X$137&lt;50,50,$Y$74*V118*$X$137)</f>
        <v>883.19999999999993</v>
      </c>
      <c r="Z119" s="295">
        <f>IF($Z$74*V118*$X$137&lt;50,50,$Z$74*V118*$X$137)</f>
        <v>1104</v>
      </c>
      <c r="AA119" s="295">
        <f>IF($AA$74*V118*$X$137&lt;50,50,$AA$74*V118*$X$137)</f>
        <v>1324.8</v>
      </c>
      <c r="AB119" s="295">
        <f>IF($AB$74*V118*$X$137&lt;50,50,$AB$74*V118*$X$137)</f>
        <v>1545.6</v>
      </c>
      <c r="AC119" s="295">
        <f>IF($AC$74*V118*$X$137&lt;50,50,$AC$74*V118*$X$137)</f>
        <v>1766.3999999999999</v>
      </c>
      <c r="AD119" s="295">
        <f>IF($AD$74*V118*$X$137&lt;50,50,$AD$74*V118*$X$137)</f>
        <v>1987.1999999999998</v>
      </c>
      <c r="AE119" s="295">
        <f>IF($AE$74*V118*$X$137&lt;50,50,$AE$74*V118*$X$137)</f>
        <v>2208</v>
      </c>
      <c r="AF119" s="295">
        <f>IF($AF$74*V118*$X$137&lt;50,50,$AF$74*V118*$X$137)</f>
        <v>2428.7999999999997</v>
      </c>
      <c r="AG119" s="295">
        <f>IF($AG$74*V118*$X$137&lt;50,50,$AG$74*V118*$X$137)</f>
        <v>2649.6</v>
      </c>
      <c r="AH119" s="295">
        <f>IF($AH$74*V118*$X$137&lt;50,50,$AH$74*V118*$X$137)</f>
        <v>2870.4</v>
      </c>
      <c r="AI119" s="295">
        <f>IF($AI$74*V118*$X$137&lt;50,50,$AI$74*V118*$X$137)</f>
        <v>3091.2</v>
      </c>
      <c r="AJ119" s="295">
        <f>IF($AJ$74*V118*$X$137&lt;50,50,$AJ$74*V118*$X$137)</f>
        <v>3312</v>
      </c>
      <c r="AK119" s="295">
        <f>IF($AK$74*V118*$X$137&lt;50,50,$AK$74*V118*$X$137)</f>
        <v>3532.7999999999997</v>
      </c>
      <c r="AL119" s="295">
        <f>IF($AL$74*V118*$X$137&lt;50,50,$AL$74*V118*$X$137)</f>
        <v>3753.6</v>
      </c>
      <c r="AM119" s="295">
        <f>IF($AM$74*V118*$X$137&lt;50,50,$AM$74*V118*$X$137)</f>
        <v>3974.3999999999996</v>
      </c>
      <c r="AN119" s="295">
        <f>IF($AN$74*V118*$X$137&lt;50,50,$AN$74*V118*$X$137)</f>
        <v>4195.2</v>
      </c>
      <c r="AO119" s="295">
        <f>IF($AO$74*V118*$X$137&lt;50,50,$AO$74*V118*$X$137)</f>
        <v>4416</v>
      </c>
      <c r="AP119" s="222"/>
    </row>
    <row r="120" spans="1:42" x14ac:dyDescent="0.15">
      <c r="A120" s="251" t="s">
        <v>22</v>
      </c>
      <c r="B120" s="248">
        <f t="shared" si="2"/>
        <v>230</v>
      </c>
      <c r="C120" s="248">
        <f t="shared" si="2"/>
        <v>346</v>
      </c>
      <c r="D120" s="248">
        <f t="shared" si="2"/>
        <v>461</v>
      </c>
      <c r="E120" s="248">
        <f t="shared" si="2"/>
        <v>576</v>
      </c>
      <c r="F120" s="248">
        <f t="shared" si="2"/>
        <v>691</v>
      </c>
      <c r="G120" s="248">
        <f t="shared" si="2"/>
        <v>806</v>
      </c>
      <c r="H120" s="248">
        <f t="shared" si="2"/>
        <v>922</v>
      </c>
      <c r="I120" s="248">
        <f t="shared" si="2"/>
        <v>1037</v>
      </c>
      <c r="J120" s="248">
        <f t="shared" si="2"/>
        <v>1152</v>
      </c>
      <c r="K120" s="248">
        <f t="shared" si="2"/>
        <v>1267</v>
      </c>
      <c r="L120" s="248">
        <f t="shared" si="2"/>
        <v>1382</v>
      </c>
      <c r="M120" s="248">
        <f t="shared" si="2"/>
        <v>1498</v>
      </c>
      <c r="N120" s="248">
        <f t="shared" si="2"/>
        <v>1613</v>
      </c>
      <c r="O120" s="248">
        <f t="shared" si="2"/>
        <v>1728</v>
      </c>
      <c r="P120" s="248">
        <f t="shared" si="2"/>
        <v>1843</v>
      </c>
      <c r="Q120" s="248">
        <f t="shared" si="1"/>
        <v>1958</v>
      </c>
      <c r="R120" s="248">
        <f t="shared" si="1"/>
        <v>2074</v>
      </c>
      <c r="S120" s="248">
        <f t="shared" si="1"/>
        <v>2189</v>
      </c>
      <c r="T120" s="249">
        <f t="shared" si="1"/>
        <v>2304</v>
      </c>
      <c r="V120" s="239">
        <v>48</v>
      </c>
      <c r="W120" s="295">
        <f>IF($W$74*V120*$X$136&lt;50,50,$W$74*V120*$X$136)</f>
        <v>230.39999999999998</v>
      </c>
      <c r="X120" s="295">
        <f>IF($X$74*V120*$X$136&lt;50,50,$X$74*V120*$X$136)</f>
        <v>345.59999999999997</v>
      </c>
      <c r="Y120" s="295">
        <f>IF($Y$74*V120*$X$136&lt;50,50,$Y$74*V120*$X$136)</f>
        <v>460.79999999999995</v>
      </c>
      <c r="Z120" s="295">
        <f>IF($Z$74*V120*$X$136&lt;50,50,$Z$74*V120*$X$136)</f>
        <v>576</v>
      </c>
      <c r="AA120" s="295">
        <f>IF($AA$74*V120*$X$136&lt;50,50,$AA$74*V120*$X$136)</f>
        <v>691.19999999999993</v>
      </c>
      <c r="AB120" s="295">
        <f>IF($AB$74*V120*$X$136&lt;50,50,$AB$74*V120*$X$136)</f>
        <v>806.4</v>
      </c>
      <c r="AC120" s="295">
        <f>IF($AC$74*V120*$X$136&lt;50,50,$AC$74*V120*$X$136)</f>
        <v>921.59999999999991</v>
      </c>
      <c r="AD120" s="295">
        <f>IF($AD$74*V120*$X$136&lt;50,50,$AD$74*V120*$X$136)</f>
        <v>1036.8</v>
      </c>
      <c r="AE120" s="295">
        <f>IF($AE$74*V120*$X$136&lt;50,50,$AE$74*V120*$X$136)</f>
        <v>1152</v>
      </c>
      <c r="AF120" s="295">
        <f>IF($AF$74*V120*$X$136&lt;50,50,$AF$74*V120*$X$136)</f>
        <v>1267.2</v>
      </c>
      <c r="AG120" s="295">
        <f>IF($AG$74*V120*$X$136&lt;50,50,$AG$74*V120*$X$136)</f>
        <v>1382.3999999999999</v>
      </c>
      <c r="AH120" s="295">
        <f>IF($AH$74*V120*$X$136&lt;50,50,$AH$74*V120*$X$136)</f>
        <v>1497.6</v>
      </c>
      <c r="AI120" s="295">
        <f>IF($AI$74*V120*$X$136&lt;50,50,$AI$74*V120*$X$136)</f>
        <v>1612.8</v>
      </c>
      <c r="AJ120" s="295">
        <f>IF($AJ$74*V120*$X$136&lt;50,50,$AJ$74*V120*$X$136)</f>
        <v>1728</v>
      </c>
      <c r="AK120" s="295">
        <f>IF($AK$74*V120*$X$136&lt;50,50,$AK$74*V120*$X$136)</f>
        <v>1843.1999999999998</v>
      </c>
      <c r="AL120" s="295">
        <f>IF($AL$74*V120*$X$136&lt;50,50,$AL$74*V120*$X$136)</f>
        <v>1958.3999999999999</v>
      </c>
      <c r="AM120" s="295">
        <f>IF($AM$74*V120*$X$136&lt;50,50,$AM$74*V120*$X$136)</f>
        <v>2073.6</v>
      </c>
      <c r="AN120" s="295">
        <f>IF($AN$74*V120*$X$136&lt;50,50,$AN$74*V120*$X$136)</f>
        <v>2188.7999999999997</v>
      </c>
      <c r="AO120" s="295">
        <f>IF($AO$74*V120*$X$136&lt;50,50,$AO$74*V120*$X$136)</f>
        <v>2304</v>
      </c>
      <c r="AP120" s="222"/>
    </row>
    <row r="121" spans="1:42" ht="13" thickBot="1" x14ac:dyDescent="0.2">
      <c r="A121" s="240">
        <v>1200</v>
      </c>
      <c r="B121" s="252">
        <f t="shared" si="2"/>
        <v>461</v>
      </c>
      <c r="C121" s="252">
        <f t="shared" si="2"/>
        <v>691</v>
      </c>
      <c r="D121" s="252">
        <f t="shared" si="2"/>
        <v>922</v>
      </c>
      <c r="E121" s="252">
        <f t="shared" si="2"/>
        <v>1152</v>
      </c>
      <c r="F121" s="252">
        <f t="shared" si="2"/>
        <v>1382</v>
      </c>
      <c r="G121" s="252">
        <f t="shared" si="2"/>
        <v>1613</v>
      </c>
      <c r="H121" s="252">
        <f t="shared" si="2"/>
        <v>1843</v>
      </c>
      <c r="I121" s="252">
        <f t="shared" si="2"/>
        <v>2074</v>
      </c>
      <c r="J121" s="252">
        <f t="shared" si="2"/>
        <v>2304</v>
      </c>
      <c r="K121" s="252">
        <f t="shared" si="2"/>
        <v>2534</v>
      </c>
      <c r="L121" s="252">
        <f t="shared" si="2"/>
        <v>2765</v>
      </c>
      <c r="M121" s="252">
        <f t="shared" si="2"/>
        <v>2995</v>
      </c>
      <c r="N121" s="252">
        <f t="shared" si="2"/>
        <v>3226</v>
      </c>
      <c r="O121" s="252">
        <f t="shared" si="2"/>
        <v>3456</v>
      </c>
      <c r="P121" s="252">
        <f t="shared" si="2"/>
        <v>3686</v>
      </c>
      <c r="Q121" s="252">
        <f t="shared" si="1"/>
        <v>3917</v>
      </c>
      <c r="R121" s="252">
        <f t="shared" si="1"/>
        <v>4147</v>
      </c>
      <c r="S121" s="252">
        <f t="shared" si="1"/>
        <v>4378</v>
      </c>
      <c r="T121" s="253">
        <f t="shared" si="1"/>
        <v>4608</v>
      </c>
      <c r="V121" s="239">
        <v>1200</v>
      </c>
      <c r="W121" s="295">
        <f>IF($W$74*V120*$X$137&lt;50,50,$W$74*V120*$X$137)</f>
        <v>460.79999999999995</v>
      </c>
      <c r="X121" s="295">
        <f>IF($X$74*V120*$X$137&lt;50,50,$X$74*V120*$X$137)</f>
        <v>691.19999999999993</v>
      </c>
      <c r="Y121" s="295">
        <f>IF($Y$74*V120*$X$137&lt;50,50,$Y$74*V120*$X$137)</f>
        <v>921.59999999999991</v>
      </c>
      <c r="Z121" s="295">
        <f>IF($Z$74*V120*$X$137&lt;50,50,$Z$74*V120*$X$137)</f>
        <v>1152</v>
      </c>
      <c r="AA121" s="295">
        <f>IF($AA$74*V120*$X$137&lt;50,50,$AA$74*V120*$X$137)</f>
        <v>1382.3999999999999</v>
      </c>
      <c r="AB121" s="295">
        <f>IF($AB$74*V120*$X$137&lt;50,50,$AB$74*V120*$X$137)</f>
        <v>1612.8</v>
      </c>
      <c r="AC121" s="295">
        <f>IF($AC$74*V120*$X$137&lt;50,50,$AC$74*V120*$X$137)</f>
        <v>1843.1999999999998</v>
      </c>
      <c r="AD121" s="295">
        <f>IF($AD$74*V120*$X$137&lt;50,50,$AD$74*V120*$X$137)</f>
        <v>2073.6</v>
      </c>
      <c r="AE121" s="295">
        <f>IF($AE$74*V120*$X$137&lt;50,50,$AE$74*V120*$X$137)</f>
        <v>2304</v>
      </c>
      <c r="AF121" s="295">
        <f>IF($AF$74*V120*$X$137&lt;50,50,$AF$74*V120*$X$137)</f>
        <v>2534.4</v>
      </c>
      <c r="AG121" s="295">
        <f>IF($AG$74*V120*$X$137&lt;50,50,$AG$74*V120*$X$137)</f>
        <v>2764.7999999999997</v>
      </c>
      <c r="AH121" s="295">
        <f>IF($AH$74*V120*$X$137&lt;50,50,$AH$74*V120*$X$137)</f>
        <v>2995.2</v>
      </c>
      <c r="AI121" s="295">
        <f>IF($AI$74*V120*$X$137&lt;50,50,$AI$74*V120*$X$137)</f>
        <v>3225.6</v>
      </c>
      <c r="AJ121" s="295">
        <f>IF($AJ$74*V120*$X$137&lt;50,50,$AJ$74*V120*$X$137)</f>
        <v>3456</v>
      </c>
      <c r="AK121" s="295">
        <f>IF($AK$74*V120*$X$137&lt;50,50,$AK$74*V120*$X$137)</f>
        <v>3686.3999999999996</v>
      </c>
      <c r="AL121" s="295">
        <f>IF($AL$74*V120*$X$137&lt;50,50,$AL$74*V120*$X$137)</f>
        <v>3916.7999999999997</v>
      </c>
      <c r="AM121" s="295">
        <f>IF($AM$74*V120*$X$137&lt;50,50,$AM$74*V120*$X$137)</f>
        <v>4147.2</v>
      </c>
      <c r="AN121" s="295">
        <f>IF($AN$74*V120*$X$137&lt;50,50,$AN$74*V120*$X$137)</f>
        <v>4377.5999999999995</v>
      </c>
      <c r="AO121" s="295">
        <f>IF($AO$74*V120*$X$137&lt;50,50,$AO$74*V120*$X$137)</f>
        <v>4608</v>
      </c>
      <c r="AP121" s="222"/>
    </row>
    <row r="122" spans="1:42" x14ac:dyDescent="0.15">
      <c r="A122" s="238" t="s">
        <v>130</v>
      </c>
      <c r="B122" s="241">
        <f t="shared" si="2"/>
        <v>240</v>
      </c>
      <c r="C122" s="241">
        <f t="shared" si="2"/>
        <v>360</v>
      </c>
      <c r="D122" s="241">
        <f t="shared" si="2"/>
        <v>480</v>
      </c>
      <c r="E122" s="241">
        <f t="shared" si="2"/>
        <v>600</v>
      </c>
      <c r="F122" s="241">
        <f t="shared" si="2"/>
        <v>720</v>
      </c>
      <c r="G122" s="241">
        <f t="shared" si="2"/>
        <v>840</v>
      </c>
      <c r="H122" s="241">
        <f t="shared" si="2"/>
        <v>960</v>
      </c>
      <c r="I122" s="241">
        <f t="shared" si="2"/>
        <v>1080</v>
      </c>
      <c r="J122" s="241">
        <f t="shared" si="2"/>
        <v>1200</v>
      </c>
      <c r="K122" s="241">
        <f t="shared" si="2"/>
        <v>1320</v>
      </c>
      <c r="L122" s="241">
        <f t="shared" si="2"/>
        <v>1440</v>
      </c>
      <c r="M122" s="241">
        <f t="shared" si="2"/>
        <v>1560</v>
      </c>
      <c r="N122" s="241">
        <f t="shared" si="2"/>
        <v>1680</v>
      </c>
      <c r="O122" s="241">
        <f t="shared" si="2"/>
        <v>1800</v>
      </c>
      <c r="P122" s="241">
        <f t="shared" si="2"/>
        <v>1920</v>
      </c>
      <c r="Q122" s="241">
        <f t="shared" si="1"/>
        <v>2040</v>
      </c>
      <c r="R122" s="241">
        <f t="shared" si="1"/>
        <v>2160</v>
      </c>
      <c r="S122" s="241">
        <f t="shared" si="1"/>
        <v>2280</v>
      </c>
      <c r="T122" s="242">
        <f t="shared" si="1"/>
        <v>2400</v>
      </c>
      <c r="V122" s="239">
        <v>50</v>
      </c>
      <c r="W122" s="295">
        <f>IF($W$74*V122*$X$136&lt;50,50,$W$74*V122*$X$136)</f>
        <v>240</v>
      </c>
      <c r="X122" s="295">
        <f>IF($X$74*V122*$X$136&lt;50,50,$X$74*V122*$X$136)</f>
        <v>360</v>
      </c>
      <c r="Y122" s="295">
        <f>IF($Y$74*V122*$X$136&lt;50,50,$Y$74*V122*$X$136)</f>
        <v>480</v>
      </c>
      <c r="Z122" s="295">
        <f>IF($Z$74*V122*$X$136&lt;50,50,$Z$74*V122*$X$136)</f>
        <v>600</v>
      </c>
      <c r="AA122" s="295">
        <f>IF($AA$74*V122*$X$136&lt;50,50,$AA$74*V122*$X$136)</f>
        <v>720</v>
      </c>
      <c r="AB122" s="295">
        <f>IF($AB$74*V122*$X$136&lt;50,50,$AB$74*V122*$X$136)</f>
        <v>840</v>
      </c>
      <c r="AC122" s="295">
        <f>IF($AC$74*V122*$X$136&lt;50,50,$AC$74*V122*$X$136)</f>
        <v>960</v>
      </c>
      <c r="AD122" s="295">
        <f>IF($AD$74*V122*$X$136&lt;50,50,$AD$74*V122*$X$136)</f>
        <v>1080</v>
      </c>
      <c r="AE122" s="295">
        <f>IF($AE$74*V122*$X$136&lt;50,50,$AE$74*V122*$X$136)</f>
        <v>1200</v>
      </c>
      <c r="AF122" s="295">
        <f>IF($AF$74*V122*$X$136&lt;50,50,$AF$74*V122*$X$136)</f>
        <v>1320</v>
      </c>
      <c r="AG122" s="295">
        <f>IF($AG$74*V122*$X$136&lt;50,50,$AG$74*V122*$X$136)</f>
        <v>1440</v>
      </c>
      <c r="AH122" s="295">
        <f>IF($AH$74*V122*$X$136&lt;50,50,$AH$74*V122*$X$136)</f>
        <v>1560</v>
      </c>
      <c r="AI122" s="295">
        <f>IF($AI$74*V122*$X$136&lt;50,50,$AI$74*V122*$X$136)</f>
        <v>1680</v>
      </c>
      <c r="AJ122" s="295">
        <f>IF($AJ$74*V122*$X$136&lt;50,50,$AJ$74*V122*$X$136)</f>
        <v>1800</v>
      </c>
      <c r="AK122" s="295">
        <f>IF($AK$74*V122*$X$136&lt;50,50,$AK$74*V122*$X$136)</f>
        <v>1920</v>
      </c>
      <c r="AL122" s="295">
        <f>IF($AL$74*V122*$X$136&lt;50,50,$AL$74*V122*$X$136)</f>
        <v>2040</v>
      </c>
      <c r="AM122" s="295">
        <f>IF($AM$74*V122*$X$136&lt;50,50,$AM$74*V122*$X$136)</f>
        <v>2160</v>
      </c>
      <c r="AN122" s="295">
        <f>IF($AN$74*V122*$X$136&lt;50,50,$AN$74*V122*$X$136)</f>
        <v>2280</v>
      </c>
      <c r="AO122" s="295">
        <f>IF($AO$74*V122*$X$136&lt;50,50,$AO$74*V122*$X$136)</f>
        <v>2400</v>
      </c>
      <c r="AP122" s="222"/>
    </row>
    <row r="123" spans="1:42" x14ac:dyDescent="0.15">
      <c r="A123" s="244">
        <v>1250</v>
      </c>
      <c r="B123" s="245">
        <f t="shared" si="2"/>
        <v>480</v>
      </c>
      <c r="C123" s="245">
        <f t="shared" si="2"/>
        <v>720</v>
      </c>
      <c r="D123" s="245">
        <f t="shared" si="2"/>
        <v>960</v>
      </c>
      <c r="E123" s="245">
        <f t="shared" si="2"/>
        <v>1200</v>
      </c>
      <c r="F123" s="245">
        <f t="shared" si="2"/>
        <v>1440</v>
      </c>
      <c r="G123" s="245">
        <f t="shared" si="2"/>
        <v>1680</v>
      </c>
      <c r="H123" s="245">
        <f t="shared" si="2"/>
        <v>1920</v>
      </c>
      <c r="I123" s="245">
        <f t="shared" si="2"/>
        <v>2160</v>
      </c>
      <c r="J123" s="245">
        <f t="shared" si="2"/>
        <v>2400</v>
      </c>
      <c r="K123" s="245">
        <f t="shared" si="2"/>
        <v>2640</v>
      </c>
      <c r="L123" s="245">
        <f t="shared" si="2"/>
        <v>2880</v>
      </c>
      <c r="M123" s="245">
        <f t="shared" si="2"/>
        <v>3120</v>
      </c>
      <c r="N123" s="245">
        <f t="shared" si="2"/>
        <v>3360</v>
      </c>
      <c r="O123" s="245">
        <f t="shared" si="2"/>
        <v>3600</v>
      </c>
      <c r="P123" s="245">
        <f t="shared" si="2"/>
        <v>3840</v>
      </c>
      <c r="Q123" s="245">
        <f t="shared" si="1"/>
        <v>4080</v>
      </c>
      <c r="R123" s="245">
        <f t="shared" si="1"/>
        <v>4320</v>
      </c>
      <c r="S123" s="245">
        <f t="shared" si="1"/>
        <v>4560</v>
      </c>
      <c r="T123" s="246">
        <f t="shared" si="1"/>
        <v>4800</v>
      </c>
      <c r="V123" s="239">
        <v>1250</v>
      </c>
      <c r="W123" s="295">
        <f>IF($W$74*V122*$X$137&lt;50,50,$W$74*V122*$X$137)</f>
        <v>480</v>
      </c>
      <c r="X123" s="295">
        <f>IF($X$74*V122*$X$137&lt;50,50,$X$74*V122*$X$137)</f>
        <v>720</v>
      </c>
      <c r="Y123" s="295">
        <f>IF($Y$74*V122*$X$137&lt;50,50,$Y$74*V122*$X$137)</f>
        <v>960</v>
      </c>
      <c r="Z123" s="295">
        <f>IF($Z$74*V122*$X$137&lt;50,50,$Z$74*V122*$X$137)</f>
        <v>1200</v>
      </c>
      <c r="AA123" s="295">
        <f>IF($AA$74*V122*$X$137&lt;50,50,$AA$74*V122*$X$137)</f>
        <v>1440</v>
      </c>
      <c r="AB123" s="295">
        <f>IF($AB$74*V122*$X$137&lt;50,50,$AB$74*V122*$X$137)</f>
        <v>1680</v>
      </c>
      <c r="AC123" s="295">
        <f>IF($AC$74*V122*$X$137&lt;50,50,$AC$74*V122*$X$137)</f>
        <v>1920</v>
      </c>
      <c r="AD123" s="295">
        <f>IF($AD$74*V122*$X$137&lt;50,50,$AD$74*V122*$X$137)</f>
        <v>2160</v>
      </c>
      <c r="AE123" s="295">
        <f>IF($AE$74*V122*$X$137&lt;50,50,$AE$74*V122*$X$137)</f>
        <v>2400</v>
      </c>
      <c r="AF123" s="295">
        <f>IF($AF$74*V122*$X$137&lt;50,50,$AF$74*V122*$X$137)</f>
        <v>2640</v>
      </c>
      <c r="AG123" s="295">
        <f>IF($AG$74*V122*$X$137&lt;50,50,$AG$74*V122*$X$137)</f>
        <v>2880</v>
      </c>
      <c r="AH123" s="295">
        <f>IF($AH$74*V122*$X$137&lt;50,50,$AH$74*V122*$X$137)</f>
        <v>3120</v>
      </c>
      <c r="AI123" s="295">
        <f>IF($AI$74*V122*$X$137&lt;50,50,$AI$74*V122*$X$137)</f>
        <v>3360</v>
      </c>
      <c r="AJ123" s="295">
        <f>IF($AJ$74*V122*$X$137&lt;50,50,$AJ$74*V122*$X$137)</f>
        <v>3600</v>
      </c>
      <c r="AK123" s="295">
        <f>IF($AK$74*V122*$X$137&lt;50,50,$AK$74*V122*$X$137)</f>
        <v>3840</v>
      </c>
      <c r="AL123" s="295">
        <f>IF($AL$74*V122*$X$137&lt;50,50,$AL$74*V122*$X$137)</f>
        <v>4080</v>
      </c>
      <c r="AM123" s="295">
        <f>IF($AM$74*V122*$X$137&lt;50,50,$AM$74*V122*$X$137)</f>
        <v>4320</v>
      </c>
      <c r="AN123" s="295">
        <f>IF($AN$74*V122*$X$137&lt;50,50,$AN$74*V122*$X$137)</f>
        <v>4560</v>
      </c>
      <c r="AO123" s="295">
        <f>IF($AO$74*V122*$X$137&lt;50,50,$AO$74*V122*$X$137)</f>
        <v>4800</v>
      </c>
      <c r="AP123" s="222"/>
    </row>
    <row r="124" spans="1:42" x14ac:dyDescent="0.15">
      <c r="A124" s="251" t="s">
        <v>131</v>
      </c>
      <c r="B124" s="248">
        <f t="shared" si="2"/>
        <v>250</v>
      </c>
      <c r="C124" s="248">
        <f t="shared" si="2"/>
        <v>374</v>
      </c>
      <c r="D124" s="248">
        <f t="shared" si="2"/>
        <v>499</v>
      </c>
      <c r="E124" s="248">
        <f t="shared" si="2"/>
        <v>624</v>
      </c>
      <c r="F124" s="248">
        <f t="shared" si="2"/>
        <v>749</v>
      </c>
      <c r="G124" s="248">
        <f t="shared" si="2"/>
        <v>874</v>
      </c>
      <c r="H124" s="248">
        <f t="shared" si="2"/>
        <v>998</v>
      </c>
      <c r="I124" s="248">
        <f t="shared" si="2"/>
        <v>1123</v>
      </c>
      <c r="J124" s="248">
        <f t="shared" si="2"/>
        <v>1248</v>
      </c>
      <c r="K124" s="248">
        <f t="shared" si="2"/>
        <v>1373</v>
      </c>
      <c r="L124" s="248">
        <f t="shared" si="2"/>
        <v>1498</v>
      </c>
      <c r="M124" s="248">
        <f t="shared" si="2"/>
        <v>1622</v>
      </c>
      <c r="N124" s="248">
        <f t="shared" si="2"/>
        <v>1747</v>
      </c>
      <c r="O124" s="248">
        <f t="shared" si="2"/>
        <v>1872</v>
      </c>
      <c r="P124" s="248">
        <f t="shared" si="2"/>
        <v>1997</v>
      </c>
      <c r="Q124" s="248">
        <f t="shared" si="1"/>
        <v>2122</v>
      </c>
      <c r="R124" s="248">
        <f t="shared" si="1"/>
        <v>2246</v>
      </c>
      <c r="S124" s="248">
        <f t="shared" si="1"/>
        <v>2371</v>
      </c>
      <c r="T124" s="249">
        <f t="shared" si="1"/>
        <v>2496</v>
      </c>
      <c r="V124" s="239">
        <v>52</v>
      </c>
      <c r="W124" s="295">
        <f>IF($W$74*V124*$X$136&lt;50,50,$W$74*V124*$X$136)</f>
        <v>249.6</v>
      </c>
      <c r="X124" s="295">
        <f>IF($X$74*V124*$X$136&lt;50,50,$X$74*V124*$X$136)</f>
        <v>374.4</v>
      </c>
      <c r="Y124" s="295">
        <f>IF($Y$74*V124*$X$136&lt;50,50,$Y$74*V124*$X$136)</f>
        <v>499.2</v>
      </c>
      <c r="Z124" s="295">
        <f>IF($Z$74*V124*$X$136&lt;50,50,$Z$74*V124*$X$136)</f>
        <v>624</v>
      </c>
      <c r="AA124" s="295">
        <f>IF($AA$74*V124*$X$136&lt;50,50,$AA$74*V124*$X$136)</f>
        <v>748.8</v>
      </c>
      <c r="AB124" s="295">
        <f>IF($AB$74*V124*$X$136&lt;50,50,$AB$74*V124*$X$136)</f>
        <v>873.6</v>
      </c>
      <c r="AC124" s="295">
        <f>IF($AC$74*V124*$X$136&lt;50,50,$AC$74*V124*$X$136)</f>
        <v>998.4</v>
      </c>
      <c r="AD124" s="295">
        <f>IF($AD$74*V124*$X$136&lt;50,50,$AD$74*V124*$X$136)</f>
        <v>1123.2</v>
      </c>
      <c r="AE124" s="295">
        <f>IF($AE$74*V124*$X$136&lt;50,50,$AE$74*V124*$X$136)</f>
        <v>1248</v>
      </c>
      <c r="AF124" s="295">
        <f>IF($AF$74*V124*$X$136&lt;50,50,$AF$74*V124*$X$136)</f>
        <v>1372.8</v>
      </c>
      <c r="AG124" s="295">
        <f>IF($AG$74*V124*$X$136&lt;50,50,$AG$74*V124*$X$136)</f>
        <v>1497.6</v>
      </c>
      <c r="AH124" s="295">
        <f>IF($AH$74*V124*$X$136&lt;50,50,$AH$74*V124*$X$136)</f>
        <v>1622.3999999999999</v>
      </c>
      <c r="AI124" s="295">
        <f>IF($AI$74*V124*$X$136&lt;50,50,$AI$74*V124*$X$136)</f>
        <v>1747.2</v>
      </c>
      <c r="AJ124" s="295">
        <f>IF($AJ$74*V124*$X$136&lt;50,50,$AJ$74*V124*$X$136)</f>
        <v>1872</v>
      </c>
      <c r="AK124" s="295">
        <f>IF($AK$74*V124*$X$136&lt;50,50,$AK$74*V124*$X$136)</f>
        <v>1996.8</v>
      </c>
      <c r="AL124" s="295">
        <f>IF($AL$74*V124*$X$136&lt;50,50,$AL$74*V124*$X$136)</f>
        <v>2121.6</v>
      </c>
      <c r="AM124" s="295">
        <f>IF($AM$74*V124*$X$136&lt;50,50,$AM$74*V124*$X$136)</f>
        <v>2246.4</v>
      </c>
      <c r="AN124" s="295">
        <f>IF($AN$74*V124*$X$136&lt;50,50,$AN$74*V124*$X$136)</f>
        <v>2371.1999999999998</v>
      </c>
      <c r="AO124" s="295">
        <f>IF($AO$74*V124*$X$136&lt;50,50,$AO$74*V124*$X$136)</f>
        <v>2496</v>
      </c>
      <c r="AP124" s="222"/>
    </row>
    <row r="125" spans="1:42" x14ac:dyDescent="0.15">
      <c r="A125" s="244">
        <v>1300</v>
      </c>
      <c r="B125" s="245">
        <f t="shared" ref="B125:P133" si="3">ROUND(W125*$T$76,0)</f>
        <v>499</v>
      </c>
      <c r="C125" s="245">
        <f t="shared" si="3"/>
        <v>749</v>
      </c>
      <c r="D125" s="245">
        <f t="shared" si="3"/>
        <v>998</v>
      </c>
      <c r="E125" s="245">
        <f t="shared" si="3"/>
        <v>1248</v>
      </c>
      <c r="F125" s="245">
        <f t="shared" si="3"/>
        <v>1498</v>
      </c>
      <c r="G125" s="245">
        <f t="shared" si="3"/>
        <v>1747</v>
      </c>
      <c r="H125" s="245">
        <f t="shared" si="3"/>
        <v>1997</v>
      </c>
      <c r="I125" s="245">
        <f t="shared" si="3"/>
        <v>2246</v>
      </c>
      <c r="J125" s="245">
        <f t="shared" si="3"/>
        <v>2496</v>
      </c>
      <c r="K125" s="245">
        <f t="shared" si="3"/>
        <v>2746</v>
      </c>
      <c r="L125" s="245">
        <f t="shared" si="3"/>
        <v>2995</v>
      </c>
      <c r="M125" s="245">
        <f t="shared" si="3"/>
        <v>3245</v>
      </c>
      <c r="N125" s="245">
        <f t="shared" si="3"/>
        <v>3494</v>
      </c>
      <c r="O125" s="245">
        <f t="shared" si="3"/>
        <v>3744</v>
      </c>
      <c r="P125" s="245">
        <f t="shared" si="3"/>
        <v>3994</v>
      </c>
      <c r="Q125" s="245">
        <f t="shared" si="1"/>
        <v>4243</v>
      </c>
      <c r="R125" s="245">
        <f t="shared" si="1"/>
        <v>4493</v>
      </c>
      <c r="S125" s="245">
        <f t="shared" si="1"/>
        <v>4742</v>
      </c>
      <c r="T125" s="246">
        <f t="shared" si="1"/>
        <v>4992</v>
      </c>
      <c r="V125" s="239">
        <v>1300</v>
      </c>
      <c r="W125" s="295">
        <f>IF($W$74*V124*$X$137&lt;50,50,$W$74*V124*$X$137)</f>
        <v>499.2</v>
      </c>
      <c r="X125" s="295">
        <f>IF($X$74*V124*$X$137&lt;50,50,$X$74*V124*$X$137)</f>
        <v>748.8</v>
      </c>
      <c r="Y125" s="295">
        <f>IF($Y$74*V124*$X$137&lt;50,50,$Y$74*V124*$X$137)</f>
        <v>998.4</v>
      </c>
      <c r="Z125" s="295">
        <f>IF($Z$74*V124*$X$137&lt;50,50,$Z$74*V124*$X$137)</f>
        <v>1248</v>
      </c>
      <c r="AA125" s="295">
        <f>IF($AA$74*V124*$X$137&lt;50,50,$AA$74*V124*$X$137)</f>
        <v>1497.6</v>
      </c>
      <c r="AB125" s="295">
        <f>IF($AB$74*V124*$X$137&lt;50,50,$AB$74*V124*$X$137)</f>
        <v>1747.2</v>
      </c>
      <c r="AC125" s="295">
        <f>IF($AC$74*V124*$X$137&lt;50,50,$AC$74*V124*$X$137)</f>
        <v>1996.8</v>
      </c>
      <c r="AD125" s="295">
        <f>IF($AD$74*V124*$X$137&lt;50,50,$AD$74*V124*$X$137)</f>
        <v>2246.4</v>
      </c>
      <c r="AE125" s="295">
        <f>IF($AE$74*V124*$X$137&lt;50,50,$AE$74*V124*$X$137)</f>
        <v>2496</v>
      </c>
      <c r="AF125" s="295">
        <f>IF($AF$74*V124*$X$137&lt;50,50,$AF$74*V124*$X$137)</f>
        <v>2745.6</v>
      </c>
      <c r="AG125" s="295">
        <f>IF($AG$74*V124*$X$137&lt;50,50,$AG$74*V124*$X$137)</f>
        <v>2995.2</v>
      </c>
      <c r="AH125" s="295">
        <f>IF($AH$74*V124*$X$137&lt;50,50,$AH$74*V124*$X$137)</f>
        <v>3244.7999999999997</v>
      </c>
      <c r="AI125" s="295">
        <f>IF($AI$74*V124*$X$137&lt;50,50,$AI$74*V124*$X$137)</f>
        <v>3494.4</v>
      </c>
      <c r="AJ125" s="295">
        <f>IF($AJ$74*V124*$X$137&lt;50,50,$AJ$74*V124*$X$137)</f>
        <v>3744</v>
      </c>
      <c r="AK125" s="295">
        <f>IF($AK$74*V124*$X$137&lt;50,50,$AK$74*V124*$X$137)</f>
        <v>3993.6</v>
      </c>
      <c r="AL125" s="295">
        <f>IF($AL$74*V124*$X$137&lt;50,50,$AL$74*V124*$X$137)</f>
        <v>4243.2</v>
      </c>
      <c r="AM125" s="295">
        <f>IF($AM$74*V124*$X$137&lt;50,50,$AM$74*V124*$X$137)</f>
        <v>4492.8</v>
      </c>
      <c r="AN125" s="295">
        <f>IF($AN$74*V124*$X$137&lt;50,50,$AN$74*V124*$X$137)</f>
        <v>4742.3999999999996</v>
      </c>
      <c r="AO125" s="295">
        <f>IF($AO$74*V124*$X$137&lt;50,50,$AO$74*V124*$X$137)</f>
        <v>4992</v>
      </c>
      <c r="AP125" s="222"/>
    </row>
    <row r="126" spans="1:42" x14ac:dyDescent="0.15">
      <c r="A126" s="251" t="s">
        <v>132</v>
      </c>
      <c r="B126" s="248">
        <f t="shared" si="3"/>
        <v>259</v>
      </c>
      <c r="C126" s="248">
        <f t="shared" si="3"/>
        <v>389</v>
      </c>
      <c r="D126" s="248">
        <f t="shared" si="3"/>
        <v>518</v>
      </c>
      <c r="E126" s="248">
        <f t="shared" si="3"/>
        <v>648</v>
      </c>
      <c r="F126" s="248">
        <f t="shared" si="3"/>
        <v>778</v>
      </c>
      <c r="G126" s="248">
        <f t="shared" si="3"/>
        <v>907</v>
      </c>
      <c r="H126" s="248">
        <f t="shared" si="3"/>
        <v>1037</v>
      </c>
      <c r="I126" s="248">
        <f t="shared" si="3"/>
        <v>1166</v>
      </c>
      <c r="J126" s="248">
        <f t="shared" si="3"/>
        <v>1296</v>
      </c>
      <c r="K126" s="248">
        <f t="shared" si="3"/>
        <v>1426</v>
      </c>
      <c r="L126" s="248">
        <f t="shared" si="3"/>
        <v>1555</v>
      </c>
      <c r="M126" s="248">
        <f t="shared" si="3"/>
        <v>1685</v>
      </c>
      <c r="N126" s="248">
        <f t="shared" si="3"/>
        <v>1814</v>
      </c>
      <c r="O126" s="248">
        <f t="shared" si="3"/>
        <v>1944</v>
      </c>
      <c r="P126" s="248">
        <f t="shared" si="3"/>
        <v>2074</v>
      </c>
      <c r="Q126" s="248">
        <f t="shared" si="1"/>
        <v>2203</v>
      </c>
      <c r="R126" s="248">
        <f t="shared" si="1"/>
        <v>2333</v>
      </c>
      <c r="S126" s="248">
        <f t="shared" si="1"/>
        <v>2462</v>
      </c>
      <c r="T126" s="249">
        <f t="shared" si="1"/>
        <v>2592</v>
      </c>
      <c r="V126" s="239">
        <v>54</v>
      </c>
      <c r="W126" s="295">
        <f>IF($W$74*V126*$X$136&lt;50,50,$W$74*V126*$X$136)</f>
        <v>259.2</v>
      </c>
      <c r="X126" s="295">
        <f>IF($X$74*V126*$X$136&lt;50,50,$X$74*V126*$X$136)</f>
        <v>388.8</v>
      </c>
      <c r="Y126" s="295">
        <f>IF($Y$74*V126*$X$136&lt;50,50,$Y$74*V126*$X$136)</f>
        <v>518.4</v>
      </c>
      <c r="Z126" s="295">
        <f>IF($Z$74*V126*$X$136&lt;50,50,$Z$74*V126*$X$136)</f>
        <v>648</v>
      </c>
      <c r="AA126" s="295">
        <f>IF($AA$74*V126*$X$136&lt;50,50,$AA$74*V126*$X$136)</f>
        <v>777.6</v>
      </c>
      <c r="AB126" s="295">
        <f>IF($AB$74*V126*$X$136&lt;50,50,$AB$74*V126*$X$136)</f>
        <v>907.19999999999993</v>
      </c>
      <c r="AC126" s="295">
        <f>IF($AC$74*V126*$X$136&lt;50,50,$AC$74*V126*$X$136)</f>
        <v>1036.8</v>
      </c>
      <c r="AD126" s="295">
        <f>IF($AD$74*V126*$X$136&lt;50,50,$AD$74*V126*$X$136)</f>
        <v>1166.3999999999999</v>
      </c>
      <c r="AE126" s="295">
        <f>IF($AE$74*V126*$X$136&lt;50,50,$AE$74*V126*$X$136)</f>
        <v>1296</v>
      </c>
      <c r="AF126" s="295">
        <f>IF($AF$74*V126*$X$136&lt;50,50,$AF$74*V126*$X$136)</f>
        <v>1425.6</v>
      </c>
      <c r="AG126" s="295">
        <f>IF($AG$74*V126*$X$136&lt;50,50,$AG$74*V126*$X$136)</f>
        <v>1555.2</v>
      </c>
      <c r="AH126" s="295">
        <f>IF($AH$74*V126*$X$136&lt;50,50,$AH$74*V126*$X$136)</f>
        <v>1684.8</v>
      </c>
      <c r="AI126" s="295">
        <f>IF($AI$74*V126*$X$136&lt;50,50,$AI$74*V126*$X$136)</f>
        <v>1814.3999999999999</v>
      </c>
      <c r="AJ126" s="295">
        <f>IF($AJ$74*V126*$X$136&lt;50,50,$AJ$74*V126*$X$136)</f>
        <v>1944</v>
      </c>
      <c r="AK126" s="295">
        <f>IF($AK$74*V126*$X$136&lt;50,50,$AK$74*V126*$X$136)</f>
        <v>2073.6</v>
      </c>
      <c r="AL126" s="295">
        <f>IF($AL$74*V126*$X$136&lt;50,50,$AL$74*V126*$X$136)</f>
        <v>2203.1999999999998</v>
      </c>
      <c r="AM126" s="295">
        <f>IF($AM$74*V126*$X$136&lt;50,50,$AM$74*V126*$X$136)</f>
        <v>2332.7999999999997</v>
      </c>
      <c r="AN126" s="295">
        <f>IF($AN$74*V126*$X$136&lt;50,50,$AN$74*V126*$X$136)</f>
        <v>2462.4</v>
      </c>
      <c r="AO126" s="295">
        <f>IF($AO$74*V126*$X$136&lt;50,50,$AO$74*V126*$X$136)</f>
        <v>2592</v>
      </c>
      <c r="AP126" s="222"/>
    </row>
    <row r="127" spans="1:42" x14ac:dyDescent="0.15">
      <c r="A127" s="244">
        <v>1350</v>
      </c>
      <c r="B127" s="245">
        <f t="shared" si="3"/>
        <v>518</v>
      </c>
      <c r="C127" s="245">
        <f t="shared" si="3"/>
        <v>778</v>
      </c>
      <c r="D127" s="245">
        <f t="shared" si="3"/>
        <v>1037</v>
      </c>
      <c r="E127" s="245">
        <f t="shared" si="3"/>
        <v>1296</v>
      </c>
      <c r="F127" s="245">
        <f t="shared" si="3"/>
        <v>1555</v>
      </c>
      <c r="G127" s="245">
        <f t="shared" si="3"/>
        <v>1814</v>
      </c>
      <c r="H127" s="245">
        <f t="shared" si="3"/>
        <v>2074</v>
      </c>
      <c r="I127" s="245">
        <f t="shared" si="3"/>
        <v>2333</v>
      </c>
      <c r="J127" s="245">
        <f t="shared" si="3"/>
        <v>2592</v>
      </c>
      <c r="K127" s="245">
        <f t="shared" si="3"/>
        <v>2851</v>
      </c>
      <c r="L127" s="245">
        <f t="shared" si="3"/>
        <v>3110</v>
      </c>
      <c r="M127" s="245">
        <f t="shared" si="3"/>
        <v>3370</v>
      </c>
      <c r="N127" s="245">
        <f t="shared" si="3"/>
        <v>3629</v>
      </c>
      <c r="O127" s="245">
        <f t="shared" si="3"/>
        <v>3888</v>
      </c>
      <c r="P127" s="245">
        <f t="shared" si="3"/>
        <v>4147</v>
      </c>
      <c r="Q127" s="245">
        <f t="shared" si="1"/>
        <v>4406</v>
      </c>
      <c r="R127" s="245">
        <f t="shared" si="1"/>
        <v>4666</v>
      </c>
      <c r="S127" s="245">
        <f t="shared" si="1"/>
        <v>4925</v>
      </c>
      <c r="T127" s="246">
        <f t="shared" si="1"/>
        <v>5184</v>
      </c>
      <c r="V127" s="239">
        <v>1350</v>
      </c>
      <c r="W127" s="295">
        <f>IF($W$74*V126*$X$137&lt;50,50,$W$74*V126*$X$137)</f>
        <v>518.4</v>
      </c>
      <c r="X127" s="295">
        <f>IF($X$74*V126*$X$137&lt;50,50,$X$74*V126*$X$137)</f>
        <v>777.6</v>
      </c>
      <c r="Y127" s="295">
        <f>IF($Y$74*V126*$X$137&lt;50,50,$Y$74*V126*$X$137)</f>
        <v>1036.8</v>
      </c>
      <c r="Z127" s="295">
        <f>IF($Z$74*V126*$X$137&lt;50,50,$Z$74*V126*$X$137)</f>
        <v>1296</v>
      </c>
      <c r="AA127" s="295">
        <f>IF($AA$74*V126*$X$137&lt;50,50,$AA$74*V126*$X$137)</f>
        <v>1555.2</v>
      </c>
      <c r="AB127" s="295">
        <f>IF($AB$74*V126*$X$137&lt;50,50,$AB$74*V126*$X$137)</f>
        <v>1814.3999999999999</v>
      </c>
      <c r="AC127" s="295">
        <f>IF($AC$74*V126*$X$137&lt;50,50,$AC$74*V126*$X$137)</f>
        <v>2073.6</v>
      </c>
      <c r="AD127" s="295">
        <f>IF($AD$74*V126*$X$137&lt;50,50,$AD$74*V126*$X$137)</f>
        <v>2332.7999999999997</v>
      </c>
      <c r="AE127" s="295">
        <f>IF($AE$74*V126*$X$137&lt;50,50,$AE$74*V126*$X$137)</f>
        <v>2592</v>
      </c>
      <c r="AF127" s="295">
        <f>IF($AF$74*V126*$X$137&lt;50,50,$AF$74*V126*$X$137)</f>
        <v>2851.2</v>
      </c>
      <c r="AG127" s="295">
        <f>IF($AG$74*V126*$X$137&lt;50,50,$AG$74*V126*$X$137)</f>
        <v>3110.4</v>
      </c>
      <c r="AH127" s="295">
        <f>IF($AH$74*V126*$X$137&lt;50,50,$AH$74*V126*$X$137)</f>
        <v>3369.6</v>
      </c>
      <c r="AI127" s="295">
        <f>IF($AI$74*V126*$X$137&lt;50,50,$AI$74*V126*$X$137)</f>
        <v>3628.7999999999997</v>
      </c>
      <c r="AJ127" s="295">
        <f>IF($AJ$74*V126*$X$137&lt;50,50,$AJ$74*V126*$X$137)</f>
        <v>3888</v>
      </c>
      <c r="AK127" s="295">
        <f>IF($AK$74*V126*$X$137&lt;50,50,$AK$74*V126*$X$137)</f>
        <v>4147.2</v>
      </c>
      <c r="AL127" s="295">
        <f>IF($AL$74*V126*$X$137&lt;50,50,$AL$74*V126*$X$137)</f>
        <v>4406.3999999999996</v>
      </c>
      <c r="AM127" s="295">
        <f>IF($AM$74*V126*$X$137&lt;50,50,$AM$74*V126*$X$137)</f>
        <v>4665.5999999999995</v>
      </c>
      <c r="AN127" s="295">
        <f>IF($AN$74*V126*$X$137&lt;50,50,$AN$74*V126*$X$137)</f>
        <v>4924.8</v>
      </c>
      <c r="AO127" s="295">
        <f>IF($AO$74*V126*$X$137&lt;50,50,$AO$74*V126*$X$137)</f>
        <v>5184</v>
      </c>
      <c r="AP127" s="222"/>
    </row>
    <row r="128" spans="1:42" x14ac:dyDescent="0.15">
      <c r="A128" s="251" t="s">
        <v>133</v>
      </c>
      <c r="B128" s="248">
        <f t="shared" si="3"/>
        <v>269</v>
      </c>
      <c r="C128" s="248">
        <f t="shared" si="3"/>
        <v>403</v>
      </c>
      <c r="D128" s="248">
        <f t="shared" si="3"/>
        <v>538</v>
      </c>
      <c r="E128" s="248">
        <f t="shared" si="3"/>
        <v>672</v>
      </c>
      <c r="F128" s="248">
        <f t="shared" si="3"/>
        <v>806</v>
      </c>
      <c r="G128" s="248">
        <f t="shared" si="3"/>
        <v>941</v>
      </c>
      <c r="H128" s="248">
        <f t="shared" si="3"/>
        <v>1075</v>
      </c>
      <c r="I128" s="248">
        <f t="shared" si="3"/>
        <v>1210</v>
      </c>
      <c r="J128" s="248">
        <f t="shared" si="3"/>
        <v>1344</v>
      </c>
      <c r="K128" s="248">
        <f t="shared" si="3"/>
        <v>1478</v>
      </c>
      <c r="L128" s="248">
        <f t="shared" si="3"/>
        <v>1613</v>
      </c>
      <c r="M128" s="248">
        <f t="shared" si="3"/>
        <v>1747</v>
      </c>
      <c r="N128" s="248">
        <f t="shared" si="3"/>
        <v>1882</v>
      </c>
      <c r="O128" s="248">
        <f t="shared" si="3"/>
        <v>2016</v>
      </c>
      <c r="P128" s="248">
        <f t="shared" si="3"/>
        <v>2150</v>
      </c>
      <c r="Q128" s="248">
        <f t="shared" si="1"/>
        <v>2285</v>
      </c>
      <c r="R128" s="248">
        <f t="shared" si="1"/>
        <v>2419</v>
      </c>
      <c r="S128" s="248">
        <f t="shared" si="1"/>
        <v>2554</v>
      </c>
      <c r="T128" s="249">
        <f t="shared" si="1"/>
        <v>2688</v>
      </c>
      <c r="V128" s="239">
        <v>56</v>
      </c>
      <c r="W128" s="295">
        <f>IF($W$74*V128*$X$136&lt;50,50,$W$74*V128*$X$136)</f>
        <v>268.8</v>
      </c>
      <c r="X128" s="295">
        <f>IF($X$74*V128*$X$136&lt;50,50,$X$74*V128*$X$136)</f>
        <v>403.2</v>
      </c>
      <c r="Y128" s="295">
        <f>IF($Y$74*V128*$X$136&lt;50,50,$Y$74*V128*$X$136)</f>
        <v>537.6</v>
      </c>
      <c r="Z128" s="295">
        <f>IF($Z$74*V128*$X$136&lt;50,50,$Z$74*V128*$X$136)</f>
        <v>672</v>
      </c>
      <c r="AA128" s="295">
        <f>IF($AA$74*V128*$X$136&lt;50,50,$AA$74*V128*$X$136)</f>
        <v>806.4</v>
      </c>
      <c r="AB128" s="295">
        <f>IF($AB$74*V128*$X$136&lt;50,50,$AB$74*V128*$X$136)</f>
        <v>940.8</v>
      </c>
      <c r="AC128" s="295">
        <f>IF($AC$74*V128*$X$136&lt;50,50,$AC$74*V128*$X$136)</f>
        <v>1075.2</v>
      </c>
      <c r="AD128" s="295">
        <f>IF($AD$74*V128*$X$136&lt;50,50,$AD$74*V128*$X$136)</f>
        <v>1209.5999999999999</v>
      </c>
      <c r="AE128" s="295">
        <f>IF($AE$74*V128*$X$136&lt;50,50,$AE$74*V128*$X$136)</f>
        <v>1344</v>
      </c>
      <c r="AF128" s="295">
        <f>IF($AF$74*V128*$X$136&lt;50,50,$AF$74*V128*$X$136)</f>
        <v>1478.3999999999999</v>
      </c>
      <c r="AG128" s="295">
        <f>IF($AG$74*V128*$X$136&lt;50,50,$AG$74*V128*$X$136)</f>
        <v>1612.8</v>
      </c>
      <c r="AH128" s="295">
        <f>IF($AH$74*V128*$X$136&lt;50,50,$AH$74*V128*$X$136)</f>
        <v>1747.2</v>
      </c>
      <c r="AI128" s="295">
        <f>IF($AI$74*V128*$X$136&lt;50,50,$AI$74*V128*$X$136)</f>
        <v>1881.6</v>
      </c>
      <c r="AJ128" s="295">
        <f>IF($AJ$74*V128*$X$136&lt;50,50,$AJ$74*V128*$X$136)</f>
        <v>2016</v>
      </c>
      <c r="AK128" s="295">
        <f>IF($AK$74*V128*$X$136&lt;50,50,$AK$74*V128*$X$136)</f>
        <v>2150.4</v>
      </c>
      <c r="AL128" s="295">
        <f>IF($AL$74*V128*$X$136&lt;50,50,$AL$74*V128*$X$136)</f>
        <v>2284.7999999999997</v>
      </c>
      <c r="AM128" s="295">
        <f>IF($AM$74*V128*$X$136&lt;50,50,$AM$74*V128*$X$136)</f>
        <v>2419.1999999999998</v>
      </c>
      <c r="AN128" s="295">
        <f>IF($AN$74*V128*$X$136&lt;50,50,$AN$74*V128*$X$136)</f>
        <v>2553.6</v>
      </c>
      <c r="AO128" s="295">
        <f>IF($AO$74*V128*$X$136&lt;50,50,$AO$74*V128*$X$136)</f>
        <v>2688</v>
      </c>
      <c r="AP128" s="222"/>
    </row>
    <row r="129" spans="1:45" x14ac:dyDescent="0.15">
      <c r="A129" s="244">
        <v>1400</v>
      </c>
      <c r="B129" s="245">
        <f t="shared" si="3"/>
        <v>538</v>
      </c>
      <c r="C129" s="245">
        <f t="shared" si="3"/>
        <v>806</v>
      </c>
      <c r="D129" s="245">
        <f t="shared" si="3"/>
        <v>1075</v>
      </c>
      <c r="E129" s="245">
        <f t="shared" si="3"/>
        <v>1344</v>
      </c>
      <c r="F129" s="245">
        <f t="shared" si="3"/>
        <v>1613</v>
      </c>
      <c r="G129" s="245">
        <f t="shared" si="3"/>
        <v>1882</v>
      </c>
      <c r="H129" s="245">
        <f t="shared" si="3"/>
        <v>2150</v>
      </c>
      <c r="I129" s="245">
        <f t="shared" si="3"/>
        <v>2419</v>
      </c>
      <c r="J129" s="245">
        <f t="shared" si="3"/>
        <v>2688</v>
      </c>
      <c r="K129" s="245">
        <f t="shared" si="3"/>
        <v>2957</v>
      </c>
      <c r="L129" s="245">
        <f t="shared" si="3"/>
        <v>3226</v>
      </c>
      <c r="M129" s="245">
        <f t="shared" si="3"/>
        <v>3494</v>
      </c>
      <c r="N129" s="245">
        <f t="shared" si="3"/>
        <v>3763</v>
      </c>
      <c r="O129" s="245">
        <f t="shared" si="3"/>
        <v>4032</v>
      </c>
      <c r="P129" s="245">
        <f t="shared" si="3"/>
        <v>4301</v>
      </c>
      <c r="Q129" s="245">
        <f t="shared" si="1"/>
        <v>4570</v>
      </c>
      <c r="R129" s="245">
        <f t="shared" si="1"/>
        <v>4838</v>
      </c>
      <c r="S129" s="245">
        <f t="shared" si="1"/>
        <v>5107</v>
      </c>
      <c r="T129" s="246">
        <f t="shared" si="1"/>
        <v>5376</v>
      </c>
      <c r="V129" s="239">
        <v>1400</v>
      </c>
      <c r="W129" s="295">
        <f>IF($W$74*V128*$X$137&lt;50,50,$W$74*V128*$X$137)</f>
        <v>537.6</v>
      </c>
      <c r="X129" s="295">
        <f>IF($X$74*V128*$X$137&lt;50,50,$X$74*V128*$X$137)</f>
        <v>806.4</v>
      </c>
      <c r="Y129" s="295">
        <f>IF($Y$74*V128*$X$137&lt;50,50,$Y$74*V128*$X$137)</f>
        <v>1075.2</v>
      </c>
      <c r="Z129" s="295">
        <f>IF($Z$74*V128*$X$137&lt;50,50,$Z$74*V128*$X$137)</f>
        <v>1344</v>
      </c>
      <c r="AA129" s="295">
        <f>IF($AA$74*V128*$X$137&lt;50,50,$AA$74*V128*$X$137)</f>
        <v>1612.8</v>
      </c>
      <c r="AB129" s="295">
        <f>IF($AB$74*V128*$X$137&lt;50,50,$AB$74*V128*$X$137)</f>
        <v>1881.6</v>
      </c>
      <c r="AC129" s="295">
        <f>IF($AC$74*V128*$X$137&lt;50,50,$AC$74*V128*$X$137)</f>
        <v>2150.4</v>
      </c>
      <c r="AD129" s="295">
        <f>IF($AD$74*V128*$X$137&lt;50,50,$AD$74*V128*$X$137)</f>
        <v>2419.1999999999998</v>
      </c>
      <c r="AE129" s="295">
        <f>IF($AE$74*V128*$X$137&lt;50,50,$AE$74*V128*$X$137)</f>
        <v>2688</v>
      </c>
      <c r="AF129" s="295">
        <f>IF($AF$74*V128*$X$137&lt;50,50,$AF$74*V128*$X$137)</f>
        <v>2956.7999999999997</v>
      </c>
      <c r="AG129" s="295">
        <f>IF($AG$74*V128*$X$137&lt;50,50,$AG$74*V128*$X$137)</f>
        <v>3225.6</v>
      </c>
      <c r="AH129" s="295">
        <f>IF($AH$74*V128*$X$137&lt;50,50,$AH$74*V128*$X$137)</f>
        <v>3494.4</v>
      </c>
      <c r="AI129" s="295">
        <f>IF($AI$74*V128*$X$137&lt;50,50,$AI$74*V128*$X$137)</f>
        <v>3763.2</v>
      </c>
      <c r="AJ129" s="295">
        <f>IF($AJ$74*V128*$X$137&lt;50,50,$AJ$74*V128*$X$137)</f>
        <v>4032</v>
      </c>
      <c r="AK129" s="295">
        <f>IF($AK$74*V128*$X$137&lt;50,50,$AK$74*V128*$X$137)</f>
        <v>4300.8</v>
      </c>
      <c r="AL129" s="295">
        <f>IF($AL$74*V128*$X$137&lt;50,50,$AL$74*V128*$X$137)</f>
        <v>4569.5999999999995</v>
      </c>
      <c r="AM129" s="295">
        <f>IF($AM$74*V128*$X$137&lt;50,50,$AM$74*V128*$X$137)</f>
        <v>4838.3999999999996</v>
      </c>
      <c r="AN129" s="295">
        <f>IF($AN$74*V128*$X$137&lt;50,50,$AN$74*V128*$X$137)</f>
        <v>5107.2</v>
      </c>
      <c r="AO129" s="295">
        <f>IF($AO$74*V128*$X$137&lt;50,50,$AO$74*V128*$X$137)</f>
        <v>5376</v>
      </c>
      <c r="AP129" s="222"/>
    </row>
    <row r="130" spans="1:45" x14ac:dyDescent="0.15">
      <c r="A130" s="251" t="s">
        <v>134</v>
      </c>
      <c r="B130" s="248">
        <f t="shared" si="3"/>
        <v>278</v>
      </c>
      <c r="C130" s="248">
        <f t="shared" si="3"/>
        <v>418</v>
      </c>
      <c r="D130" s="248">
        <f t="shared" si="3"/>
        <v>557</v>
      </c>
      <c r="E130" s="248">
        <f t="shared" si="3"/>
        <v>696</v>
      </c>
      <c r="F130" s="248">
        <f t="shared" si="3"/>
        <v>835</v>
      </c>
      <c r="G130" s="248">
        <f t="shared" si="3"/>
        <v>974</v>
      </c>
      <c r="H130" s="248">
        <f t="shared" si="3"/>
        <v>1114</v>
      </c>
      <c r="I130" s="248">
        <f t="shared" si="3"/>
        <v>1253</v>
      </c>
      <c r="J130" s="248">
        <f t="shared" si="3"/>
        <v>1392</v>
      </c>
      <c r="K130" s="248">
        <f t="shared" si="3"/>
        <v>1531</v>
      </c>
      <c r="L130" s="248">
        <f t="shared" si="3"/>
        <v>1670</v>
      </c>
      <c r="M130" s="248">
        <f t="shared" si="3"/>
        <v>1810</v>
      </c>
      <c r="N130" s="248">
        <f t="shared" si="3"/>
        <v>1949</v>
      </c>
      <c r="O130" s="248">
        <f t="shared" si="3"/>
        <v>2088</v>
      </c>
      <c r="P130" s="248">
        <f t="shared" si="3"/>
        <v>2227</v>
      </c>
      <c r="Q130" s="248">
        <f t="shared" si="1"/>
        <v>2366</v>
      </c>
      <c r="R130" s="248">
        <f t="shared" si="1"/>
        <v>2506</v>
      </c>
      <c r="S130" s="248">
        <f t="shared" si="1"/>
        <v>2645</v>
      </c>
      <c r="T130" s="249">
        <f t="shared" si="1"/>
        <v>2784</v>
      </c>
      <c r="V130" s="239">
        <v>58</v>
      </c>
      <c r="W130" s="295">
        <f>IF($W$74*V130*$X$136&lt;50,50,$W$74*V130*$X$136)</f>
        <v>278.39999999999998</v>
      </c>
      <c r="X130" s="295">
        <f>IF($X$74*V130*$X$136&lt;50,50,$X$74*V130*$X$136)</f>
        <v>417.59999999999997</v>
      </c>
      <c r="Y130" s="295">
        <f>IF($Y$74*V130*$X$136&lt;50,50,$Y$74*V130*$X$136)</f>
        <v>556.79999999999995</v>
      </c>
      <c r="Z130" s="295">
        <f>IF($Z$74*V130*$X$136&lt;50,50,$Z$74*V130*$X$136)</f>
        <v>696</v>
      </c>
      <c r="AA130" s="295">
        <f>IF($AA$74*V130*$X$136&lt;50,50,$AA$74*V130*$X$136)</f>
        <v>835.19999999999993</v>
      </c>
      <c r="AB130" s="295">
        <f>IF($AB$74*V130*$X$136&lt;50,50,$AB$74*V130*$X$136)</f>
        <v>974.4</v>
      </c>
      <c r="AC130" s="295">
        <f>IF($AC$74*V130*$X$136&lt;50,50,$AC$74*V130*$X$136)</f>
        <v>1113.5999999999999</v>
      </c>
      <c r="AD130" s="295">
        <f>IF($AD$74*V130*$X$136&lt;50,50,$AD$74*V130*$X$136)</f>
        <v>1252.8</v>
      </c>
      <c r="AE130" s="295">
        <f>IF($AE$74*V130*$X$136&lt;50,50,$AE$74*V130*$X$136)</f>
        <v>1392</v>
      </c>
      <c r="AF130" s="295">
        <f>IF($AF$74*V130*$X$136&lt;50,50,$AF$74*V130*$X$136)</f>
        <v>1531.2</v>
      </c>
      <c r="AG130" s="295">
        <f>IF($AG$74*V130*$X$136&lt;50,50,$AG$74*V130*$X$136)</f>
        <v>1670.3999999999999</v>
      </c>
      <c r="AH130" s="295">
        <f>IF($AH$74*V130*$X$136&lt;50,50,$AH$74*V130*$X$136)</f>
        <v>1809.6</v>
      </c>
      <c r="AI130" s="295">
        <f>IF($AI$74*V130*$X$136&lt;50,50,$AI$74*V130*$X$136)</f>
        <v>1948.8</v>
      </c>
      <c r="AJ130" s="295">
        <f>IF($AJ$74*V130*$X$136&lt;50,50,$AJ$74*V130*$X$136)</f>
        <v>2088</v>
      </c>
      <c r="AK130" s="295">
        <f>IF($AK$74*V130*$X$136&lt;50,50,$AK$74*V130*$X$136)</f>
        <v>2227.1999999999998</v>
      </c>
      <c r="AL130" s="295">
        <f>IF($AL$74*V130*$X$136&lt;50,50,$AL$74*V130*$X$136)</f>
        <v>2366.4</v>
      </c>
      <c r="AM130" s="295">
        <f>IF($AM$74*V130*$X$136&lt;50,50,$AM$74*V130*$X$136)</f>
        <v>2505.6</v>
      </c>
      <c r="AN130" s="295">
        <f>IF($AN$74*V130*$X$136&lt;50,50,$AN$74*V130*$X$136)</f>
        <v>2644.7999999999997</v>
      </c>
      <c r="AO130" s="295">
        <f>IF($AO$74*V130*$X$136&lt;50,50,$AO$74*V130*$X$136)</f>
        <v>2784</v>
      </c>
      <c r="AP130" s="222"/>
    </row>
    <row r="131" spans="1:45" x14ac:dyDescent="0.15">
      <c r="A131" s="244">
        <v>1450</v>
      </c>
      <c r="B131" s="245">
        <f t="shared" si="3"/>
        <v>557</v>
      </c>
      <c r="C131" s="245">
        <f t="shared" si="3"/>
        <v>835</v>
      </c>
      <c r="D131" s="245">
        <f t="shared" si="3"/>
        <v>1114</v>
      </c>
      <c r="E131" s="245">
        <f t="shared" si="3"/>
        <v>1392</v>
      </c>
      <c r="F131" s="245">
        <f t="shared" si="3"/>
        <v>1670</v>
      </c>
      <c r="G131" s="245">
        <f t="shared" si="3"/>
        <v>1949</v>
      </c>
      <c r="H131" s="245">
        <f t="shared" si="3"/>
        <v>2227</v>
      </c>
      <c r="I131" s="245">
        <f t="shared" si="3"/>
        <v>2506</v>
      </c>
      <c r="J131" s="245">
        <f t="shared" si="3"/>
        <v>2784</v>
      </c>
      <c r="K131" s="245">
        <f t="shared" si="3"/>
        <v>3062</v>
      </c>
      <c r="L131" s="245">
        <f t="shared" si="3"/>
        <v>3341</v>
      </c>
      <c r="M131" s="245">
        <f t="shared" si="3"/>
        <v>3619</v>
      </c>
      <c r="N131" s="245">
        <f t="shared" si="3"/>
        <v>3898</v>
      </c>
      <c r="O131" s="245">
        <f t="shared" si="3"/>
        <v>4176</v>
      </c>
      <c r="P131" s="245">
        <f t="shared" si="3"/>
        <v>4454</v>
      </c>
      <c r="Q131" s="245">
        <f t="shared" si="1"/>
        <v>4733</v>
      </c>
      <c r="R131" s="245">
        <f t="shared" si="1"/>
        <v>5011</v>
      </c>
      <c r="S131" s="245">
        <f t="shared" si="1"/>
        <v>5290</v>
      </c>
      <c r="T131" s="246">
        <f t="shared" si="1"/>
        <v>5568</v>
      </c>
      <c r="V131" s="239">
        <v>1450</v>
      </c>
      <c r="W131" s="295">
        <f>IF($W$74*V130*$X$137&lt;50,50,$W$74*V130*$X$137)</f>
        <v>556.79999999999995</v>
      </c>
      <c r="X131" s="295">
        <f>IF($X$74*V130*$X$137&lt;50,50,$X$74*V130*$X$137)</f>
        <v>835.19999999999993</v>
      </c>
      <c r="Y131" s="295">
        <f>IF($Y$74*V130*$X$137&lt;50,50,$Y$74*V130*$X$137)</f>
        <v>1113.5999999999999</v>
      </c>
      <c r="Z131" s="295">
        <f>IF($Z$74*V130*$X$137&lt;50,50,$Z$74*V130*$X$137)</f>
        <v>1392</v>
      </c>
      <c r="AA131" s="295">
        <f>IF($AA$74*V130*$X$137&lt;50,50,$AA$74*V130*$X$137)</f>
        <v>1670.3999999999999</v>
      </c>
      <c r="AB131" s="295">
        <f>IF($AB$74*V130*$X$137&lt;50,50,$AB$74*V130*$X$137)</f>
        <v>1948.8</v>
      </c>
      <c r="AC131" s="295">
        <f>IF($AC$74*V130*$X$137&lt;50,50,$AC$74*V130*$X$137)</f>
        <v>2227.1999999999998</v>
      </c>
      <c r="AD131" s="295">
        <f>IF($AD$74*V130*$X$137&lt;50,50,$AD$74*V130*$X$137)</f>
        <v>2505.6</v>
      </c>
      <c r="AE131" s="295">
        <f>IF($AE$74*V130*$X$137&lt;50,50,$AE$74*V130*$X$137)</f>
        <v>2784</v>
      </c>
      <c r="AF131" s="295">
        <f>IF($AF$74*V130*$X$137&lt;50,50,$AF$74*V130*$X$137)</f>
        <v>3062.4</v>
      </c>
      <c r="AG131" s="295">
        <f>IF($AG$74*V130*$X$137&lt;50,50,$AG$74*V130*$X$137)</f>
        <v>3340.7999999999997</v>
      </c>
      <c r="AH131" s="295">
        <f>IF($AH$74*V130*$X$137&lt;50,50,$AH$74*V130*$X$137)</f>
        <v>3619.2</v>
      </c>
      <c r="AI131" s="295">
        <f>IF($AI$74*V130*$X$137&lt;50,50,$AI$74*V130*$X$137)</f>
        <v>3897.6</v>
      </c>
      <c r="AJ131" s="295">
        <f>IF($AJ$74*V130*$X$137&lt;50,50,$AJ$74*V130*$X$137)</f>
        <v>4176</v>
      </c>
      <c r="AK131" s="295">
        <f>IF($AK$74*V130*$X$137&lt;50,50,$AK$74*V130*$X$137)</f>
        <v>4454.3999999999996</v>
      </c>
      <c r="AL131" s="295">
        <f>IF($AL$74*V130*$X$137&lt;50,50,$AL$74*V130*$X$137)</f>
        <v>4732.8</v>
      </c>
      <c r="AM131" s="295">
        <f>IF($AM$74*V130*$X$137&lt;50,50,$AM$74*V130*$X$137)</f>
        <v>5011.2</v>
      </c>
      <c r="AN131" s="295">
        <f>IF($AN$74*V130*$X$137&lt;50,50,$AN$74*V130*$X$137)</f>
        <v>5289.5999999999995</v>
      </c>
      <c r="AO131" s="295">
        <f>IF($AO$74*V130*$X$137&lt;50,50,$AO$74*V130*$X$137)</f>
        <v>5568</v>
      </c>
      <c r="AP131" s="222"/>
    </row>
    <row r="132" spans="1:45" x14ac:dyDescent="0.15">
      <c r="A132" s="251" t="s">
        <v>135</v>
      </c>
      <c r="B132" s="248">
        <f t="shared" si="3"/>
        <v>288</v>
      </c>
      <c r="C132" s="248">
        <f t="shared" si="3"/>
        <v>432</v>
      </c>
      <c r="D132" s="248">
        <f t="shared" si="3"/>
        <v>576</v>
      </c>
      <c r="E132" s="248">
        <f t="shared" si="3"/>
        <v>720</v>
      </c>
      <c r="F132" s="248">
        <f t="shared" si="3"/>
        <v>864</v>
      </c>
      <c r="G132" s="248">
        <f t="shared" si="3"/>
        <v>1008</v>
      </c>
      <c r="H132" s="248">
        <f t="shared" si="3"/>
        <v>1152</v>
      </c>
      <c r="I132" s="248">
        <f t="shared" si="3"/>
        <v>1296</v>
      </c>
      <c r="J132" s="248">
        <f t="shared" si="3"/>
        <v>1440</v>
      </c>
      <c r="K132" s="248">
        <f t="shared" si="3"/>
        <v>1584</v>
      </c>
      <c r="L132" s="248">
        <f t="shared" si="3"/>
        <v>1728</v>
      </c>
      <c r="M132" s="248">
        <f t="shared" si="3"/>
        <v>1872</v>
      </c>
      <c r="N132" s="248">
        <f t="shared" si="3"/>
        <v>2016</v>
      </c>
      <c r="O132" s="248">
        <f t="shared" si="3"/>
        <v>2160</v>
      </c>
      <c r="P132" s="248">
        <f t="shared" si="3"/>
        <v>2304</v>
      </c>
      <c r="Q132" s="248">
        <f t="shared" si="1"/>
        <v>2448</v>
      </c>
      <c r="R132" s="248">
        <f t="shared" si="1"/>
        <v>2592</v>
      </c>
      <c r="S132" s="248">
        <f t="shared" si="1"/>
        <v>2736</v>
      </c>
      <c r="T132" s="249">
        <f t="shared" si="1"/>
        <v>2880</v>
      </c>
      <c r="V132" s="239">
        <v>60</v>
      </c>
      <c r="W132" s="295">
        <f>IF($W$74*V132*$X$136&lt;50,50,$W$74*V132*$X$136)</f>
        <v>288</v>
      </c>
      <c r="X132" s="295">
        <f>IF($X$74*V132*$X$136&lt;50,50,$X$74*V132*$X$136)</f>
        <v>432</v>
      </c>
      <c r="Y132" s="295">
        <f>IF($Y$74*V132*$X$136&lt;50,50,$Y$74*V132*$X$136)</f>
        <v>576</v>
      </c>
      <c r="Z132" s="295">
        <f>IF($Z$74*V132*$X$136&lt;50,50,$Z$74*V132*$X$136)</f>
        <v>720</v>
      </c>
      <c r="AA132" s="295">
        <f>IF($AA$74*V132*$X$136&lt;50,50,$AA$74*V132*$X$136)</f>
        <v>864</v>
      </c>
      <c r="AB132" s="295">
        <f>IF($AB$74*V132*$X$136&lt;50,50,$AB$74*V132*$X$136)</f>
        <v>1008</v>
      </c>
      <c r="AC132" s="295">
        <f>IF($AC$74*V132*$X$136&lt;50,50,$AC$74*V132*$X$136)</f>
        <v>1152</v>
      </c>
      <c r="AD132" s="295">
        <f>IF($AD$74*V132*$X$136&lt;50,50,$AD$74*V132*$X$136)</f>
        <v>1296</v>
      </c>
      <c r="AE132" s="295">
        <f>IF($AE$74*V132*$X$136&lt;50,50,$AE$74*V132*$X$136)</f>
        <v>1440</v>
      </c>
      <c r="AF132" s="295">
        <f>IF($AF$74*V132*$X$136&lt;50,50,$AF$74*V132*$X$136)</f>
        <v>1584</v>
      </c>
      <c r="AG132" s="295">
        <f>IF($AG$74*V132*$X$136&lt;50,50,$AG$74*V132*$X$136)</f>
        <v>1728</v>
      </c>
      <c r="AH132" s="295">
        <f>IF($AH$74*V132*$X$136&lt;50,50,$AH$74*V132*$X$136)</f>
        <v>1872</v>
      </c>
      <c r="AI132" s="295">
        <f>IF($AI$74*V132*$X$136&lt;50,50,$AI$74*V132*$X$136)</f>
        <v>2016</v>
      </c>
      <c r="AJ132" s="295">
        <f>IF($AJ$74*V132*$X$136&lt;50,50,$AJ$74*V132*$X$136)</f>
        <v>2160</v>
      </c>
      <c r="AK132" s="295">
        <f>IF($AK$74*V132*$X$136&lt;50,50,$AK$74*V132*$X$136)</f>
        <v>2304</v>
      </c>
      <c r="AL132" s="295">
        <f>IF($AL$74*V132*$X$136&lt;50,50,$AL$74*V132*$X$136)</f>
        <v>2448</v>
      </c>
      <c r="AM132" s="295">
        <f>IF($AM$74*V132*$X$136&lt;50,50,$AM$74*V132*$X$136)</f>
        <v>2592</v>
      </c>
      <c r="AN132" s="295">
        <f>IF($AN$74*V132*$X$136&lt;50,50,$AN$74*V132*$X$136)</f>
        <v>2736</v>
      </c>
      <c r="AO132" s="295">
        <f>IF($AO$74*V132*$X$136&lt;50,50,$AO$74*V132*$X$136)</f>
        <v>2880</v>
      </c>
      <c r="AP132" s="222"/>
    </row>
    <row r="133" spans="1:45" ht="13" thickBot="1" x14ac:dyDescent="0.2">
      <c r="A133" s="240">
        <v>1500</v>
      </c>
      <c r="B133" s="252">
        <f t="shared" si="3"/>
        <v>576</v>
      </c>
      <c r="C133" s="252">
        <f t="shared" si="3"/>
        <v>864</v>
      </c>
      <c r="D133" s="252">
        <f t="shared" si="3"/>
        <v>1152</v>
      </c>
      <c r="E133" s="252">
        <f t="shared" si="3"/>
        <v>1440</v>
      </c>
      <c r="F133" s="252">
        <f t="shared" si="3"/>
        <v>1728</v>
      </c>
      <c r="G133" s="252">
        <f t="shared" si="3"/>
        <v>2016</v>
      </c>
      <c r="H133" s="252">
        <f t="shared" si="3"/>
        <v>2304</v>
      </c>
      <c r="I133" s="252">
        <f t="shared" si="3"/>
        <v>2592</v>
      </c>
      <c r="J133" s="252">
        <f t="shared" si="3"/>
        <v>2880</v>
      </c>
      <c r="K133" s="252">
        <f t="shared" si="3"/>
        <v>3168</v>
      </c>
      <c r="L133" s="252">
        <f t="shared" si="3"/>
        <v>3456</v>
      </c>
      <c r="M133" s="252">
        <f t="shared" si="3"/>
        <v>3744</v>
      </c>
      <c r="N133" s="252">
        <f t="shared" si="3"/>
        <v>4032</v>
      </c>
      <c r="O133" s="252">
        <f t="shared" si="3"/>
        <v>4320</v>
      </c>
      <c r="P133" s="252">
        <f t="shared" si="3"/>
        <v>4608</v>
      </c>
      <c r="Q133" s="252">
        <f t="shared" si="1"/>
        <v>4896</v>
      </c>
      <c r="R133" s="252">
        <f t="shared" si="1"/>
        <v>5184</v>
      </c>
      <c r="S133" s="252">
        <f t="shared" si="1"/>
        <v>5472</v>
      </c>
      <c r="T133" s="253">
        <f t="shared" si="1"/>
        <v>5760</v>
      </c>
      <c r="V133" s="239">
        <v>1500</v>
      </c>
      <c r="W133" s="295">
        <f>IF($W$74*V132*$X$137&lt;50,50,$W$74*V132*$X$137)</f>
        <v>576</v>
      </c>
      <c r="X133" s="295">
        <f>IF($X$74*V132*$X$137&lt;50,50,$X$74*V132*$X$137)</f>
        <v>864</v>
      </c>
      <c r="Y133" s="295">
        <f>IF($Y$74*V132*$X$137&lt;50,50,$Y$74*V132*$X$137)</f>
        <v>1152</v>
      </c>
      <c r="Z133" s="295">
        <f>IF($Z$74*V132*$X$137&lt;50,50,$Z$74*V132*$X$137)</f>
        <v>1440</v>
      </c>
      <c r="AA133" s="295">
        <f>IF($AA$74*V132*$X$137&lt;50,50,$AA$74*V132*$X$137)</f>
        <v>1728</v>
      </c>
      <c r="AB133" s="295">
        <f>IF($AB$74*V132*$X$137&lt;50,50,$AB$74*V132*$X$137)</f>
        <v>2016</v>
      </c>
      <c r="AC133" s="295">
        <f>IF($AC$74*V132*$X$137&lt;50,50,$AC$74*V132*$X$137)</f>
        <v>2304</v>
      </c>
      <c r="AD133" s="295">
        <f>IF($AD$74*V132*$X$137&lt;50,50,$AD$74*V132*$X$137)</f>
        <v>2592</v>
      </c>
      <c r="AE133" s="295">
        <f>IF($AE$74*V132*$X$137&lt;50,50,$AE$74*V132*$X$137)</f>
        <v>2880</v>
      </c>
      <c r="AF133" s="295">
        <f>IF($AF$74*V132*$X$137&lt;50,50,$AF$74*V132*$X$137)</f>
        <v>3168</v>
      </c>
      <c r="AG133" s="295">
        <f>IF($AG$74*V132*$X$137&lt;50,50,$AG$74*V132*$X$137)</f>
        <v>3456</v>
      </c>
      <c r="AH133" s="295">
        <f>IF($AH$74*V132*$X$137&lt;50,50,$AH$74*V132*$X$137)</f>
        <v>3744</v>
      </c>
      <c r="AI133" s="295">
        <f>IF($AI$74*V132*$X$137&lt;50,50,$AI$74*V132*$X$137)</f>
        <v>4032</v>
      </c>
      <c r="AJ133" s="295">
        <f>IF($AJ$74*V132*$X$137&lt;50,50,$AJ$74*V132*$X$137)</f>
        <v>4320</v>
      </c>
      <c r="AK133" s="295">
        <f>IF($AK$74*V132*$X$137&lt;50,50,$AK$74*V132*$X$137)</f>
        <v>4608</v>
      </c>
      <c r="AL133" s="295">
        <f>IF($AL$74*V132*$X$137&lt;50,50,$AL$74*V132*$X$137)</f>
        <v>4896</v>
      </c>
      <c r="AM133" s="295">
        <f>IF($AM$74*V132*$X$137&lt;50,50,$AM$74*V132*$X$137)</f>
        <v>5184</v>
      </c>
      <c r="AN133" s="295">
        <f>IF($AN$74*V132*$X$137&lt;50,50,$AN$74*V132*$X$137)</f>
        <v>5472</v>
      </c>
      <c r="AO133" s="295">
        <f>IF($AO$74*V132*$X$137&lt;50,50,$AO$74*V132*$X$137)</f>
        <v>5760</v>
      </c>
      <c r="AP133" s="222"/>
    </row>
    <row r="134" spans="1:45" x14ac:dyDescent="0.15">
      <c r="W134" s="302"/>
      <c r="X134" s="302"/>
      <c r="Y134" s="302"/>
      <c r="Z134" s="302"/>
      <c r="AA134" s="302"/>
      <c r="AB134" s="302"/>
      <c r="AC134" s="302"/>
      <c r="AD134" s="302"/>
      <c r="AE134" s="302"/>
      <c r="AF134" s="302"/>
      <c r="AG134" s="302"/>
      <c r="AH134" s="302"/>
      <c r="AI134" s="302"/>
      <c r="AJ134" s="302"/>
      <c r="AK134" s="302"/>
      <c r="AL134" s="302"/>
      <c r="AM134" s="302"/>
      <c r="AN134" s="302"/>
      <c r="AO134" s="302"/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L135" s="302"/>
      <c r="AM135" s="302"/>
      <c r="AN135" s="302"/>
      <c r="AO135" s="302"/>
      <c r="AS135" s="221" t="s">
        <v>164</v>
      </c>
    </row>
    <row r="136" spans="1:45" x14ac:dyDescent="0.15">
      <c r="W136" s="221" t="s">
        <v>217</v>
      </c>
      <c r="X136" s="221">
        <v>1.2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W137" s="221" t="s">
        <v>218</v>
      </c>
      <c r="X137" s="221">
        <v>2.4</v>
      </c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2A877-74E8-9948-B512-4026FE0535E6}">
  <sheetPr>
    <tabColor theme="5" tint="0.79998168889431442"/>
  </sheetPr>
  <dimension ref="A1:AS142"/>
  <sheetViews>
    <sheetView showGridLines="0" zoomScaleNormal="100" workbookViewId="0">
      <selection activeCell="AF40" sqref="AF40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 t="s">
        <v>213</v>
      </c>
      <c r="H3" s="225"/>
      <c r="I3" s="225"/>
      <c r="J3" s="225"/>
      <c r="K3" s="225"/>
      <c r="L3" s="225" t="s">
        <v>245</v>
      </c>
      <c r="M3" s="225"/>
      <c r="N3" s="226"/>
      <c r="P3" s="224" t="s">
        <v>214</v>
      </c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215</v>
      </c>
      <c r="H4" s="225"/>
      <c r="I4" s="225"/>
      <c r="J4" s="225"/>
      <c r="K4" s="225"/>
      <c r="L4" s="225" t="s">
        <v>246</v>
      </c>
      <c r="M4" s="225"/>
      <c r="N4" s="226"/>
      <c r="P4" s="224" t="s">
        <v>216</v>
      </c>
      <c r="Q4" s="224"/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/>
      <c r="H5" s="225"/>
      <c r="I5" s="225"/>
      <c r="J5" s="225"/>
      <c r="K5" s="225"/>
      <c r="L5" s="225"/>
      <c r="M5" s="225"/>
      <c r="O5" s="222"/>
      <c r="P5" s="224"/>
      <c r="Q5" s="224"/>
      <c r="R5" s="225"/>
      <c r="S5" s="225"/>
      <c r="T5" s="225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4"/>
      <c r="R6" s="225"/>
      <c r="S6" s="225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4"/>
      <c r="R7" s="225"/>
      <c r="S7" s="225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268" t="s">
        <v>0</v>
      </c>
      <c r="B8" s="269" t="s">
        <v>28</v>
      </c>
      <c r="C8" s="268" t="s">
        <v>1</v>
      </c>
      <c r="D8" s="268" t="s">
        <v>2</v>
      </c>
      <c r="E8" s="268" t="s">
        <v>3</v>
      </c>
      <c r="F8" s="269" t="s">
        <v>4</v>
      </c>
      <c r="G8" s="268" t="s">
        <v>5</v>
      </c>
      <c r="H8" s="268" t="s">
        <v>6</v>
      </c>
      <c r="I8" s="268" t="s">
        <v>7</v>
      </c>
      <c r="J8" s="268" t="s">
        <v>8</v>
      </c>
      <c r="K8" s="269" t="s">
        <v>9</v>
      </c>
      <c r="L8" s="268" t="s">
        <v>10</v>
      </c>
      <c r="M8" s="268" t="s">
        <v>11</v>
      </c>
      <c r="N8" s="268" t="s">
        <v>12</v>
      </c>
      <c r="O8" s="268" t="s">
        <v>13</v>
      </c>
      <c r="P8" s="268" t="s">
        <v>14</v>
      </c>
      <c r="Q8" s="268" t="s">
        <v>15</v>
      </c>
      <c r="R8" s="268" t="s">
        <v>16</v>
      </c>
      <c r="S8" s="269" t="s">
        <v>17</v>
      </c>
      <c r="T8" s="268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50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>
        <v>50</v>
      </c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268" t="s">
        <v>1</v>
      </c>
      <c r="B12" s="312">
        <v>50</v>
      </c>
      <c r="C12" s="313">
        <v>50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>
        <v>50</v>
      </c>
      <c r="C13" s="317">
        <v>50</v>
      </c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268" t="s">
        <v>2</v>
      </c>
      <c r="B14" s="320">
        <v>50</v>
      </c>
      <c r="C14" s="321">
        <v>50</v>
      </c>
      <c r="D14" s="322">
        <v>50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>
        <v>50</v>
      </c>
      <c r="C15" s="309">
        <v>50</v>
      </c>
      <c r="D15" s="310">
        <v>64</v>
      </c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268" t="s">
        <v>3</v>
      </c>
      <c r="B16" s="312">
        <v>50</v>
      </c>
      <c r="C16" s="313">
        <v>50</v>
      </c>
      <c r="D16" s="314">
        <v>50</v>
      </c>
      <c r="E16" s="315">
        <v>60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>
        <v>50</v>
      </c>
      <c r="C17" s="309">
        <v>60</v>
      </c>
      <c r="D17" s="310">
        <v>80</v>
      </c>
      <c r="E17" s="311">
        <v>100</v>
      </c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50</v>
      </c>
      <c r="C18" s="313">
        <v>50</v>
      </c>
      <c r="D18" s="314">
        <v>58</v>
      </c>
      <c r="E18" s="315">
        <v>72</v>
      </c>
      <c r="F18" s="313">
        <v>86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>
        <v>50</v>
      </c>
      <c r="C19" s="317">
        <v>72</v>
      </c>
      <c r="D19" s="318">
        <v>96</v>
      </c>
      <c r="E19" s="319">
        <v>120</v>
      </c>
      <c r="F19" s="317">
        <v>144</v>
      </c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268" t="s">
        <v>5</v>
      </c>
      <c r="B20" s="320">
        <v>50</v>
      </c>
      <c r="C20" s="321">
        <v>50</v>
      </c>
      <c r="D20" s="322">
        <v>67</v>
      </c>
      <c r="E20" s="323">
        <v>84</v>
      </c>
      <c r="F20" s="321">
        <v>101</v>
      </c>
      <c r="G20" s="322">
        <v>118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>
        <v>56</v>
      </c>
      <c r="C21" s="309">
        <v>84</v>
      </c>
      <c r="D21" s="310">
        <v>112</v>
      </c>
      <c r="E21" s="311">
        <v>140</v>
      </c>
      <c r="F21" s="309">
        <v>168</v>
      </c>
      <c r="G21" s="310">
        <v>196</v>
      </c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268" t="s">
        <v>6</v>
      </c>
      <c r="B22" s="312">
        <v>50</v>
      </c>
      <c r="C22" s="313">
        <v>58</v>
      </c>
      <c r="D22" s="314">
        <v>77</v>
      </c>
      <c r="E22" s="315">
        <v>96</v>
      </c>
      <c r="F22" s="313">
        <v>115</v>
      </c>
      <c r="G22" s="314">
        <v>134</v>
      </c>
      <c r="H22" s="315">
        <v>154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>
        <v>64</v>
      </c>
      <c r="C23" s="309">
        <v>96</v>
      </c>
      <c r="D23" s="310">
        <v>128</v>
      </c>
      <c r="E23" s="311">
        <v>160</v>
      </c>
      <c r="F23" s="309">
        <v>192</v>
      </c>
      <c r="G23" s="310">
        <v>224</v>
      </c>
      <c r="H23" s="311">
        <v>256</v>
      </c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268" t="s">
        <v>7</v>
      </c>
      <c r="B24" s="312">
        <v>50</v>
      </c>
      <c r="C24" s="313">
        <v>65</v>
      </c>
      <c r="D24" s="314">
        <v>86</v>
      </c>
      <c r="E24" s="315">
        <v>108</v>
      </c>
      <c r="F24" s="313">
        <v>130</v>
      </c>
      <c r="G24" s="314">
        <v>151</v>
      </c>
      <c r="H24" s="315">
        <v>173</v>
      </c>
      <c r="I24" s="313">
        <v>194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>
        <v>72</v>
      </c>
      <c r="C25" s="317">
        <v>108</v>
      </c>
      <c r="D25" s="318">
        <v>144</v>
      </c>
      <c r="E25" s="319">
        <v>180</v>
      </c>
      <c r="F25" s="317">
        <v>216</v>
      </c>
      <c r="G25" s="318">
        <v>252</v>
      </c>
      <c r="H25" s="319">
        <v>288</v>
      </c>
      <c r="I25" s="317">
        <v>324</v>
      </c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268" t="s">
        <v>8</v>
      </c>
      <c r="B26" s="320">
        <v>50</v>
      </c>
      <c r="C26" s="321">
        <v>72</v>
      </c>
      <c r="D26" s="322">
        <v>96</v>
      </c>
      <c r="E26" s="323">
        <v>120</v>
      </c>
      <c r="F26" s="321">
        <v>144</v>
      </c>
      <c r="G26" s="322">
        <v>168</v>
      </c>
      <c r="H26" s="323">
        <v>192</v>
      </c>
      <c r="I26" s="321">
        <v>216</v>
      </c>
      <c r="J26" s="322">
        <v>240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>
        <v>80</v>
      </c>
      <c r="C27" s="309">
        <v>120</v>
      </c>
      <c r="D27" s="310">
        <v>160</v>
      </c>
      <c r="E27" s="311">
        <v>200</v>
      </c>
      <c r="F27" s="309">
        <v>240</v>
      </c>
      <c r="G27" s="310">
        <v>280</v>
      </c>
      <c r="H27" s="311">
        <v>320</v>
      </c>
      <c r="I27" s="309">
        <v>360</v>
      </c>
      <c r="J27" s="310">
        <v>400</v>
      </c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53</v>
      </c>
      <c r="C28" s="313">
        <v>79</v>
      </c>
      <c r="D28" s="314">
        <v>106</v>
      </c>
      <c r="E28" s="315">
        <v>132</v>
      </c>
      <c r="F28" s="313">
        <v>158</v>
      </c>
      <c r="G28" s="314">
        <v>185</v>
      </c>
      <c r="H28" s="315">
        <v>211</v>
      </c>
      <c r="I28" s="313">
        <v>238</v>
      </c>
      <c r="J28" s="314">
        <v>264</v>
      </c>
      <c r="K28" s="315">
        <v>290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>
        <v>88</v>
      </c>
      <c r="C29" s="309">
        <v>132</v>
      </c>
      <c r="D29" s="310">
        <v>176</v>
      </c>
      <c r="E29" s="311">
        <v>220</v>
      </c>
      <c r="F29" s="309">
        <v>264</v>
      </c>
      <c r="G29" s="310">
        <v>308</v>
      </c>
      <c r="H29" s="311">
        <v>352</v>
      </c>
      <c r="I29" s="309">
        <v>396</v>
      </c>
      <c r="J29" s="310">
        <v>440</v>
      </c>
      <c r="K29" s="311">
        <v>484</v>
      </c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268" t="s">
        <v>10</v>
      </c>
      <c r="B30" s="312">
        <v>58</v>
      </c>
      <c r="C30" s="313">
        <v>86</v>
      </c>
      <c r="D30" s="314">
        <v>115</v>
      </c>
      <c r="E30" s="315">
        <v>144</v>
      </c>
      <c r="F30" s="313">
        <v>173</v>
      </c>
      <c r="G30" s="314">
        <v>202</v>
      </c>
      <c r="H30" s="315">
        <v>230</v>
      </c>
      <c r="I30" s="313">
        <v>259</v>
      </c>
      <c r="J30" s="314">
        <v>288</v>
      </c>
      <c r="K30" s="315">
        <v>317</v>
      </c>
      <c r="L30" s="313">
        <v>346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>
        <v>96</v>
      </c>
      <c r="C31" s="317">
        <v>144</v>
      </c>
      <c r="D31" s="318">
        <v>192</v>
      </c>
      <c r="E31" s="319">
        <v>240</v>
      </c>
      <c r="F31" s="317">
        <v>288</v>
      </c>
      <c r="G31" s="318">
        <v>336</v>
      </c>
      <c r="H31" s="319">
        <v>384</v>
      </c>
      <c r="I31" s="317">
        <v>432</v>
      </c>
      <c r="J31" s="318">
        <v>480</v>
      </c>
      <c r="K31" s="319">
        <v>528</v>
      </c>
      <c r="L31" s="317">
        <v>576</v>
      </c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268" t="s">
        <v>11</v>
      </c>
      <c r="B32" s="320">
        <v>62</v>
      </c>
      <c r="C32" s="321">
        <v>94</v>
      </c>
      <c r="D32" s="322">
        <v>125</v>
      </c>
      <c r="E32" s="323">
        <v>156</v>
      </c>
      <c r="F32" s="321">
        <v>187</v>
      </c>
      <c r="G32" s="322">
        <v>218</v>
      </c>
      <c r="H32" s="323">
        <v>250</v>
      </c>
      <c r="I32" s="321">
        <v>281</v>
      </c>
      <c r="J32" s="322">
        <v>312</v>
      </c>
      <c r="K32" s="323">
        <v>343</v>
      </c>
      <c r="L32" s="321">
        <v>374</v>
      </c>
      <c r="M32" s="322">
        <v>406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>
        <v>104</v>
      </c>
      <c r="C33" s="309">
        <v>156</v>
      </c>
      <c r="D33" s="310">
        <v>208</v>
      </c>
      <c r="E33" s="311">
        <v>260</v>
      </c>
      <c r="F33" s="309">
        <v>312</v>
      </c>
      <c r="G33" s="310">
        <v>364</v>
      </c>
      <c r="H33" s="311">
        <v>416</v>
      </c>
      <c r="I33" s="309">
        <v>468</v>
      </c>
      <c r="J33" s="310">
        <v>520</v>
      </c>
      <c r="K33" s="311">
        <v>572</v>
      </c>
      <c r="L33" s="309">
        <v>624</v>
      </c>
      <c r="M33" s="310">
        <v>676</v>
      </c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268" t="s">
        <v>12</v>
      </c>
      <c r="B34" s="312">
        <v>67</v>
      </c>
      <c r="C34" s="313">
        <v>101</v>
      </c>
      <c r="D34" s="314">
        <v>134</v>
      </c>
      <c r="E34" s="315">
        <v>168</v>
      </c>
      <c r="F34" s="313">
        <v>202</v>
      </c>
      <c r="G34" s="314">
        <v>235</v>
      </c>
      <c r="H34" s="315">
        <v>269</v>
      </c>
      <c r="I34" s="313">
        <v>302</v>
      </c>
      <c r="J34" s="314">
        <v>336</v>
      </c>
      <c r="K34" s="315">
        <v>370</v>
      </c>
      <c r="L34" s="313">
        <v>403</v>
      </c>
      <c r="M34" s="314">
        <v>437</v>
      </c>
      <c r="N34" s="315">
        <v>470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>
        <v>112</v>
      </c>
      <c r="C35" s="309">
        <v>168</v>
      </c>
      <c r="D35" s="310">
        <v>224</v>
      </c>
      <c r="E35" s="311">
        <v>280</v>
      </c>
      <c r="F35" s="309">
        <v>336</v>
      </c>
      <c r="G35" s="310">
        <v>392</v>
      </c>
      <c r="H35" s="311">
        <v>448</v>
      </c>
      <c r="I35" s="309">
        <v>504</v>
      </c>
      <c r="J35" s="310">
        <v>560</v>
      </c>
      <c r="K35" s="311">
        <v>616</v>
      </c>
      <c r="L35" s="309">
        <v>672</v>
      </c>
      <c r="M35" s="310">
        <v>728</v>
      </c>
      <c r="N35" s="311">
        <v>784</v>
      </c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268" t="s">
        <v>13</v>
      </c>
      <c r="B36" s="312">
        <v>72</v>
      </c>
      <c r="C36" s="313">
        <v>108</v>
      </c>
      <c r="D36" s="314">
        <v>144</v>
      </c>
      <c r="E36" s="315">
        <v>180</v>
      </c>
      <c r="F36" s="313">
        <v>216</v>
      </c>
      <c r="G36" s="314">
        <v>252</v>
      </c>
      <c r="H36" s="315">
        <v>288</v>
      </c>
      <c r="I36" s="313">
        <v>324</v>
      </c>
      <c r="J36" s="314">
        <v>360</v>
      </c>
      <c r="K36" s="315">
        <v>396</v>
      </c>
      <c r="L36" s="313">
        <v>432</v>
      </c>
      <c r="M36" s="314">
        <v>468</v>
      </c>
      <c r="N36" s="315">
        <v>504</v>
      </c>
      <c r="O36" s="313">
        <v>540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>
        <v>120</v>
      </c>
      <c r="C37" s="317">
        <v>180</v>
      </c>
      <c r="D37" s="318">
        <v>240</v>
      </c>
      <c r="E37" s="319">
        <v>300</v>
      </c>
      <c r="F37" s="317">
        <v>360</v>
      </c>
      <c r="G37" s="318">
        <v>420</v>
      </c>
      <c r="H37" s="319">
        <v>480</v>
      </c>
      <c r="I37" s="317">
        <v>540</v>
      </c>
      <c r="J37" s="318">
        <v>600</v>
      </c>
      <c r="K37" s="319">
        <v>660</v>
      </c>
      <c r="L37" s="317">
        <v>720</v>
      </c>
      <c r="M37" s="318">
        <v>780</v>
      </c>
      <c r="N37" s="319">
        <v>840</v>
      </c>
      <c r="O37" s="317">
        <v>900</v>
      </c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268" t="s">
        <v>14</v>
      </c>
      <c r="B38" s="320">
        <v>77</v>
      </c>
      <c r="C38" s="321">
        <v>115</v>
      </c>
      <c r="D38" s="322">
        <v>154</v>
      </c>
      <c r="E38" s="323">
        <v>192</v>
      </c>
      <c r="F38" s="321">
        <v>230</v>
      </c>
      <c r="G38" s="322">
        <v>269</v>
      </c>
      <c r="H38" s="323">
        <v>307</v>
      </c>
      <c r="I38" s="321">
        <v>346</v>
      </c>
      <c r="J38" s="322">
        <v>384</v>
      </c>
      <c r="K38" s="323">
        <v>422</v>
      </c>
      <c r="L38" s="321">
        <v>461</v>
      </c>
      <c r="M38" s="322">
        <v>499</v>
      </c>
      <c r="N38" s="323">
        <v>538</v>
      </c>
      <c r="O38" s="321">
        <v>576</v>
      </c>
      <c r="P38" s="322">
        <v>614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>
        <v>128</v>
      </c>
      <c r="C39" s="309">
        <v>192</v>
      </c>
      <c r="D39" s="310">
        <v>256</v>
      </c>
      <c r="E39" s="311">
        <v>320</v>
      </c>
      <c r="F39" s="309">
        <v>384</v>
      </c>
      <c r="G39" s="310">
        <v>448</v>
      </c>
      <c r="H39" s="311">
        <v>512</v>
      </c>
      <c r="I39" s="309">
        <v>576</v>
      </c>
      <c r="J39" s="310">
        <v>640</v>
      </c>
      <c r="K39" s="311">
        <v>704</v>
      </c>
      <c r="L39" s="309">
        <v>768</v>
      </c>
      <c r="M39" s="310">
        <v>832</v>
      </c>
      <c r="N39" s="311">
        <v>896</v>
      </c>
      <c r="O39" s="309">
        <v>960</v>
      </c>
      <c r="P39" s="310">
        <v>1024</v>
      </c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268" t="s">
        <v>15</v>
      </c>
      <c r="B40" s="312">
        <v>82</v>
      </c>
      <c r="C40" s="313">
        <v>122</v>
      </c>
      <c r="D40" s="314">
        <v>163</v>
      </c>
      <c r="E40" s="315">
        <v>204</v>
      </c>
      <c r="F40" s="313">
        <v>245</v>
      </c>
      <c r="G40" s="314">
        <v>286</v>
      </c>
      <c r="H40" s="315">
        <v>326</v>
      </c>
      <c r="I40" s="313">
        <v>367</v>
      </c>
      <c r="J40" s="314">
        <v>408</v>
      </c>
      <c r="K40" s="315">
        <v>449</v>
      </c>
      <c r="L40" s="313">
        <v>490</v>
      </c>
      <c r="M40" s="314">
        <v>530</v>
      </c>
      <c r="N40" s="315">
        <v>571</v>
      </c>
      <c r="O40" s="313">
        <v>612</v>
      </c>
      <c r="P40" s="314">
        <v>653</v>
      </c>
      <c r="Q40" s="315">
        <v>694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>
        <v>136</v>
      </c>
      <c r="C41" s="309">
        <v>204</v>
      </c>
      <c r="D41" s="310">
        <v>272</v>
      </c>
      <c r="E41" s="311">
        <v>340</v>
      </c>
      <c r="F41" s="309">
        <v>408</v>
      </c>
      <c r="G41" s="310">
        <v>476</v>
      </c>
      <c r="H41" s="311">
        <v>544</v>
      </c>
      <c r="I41" s="309">
        <v>612</v>
      </c>
      <c r="J41" s="310">
        <v>680</v>
      </c>
      <c r="K41" s="311">
        <v>748</v>
      </c>
      <c r="L41" s="309">
        <v>816</v>
      </c>
      <c r="M41" s="310">
        <v>884</v>
      </c>
      <c r="N41" s="311">
        <v>952</v>
      </c>
      <c r="O41" s="309">
        <v>1020</v>
      </c>
      <c r="P41" s="310">
        <v>1088</v>
      </c>
      <c r="Q41" s="311">
        <v>1156</v>
      </c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268" t="s">
        <v>16</v>
      </c>
      <c r="B42" s="312">
        <v>86</v>
      </c>
      <c r="C42" s="313">
        <v>130</v>
      </c>
      <c r="D42" s="314">
        <v>173</v>
      </c>
      <c r="E42" s="315">
        <v>216</v>
      </c>
      <c r="F42" s="313">
        <v>259</v>
      </c>
      <c r="G42" s="314">
        <v>302</v>
      </c>
      <c r="H42" s="315">
        <v>346</v>
      </c>
      <c r="I42" s="313">
        <v>389</v>
      </c>
      <c r="J42" s="314">
        <v>432</v>
      </c>
      <c r="K42" s="315">
        <v>475</v>
      </c>
      <c r="L42" s="313">
        <v>518</v>
      </c>
      <c r="M42" s="314">
        <v>562</v>
      </c>
      <c r="N42" s="315">
        <v>605</v>
      </c>
      <c r="O42" s="313">
        <v>648</v>
      </c>
      <c r="P42" s="314">
        <v>691</v>
      </c>
      <c r="Q42" s="315">
        <v>734</v>
      </c>
      <c r="R42" s="313">
        <v>778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>
        <v>144</v>
      </c>
      <c r="C43" s="317">
        <v>216</v>
      </c>
      <c r="D43" s="318">
        <v>288</v>
      </c>
      <c r="E43" s="319">
        <v>360</v>
      </c>
      <c r="F43" s="317">
        <v>432</v>
      </c>
      <c r="G43" s="318">
        <v>504</v>
      </c>
      <c r="H43" s="319">
        <v>576</v>
      </c>
      <c r="I43" s="317">
        <v>648</v>
      </c>
      <c r="J43" s="318">
        <v>720</v>
      </c>
      <c r="K43" s="319">
        <v>792</v>
      </c>
      <c r="L43" s="317">
        <v>864</v>
      </c>
      <c r="M43" s="318">
        <v>936</v>
      </c>
      <c r="N43" s="319">
        <v>1008</v>
      </c>
      <c r="O43" s="317">
        <v>1080</v>
      </c>
      <c r="P43" s="318">
        <v>1152</v>
      </c>
      <c r="Q43" s="319">
        <v>1224</v>
      </c>
      <c r="R43" s="317">
        <v>1296</v>
      </c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268" t="s">
        <v>17</v>
      </c>
      <c r="B44" s="320">
        <v>91</v>
      </c>
      <c r="C44" s="321">
        <v>137</v>
      </c>
      <c r="D44" s="322">
        <v>182</v>
      </c>
      <c r="E44" s="323">
        <v>228</v>
      </c>
      <c r="F44" s="321">
        <v>274</v>
      </c>
      <c r="G44" s="322">
        <v>319</v>
      </c>
      <c r="H44" s="323">
        <v>365</v>
      </c>
      <c r="I44" s="321">
        <v>410</v>
      </c>
      <c r="J44" s="322">
        <v>456</v>
      </c>
      <c r="K44" s="323">
        <v>502</v>
      </c>
      <c r="L44" s="321">
        <v>547</v>
      </c>
      <c r="M44" s="322">
        <v>593</v>
      </c>
      <c r="N44" s="323">
        <v>638</v>
      </c>
      <c r="O44" s="321">
        <v>684</v>
      </c>
      <c r="P44" s="322">
        <v>730</v>
      </c>
      <c r="Q44" s="323">
        <v>775</v>
      </c>
      <c r="R44" s="321">
        <v>821</v>
      </c>
      <c r="S44" s="320">
        <v>866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>
        <v>152</v>
      </c>
      <c r="C45" s="309">
        <v>228</v>
      </c>
      <c r="D45" s="310">
        <v>304</v>
      </c>
      <c r="E45" s="311">
        <v>380</v>
      </c>
      <c r="F45" s="309">
        <v>456</v>
      </c>
      <c r="G45" s="310">
        <v>532</v>
      </c>
      <c r="H45" s="311">
        <v>608</v>
      </c>
      <c r="I45" s="309">
        <v>684</v>
      </c>
      <c r="J45" s="310">
        <v>760</v>
      </c>
      <c r="K45" s="311">
        <v>836</v>
      </c>
      <c r="L45" s="309">
        <v>912</v>
      </c>
      <c r="M45" s="310">
        <v>988</v>
      </c>
      <c r="N45" s="311">
        <v>1064</v>
      </c>
      <c r="O45" s="309">
        <v>1140</v>
      </c>
      <c r="P45" s="310">
        <v>1216</v>
      </c>
      <c r="Q45" s="311">
        <v>1292</v>
      </c>
      <c r="R45" s="309">
        <v>1368</v>
      </c>
      <c r="S45" s="308">
        <v>1444</v>
      </c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268" t="s">
        <v>18</v>
      </c>
      <c r="B46" s="312">
        <v>96</v>
      </c>
      <c r="C46" s="313">
        <v>144</v>
      </c>
      <c r="D46" s="314">
        <v>192</v>
      </c>
      <c r="E46" s="315">
        <v>240</v>
      </c>
      <c r="F46" s="313">
        <v>288</v>
      </c>
      <c r="G46" s="314">
        <v>336</v>
      </c>
      <c r="H46" s="315">
        <v>384</v>
      </c>
      <c r="I46" s="313">
        <v>432</v>
      </c>
      <c r="J46" s="314">
        <v>480</v>
      </c>
      <c r="K46" s="315">
        <v>528</v>
      </c>
      <c r="L46" s="313">
        <v>576</v>
      </c>
      <c r="M46" s="314">
        <v>624</v>
      </c>
      <c r="N46" s="315">
        <v>672</v>
      </c>
      <c r="O46" s="313">
        <v>720</v>
      </c>
      <c r="P46" s="314">
        <v>768</v>
      </c>
      <c r="Q46" s="315">
        <v>816</v>
      </c>
      <c r="R46" s="313">
        <v>864</v>
      </c>
      <c r="S46" s="312">
        <v>912</v>
      </c>
      <c r="T46" s="313">
        <v>960</v>
      </c>
      <c r="U46" s="294">
        <v>0.6</v>
      </c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>
        <v>160</v>
      </c>
      <c r="C47" s="309">
        <v>240</v>
      </c>
      <c r="D47" s="310">
        <v>320</v>
      </c>
      <c r="E47" s="311">
        <v>400</v>
      </c>
      <c r="F47" s="309">
        <v>480</v>
      </c>
      <c r="G47" s="310">
        <v>560</v>
      </c>
      <c r="H47" s="311">
        <v>640</v>
      </c>
      <c r="I47" s="309">
        <v>720</v>
      </c>
      <c r="J47" s="310">
        <v>800</v>
      </c>
      <c r="K47" s="311">
        <v>880</v>
      </c>
      <c r="L47" s="309">
        <v>960</v>
      </c>
      <c r="M47" s="310">
        <v>1040</v>
      </c>
      <c r="N47" s="311">
        <v>1120</v>
      </c>
      <c r="O47" s="309">
        <v>1200</v>
      </c>
      <c r="P47" s="310">
        <v>1280</v>
      </c>
      <c r="Q47" s="311">
        <v>1360</v>
      </c>
      <c r="R47" s="309">
        <v>1440</v>
      </c>
      <c r="S47" s="308">
        <v>1520</v>
      </c>
      <c r="T47" s="309">
        <v>1600</v>
      </c>
      <c r="U47" s="222">
        <v>0.8</v>
      </c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101</v>
      </c>
      <c r="C48" s="313">
        <v>151</v>
      </c>
      <c r="D48" s="314">
        <v>202</v>
      </c>
      <c r="E48" s="315">
        <v>252</v>
      </c>
      <c r="F48" s="313">
        <v>302</v>
      </c>
      <c r="G48" s="314">
        <v>353</v>
      </c>
      <c r="H48" s="315">
        <v>403</v>
      </c>
      <c r="I48" s="313">
        <v>454</v>
      </c>
      <c r="J48" s="314">
        <v>504</v>
      </c>
      <c r="K48" s="315">
        <v>554</v>
      </c>
      <c r="L48" s="313">
        <v>605</v>
      </c>
      <c r="M48" s="314">
        <v>655</v>
      </c>
      <c r="N48" s="315">
        <v>706</v>
      </c>
      <c r="O48" s="313">
        <v>756</v>
      </c>
      <c r="P48" s="314">
        <v>806</v>
      </c>
      <c r="Q48" s="315">
        <v>857</v>
      </c>
      <c r="R48" s="313">
        <v>907</v>
      </c>
      <c r="S48" s="312">
        <v>958</v>
      </c>
      <c r="T48" s="313">
        <v>1008</v>
      </c>
      <c r="U48" s="294">
        <v>0.6</v>
      </c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>
        <v>168</v>
      </c>
      <c r="C49" s="317">
        <v>252</v>
      </c>
      <c r="D49" s="318">
        <v>336</v>
      </c>
      <c r="E49" s="319">
        <v>420</v>
      </c>
      <c r="F49" s="317">
        <v>504</v>
      </c>
      <c r="G49" s="318">
        <v>588</v>
      </c>
      <c r="H49" s="319">
        <v>672</v>
      </c>
      <c r="I49" s="317">
        <v>756</v>
      </c>
      <c r="J49" s="318">
        <v>840</v>
      </c>
      <c r="K49" s="319">
        <v>924</v>
      </c>
      <c r="L49" s="317">
        <v>1008</v>
      </c>
      <c r="M49" s="318">
        <v>1092</v>
      </c>
      <c r="N49" s="319">
        <v>1176</v>
      </c>
      <c r="O49" s="317">
        <v>1260</v>
      </c>
      <c r="P49" s="318">
        <v>1344</v>
      </c>
      <c r="Q49" s="319">
        <v>1428</v>
      </c>
      <c r="R49" s="317">
        <v>1512</v>
      </c>
      <c r="S49" s="316">
        <v>1596</v>
      </c>
      <c r="T49" s="317">
        <v>1680</v>
      </c>
      <c r="U49" s="222">
        <v>0.8</v>
      </c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268" t="s">
        <v>20</v>
      </c>
      <c r="B50" s="320">
        <v>106</v>
      </c>
      <c r="C50" s="321">
        <v>158</v>
      </c>
      <c r="D50" s="322">
        <v>211</v>
      </c>
      <c r="E50" s="323">
        <v>264</v>
      </c>
      <c r="F50" s="321">
        <v>317</v>
      </c>
      <c r="G50" s="322">
        <v>370</v>
      </c>
      <c r="H50" s="323">
        <v>422</v>
      </c>
      <c r="I50" s="321">
        <v>475</v>
      </c>
      <c r="J50" s="322">
        <v>528</v>
      </c>
      <c r="K50" s="323">
        <v>581</v>
      </c>
      <c r="L50" s="321">
        <v>634</v>
      </c>
      <c r="M50" s="322">
        <v>686</v>
      </c>
      <c r="N50" s="323">
        <v>739</v>
      </c>
      <c r="O50" s="321">
        <v>792</v>
      </c>
      <c r="P50" s="322">
        <v>845</v>
      </c>
      <c r="Q50" s="323">
        <v>898</v>
      </c>
      <c r="R50" s="321">
        <v>950</v>
      </c>
      <c r="S50" s="320">
        <v>1003</v>
      </c>
      <c r="T50" s="321">
        <v>1056</v>
      </c>
      <c r="U50" s="294">
        <v>0.6</v>
      </c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>
        <v>176</v>
      </c>
      <c r="C51" s="309">
        <v>264</v>
      </c>
      <c r="D51" s="310">
        <v>352</v>
      </c>
      <c r="E51" s="311">
        <v>440</v>
      </c>
      <c r="F51" s="309">
        <v>528</v>
      </c>
      <c r="G51" s="310">
        <v>616</v>
      </c>
      <c r="H51" s="311">
        <v>704</v>
      </c>
      <c r="I51" s="309">
        <v>792</v>
      </c>
      <c r="J51" s="310">
        <v>880</v>
      </c>
      <c r="K51" s="311">
        <v>968</v>
      </c>
      <c r="L51" s="309">
        <v>1056</v>
      </c>
      <c r="M51" s="310">
        <v>1144</v>
      </c>
      <c r="N51" s="311">
        <v>1232</v>
      </c>
      <c r="O51" s="309">
        <v>1320</v>
      </c>
      <c r="P51" s="310">
        <v>1408</v>
      </c>
      <c r="Q51" s="311">
        <v>1496</v>
      </c>
      <c r="R51" s="309">
        <v>1584</v>
      </c>
      <c r="S51" s="308">
        <v>1672</v>
      </c>
      <c r="T51" s="309">
        <v>1760</v>
      </c>
      <c r="U51" s="222">
        <v>0.8</v>
      </c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268" t="s">
        <v>21</v>
      </c>
      <c r="B52" s="312">
        <v>110</v>
      </c>
      <c r="C52" s="313">
        <v>166</v>
      </c>
      <c r="D52" s="314">
        <v>221</v>
      </c>
      <c r="E52" s="315">
        <v>276</v>
      </c>
      <c r="F52" s="313">
        <v>331</v>
      </c>
      <c r="G52" s="314">
        <v>386</v>
      </c>
      <c r="H52" s="315">
        <v>442</v>
      </c>
      <c r="I52" s="313">
        <v>497</v>
      </c>
      <c r="J52" s="314">
        <v>552</v>
      </c>
      <c r="K52" s="315">
        <v>607</v>
      </c>
      <c r="L52" s="313">
        <v>662</v>
      </c>
      <c r="M52" s="314">
        <v>718</v>
      </c>
      <c r="N52" s="315">
        <v>773</v>
      </c>
      <c r="O52" s="313">
        <v>828</v>
      </c>
      <c r="P52" s="314">
        <v>883</v>
      </c>
      <c r="Q52" s="315">
        <v>938</v>
      </c>
      <c r="R52" s="313">
        <v>994</v>
      </c>
      <c r="S52" s="312">
        <v>1049</v>
      </c>
      <c r="T52" s="313">
        <v>1104</v>
      </c>
      <c r="U52" s="294">
        <v>0.6</v>
      </c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>
        <v>184</v>
      </c>
      <c r="C53" s="309">
        <v>276</v>
      </c>
      <c r="D53" s="310">
        <v>368</v>
      </c>
      <c r="E53" s="311">
        <v>460</v>
      </c>
      <c r="F53" s="309">
        <v>552</v>
      </c>
      <c r="G53" s="310">
        <v>644</v>
      </c>
      <c r="H53" s="311">
        <v>736</v>
      </c>
      <c r="I53" s="309">
        <v>828</v>
      </c>
      <c r="J53" s="310">
        <v>920</v>
      </c>
      <c r="K53" s="311">
        <v>1012</v>
      </c>
      <c r="L53" s="309">
        <v>1104</v>
      </c>
      <c r="M53" s="310">
        <v>1196</v>
      </c>
      <c r="N53" s="311">
        <v>1288</v>
      </c>
      <c r="O53" s="309">
        <v>1380</v>
      </c>
      <c r="P53" s="310">
        <v>1472</v>
      </c>
      <c r="Q53" s="311">
        <v>1564</v>
      </c>
      <c r="R53" s="309">
        <v>1656</v>
      </c>
      <c r="S53" s="308">
        <v>1748</v>
      </c>
      <c r="T53" s="309">
        <v>1840</v>
      </c>
      <c r="U53" s="222">
        <v>0.8</v>
      </c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268" t="s">
        <v>22</v>
      </c>
      <c r="B54" s="312">
        <v>115</v>
      </c>
      <c r="C54" s="313">
        <v>173</v>
      </c>
      <c r="D54" s="314">
        <v>230</v>
      </c>
      <c r="E54" s="315">
        <v>288</v>
      </c>
      <c r="F54" s="313">
        <v>346</v>
      </c>
      <c r="G54" s="314">
        <v>403</v>
      </c>
      <c r="H54" s="315">
        <v>461</v>
      </c>
      <c r="I54" s="313">
        <v>518</v>
      </c>
      <c r="J54" s="314">
        <v>576</v>
      </c>
      <c r="K54" s="315">
        <v>634</v>
      </c>
      <c r="L54" s="313">
        <v>691</v>
      </c>
      <c r="M54" s="314">
        <v>749</v>
      </c>
      <c r="N54" s="315">
        <v>806</v>
      </c>
      <c r="O54" s="313">
        <v>864</v>
      </c>
      <c r="P54" s="314">
        <v>922</v>
      </c>
      <c r="Q54" s="315">
        <v>979</v>
      </c>
      <c r="R54" s="313">
        <v>1037</v>
      </c>
      <c r="S54" s="312">
        <v>1094</v>
      </c>
      <c r="T54" s="313">
        <v>1152</v>
      </c>
      <c r="U54" s="294">
        <v>0.6</v>
      </c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>
        <v>192</v>
      </c>
      <c r="C55" s="317">
        <v>288</v>
      </c>
      <c r="D55" s="318">
        <v>384</v>
      </c>
      <c r="E55" s="319">
        <v>480</v>
      </c>
      <c r="F55" s="317">
        <v>576</v>
      </c>
      <c r="G55" s="318">
        <v>672</v>
      </c>
      <c r="H55" s="319">
        <v>768</v>
      </c>
      <c r="I55" s="317">
        <v>864</v>
      </c>
      <c r="J55" s="318">
        <v>960</v>
      </c>
      <c r="K55" s="319">
        <v>1056</v>
      </c>
      <c r="L55" s="317">
        <v>1152</v>
      </c>
      <c r="M55" s="318">
        <v>1248</v>
      </c>
      <c r="N55" s="319">
        <v>1344</v>
      </c>
      <c r="O55" s="317">
        <v>1440</v>
      </c>
      <c r="P55" s="318">
        <v>1536</v>
      </c>
      <c r="Q55" s="319">
        <v>1632</v>
      </c>
      <c r="R55" s="317">
        <v>1728</v>
      </c>
      <c r="S55" s="316">
        <v>1824</v>
      </c>
      <c r="T55" s="317">
        <v>1920</v>
      </c>
      <c r="U55" s="222">
        <v>0.8</v>
      </c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120</v>
      </c>
      <c r="C56" s="321">
        <v>180</v>
      </c>
      <c r="D56" s="322">
        <v>240</v>
      </c>
      <c r="E56" s="323">
        <v>300</v>
      </c>
      <c r="F56" s="321">
        <v>360</v>
      </c>
      <c r="G56" s="322">
        <v>420</v>
      </c>
      <c r="H56" s="323">
        <v>480</v>
      </c>
      <c r="I56" s="321">
        <v>540</v>
      </c>
      <c r="J56" s="322">
        <v>600</v>
      </c>
      <c r="K56" s="323">
        <v>660</v>
      </c>
      <c r="L56" s="321">
        <v>720</v>
      </c>
      <c r="M56" s="322">
        <v>780</v>
      </c>
      <c r="N56" s="323">
        <v>840</v>
      </c>
      <c r="O56" s="321">
        <v>900</v>
      </c>
      <c r="P56" s="322">
        <v>960</v>
      </c>
      <c r="Q56" s="323">
        <v>1020</v>
      </c>
      <c r="R56" s="321">
        <v>1080</v>
      </c>
      <c r="S56" s="320">
        <v>1140</v>
      </c>
      <c r="T56" s="321">
        <v>1200</v>
      </c>
      <c r="U56" s="294">
        <v>0.6</v>
      </c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>
        <v>200</v>
      </c>
      <c r="C57" s="309">
        <v>300</v>
      </c>
      <c r="D57" s="310">
        <v>400</v>
      </c>
      <c r="E57" s="311">
        <v>500</v>
      </c>
      <c r="F57" s="309">
        <v>600</v>
      </c>
      <c r="G57" s="310">
        <v>700</v>
      </c>
      <c r="H57" s="311">
        <v>800</v>
      </c>
      <c r="I57" s="309">
        <v>900</v>
      </c>
      <c r="J57" s="310">
        <v>1000</v>
      </c>
      <c r="K57" s="311">
        <v>1100</v>
      </c>
      <c r="L57" s="309">
        <v>1200</v>
      </c>
      <c r="M57" s="310">
        <v>1300</v>
      </c>
      <c r="N57" s="311">
        <v>1400</v>
      </c>
      <c r="O57" s="309">
        <v>1500</v>
      </c>
      <c r="P57" s="310">
        <v>1600</v>
      </c>
      <c r="Q57" s="311">
        <v>1700</v>
      </c>
      <c r="R57" s="309">
        <v>1800</v>
      </c>
      <c r="S57" s="308">
        <v>1900</v>
      </c>
      <c r="T57" s="309">
        <v>2000</v>
      </c>
      <c r="U57" s="222">
        <v>0.8</v>
      </c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125</v>
      </c>
      <c r="C58" s="313">
        <v>187</v>
      </c>
      <c r="D58" s="314">
        <v>250</v>
      </c>
      <c r="E58" s="315">
        <v>312</v>
      </c>
      <c r="F58" s="313">
        <v>374</v>
      </c>
      <c r="G58" s="314">
        <v>437</v>
      </c>
      <c r="H58" s="315">
        <v>499</v>
      </c>
      <c r="I58" s="313">
        <v>562</v>
      </c>
      <c r="J58" s="314">
        <v>624</v>
      </c>
      <c r="K58" s="315">
        <v>686</v>
      </c>
      <c r="L58" s="313">
        <v>749</v>
      </c>
      <c r="M58" s="314">
        <v>811</v>
      </c>
      <c r="N58" s="315">
        <v>874</v>
      </c>
      <c r="O58" s="313">
        <v>936</v>
      </c>
      <c r="P58" s="314">
        <v>998</v>
      </c>
      <c r="Q58" s="315">
        <v>1061</v>
      </c>
      <c r="R58" s="313">
        <v>1123</v>
      </c>
      <c r="S58" s="312">
        <v>1186</v>
      </c>
      <c r="T58" s="313">
        <v>1248</v>
      </c>
      <c r="U58" s="294">
        <v>0.6</v>
      </c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>
        <v>208</v>
      </c>
      <c r="C59" s="309">
        <v>312</v>
      </c>
      <c r="D59" s="310">
        <v>416</v>
      </c>
      <c r="E59" s="311">
        <v>520</v>
      </c>
      <c r="F59" s="309">
        <v>624</v>
      </c>
      <c r="G59" s="310">
        <v>728</v>
      </c>
      <c r="H59" s="311">
        <v>832</v>
      </c>
      <c r="I59" s="309">
        <v>936</v>
      </c>
      <c r="J59" s="310">
        <v>1040</v>
      </c>
      <c r="K59" s="311">
        <v>1144</v>
      </c>
      <c r="L59" s="309">
        <v>1248</v>
      </c>
      <c r="M59" s="310">
        <v>1352</v>
      </c>
      <c r="N59" s="311">
        <v>1456</v>
      </c>
      <c r="O59" s="309">
        <v>1560</v>
      </c>
      <c r="P59" s="310">
        <v>1664</v>
      </c>
      <c r="Q59" s="311">
        <v>1768</v>
      </c>
      <c r="R59" s="309">
        <v>1872</v>
      </c>
      <c r="S59" s="308">
        <v>1976</v>
      </c>
      <c r="T59" s="309">
        <v>2080</v>
      </c>
      <c r="U59" s="222">
        <v>0.8</v>
      </c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268" t="s">
        <v>132</v>
      </c>
      <c r="B60" s="312">
        <v>130</v>
      </c>
      <c r="C60" s="313">
        <v>194</v>
      </c>
      <c r="D60" s="314">
        <v>259</v>
      </c>
      <c r="E60" s="315">
        <v>324</v>
      </c>
      <c r="F60" s="313">
        <v>389</v>
      </c>
      <c r="G60" s="314">
        <v>454</v>
      </c>
      <c r="H60" s="315">
        <v>518</v>
      </c>
      <c r="I60" s="313">
        <v>583</v>
      </c>
      <c r="J60" s="314">
        <v>648</v>
      </c>
      <c r="K60" s="315">
        <v>713</v>
      </c>
      <c r="L60" s="313">
        <v>778</v>
      </c>
      <c r="M60" s="314">
        <v>842</v>
      </c>
      <c r="N60" s="315">
        <v>907</v>
      </c>
      <c r="O60" s="313">
        <v>972</v>
      </c>
      <c r="P60" s="314">
        <v>1037</v>
      </c>
      <c r="Q60" s="315">
        <v>1102</v>
      </c>
      <c r="R60" s="313">
        <v>1166</v>
      </c>
      <c r="S60" s="312">
        <v>1231</v>
      </c>
      <c r="T60" s="313">
        <v>1296</v>
      </c>
      <c r="U60" s="294">
        <v>0.6</v>
      </c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>
        <v>216</v>
      </c>
      <c r="C61" s="317">
        <v>324</v>
      </c>
      <c r="D61" s="318">
        <v>432</v>
      </c>
      <c r="E61" s="319">
        <v>540</v>
      </c>
      <c r="F61" s="317">
        <v>648</v>
      </c>
      <c r="G61" s="318">
        <v>756</v>
      </c>
      <c r="H61" s="319">
        <v>864</v>
      </c>
      <c r="I61" s="317">
        <v>972</v>
      </c>
      <c r="J61" s="318">
        <v>1080</v>
      </c>
      <c r="K61" s="319">
        <v>1188</v>
      </c>
      <c r="L61" s="317">
        <v>1296</v>
      </c>
      <c r="M61" s="318">
        <v>1404</v>
      </c>
      <c r="N61" s="319">
        <v>1512</v>
      </c>
      <c r="O61" s="317">
        <v>1620</v>
      </c>
      <c r="P61" s="318">
        <v>1728</v>
      </c>
      <c r="Q61" s="319">
        <v>1836</v>
      </c>
      <c r="R61" s="317">
        <v>1944</v>
      </c>
      <c r="S61" s="316">
        <v>2052</v>
      </c>
      <c r="T61" s="317">
        <v>2160</v>
      </c>
      <c r="U61" s="222">
        <v>0.8</v>
      </c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268" t="s">
        <v>133</v>
      </c>
      <c r="B62" s="320">
        <v>134</v>
      </c>
      <c r="C62" s="321">
        <v>202</v>
      </c>
      <c r="D62" s="322">
        <v>269</v>
      </c>
      <c r="E62" s="323">
        <v>336</v>
      </c>
      <c r="F62" s="321">
        <v>403</v>
      </c>
      <c r="G62" s="322">
        <v>470</v>
      </c>
      <c r="H62" s="323">
        <v>538</v>
      </c>
      <c r="I62" s="321">
        <v>605</v>
      </c>
      <c r="J62" s="322">
        <v>672</v>
      </c>
      <c r="K62" s="323">
        <v>739</v>
      </c>
      <c r="L62" s="321">
        <v>806</v>
      </c>
      <c r="M62" s="322">
        <v>874</v>
      </c>
      <c r="N62" s="323">
        <v>941</v>
      </c>
      <c r="O62" s="321">
        <v>1008</v>
      </c>
      <c r="P62" s="322">
        <v>1075</v>
      </c>
      <c r="Q62" s="323">
        <v>1142</v>
      </c>
      <c r="R62" s="321">
        <v>1210</v>
      </c>
      <c r="S62" s="320">
        <v>1277</v>
      </c>
      <c r="T62" s="321">
        <v>1344</v>
      </c>
      <c r="U62" s="294">
        <v>0.6</v>
      </c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>
        <v>224</v>
      </c>
      <c r="C63" s="309">
        <v>336</v>
      </c>
      <c r="D63" s="310">
        <v>448</v>
      </c>
      <c r="E63" s="311">
        <v>560</v>
      </c>
      <c r="F63" s="309">
        <v>672</v>
      </c>
      <c r="G63" s="310">
        <v>784</v>
      </c>
      <c r="H63" s="311">
        <v>896</v>
      </c>
      <c r="I63" s="309">
        <v>1008</v>
      </c>
      <c r="J63" s="310">
        <v>1120</v>
      </c>
      <c r="K63" s="311">
        <v>1232</v>
      </c>
      <c r="L63" s="309">
        <v>1344</v>
      </c>
      <c r="M63" s="310">
        <v>1456</v>
      </c>
      <c r="N63" s="311">
        <v>1568</v>
      </c>
      <c r="O63" s="309">
        <v>1680</v>
      </c>
      <c r="P63" s="310">
        <v>1792</v>
      </c>
      <c r="Q63" s="311">
        <v>1904</v>
      </c>
      <c r="R63" s="309">
        <v>2016</v>
      </c>
      <c r="S63" s="308">
        <v>2128</v>
      </c>
      <c r="T63" s="309">
        <v>2240</v>
      </c>
      <c r="U63" s="222">
        <v>0.8</v>
      </c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268" t="s">
        <v>134</v>
      </c>
      <c r="B64" s="312">
        <v>139</v>
      </c>
      <c r="C64" s="313">
        <v>209</v>
      </c>
      <c r="D64" s="314">
        <v>278</v>
      </c>
      <c r="E64" s="315">
        <v>348</v>
      </c>
      <c r="F64" s="313">
        <v>418</v>
      </c>
      <c r="G64" s="314">
        <v>487</v>
      </c>
      <c r="H64" s="315">
        <v>557</v>
      </c>
      <c r="I64" s="313">
        <v>626</v>
      </c>
      <c r="J64" s="314">
        <v>696</v>
      </c>
      <c r="K64" s="315">
        <v>766</v>
      </c>
      <c r="L64" s="313">
        <v>835</v>
      </c>
      <c r="M64" s="314">
        <v>905</v>
      </c>
      <c r="N64" s="315">
        <v>974</v>
      </c>
      <c r="O64" s="313">
        <v>1044</v>
      </c>
      <c r="P64" s="314">
        <v>1114</v>
      </c>
      <c r="Q64" s="315">
        <v>1183</v>
      </c>
      <c r="R64" s="313">
        <v>1253</v>
      </c>
      <c r="S64" s="312">
        <v>1322</v>
      </c>
      <c r="T64" s="313">
        <v>1392</v>
      </c>
      <c r="U64" s="294">
        <v>0.6</v>
      </c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>
        <v>232</v>
      </c>
      <c r="C65" s="309">
        <v>348</v>
      </c>
      <c r="D65" s="310">
        <v>464</v>
      </c>
      <c r="E65" s="311">
        <v>580</v>
      </c>
      <c r="F65" s="309">
        <v>696</v>
      </c>
      <c r="G65" s="310">
        <v>812</v>
      </c>
      <c r="H65" s="311">
        <v>928</v>
      </c>
      <c r="I65" s="309">
        <v>1044</v>
      </c>
      <c r="J65" s="310">
        <v>1160</v>
      </c>
      <c r="K65" s="311">
        <v>1276</v>
      </c>
      <c r="L65" s="309">
        <v>1392</v>
      </c>
      <c r="M65" s="310">
        <v>1508</v>
      </c>
      <c r="N65" s="311">
        <v>1624</v>
      </c>
      <c r="O65" s="309">
        <v>1740</v>
      </c>
      <c r="P65" s="310">
        <v>1856</v>
      </c>
      <c r="Q65" s="311">
        <v>1972</v>
      </c>
      <c r="R65" s="309">
        <v>2088</v>
      </c>
      <c r="S65" s="308">
        <v>2204</v>
      </c>
      <c r="T65" s="309">
        <v>2320</v>
      </c>
      <c r="U65" s="222">
        <v>0.8</v>
      </c>
    </row>
    <row r="66" spans="1:42" x14ac:dyDescent="0.15">
      <c r="A66" s="268" t="s">
        <v>135</v>
      </c>
      <c r="B66" s="312">
        <v>144</v>
      </c>
      <c r="C66" s="313">
        <v>216</v>
      </c>
      <c r="D66" s="314">
        <v>288</v>
      </c>
      <c r="E66" s="315">
        <v>360</v>
      </c>
      <c r="F66" s="313">
        <v>432</v>
      </c>
      <c r="G66" s="314">
        <v>504</v>
      </c>
      <c r="H66" s="315">
        <v>576</v>
      </c>
      <c r="I66" s="313">
        <v>648</v>
      </c>
      <c r="J66" s="314">
        <v>720</v>
      </c>
      <c r="K66" s="315">
        <v>792</v>
      </c>
      <c r="L66" s="313">
        <v>864</v>
      </c>
      <c r="M66" s="314">
        <v>936</v>
      </c>
      <c r="N66" s="315">
        <v>1008</v>
      </c>
      <c r="O66" s="313">
        <v>1080</v>
      </c>
      <c r="P66" s="314">
        <v>1152</v>
      </c>
      <c r="Q66" s="315">
        <v>1224</v>
      </c>
      <c r="R66" s="313">
        <v>1296</v>
      </c>
      <c r="S66" s="312">
        <v>1368</v>
      </c>
      <c r="T66" s="313">
        <v>1440</v>
      </c>
      <c r="U66" s="294">
        <v>0.6</v>
      </c>
    </row>
    <row r="67" spans="1:42" x14ac:dyDescent="0.15">
      <c r="A67" s="270">
        <v>1500</v>
      </c>
      <c r="B67" s="316">
        <v>240</v>
      </c>
      <c r="C67" s="317">
        <v>360</v>
      </c>
      <c r="D67" s="318">
        <v>480</v>
      </c>
      <c r="E67" s="319">
        <v>600</v>
      </c>
      <c r="F67" s="317">
        <v>720</v>
      </c>
      <c r="G67" s="318">
        <v>840</v>
      </c>
      <c r="H67" s="319">
        <v>960</v>
      </c>
      <c r="I67" s="317">
        <v>1080</v>
      </c>
      <c r="J67" s="318">
        <v>1200</v>
      </c>
      <c r="K67" s="319">
        <v>1320</v>
      </c>
      <c r="L67" s="317">
        <v>1440</v>
      </c>
      <c r="M67" s="318">
        <v>1560</v>
      </c>
      <c r="N67" s="319">
        <v>1680</v>
      </c>
      <c r="O67" s="317">
        <v>1800</v>
      </c>
      <c r="P67" s="318">
        <v>1920</v>
      </c>
      <c r="Q67" s="319">
        <v>2040</v>
      </c>
      <c r="R67" s="317">
        <v>2160</v>
      </c>
      <c r="S67" s="316">
        <v>2280</v>
      </c>
      <c r="T67" s="317">
        <v>2400</v>
      </c>
      <c r="U67" s="222">
        <v>0.8</v>
      </c>
    </row>
    <row r="68" spans="1:42" x14ac:dyDescent="0.15">
      <c r="A68" s="264"/>
      <c r="B68" s="237">
        <v>0.6</v>
      </c>
      <c r="C68" s="237">
        <v>0.6</v>
      </c>
      <c r="D68" s="237">
        <v>0.6</v>
      </c>
      <c r="E68" s="237">
        <v>0.6</v>
      </c>
      <c r="F68" s="237">
        <v>0.6</v>
      </c>
      <c r="G68" s="237">
        <v>0.6</v>
      </c>
      <c r="H68" s="237">
        <v>0.6</v>
      </c>
      <c r="I68" s="237">
        <v>0.6</v>
      </c>
      <c r="J68" s="237">
        <v>0.6</v>
      </c>
      <c r="K68" s="237">
        <v>0.6</v>
      </c>
      <c r="L68" s="237">
        <v>0.6</v>
      </c>
      <c r="M68" s="237">
        <v>0.6</v>
      </c>
      <c r="N68" s="237">
        <v>0.6</v>
      </c>
      <c r="O68" s="237">
        <v>0.6</v>
      </c>
      <c r="P68" s="237">
        <v>0.6</v>
      </c>
      <c r="Q68" s="237">
        <v>0.6</v>
      </c>
      <c r="R68" s="237">
        <v>0.6</v>
      </c>
      <c r="S68" s="237">
        <v>0.6</v>
      </c>
      <c r="T68" s="237">
        <v>0.6</v>
      </c>
    </row>
    <row r="69" spans="1:42" x14ac:dyDescent="0.15">
      <c r="A69" s="264"/>
      <c r="B69" s="337">
        <v>0.8</v>
      </c>
      <c r="C69" s="337">
        <v>0.8</v>
      </c>
      <c r="D69" s="337">
        <v>0.8</v>
      </c>
      <c r="E69" s="337">
        <v>0.8</v>
      </c>
      <c r="F69" s="337">
        <v>0.8</v>
      </c>
      <c r="G69" s="337">
        <v>0.8</v>
      </c>
      <c r="H69" s="337">
        <v>0.8</v>
      </c>
      <c r="I69" s="337">
        <v>0.8</v>
      </c>
      <c r="J69" s="337">
        <v>0.8</v>
      </c>
      <c r="K69" s="337">
        <v>0.8</v>
      </c>
      <c r="L69" s="337">
        <v>0.8</v>
      </c>
      <c r="M69" s="337">
        <v>0.8</v>
      </c>
      <c r="N69" s="337">
        <v>0.8</v>
      </c>
      <c r="O69" s="337">
        <v>0.8</v>
      </c>
      <c r="P69" s="337">
        <v>0.8</v>
      </c>
      <c r="Q69" s="337">
        <v>0.8</v>
      </c>
      <c r="R69" s="337">
        <v>0.8</v>
      </c>
      <c r="S69" s="337">
        <v>0.8</v>
      </c>
      <c r="T69" s="337">
        <v>0.8</v>
      </c>
    </row>
    <row r="70" spans="1:42" x14ac:dyDescent="0.15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</row>
    <row r="71" spans="1:42" x14ac:dyDescent="0.15">
      <c r="A71" s="236" t="s">
        <v>23</v>
      </c>
      <c r="B71" s="236"/>
      <c r="C71" s="225" t="s">
        <v>24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6" t="s">
        <v>223</v>
      </c>
    </row>
    <row r="72" spans="1:42" x14ac:dyDescent="0.15">
      <c r="A72" s="237"/>
      <c r="B72" s="237"/>
      <c r="C72" s="236" t="s">
        <v>25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ht="13" thickBot="1" x14ac:dyDescent="0.2"/>
    <row r="74" spans="1:42" x14ac:dyDescent="0.15">
      <c r="A74" s="238" t="s">
        <v>0</v>
      </c>
      <c r="B74" s="232" t="s">
        <v>28</v>
      </c>
      <c r="C74" s="232" t="s">
        <v>1</v>
      </c>
      <c r="D74" s="230" t="s">
        <v>2</v>
      </c>
      <c r="E74" s="230" t="s">
        <v>3</v>
      </c>
      <c r="F74" s="230" t="s">
        <v>4</v>
      </c>
      <c r="G74" s="230" t="s">
        <v>5</v>
      </c>
      <c r="H74" s="230" t="s">
        <v>6</v>
      </c>
      <c r="I74" s="230" t="s">
        <v>7</v>
      </c>
      <c r="J74" s="230" t="s">
        <v>8</v>
      </c>
      <c r="K74" s="230" t="s">
        <v>9</v>
      </c>
      <c r="L74" s="230" t="s">
        <v>10</v>
      </c>
      <c r="M74" s="230" t="s">
        <v>11</v>
      </c>
      <c r="N74" s="230" t="s">
        <v>12</v>
      </c>
      <c r="O74" s="230" t="s">
        <v>13</v>
      </c>
      <c r="P74" s="230" t="s">
        <v>14</v>
      </c>
      <c r="Q74" s="230" t="s">
        <v>15</v>
      </c>
      <c r="R74" s="230" t="s">
        <v>16</v>
      </c>
      <c r="S74" s="230" t="s">
        <v>17</v>
      </c>
      <c r="T74" s="231" t="s">
        <v>18</v>
      </c>
      <c r="V74" s="239" t="s">
        <v>0</v>
      </c>
      <c r="W74" s="239">
        <v>4</v>
      </c>
      <c r="X74" s="239">
        <v>6</v>
      </c>
      <c r="Y74" s="239">
        <v>8</v>
      </c>
      <c r="Z74" s="239">
        <v>10</v>
      </c>
      <c r="AA74" s="239">
        <v>12</v>
      </c>
      <c r="AB74" s="239">
        <v>14</v>
      </c>
      <c r="AC74" s="239">
        <v>16</v>
      </c>
      <c r="AD74" s="239">
        <v>18</v>
      </c>
      <c r="AE74" s="239">
        <v>20</v>
      </c>
      <c r="AF74" s="239">
        <v>22</v>
      </c>
      <c r="AG74" s="239">
        <v>24</v>
      </c>
      <c r="AH74" s="239">
        <v>26</v>
      </c>
      <c r="AI74" s="239">
        <v>28</v>
      </c>
      <c r="AJ74" s="239">
        <v>30</v>
      </c>
      <c r="AK74" s="239">
        <v>32</v>
      </c>
      <c r="AL74" s="239">
        <v>34</v>
      </c>
      <c r="AM74" s="239">
        <v>36</v>
      </c>
      <c r="AN74" s="239">
        <v>38</v>
      </c>
      <c r="AO74" s="239">
        <v>40</v>
      </c>
      <c r="AP74" s="222"/>
    </row>
    <row r="75" spans="1:42" ht="13" thickBot="1" x14ac:dyDescent="0.2">
      <c r="A75" s="240"/>
      <c r="B75" s="235">
        <v>100</v>
      </c>
      <c r="C75" s="235">
        <v>150</v>
      </c>
      <c r="D75" s="233">
        <v>200</v>
      </c>
      <c r="E75" s="233">
        <v>250</v>
      </c>
      <c r="F75" s="233">
        <v>300</v>
      </c>
      <c r="G75" s="233">
        <v>350</v>
      </c>
      <c r="H75" s="233">
        <v>400</v>
      </c>
      <c r="I75" s="233">
        <v>450</v>
      </c>
      <c r="J75" s="233">
        <v>500</v>
      </c>
      <c r="K75" s="233">
        <v>550</v>
      </c>
      <c r="L75" s="233">
        <v>600</v>
      </c>
      <c r="M75" s="233">
        <v>650</v>
      </c>
      <c r="N75" s="233">
        <v>700</v>
      </c>
      <c r="O75" s="233">
        <v>750</v>
      </c>
      <c r="P75" s="233">
        <v>800</v>
      </c>
      <c r="Q75" s="233">
        <v>850</v>
      </c>
      <c r="R75" s="233">
        <v>900</v>
      </c>
      <c r="S75" s="233">
        <v>950</v>
      </c>
      <c r="T75" s="234">
        <v>1000</v>
      </c>
      <c r="V75" s="239"/>
      <c r="W75" s="239">
        <v>100</v>
      </c>
      <c r="X75" s="239">
        <v>150</v>
      </c>
      <c r="Y75" s="239">
        <v>200</v>
      </c>
      <c r="Z75" s="239">
        <v>250</v>
      </c>
      <c r="AA75" s="239">
        <v>300</v>
      </c>
      <c r="AB75" s="239">
        <v>350</v>
      </c>
      <c r="AC75" s="239">
        <v>400</v>
      </c>
      <c r="AD75" s="239">
        <v>450</v>
      </c>
      <c r="AE75" s="239">
        <v>500</v>
      </c>
      <c r="AF75" s="239">
        <v>550</v>
      </c>
      <c r="AG75" s="239">
        <v>600</v>
      </c>
      <c r="AH75" s="239">
        <v>650</v>
      </c>
      <c r="AI75" s="239">
        <v>700</v>
      </c>
      <c r="AJ75" s="239">
        <v>750</v>
      </c>
      <c r="AK75" s="239">
        <v>800</v>
      </c>
      <c r="AL75" s="239">
        <v>850</v>
      </c>
      <c r="AM75" s="239">
        <v>900</v>
      </c>
      <c r="AN75" s="239">
        <v>950</v>
      </c>
      <c r="AO75" s="239">
        <v>1000</v>
      </c>
      <c r="AP75" s="222"/>
    </row>
    <row r="76" spans="1:42" x14ac:dyDescent="0.15">
      <c r="A76" s="238" t="s">
        <v>28</v>
      </c>
      <c r="B76" s="241">
        <f>ROUND(W76*$T$76,0)</f>
        <v>50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61">
        <v>1</v>
      </c>
      <c r="U76" s="221"/>
      <c r="V76" s="239">
        <v>4</v>
      </c>
      <c r="W76" s="295">
        <f>IF(W74*$V$76*$X$136&lt;50,50,W74*$V$76*$X$136)</f>
        <v>50</v>
      </c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  <c r="AL76" s="295"/>
      <c r="AM76" s="295"/>
      <c r="AN76" s="295"/>
      <c r="AO76" s="295"/>
      <c r="AP76" s="222"/>
    </row>
    <row r="77" spans="1:42" x14ac:dyDescent="0.15">
      <c r="A77" s="244">
        <v>100</v>
      </c>
      <c r="B77" s="245">
        <f t="shared" ref="B77:P107" si="0">ROUND(W77*$T$76,0)</f>
        <v>50</v>
      </c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6"/>
      <c r="V77" s="239">
        <v>100</v>
      </c>
      <c r="W77" s="295">
        <f>IF(W74*$V$76*$X$137&lt;50,50,W74*$V$76*$X$137)</f>
        <v>50</v>
      </c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22"/>
    </row>
    <row r="78" spans="1:42" x14ac:dyDescent="0.15">
      <c r="A78" s="247" t="s">
        <v>1</v>
      </c>
      <c r="B78" s="248">
        <f t="shared" si="0"/>
        <v>50</v>
      </c>
      <c r="C78" s="248">
        <f>ROUND(X78*$T$76,0)</f>
        <v>50</v>
      </c>
      <c r="D78" s="248"/>
      <c r="E78" s="248"/>
      <c r="F78" s="248"/>
      <c r="G78" s="248"/>
      <c r="H78" s="248"/>
      <c r="I78" s="248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9"/>
      <c r="V78" s="239">
        <v>6</v>
      </c>
      <c r="W78" s="295">
        <f>IF($W$74*V78*$X$136&lt;50,50,$W$74*V78*$X$136)</f>
        <v>50</v>
      </c>
      <c r="X78" s="295">
        <f>IF($X$74*V78*$X$136&lt;50,50,$X$74*V78*$X$136)</f>
        <v>50</v>
      </c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295"/>
      <c r="AL78" s="295"/>
      <c r="AM78" s="295"/>
      <c r="AN78" s="295"/>
      <c r="AO78" s="295"/>
      <c r="AP78" s="222"/>
    </row>
    <row r="79" spans="1:42" x14ac:dyDescent="0.15">
      <c r="A79" s="244">
        <v>150</v>
      </c>
      <c r="B79" s="245">
        <f t="shared" si="0"/>
        <v>50</v>
      </c>
      <c r="C79" s="245">
        <f t="shared" si="0"/>
        <v>50</v>
      </c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6"/>
      <c r="V79" s="239">
        <v>150</v>
      </c>
      <c r="W79" s="295">
        <f>IF($W$74*V78*$X$137&lt;50,50,$W$74*V78*$X$137)</f>
        <v>50</v>
      </c>
      <c r="X79" s="295">
        <f>IF($X$74*V78*$X$137&lt;50,50,$X$74*V78*$X$137)</f>
        <v>50</v>
      </c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51" t="s">
        <v>2</v>
      </c>
      <c r="B80" s="248">
        <f t="shared" si="0"/>
        <v>50</v>
      </c>
      <c r="C80" s="248">
        <f t="shared" si="0"/>
        <v>50</v>
      </c>
      <c r="D80" s="248">
        <f>ROUND(Y80*$T$76,0)</f>
        <v>50</v>
      </c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9"/>
      <c r="V80" s="239">
        <v>8</v>
      </c>
      <c r="W80" s="295">
        <f>IF($W$74*V80*$X$136&lt;50,50,$W$74*V80*$X$136)</f>
        <v>50</v>
      </c>
      <c r="X80" s="295">
        <f>IF($X$74*V80*$X$136&lt;50,50,$X$74*V80*$X$136)</f>
        <v>50</v>
      </c>
      <c r="Y80" s="295">
        <f>IF($Y$74*V80*$X$136&lt;50,50,$Y$74*V80*$X$136)</f>
        <v>50</v>
      </c>
      <c r="Z80" s="295"/>
      <c r="AA80" s="295"/>
      <c r="AB80" s="295"/>
      <c r="AC80" s="295"/>
      <c r="AD80" s="295"/>
      <c r="AE80" s="295"/>
      <c r="AF80" s="295"/>
      <c r="AG80" s="295"/>
      <c r="AH80" s="295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44">
        <v>200</v>
      </c>
      <c r="B81" s="245">
        <f t="shared" si="0"/>
        <v>50</v>
      </c>
      <c r="C81" s="245">
        <f t="shared" si="0"/>
        <v>50</v>
      </c>
      <c r="D81" s="245">
        <f t="shared" si="0"/>
        <v>64</v>
      </c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6"/>
      <c r="V81" s="239">
        <v>200</v>
      </c>
      <c r="W81" s="295">
        <f>IF($W$74*V80*$X$137&lt;50,50,$W$74*V80*$X$137)</f>
        <v>50</v>
      </c>
      <c r="X81" s="295">
        <f>IF($X$74*V80*$X$137&lt;50,50,$X$74*V80*$X$137)</f>
        <v>50</v>
      </c>
      <c r="Y81" s="295">
        <f>IF($Y$74*V80*$X$137&lt;50,50,$Y$74*V80*$X$137)</f>
        <v>64</v>
      </c>
      <c r="Z81" s="295"/>
      <c r="AA81" s="295"/>
      <c r="AB81" s="295"/>
      <c r="AC81" s="295"/>
      <c r="AD81" s="295"/>
      <c r="AE81" s="295"/>
      <c r="AF81" s="295"/>
      <c r="AG81" s="295"/>
      <c r="AH81" s="295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51" t="s">
        <v>3</v>
      </c>
      <c r="B82" s="248">
        <f t="shared" si="0"/>
        <v>50</v>
      </c>
      <c r="C82" s="248">
        <f t="shared" si="0"/>
        <v>50</v>
      </c>
      <c r="D82" s="248">
        <f t="shared" si="0"/>
        <v>50</v>
      </c>
      <c r="E82" s="248">
        <f>ROUND(Z82*$T$76,0)</f>
        <v>60</v>
      </c>
      <c r="F82" s="248"/>
      <c r="G82" s="248"/>
      <c r="H82" s="248"/>
      <c r="I82" s="248"/>
      <c r="J82" s="248"/>
      <c r="K82" s="248"/>
      <c r="L82" s="248"/>
      <c r="M82" s="248"/>
      <c r="N82" s="248"/>
      <c r="O82" s="248"/>
      <c r="P82" s="248"/>
      <c r="Q82" s="248"/>
      <c r="R82" s="248"/>
      <c r="S82" s="248"/>
      <c r="T82" s="249"/>
      <c r="V82" s="239">
        <v>10</v>
      </c>
      <c r="W82" s="295">
        <f>IF($W$74*V82*$X$136&lt;50,50,$W$74*V82*$X$136)</f>
        <v>50</v>
      </c>
      <c r="X82" s="295">
        <f>IF($X$74*V82*$X$136&lt;50,50,$X$74*V82*$X$136)</f>
        <v>50</v>
      </c>
      <c r="Y82" s="295">
        <f>IF($Y$74*V82*$X$136&lt;50,50,$Y$74*V82*$X$136)</f>
        <v>50</v>
      </c>
      <c r="Z82" s="295">
        <f>IF($Z$74*V82*$X$136&lt;50,50,$Z$74*V82*$X$136)</f>
        <v>60</v>
      </c>
      <c r="AA82" s="295"/>
      <c r="AB82" s="295"/>
      <c r="AC82" s="295"/>
      <c r="AD82" s="295"/>
      <c r="AE82" s="295"/>
      <c r="AF82" s="295"/>
      <c r="AG82" s="295"/>
      <c r="AH82" s="295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44">
        <v>250</v>
      </c>
      <c r="B83" s="245">
        <f t="shared" si="0"/>
        <v>50</v>
      </c>
      <c r="C83" s="245">
        <f t="shared" si="0"/>
        <v>60</v>
      </c>
      <c r="D83" s="245">
        <f t="shared" si="0"/>
        <v>80</v>
      </c>
      <c r="E83" s="245">
        <f t="shared" si="0"/>
        <v>100</v>
      </c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6"/>
      <c r="V83" s="239">
        <v>250</v>
      </c>
      <c r="W83" s="295">
        <f>IF($W$74*V82*$X$137&lt;50,50,$W$74*V82*$X$137)</f>
        <v>50</v>
      </c>
      <c r="X83" s="295">
        <f>IF($X$74*V82*$X$137&lt;50,50,$X$74*V82*$X$137)</f>
        <v>60</v>
      </c>
      <c r="Y83" s="295">
        <f>IF($Y$74*V82*$X$137&lt;50,50,$Y$74*V82*$X$137)</f>
        <v>80</v>
      </c>
      <c r="Z83" s="295">
        <f>IF($Z$74*V82*$X$137&lt;50,50,$Z$74*V82*$X$137)</f>
        <v>100</v>
      </c>
      <c r="AA83" s="295"/>
      <c r="AB83" s="295"/>
      <c r="AC83" s="295"/>
      <c r="AD83" s="295"/>
      <c r="AE83" s="295"/>
      <c r="AF83" s="295"/>
      <c r="AG83" s="295"/>
      <c r="AH83" s="295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51" t="s">
        <v>4</v>
      </c>
      <c r="B84" s="248">
        <f t="shared" si="0"/>
        <v>50</v>
      </c>
      <c r="C84" s="248">
        <f t="shared" si="0"/>
        <v>50</v>
      </c>
      <c r="D84" s="248">
        <f t="shared" si="0"/>
        <v>58</v>
      </c>
      <c r="E84" s="248">
        <f t="shared" si="0"/>
        <v>72</v>
      </c>
      <c r="F84" s="248">
        <f>ROUND(AA84*$T$76,0)</f>
        <v>86</v>
      </c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9"/>
      <c r="V84" s="239">
        <v>12</v>
      </c>
      <c r="W84" s="295">
        <f>IF($W$74*V84*$X$136&lt;50,50,$W$74*V84*$X$136)</f>
        <v>50</v>
      </c>
      <c r="X84" s="295">
        <f>IF($X$74*V84*$X$136&lt;50,50,$X$74*V84*$X$136)</f>
        <v>50</v>
      </c>
      <c r="Y84" s="295">
        <f>IF($Y$74*V84*$X$136&lt;50,50,$Y$74*V84*$X$136)</f>
        <v>57.599999999999994</v>
      </c>
      <c r="Z84" s="295">
        <f>IF($Z$74*V84*$X$136&lt;50,50,$Z$74*V84*$X$136)</f>
        <v>72</v>
      </c>
      <c r="AA84" s="295">
        <f>IF($AA$74*V84*$X$136&lt;50,50,$AA$74*V84*$X$136)</f>
        <v>86.399999999999991</v>
      </c>
      <c r="AB84" s="295"/>
      <c r="AC84" s="295"/>
      <c r="AD84" s="295"/>
      <c r="AE84" s="295"/>
      <c r="AF84" s="295"/>
      <c r="AG84" s="295"/>
      <c r="AH84" s="295"/>
      <c r="AI84" s="243"/>
      <c r="AJ84" s="243"/>
      <c r="AK84" s="243"/>
      <c r="AL84" s="243"/>
      <c r="AM84" s="243"/>
      <c r="AN84" s="243"/>
      <c r="AO84" s="243"/>
      <c r="AP84" s="222"/>
    </row>
    <row r="85" spans="1:42" ht="13" thickBot="1" x14ac:dyDescent="0.2">
      <c r="A85" s="240">
        <v>300</v>
      </c>
      <c r="B85" s="252">
        <f t="shared" si="0"/>
        <v>50</v>
      </c>
      <c r="C85" s="252">
        <f t="shared" si="0"/>
        <v>72</v>
      </c>
      <c r="D85" s="252">
        <f t="shared" si="0"/>
        <v>96</v>
      </c>
      <c r="E85" s="252">
        <f t="shared" si="0"/>
        <v>120</v>
      </c>
      <c r="F85" s="252">
        <f t="shared" si="0"/>
        <v>144</v>
      </c>
      <c r="G85" s="252"/>
      <c r="H85" s="252"/>
      <c r="I85" s="252"/>
      <c r="J85" s="252"/>
      <c r="K85" s="252"/>
      <c r="L85" s="252"/>
      <c r="M85" s="252"/>
      <c r="N85" s="252"/>
      <c r="O85" s="252"/>
      <c r="P85" s="252"/>
      <c r="Q85" s="252"/>
      <c r="R85" s="252"/>
      <c r="S85" s="252"/>
      <c r="T85" s="253"/>
      <c r="V85" s="239">
        <v>300</v>
      </c>
      <c r="W85" s="295">
        <f>IF($W$74*V84*$X$137&lt;50,50,$W$74*V84*$X$137)</f>
        <v>50</v>
      </c>
      <c r="X85" s="295">
        <f>IF($X$74*V84*$X$137&lt;50,50,$X$74*V84*$X$137)</f>
        <v>72</v>
      </c>
      <c r="Y85" s="295">
        <f>IF($Y$74*V84*$X$137&lt;50,50,$Y$74*V84*$X$137)</f>
        <v>96</v>
      </c>
      <c r="Z85" s="295">
        <f>IF($Z$74*V84*$X$137&lt;50,50,$Z$74*V84*$X$137)</f>
        <v>120</v>
      </c>
      <c r="AA85" s="295">
        <f>IF($AA$74*V84*$X$137&lt;50,50,$AA$74*V84*$X$137)</f>
        <v>144</v>
      </c>
      <c r="AB85" s="295"/>
      <c r="AC85" s="295"/>
      <c r="AD85" s="295"/>
      <c r="AE85" s="295"/>
      <c r="AF85" s="295"/>
      <c r="AG85" s="295"/>
      <c r="AH85" s="295"/>
      <c r="AI85" s="243"/>
      <c r="AJ85" s="243"/>
      <c r="AK85" s="243"/>
      <c r="AL85" s="243"/>
      <c r="AM85" s="243"/>
      <c r="AN85" s="243"/>
      <c r="AO85" s="243"/>
      <c r="AP85" s="222"/>
    </row>
    <row r="86" spans="1:42" x14ac:dyDescent="0.15">
      <c r="A86" s="238" t="s">
        <v>5</v>
      </c>
      <c r="B86" s="241">
        <f t="shared" si="0"/>
        <v>50</v>
      </c>
      <c r="C86" s="241">
        <f t="shared" si="0"/>
        <v>50</v>
      </c>
      <c r="D86" s="241">
        <f t="shared" si="0"/>
        <v>67</v>
      </c>
      <c r="E86" s="241">
        <f t="shared" si="0"/>
        <v>84</v>
      </c>
      <c r="F86" s="241">
        <f t="shared" si="0"/>
        <v>101</v>
      </c>
      <c r="G86" s="241">
        <f>ROUND(AB86*$T$76,0)</f>
        <v>118</v>
      </c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2"/>
      <c r="V86" s="239">
        <v>14</v>
      </c>
      <c r="W86" s="295">
        <f>IF($W$74*V86*$X$136&lt;50,50,$W$74*V86*$X$136)</f>
        <v>50</v>
      </c>
      <c r="X86" s="295">
        <f>IF($X$74*V86*$X$136&lt;50,50,$X$74*V86*$X$136)</f>
        <v>50.4</v>
      </c>
      <c r="Y86" s="295">
        <f>IF($Y$74*V86*$X$136&lt;50,50,$Y$74*V86*$X$136)</f>
        <v>67.2</v>
      </c>
      <c r="Z86" s="295">
        <f>IF($Z$74*V86*$X$136&lt;50,50,$Z$74*V86*$X$136)</f>
        <v>84</v>
      </c>
      <c r="AA86" s="295">
        <f>IF($AA$74*V86*$X$136&lt;50,50,$AA$74*V86*$X$136)</f>
        <v>100.8</v>
      </c>
      <c r="AB86" s="295">
        <f>IF($AB$74*V86*$X$136&lt;50,50,$AB$74*V86*$X$136)</f>
        <v>117.6</v>
      </c>
      <c r="AC86" s="295"/>
      <c r="AD86" s="295"/>
      <c r="AE86" s="295"/>
      <c r="AF86" s="295"/>
      <c r="AG86" s="295"/>
      <c r="AH86" s="295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44">
        <v>350</v>
      </c>
      <c r="B87" s="245">
        <f t="shared" si="0"/>
        <v>56</v>
      </c>
      <c r="C87" s="245">
        <f t="shared" si="0"/>
        <v>84</v>
      </c>
      <c r="D87" s="245">
        <f t="shared" si="0"/>
        <v>112</v>
      </c>
      <c r="E87" s="245">
        <f t="shared" si="0"/>
        <v>140</v>
      </c>
      <c r="F87" s="245">
        <f t="shared" si="0"/>
        <v>168</v>
      </c>
      <c r="G87" s="245">
        <f t="shared" si="0"/>
        <v>196</v>
      </c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6"/>
      <c r="V87" s="239">
        <v>350</v>
      </c>
      <c r="W87" s="295">
        <f>IF($W$74*V86*$X$137&lt;50,50,$W$74*V86*$X$137)</f>
        <v>56</v>
      </c>
      <c r="X87" s="295">
        <f>IF($X$74*V86*$X$137&lt;50,50,$X$74*V86*$X$137)</f>
        <v>84</v>
      </c>
      <c r="Y87" s="295">
        <f>IF($Y$74*V86*$X$137&lt;50,50,$Y$74*V86*$X$137)</f>
        <v>112</v>
      </c>
      <c r="Z87" s="295">
        <f>IF($Z$74*V86*$X$137&lt;50,50,$Z$74*V86*$X$137)</f>
        <v>140</v>
      </c>
      <c r="AA87" s="295">
        <f>IF($AA$74*V86*$X$137&lt;50,50,$AA$74*V86*$X$137)</f>
        <v>168</v>
      </c>
      <c r="AB87" s="295">
        <f>IF($AB$74*V86*$X$137&lt;50,50,$AB$74*V86*$X$137)</f>
        <v>196</v>
      </c>
      <c r="AC87" s="295"/>
      <c r="AD87" s="295"/>
      <c r="AE87" s="295"/>
      <c r="AF87" s="295"/>
      <c r="AG87" s="295"/>
      <c r="AH87" s="295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51" t="s">
        <v>6</v>
      </c>
      <c r="B88" s="248">
        <f t="shared" si="0"/>
        <v>50</v>
      </c>
      <c r="C88" s="248">
        <f t="shared" si="0"/>
        <v>58</v>
      </c>
      <c r="D88" s="248">
        <f t="shared" si="0"/>
        <v>77</v>
      </c>
      <c r="E88" s="248">
        <f t="shared" si="0"/>
        <v>96</v>
      </c>
      <c r="F88" s="248">
        <f t="shared" si="0"/>
        <v>115</v>
      </c>
      <c r="G88" s="248">
        <f t="shared" si="0"/>
        <v>134</v>
      </c>
      <c r="H88" s="248">
        <f>ROUND(AC88*$T$76,0)</f>
        <v>154</v>
      </c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9"/>
      <c r="V88" s="239">
        <v>16</v>
      </c>
      <c r="W88" s="295">
        <f>IF($W$74*V88*$X$136&lt;50,50,$W$74*V88*$X$136)</f>
        <v>50</v>
      </c>
      <c r="X88" s="295">
        <f>IF($X$74*V88*$X$136&lt;50,50,$X$74*V88*$X$136)</f>
        <v>57.599999999999994</v>
      </c>
      <c r="Y88" s="295">
        <f>IF($Y$74*V88*$X$136&lt;50,50,$Y$74*V88*$X$136)</f>
        <v>76.8</v>
      </c>
      <c r="Z88" s="295">
        <f>IF($Z$74*V88*$X$136&lt;50,50,$Z$74*V88*$X$136)</f>
        <v>96</v>
      </c>
      <c r="AA88" s="295">
        <f>IF($AA$74*V88*$X$136&lt;50,50,$AA$74*V88*$X$136)</f>
        <v>115.19999999999999</v>
      </c>
      <c r="AB88" s="295">
        <f>IF($AB$74*V88*$X$136&lt;50,50,$AB$74*V88*$X$136)</f>
        <v>134.4</v>
      </c>
      <c r="AC88" s="295">
        <f>IF($AC$74*V88*$X$136&lt;50,50,$AC$74*V88*$X$136)</f>
        <v>153.6</v>
      </c>
      <c r="AD88" s="295"/>
      <c r="AE88" s="295"/>
      <c r="AF88" s="295"/>
      <c r="AG88" s="295"/>
      <c r="AH88" s="295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44">
        <v>400</v>
      </c>
      <c r="B89" s="245">
        <f t="shared" si="0"/>
        <v>64</v>
      </c>
      <c r="C89" s="245">
        <f t="shared" si="0"/>
        <v>96</v>
      </c>
      <c r="D89" s="245">
        <f t="shared" si="0"/>
        <v>128</v>
      </c>
      <c r="E89" s="245">
        <f t="shared" si="0"/>
        <v>160</v>
      </c>
      <c r="F89" s="245">
        <f t="shared" si="0"/>
        <v>192</v>
      </c>
      <c r="G89" s="245">
        <f t="shared" si="0"/>
        <v>224</v>
      </c>
      <c r="H89" s="245">
        <f t="shared" si="0"/>
        <v>256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6"/>
      <c r="V89" s="239">
        <v>400</v>
      </c>
      <c r="W89" s="295">
        <f>IF($W$74*V88*$X$137&lt;50,50,$W$74*V88*$X$137)</f>
        <v>64</v>
      </c>
      <c r="X89" s="295">
        <f>IF($X$74*V88*$X$137&lt;50,50,$X$74*V88*$X$137)</f>
        <v>96</v>
      </c>
      <c r="Y89" s="295">
        <f>IF($Y$74*V88*$X$137&lt;50,50,$Y$74*V88*$X$137)</f>
        <v>128</v>
      </c>
      <c r="Z89" s="295">
        <f>IF($Z$74*V88*$X$137&lt;50,50,$Z$74*V88*$X$137)</f>
        <v>160</v>
      </c>
      <c r="AA89" s="295">
        <f>IF($AA$74*V88*$X$137&lt;50,50,$AA$74*V88*$X$137)</f>
        <v>192</v>
      </c>
      <c r="AB89" s="295">
        <f>IF($AB$74*V88*$X$137&lt;50,50,$AB$74*V88*$X$137)</f>
        <v>224</v>
      </c>
      <c r="AC89" s="295">
        <f>IF($AC$74*V88*$X$137&lt;50,50,$AC$74*V88*$X$137)</f>
        <v>256</v>
      </c>
      <c r="AD89" s="295"/>
      <c r="AE89" s="295"/>
      <c r="AF89" s="295"/>
      <c r="AG89" s="295"/>
      <c r="AH89" s="295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51" t="s">
        <v>7</v>
      </c>
      <c r="B90" s="248">
        <f t="shared" si="0"/>
        <v>50</v>
      </c>
      <c r="C90" s="248">
        <f t="shared" si="0"/>
        <v>65</v>
      </c>
      <c r="D90" s="248">
        <f t="shared" si="0"/>
        <v>86</v>
      </c>
      <c r="E90" s="248">
        <f t="shared" si="0"/>
        <v>108</v>
      </c>
      <c r="F90" s="248">
        <f t="shared" si="0"/>
        <v>130</v>
      </c>
      <c r="G90" s="248">
        <f t="shared" si="0"/>
        <v>151</v>
      </c>
      <c r="H90" s="248">
        <f t="shared" si="0"/>
        <v>173</v>
      </c>
      <c r="I90" s="248">
        <f>ROUND(AD90*$T$76,0)</f>
        <v>194</v>
      </c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9"/>
      <c r="V90" s="239">
        <v>18</v>
      </c>
      <c r="W90" s="295">
        <f>IF($W$74*V90*$X$136&lt;50,50,$W$74*V90*$X$136)</f>
        <v>50</v>
      </c>
      <c r="X90" s="295">
        <f>IF($X$74*V90*$X$136&lt;50,50,$X$74*V90*$X$136)</f>
        <v>64.8</v>
      </c>
      <c r="Y90" s="295">
        <f>IF($Y$74*V90*$X$136&lt;50,50,$Y$74*V90*$X$136)</f>
        <v>86.399999999999991</v>
      </c>
      <c r="Z90" s="295">
        <f>IF($Z$74*V90*$X$136&lt;50,50,$Z$74*V90*$X$136)</f>
        <v>108</v>
      </c>
      <c r="AA90" s="295">
        <f>IF($AA$74*V90*$X$136&lt;50,50,$AA$74*V90*$X$136)</f>
        <v>129.6</v>
      </c>
      <c r="AB90" s="295">
        <f>IF($AB$74*V90*$X$136&lt;50,50,$AB$74*V90*$X$136)</f>
        <v>151.19999999999999</v>
      </c>
      <c r="AC90" s="295">
        <f>IF($AC$74*V90*$X$136&lt;50,50,$AC$74*V90*$X$136)</f>
        <v>172.79999999999998</v>
      </c>
      <c r="AD90" s="295">
        <f>IF($AD$74*V90*$X$136&lt;50,50,$AD$74*V90*$X$136)</f>
        <v>194.4</v>
      </c>
      <c r="AE90" s="295"/>
      <c r="AF90" s="295"/>
      <c r="AG90" s="295"/>
      <c r="AH90" s="295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44">
        <v>450</v>
      </c>
      <c r="B91" s="245">
        <f t="shared" si="0"/>
        <v>72</v>
      </c>
      <c r="C91" s="245">
        <f t="shared" si="0"/>
        <v>108</v>
      </c>
      <c r="D91" s="245">
        <f t="shared" si="0"/>
        <v>144</v>
      </c>
      <c r="E91" s="245">
        <f t="shared" si="0"/>
        <v>180</v>
      </c>
      <c r="F91" s="245">
        <f t="shared" si="0"/>
        <v>216</v>
      </c>
      <c r="G91" s="245">
        <f t="shared" si="0"/>
        <v>252</v>
      </c>
      <c r="H91" s="245">
        <f t="shared" si="0"/>
        <v>288</v>
      </c>
      <c r="I91" s="245">
        <f t="shared" si="0"/>
        <v>324</v>
      </c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6"/>
      <c r="V91" s="239">
        <v>450</v>
      </c>
      <c r="W91" s="295">
        <f>IF($W$74*V90*$X$137&lt;50,50,$W$74*V90*$X$137)</f>
        <v>72</v>
      </c>
      <c r="X91" s="295">
        <f>IF($X$74*V90*$X$137&lt;50,50,$X$74*V90*$X$137)</f>
        <v>108</v>
      </c>
      <c r="Y91" s="295">
        <f>IF($Y$74*V90*$X$137&lt;50,50,$Y$74*V90*$X$137)</f>
        <v>144</v>
      </c>
      <c r="Z91" s="295">
        <f>IF($Z$74*V90*$X$137&lt;50,50,$Z$74*V90*$X$137)</f>
        <v>180</v>
      </c>
      <c r="AA91" s="295">
        <f>IF($AA$74*V90*$X$137&lt;50,50,$AA$74*V90*$X$137)</f>
        <v>216</v>
      </c>
      <c r="AB91" s="295">
        <f>IF($AB$74*V90*$X$137&lt;50,50,$AB$74*V90*$X$137)</f>
        <v>252</v>
      </c>
      <c r="AC91" s="295">
        <f>IF($AC$74*V90*$X$137&lt;50,50,$AC$74*V90*$X$137)</f>
        <v>288</v>
      </c>
      <c r="AD91" s="295">
        <f>IF($AD$74*V90*$X$137&lt;50,50,$AD$74*V90*$X$137)</f>
        <v>324</v>
      </c>
      <c r="AE91" s="295"/>
      <c r="AF91" s="295"/>
      <c r="AG91" s="295"/>
      <c r="AH91" s="295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51" t="s">
        <v>8</v>
      </c>
      <c r="B92" s="248">
        <f t="shared" si="0"/>
        <v>50</v>
      </c>
      <c r="C92" s="248">
        <f t="shared" si="0"/>
        <v>72</v>
      </c>
      <c r="D92" s="248">
        <f t="shared" si="0"/>
        <v>96</v>
      </c>
      <c r="E92" s="248">
        <f t="shared" si="0"/>
        <v>120</v>
      </c>
      <c r="F92" s="248">
        <f t="shared" si="0"/>
        <v>144</v>
      </c>
      <c r="G92" s="248">
        <f t="shared" si="0"/>
        <v>168</v>
      </c>
      <c r="H92" s="248">
        <f t="shared" si="0"/>
        <v>192</v>
      </c>
      <c r="I92" s="248">
        <f t="shared" si="0"/>
        <v>216</v>
      </c>
      <c r="J92" s="248">
        <f>ROUND(AE92*$T$76,0)</f>
        <v>240</v>
      </c>
      <c r="K92" s="248"/>
      <c r="L92" s="248"/>
      <c r="M92" s="248"/>
      <c r="N92" s="248"/>
      <c r="O92" s="248"/>
      <c r="P92" s="248"/>
      <c r="Q92" s="248"/>
      <c r="R92" s="248"/>
      <c r="S92" s="248"/>
      <c r="T92" s="249"/>
      <c r="V92" s="239">
        <v>20</v>
      </c>
      <c r="W92" s="295">
        <f>IF($W$74*V92*$X$136&lt;50,50,$W$74*V92*$X$136)</f>
        <v>50</v>
      </c>
      <c r="X92" s="295">
        <f>IF($X$74*V92*$X$136&lt;50,50,$X$74*V92*$X$136)</f>
        <v>72</v>
      </c>
      <c r="Y92" s="295">
        <f>IF($Y$74*V92*$X$136&lt;50,50,$Y$74*V92*$X$136)</f>
        <v>96</v>
      </c>
      <c r="Z92" s="295">
        <f>IF($Z$74*V92*$X$136&lt;50,50,$Z$74*V92*$X$136)</f>
        <v>120</v>
      </c>
      <c r="AA92" s="295">
        <f>IF($AA$74*V92*$X$136&lt;50,50,$AA$74*V92*$X$136)</f>
        <v>144</v>
      </c>
      <c r="AB92" s="295">
        <f>IF($AB$74*V92*$X$136&lt;50,50,$AB$74*V92*$X$136)</f>
        <v>168</v>
      </c>
      <c r="AC92" s="295">
        <f>IF($AC$74*V92*$X$136&lt;50,50,$AC$74*V92*$X$136)</f>
        <v>192</v>
      </c>
      <c r="AD92" s="295">
        <f>IF($AD$74*V92*$X$136&lt;50,50,$AD$74*V92*$X$136)</f>
        <v>216</v>
      </c>
      <c r="AE92" s="295">
        <f>IF($AE$74*V92*$X$136&lt;50,50,$AE$74*V92*$X$136)</f>
        <v>240</v>
      </c>
      <c r="AF92" s="295"/>
      <c r="AG92" s="295"/>
      <c r="AH92" s="295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44">
        <v>500</v>
      </c>
      <c r="B93" s="245">
        <f t="shared" si="0"/>
        <v>80</v>
      </c>
      <c r="C93" s="245">
        <f t="shared" si="0"/>
        <v>120</v>
      </c>
      <c r="D93" s="245">
        <f t="shared" si="0"/>
        <v>160</v>
      </c>
      <c r="E93" s="245">
        <f t="shared" si="0"/>
        <v>200</v>
      </c>
      <c r="F93" s="245">
        <f t="shared" si="0"/>
        <v>240</v>
      </c>
      <c r="G93" s="245">
        <f t="shared" si="0"/>
        <v>280</v>
      </c>
      <c r="H93" s="245">
        <f t="shared" si="0"/>
        <v>320</v>
      </c>
      <c r="I93" s="245">
        <f t="shared" si="0"/>
        <v>360</v>
      </c>
      <c r="J93" s="245">
        <f t="shared" si="0"/>
        <v>400</v>
      </c>
      <c r="K93" s="245"/>
      <c r="L93" s="245"/>
      <c r="M93" s="245"/>
      <c r="N93" s="245"/>
      <c r="O93" s="245"/>
      <c r="P93" s="245"/>
      <c r="Q93" s="245"/>
      <c r="R93" s="245"/>
      <c r="S93" s="245"/>
      <c r="T93" s="246"/>
      <c r="V93" s="239">
        <v>500</v>
      </c>
      <c r="W93" s="295">
        <f>IF($W$74*V92*$X$137&lt;50,50,$W$74*V92*$X$137)</f>
        <v>80</v>
      </c>
      <c r="X93" s="295">
        <f>IF($X$74*V92*$X$137&lt;50,50,$X$74*V92*$X$137)</f>
        <v>120</v>
      </c>
      <c r="Y93" s="295">
        <f>IF($Y$74*V92*$X$137&lt;50,50,$Y$74*V92*$X$137)</f>
        <v>160</v>
      </c>
      <c r="Z93" s="295">
        <f>IF($Z$74*V92*$X$137&lt;50,50,$Z$74*V92*$X$137)</f>
        <v>200</v>
      </c>
      <c r="AA93" s="295">
        <f>IF($AA$74*V92*$X$137&lt;50,50,$AA$74*V92*$X$137)</f>
        <v>240</v>
      </c>
      <c r="AB93" s="295">
        <f>IF($AB$74*V92*$X$137&lt;50,50,$AB$74*V92*$X$137)</f>
        <v>280</v>
      </c>
      <c r="AC93" s="295">
        <f>IF($AC$74*V92*$X$137&lt;50,50,$AC$74*V92*$X$137)</f>
        <v>320</v>
      </c>
      <c r="AD93" s="295">
        <f>IF($AD$74*V92*$X$137&lt;50,50,$AD$74*V92*$X$137)</f>
        <v>360</v>
      </c>
      <c r="AE93" s="295">
        <f>IF($AE$74*V92*$X$137&lt;50,50,$AE$74*V92*$X$137)</f>
        <v>400</v>
      </c>
      <c r="AF93" s="295"/>
      <c r="AG93" s="295"/>
      <c r="AH93" s="295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51" t="s">
        <v>9</v>
      </c>
      <c r="B94" s="248">
        <f t="shared" si="0"/>
        <v>53</v>
      </c>
      <c r="C94" s="248">
        <f t="shared" si="0"/>
        <v>79</v>
      </c>
      <c r="D94" s="248">
        <f t="shared" si="0"/>
        <v>106</v>
      </c>
      <c r="E94" s="248">
        <f t="shared" si="0"/>
        <v>132</v>
      </c>
      <c r="F94" s="248">
        <f t="shared" si="0"/>
        <v>158</v>
      </c>
      <c r="G94" s="248">
        <f t="shared" si="0"/>
        <v>185</v>
      </c>
      <c r="H94" s="248">
        <f t="shared" si="0"/>
        <v>211</v>
      </c>
      <c r="I94" s="248">
        <f t="shared" si="0"/>
        <v>238</v>
      </c>
      <c r="J94" s="248">
        <f t="shared" si="0"/>
        <v>264</v>
      </c>
      <c r="K94" s="248">
        <f>ROUND(AF94*$T$76,0)</f>
        <v>290</v>
      </c>
      <c r="L94" s="248"/>
      <c r="M94" s="248"/>
      <c r="N94" s="248"/>
      <c r="O94" s="248"/>
      <c r="P94" s="248"/>
      <c r="Q94" s="248"/>
      <c r="R94" s="248"/>
      <c r="S94" s="248"/>
      <c r="T94" s="249"/>
      <c r="V94" s="239">
        <v>22</v>
      </c>
      <c r="W94" s="295">
        <f>IF($W$74*V94*$X$136&lt;50,50,$W$74*V94*$X$136)</f>
        <v>52.8</v>
      </c>
      <c r="X94" s="295">
        <f>IF($X$74*V94*$X$136&lt;50,50,$X$74*V94*$X$136)</f>
        <v>79.2</v>
      </c>
      <c r="Y94" s="295">
        <f>IF($Y$74*V94*$X$136&lt;50,50,$Y$74*V94*$X$136)</f>
        <v>105.6</v>
      </c>
      <c r="Z94" s="295">
        <f>IF($Z$74*V94*$X$136&lt;50,50,$Z$74*V94*$X$136)</f>
        <v>132</v>
      </c>
      <c r="AA94" s="295">
        <f>IF($AA$74*V94*$X$136&lt;50,50,$AA$74*V94*$X$136)</f>
        <v>158.4</v>
      </c>
      <c r="AB94" s="295">
        <f>IF($AB$74*V94*$X$136&lt;50,50,$AB$74*V94*$X$136)</f>
        <v>184.79999999999998</v>
      </c>
      <c r="AC94" s="295">
        <f>IF($AC$74*V94*$X$136&lt;50,50,$AC$74*V94*$X$136)</f>
        <v>211.2</v>
      </c>
      <c r="AD94" s="295">
        <f>IF($AD$74*V94*$X$136&lt;50,50,$AD$74*V94*$X$136)</f>
        <v>237.6</v>
      </c>
      <c r="AE94" s="295">
        <f>IF($AE$74*V94*$X$136&lt;50,50,$AE$74*V94*$X$136)</f>
        <v>264</v>
      </c>
      <c r="AF94" s="295">
        <f>IF($AF$74*V94*$X$136&lt;50,50,$AF$74*V94*$X$136)</f>
        <v>290.39999999999998</v>
      </c>
      <c r="AG94" s="295"/>
      <c r="AH94" s="295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44">
        <v>550</v>
      </c>
      <c r="B95" s="245">
        <f t="shared" si="0"/>
        <v>88</v>
      </c>
      <c r="C95" s="245">
        <f t="shared" si="0"/>
        <v>132</v>
      </c>
      <c r="D95" s="245">
        <f t="shared" si="0"/>
        <v>176</v>
      </c>
      <c r="E95" s="245">
        <f t="shared" si="0"/>
        <v>220</v>
      </c>
      <c r="F95" s="245">
        <f t="shared" si="0"/>
        <v>264</v>
      </c>
      <c r="G95" s="245">
        <f t="shared" si="0"/>
        <v>308</v>
      </c>
      <c r="H95" s="245">
        <f t="shared" si="0"/>
        <v>352</v>
      </c>
      <c r="I95" s="245">
        <f t="shared" si="0"/>
        <v>396</v>
      </c>
      <c r="J95" s="245">
        <f t="shared" si="0"/>
        <v>440</v>
      </c>
      <c r="K95" s="245">
        <f t="shared" si="0"/>
        <v>484</v>
      </c>
      <c r="L95" s="245"/>
      <c r="M95" s="245"/>
      <c r="N95" s="245"/>
      <c r="O95" s="245"/>
      <c r="P95" s="245"/>
      <c r="Q95" s="245"/>
      <c r="R95" s="245"/>
      <c r="S95" s="245"/>
      <c r="T95" s="246"/>
      <c r="V95" s="239">
        <v>550</v>
      </c>
      <c r="W95" s="295">
        <f>IF($W$74*V94*$X$137&lt;50,50,$W$74*V94*$X$137)</f>
        <v>88</v>
      </c>
      <c r="X95" s="295">
        <f>IF($X$74*V94*$X$137&lt;50,50,$X$74*V94*$X$137)</f>
        <v>132</v>
      </c>
      <c r="Y95" s="295">
        <f>IF($Y$74*V94*$X$137&lt;50,50,$Y$74*V94*$X$137)</f>
        <v>176</v>
      </c>
      <c r="Z95" s="295">
        <f>IF($Z$74*V94*$X$137&lt;50,50,$Z$74*V94*$X$137)</f>
        <v>220</v>
      </c>
      <c r="AA95" s="295">
        <f>IF($AA$74*V94*$X$137&lt;50,50,$AA$74*V94*$X$137)</f>
        <v>264</v>
      </c>
      <c r="AB95" s="295">
        <f>IF($AB$74*V94*$X$137&lt;50,50,$AB$74*V94*$X$137)</f>
        <v>308</v>
      </c>
      <c r="AC95" s="295">
        <f>IF($AC$74*V94*$X$137&lt;50,50,$AC$74*V94*$X$137)</f>
        <v>352</v>
      </c>
      <c r="AD95" s="295">
        <f>IF($AD$74*V94*$X$137&lt;50,50,$AD$74*V94*$X$137)</f>
        <v>396</v>
      </c>
      <c r="AE95" s="295">
        <f>IF($AE$74*V94*$X$137&lt;50,50,$AE$74*V94*$X$137)</f>
        <v>440</v>
      </c>
      <c r="AF95" s="295">
        <f>IF($AF$74*V94*$X$137&lt;50,50,$AF$74*V94*$X$137)</f>
        <v>484</v>
      </c>
      <c r="AG95" s="295"/>
      <c r="AH95" s="295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51" t="s">
        <v>10</v>
      </c>
      <c r="B96" s="248">
        <f t="shared" si="0"/>
        <v>58</v>
      </c>
      <c r="C96" s="248">
        <f t="shared" si="0"/>
        <v>86</v>
      </c>
      <c r="D96" s="248">
        <f t="shared" si="0"/>
        <v>115</v>
      </c>
      <c r="E96" s="248">
        <f t="shared" si="0"/>
        <v>144</v>
      </c>
      <c r="F96" s="248">
        <f t="shared" si="0"/>
        <v>173</v>
      </c>
      <c r="G96" s="248">
        <f t="shared" si="0"/>
        <v>202</v>
      </c>
      <c r="H96" s="248">
        <f t="shared" si="0"/>
        <v>230</v>
      </c>
      <c r="I96" s="248">
        <f t="shared" si="0"/>
        <v>259</v>
      </c>
      <c r="J96" s="248">
        <f t="shared" si="0"/>
        <v>288</v>
      </c>
      <c r="K96" s="248">
        <f t="shared" si="0"/>
        <v>317</v>
      </c>
      <c r="L96" s="248">
        <f>ROUND(AG96*$T$76,0)</f>
        <v>346</v>
      </c>
      <c r="M96" s="248"/>
      <c r="N96" s="248"/>
      <c r="O96" s="248"/>
      <c r="P96" s="248"/>
      <c r="Q96" s="248"/>
      <c r="R96" s="248"/>
      <c r="S96" s="248"/>
      <c r="T96" s="249"/>
      <c r="V96" s="239">
        <v>24</v>
      </c>
      <c r="W96" s="295">
        <f>IF($W$74*V96*$X$136&lt;50,50,$W$74*V96*$X$136)</f>
        <v>57.599999999999994</v>
      </c>
      <c r="X96" s="295">
        <f>IF($X$74*V96*$X$136&lt;50,50,$X$74*V96*$X$136)</f>
        <v>86.399999999999991</v>
      </c>
      <c r="Y96" s="295">
        <f>IF($Y$74*V96*$X$136&lt;50,50,$Y$74*V96*$X$136)</f>
        <v>115.19999999999999</v>
      </c>
      <c r="Z96" s="295">
        <f>IF($Z$74*V96*$X$136&lt;50,50,$Z$74*V96*$X$136)</f>
        <v>144</v>
      </c>
      <c r="AA96" s="295">
        <f>IF($AA$74*V96*$X$136&lt;50,50,$AA$74*V96*$X$136)</f>
        <v>172.79999999999998</v>
      </c>
      <c r="AB96" s="295">
        <f>IF($AB$74*V96*$X$136&lt;50,50,$AB$74*V96*$X$136)</f>
        <v>201.6</v>
      </c>
      <c r="AC96" s="295">
        <f>IF($AC$74*V96*$X$136&lt;50,50,$AC$74*V96*$X$136)</f>
        <v>230.39999999999998</v>
      </c>
      <c r="AD96" s="295">
        <f>IF($AD$74*V96*$X$136&lt;50,50,$AD$74*V96*$X$136)</f>
        <v>259.2</v>
      </c>
      <c r="AE96" s="295">
        <f>IF($AE$74*V96*$X$136&lt;50,50,$AE$74*V96*$X$136)</f>
        <v>288</v>
      </c>
      <c r="AF96" s="295">
        <f>IF($AF$74*V96*$X$136&lt;50,50,$AF$74*V96*$X$136)</f>
        <v>316.8</v>
      </c>
      <c r="AG96" s="295">
        <f>IF($AG$74*V96*$X$136&lt;50,50,$AG$74*V96*$X$136)</f>
        <v>345.59999999999997</v>
      </c>
      <c r="AH96" s="295"/>
      <c r="AI96" s="243"/>
      <c r="AJ96" s="243"/>
      <c r="AK96" s="243"/>
      <c r="AL96" s="243"/>
      <c r="AM96" s="243"/>
      <c r="AN96" s="243"/>
      <c r="AO96" s="243"/>
      <c r="AP96" s="222"/>
    </row>
    <row r="97" spans="1:42" ht="13" thickBot="1" x14ac:dyDescent="0.2">
      <c r="A97" s="240">
        <v>600</v>
      </c>
      <c r="B97" s="252">
        <f t="shared" si="0"/>
        <v>96</v>
      </c>
      <c r="C97" s="252">
        <f t="shared" si="0"/>
        <v>144</v>
      </c>
      <c r="D97" s="252">
        <f t="shared" si="0"/>
        <v>192</v>
      </c>
      <c r="E97" s="252">
        <f t="shared" si="0"/>
        <v>240</v>
      </c>
      <c r="F97" s="252">
        <f t="shared" si="0"/>
        <v>288</v>
      </c>
      <c r="G97" s="252">
        <f t="shared" si="0"/>
        <v>336</v>
      </c>
      <c r="H97" s="252">
        <f t="shared" si="0"/>
        <v>384</v>
      </c>
      <c r="I97" s="252">
        <f t="shared" si="0"/>
        <v>432</v>
      </c>
      <c r="J97" s="252">
        <f t="shared" si="0"/>
        <v>480</v>
      </c>
      <c r="K97" s="252">
        <f t="shared" si="0"/>
        <v>528</v>
      </c>
      <c r="L97" s="252">
        <f t="shared" si="0"/>
        <v>576</v>
      </c>
      <c r="M97" s="252"/>
      <c r="N97" s="252"/>
      <c r="O97" s="252"/>
      <c r="P97" s="252"/>
      <c r="Q97" s="252"/>
      <c r="R97" s="252"/>
      <c r="S97" s="252"/>
      <c r="T97" s="253"/>
      <c r="V97" s="239">
        <v>600</v>
      </c>
      <c r="W97" s="295">
        <f>IF($W$74*V96*$X$137&lt;50,50,$W$74*V96*$X$137)</f>
        <v>96</v>
      </c>
      <c r="X97" s="295">
        <f>IF($X$74*V96*$X$137&lt;50,50,$X$74*V96*$X$137)</f>
        <v>144</v>
      </c>
      <c r="Y97" s="295">
        <f>IF($Y$74*V96*$X$137&lt;50,50,$Y$74*V96*$X$137)</f>
        <v>192</v>
      </c>
      <c r="Z97" s="295">
        <f>IF($Z$74*V96*$X$137&lt;50,50,$Z$74*V96*$X$137)</f>
        <v>240</v>
      </c>
      <c r="AA97" s="295">
        <f>IF($AA$74*V96*$X$137&lt;50,50,$AA$74*V96*$X$137)</f>
        <v>288</v>
      </c>
      <c r="AB97" s="295">
        <f>IF($AB$74*V96*$X$137&lt;50,50,$AB$74*V96*$X$137)</f>
        <v>336</v>
      </c>
      <c r="AC97" s="295">
        <f>IF($AC$74*V96*$X$137&lt;50,50,$AC$74*V96*$X$137)</f>
        <v>384</v>
      </c>
      <c r="AD97" s="295">
        <f>IF($AD$74*V96*$X$137&lt;50,50,$AD$74*V96*$X$137)</f>
        <v>432</v>
      </c>
      <c r="AE97" s="295">
        <f>IF($AE$74*V96*$X$137&lt;50,50,$AE$74*V96*$X$137)</f>
        <v>480</v>
      </c>
      <c r="AF97" s="295">
        <f>IF($AF$74*V96*$X$137&lt;50,50,$AF$74*V96*$X$137)</f>
        <v>528</v>
      </c>
      <c r="AG97" s="295">
        <f>IF($AG$74*V96*$X$137&lt;50,50,$AG$74*V96*$X$137)</f>
        <v>576</v>
      </c>
      <c r="AH97" s="295"/>
      <c r="AI97" s="243"/>
      <c r="AJ97" s="243"/>
      <c r="AK97" s="243"/>
      <c r="AL97" s="243"/>
      <c r="AM97" s="243"/>
      <c r="AN97" s="243"/>
      <c r="AO97" s="243"/>
      <c r="AP97" s="222"/>
    </row>
    <row r="98" spans="1:42" x14ac:dyDescent="0.15">
      <c r="A98" s="238" t="s">
        <v>11</v>
      </c>
      <c r="B98" s="241">
        <f t="shared" si="0"/>
        <v>62</v>
      </c>
      <c r="C98" s="241">
        <f t="shared" si="0"/>
        <v>94</v>
      </c>
      <c r="D98" s="241">
        <f t="shared" si="0"/>
        <v>125</v>
      </c>
      <c r="E98" s="241">
        <f t="shared" si="0"/>
        <v>156</v>
      </c>
      <c r="F98" s="241">
        <f t="shared" si="0"/>
        <v>187</v>
      </c>
      <c r="G98" s="241">
        <f t="shared" si="0"/>
        <v>218</v>
      </c>
      <c r="H98" s="241">
        <f t="shared" si="0"/>
        <v>250</v>
      </c>
      <c r="I98" s="241">
        <f t="shared" si="0"/>
        <v>281</v>
      </c>
      <c r="J98" s="241">
        <f t="shared" si="0"/>
        <v>312</v>
      </c>
      <c r="K98" s="241">
        <f t="shared" si="0"/>
        <v>343</v>
      </c>
      <c r="L98" s="241">
        <f t="shared" si="0"/>
        <v>374</v>
      </c>
      <c r="M98" s="241">
        <f>ROUND(AH98*$T$76,0)</f>
        <v>406</v>
      </c>
      <c r="N98" s="241"/>
      <c r="O98" s="241"/>
      <c r="P98" s="241"/>
      <c r="Q98" s="241"/>
      <c r="R98" s="241"/>
      <c r="S98" s="241"/>
      <c r="T98" s="242"/>
      <c r="V98" s="239">
        <v>26</v>
      </c>
      <c r="W98" s="295">
        <f>IF($W$74*V98*$X$136&lt;50,50,$W$74*V98*$X$136)</f>
        <v>62.4</v>
      </c>
      <c r="X98" s="295">
        <f>IF($X$74*V98*$X$136&lt;50,50,$X$74*V98*$X$136)</f>
        <v>93.6</v>
      </c>
      <c r="Y98" s="295">
        <f>IF($Y$74*V98*$X$136&lt;50,50,$Y$74*V98*$X$136)</f>
        <v>124.8</v>
      </c>
      <c r="Z98" s="295">
        <f>IF($Z$74*V98*$X$136&lt;50,50,$Z$74*V98*$X$136)</f>
        <v>156</v>
      </c>
      <c r="AA98" s="295">
        <f>IF($AA$74*V98*$X$136&lt;50,50,$AA$74*V98*$X$136)</f>
        <v>187.2</v>
      </c>
      <c r="AB98" s="295">
        <f>IF($AB$74*V98*$X$136&lt;50,50,$AB$74*V98*$X$136)</f>
        <v>218.4</v>
      </c>
      <c r="AC98" s="295">
        <f>IF($AC$74*V98*$X$136&lt;50,50,$AC$74*V98*$X$136)</f>
        <v>249.6</v>
      </c>
      <c r="AD98" s="295">
        <f>IF($AD$74*V98*$X$136&lt;50,50,$AD$74*V98*$X$136)</f>
        <v>280.8</v>
      </c>
      <c r="AE98" s="295">
        <f>IF($AE$74*V98*$X$136&lt;50,50,$AE$74*V98*$X$136)</f>
        <v>312</v>
      </c>
      <c r="AF98" s="295">
        <f>IF($AF$74*V98*$X$136&lt;50,50,$AF$74*V98*$X$136)</f>
        <v>343.2</v>
      </c>
      <c r="AG98" s="295">
        <f>IF($AG$74*V98*$X$136&lt;50,50,$AG$74*V98*$X$136)</f>
        <v>374.4</v>
      </c>
      <c r="AH98" s="295">
        <f>IF($AH$74*V98*$X$136&lt;50,50,$AH$74*V98*$X$136)</f>
        <v>405.59999999999997</v>
      </c>
      <c r="AI98" s="243"/>
      <c r="AJ98" s="243"/>
      <c r="AK98" s="243"/>
      <c r="AL98" s="243"/>
      <c r="AM98" s="243"/>
      <c r="AN98" s="243"/>
      <c r="AO98" s="243"/>
      <c r="AP98" s="222"/>
    </row>
    <row r="99" spans="1:42" x14ac:dyDescent="0.15">
      <c r="A99" s="244">
        <v>650</v>
      </c>
      <c r="B99" s="245">
        <f t="shared" si="0"/>
        <v>104</v>
      </c>
      <c r="C99" s="245">
        <f t="shared" si="0"/>
        <v>156</v>
      </c>
      <c r="D99" s="245">
        <f t="shared" si="0"/>
        <v>208</v>
      </c>
      <c r="E99" s="245">
        <f t="shared" si="0"/>
        <v>260</v>
      </c>
      <c r="F99" s="245">
        <f t="shared" si="0"/>
        <v>312</v>
      </c>
      <c r="G99" s="245">
        <f t="shared" si="0"/>
        <v>364</v>
      </c>
      <c r="H99" s="245">
        <f t="shared" si="0"/>
        <v>416</v>
      </c>
      <c r="I99" s="245">
        <f t="shared" si="0"/>
        <v>468</v>
      </c>
      <c r="J99" s="245">
        <f t="shared" si="0"/>
        <v>520</v>
      </c>
      <c r="K99" s="245">
        <f t="shared" si="0"/>
        <v>572</v>
      </c>
      <c r="L99" s="245">
        <f t="shared" si="0"/>
        <v>624</v>
      </c>
      <c r="M99" s="245">
        <f t="shared" si="0"/>
        <v>676</v>
      </c>
      <c r="N99" s="245"/>
      <c r="O99" s="245"/>
      <c r="P99" s="245"/>
      <c r="Q99" s="245"/>
      <c r="R99" s="245"/>
      <c r="S99" s="245"/>
      <c r="T99" s="246"/>
      <c r="V99" s="239">
        <v>650</v>
      </c>
      <c r="W99" s="295">
        <f>IF($W$74*V98*$X$137&lt;50,50,$W$74*V98*$X$137)</f>
        <v>104</v>
      </c>
      <c r="X99" s="295">
        <f>IF($X$74*V98*$X$137&lt;50,50,$X$74*V98*$X$137)</f>
        <v>156</v>
      </c>
      <c r="Y99" s="295">
        <f>IF($Y$74*V98*$X$137&lt;50,50,$Y$74*V98*$X$137)</f>
        <v>208</v>
      </c>
      <c r="Z99" s="295">
        <f>IF($Z$74*V98*$X$137&lt;50,50,$Z$74*V98*$X$137)</f>
        <v>260</v>
      </c>
      <c r="AA99" s="295">
        <f>IF($AA$74*V98*$X$137&lt;50,50,$AA$74*V98*$X$137)</f>
        <v>312</v>
      </c>
      <c r="AB99" s="295">
        <f>IF($AB$74*V98*$X$137&lt;50,50,$AB$74*V98*$X$137)</f>
        <v>364</v>
      </c>
      <c r="AC99" s="295">
        <f>IF($AC$74*V98*$X$137&lt;50,50,$AC$74*V98*$X$137)</f>
        <v>416</v>
      </c>
      <c r="AD99" s="295">
        <f>IF($AD$74*V98*$X$137&lt;50,50,$AD$74*V98*$X$137)</f>
        <v>468</v>
      </c>
      <c r="AE99" s="295">
        <f>IF($AE$74*V98*$X$137&lt;50,50,$AE$74*V98*$X$137)</f>
        <v>520</v>
      </c>
      <c r="AF99" s="295">
        <f>IF($AF$74*V98*$X$137&lt;50,50,$AF$74*V98*$X$137)</f>
        <v>572</v>
      </c>
      <c r="AG99" s="295">
        <f>IF($AG$74*V98*$X$137&lt;50,50,$AG$74*V98*$X$137)</f>
        <v>624</v>
      </c>
      <c r="AH99" s="295">
        <f>IF($AH$74*V98*$X$137&lt;50,50,$AH$74*V98*$X$137)</f>
        <v>676</v>
      </c>
      <c r="AI99" s="243"/>
      <c r="AJ99" s="243"/>
      <c r="AK99" s="243"/>
      <c r="AL99" s="243"/>
      <c r="AM99" s="243"/>
      <c r="AN99" s="243"/>
      <c r="AO99" s="243"/>
      <c r="AP99" s="222"/>
    </row>
    <row r="100" spans="1:42" x14ac:dyDescent="0.15">
      <c r="A100" s="251" t="s">
        <v>12</v>
      </c>
      <c r="B100" s="248">
        <f t="shared" si="0"/>
        <v>67</v>
      </c>
      <c r="C100" s="248">
        <f t="shared" si="0"/>
        <v>101</v>
      </c>
      <c r="D100" s="248">
        <f t="shared" si="0"/>
        <v>134</v>
      </c>
      <c r="E100" s="248">
        <f t="shared" si="0"/>
        <v>168</v>
      </c>
      <c r="F100" s="248">
        <f t="shared" si="0"/>
        <v>202</v>
      </c>
      <c r="G100" s="248">
        <f t="shared" si="0"/>
        <v>235</v>
      </c>
      <c r="H100" s="248">
        <f t="shared" si="0"/>
        <v>269</v>
      </c>
      <c r="I100" s="248">
        <f t="shared" si="0"/>
        <v>302</v>
      </c>
      <c r="J100" s="248">
        <f t="shared" si="0"/>
        <v>336</v>
      </c>
      <c r="K100" s="248">
        <f t="shared" si="0"/>
        <v>370</v>
      </c>
      <c r="L100" s="248">
        <f t="shared" si="0"/>
        <v>403</v>
      </c>
      <c r="M100" s="248">
        <f t="shared" si="0"/>
        <v>437</v>
      </c>
      <c r="N100" s="248">
        <f>ROUND(AI100*$T$76,0)</f>
        <v>470</v>
      </c>
      <c r="O100" s="248"/>
      <c r="P100" s="248"/>
      <c r="Q100" s="248"/>
      <c r="R100" s="248"/>
      <c r="S100" s="248"/>
      <c r="T100" s="249"/>
      <c r="V100" s="239">
        <v>28</v>
      </c>
      <c r="W100" s="295">
        <f>IF($W$74*V100*$X$136&lt;50,50,$W$74*V100*$X$136)</f>
        <v>67.2</v>
      </c>
      <c r="X100" s="295">
        <f>IF($X$74*V100*$X$136&lt;50,50,$X$74*V100*$X$136)</f>
        <v>100.8</v>
      </c>
      <c r="Y100" s="295">
        <f>IF($Y$74*V100*$X$136&lt;50,50,$Y$74*V100*$X$136)</f>
        <v>134.4</v>
      </c>
      <c r="Z100" s="295">
        <f>IF($Z$74*V100*$X$136&lt;50,50,$Z$74*V100*$X$136)</f>
        <v>168</v>
      </c>
      <c r="AA100" s="295">
        <f>IF($AA$74*V100*$X$136&lt;50,50,$AA$74*V100*$X$136)</f>
        <v>201.6</v>
      </c>
      <c r="AB100" s="295">
        <f>IF($AB$74*V100*$X$136&lt;50,50,$AB$74*V100*$X$136)</f>
        <v>235.2</v>
      </c>
      <c r="AC100" s="295">
        <f>IF($AC$74*V100*$X$136&lt;50,50,$AC$74*V100*$X$136)</f>
        <v>268.8</v>
      </c>
      <c r="AD100" s="295">
        <f>IF($AD$74*V100*$X$136&lt;50,50,$AD$74*V100*$X$136)</f>
        <v>302.39999999999998</v>
      </c>
      <c r="AE100" s="295">
        <f>IF($AE$74*V100*$X$136&lt;50,50,$AE$74*V100*$X$136)</f>
        <v>336</v>
      </c>
      <c r="AF100" s="295">
        <f>IF($AF$74*V100*$X$136&lt;50,50,$AF$74*V100*$X$136)</f>
        <v>369.59999999999997</v>
      </c>
      <c r="AG100" s="295">
        <f>IF($AG$74*V100*$X$136&lt;50,50,$AG$74*V100*$X$136)</f>
        <v>403.2</v>
      </c>
      <c r="AH100" s="295">
        <f>IF($AH$74*V100*$X$136&lt;50,50,$AH$74*V100*$X$136)</f>
        <v>436.8</v>
      </c>
      <c r="AI100" s="295">
        <f>IF($AI$74*V100*$X$136&lt;50,50,$AI$74*V100*$X$136)</f>
        <v>470.4</v>
      </c>
      <c r="AJ100" s="243"/>
      <c r="AK100" s="243"/>
      <c r="AL100" s="243"/>
      <c r="AM100" s="243"/>
      <c r="AN100" s="243"/>
      <c r="AO100" s="243"/>
      <c r="AP100" s="222"/>
    </row>
    <row r="101" spans="1:42" x14ac:dyDescent="0.15">
      <c r="A101" s="244">
        <v>700</v>
      </c>
      <c r="B101" s="245">
        <f t="shared" si="0"/>
        <v>112</v>
      </c>
      <c r="C101" s="245">
        <f t="shared" si="0"/>
        <v>168</v>
      </c>
      <c r="D101" s="245">
        <f t="shared" si="0"/>
        <v>224</v>
      </c>
      <c r="E101" s="245">
        <f t="shared" si="0"/>
        <v>280</v>
      </c>
      <c r="F101" s="245">
        <f t="shared" si="0"/>
        <v>336</v>
      </c>
      <c r="G101" s="245">
        <f t="shared" si="0"/>
        <v>392</v>
      </c>
      <c r="H101" s="245">
        <f t="shared" si="0"/>
        <v>448</v>
      </c>
      <c r="I101" s="245">
        <f t="shared" si="0"/>
        <v>504</v>
      </c>
      <c r="J101" s="245">
        <f t="shared" si="0"/>
        <v>560</v>
      </c>
      <c r="K101" s="245">
        <f t="shared" si="0"/>
        <v>616</v>
      </c>
      <c r="L101" s="245">
        <f t="shared" si="0"/>
        <v>672</v>
      </c>
      <c r="M101" s="245">
        <f t="shared" si="0"/>
        <v>728</v>
      </c>
      <c r="N101" s="245">
        <f t="shared" si="0"/>
        <v>784</v>
      </c>
      <c r="O101" s="245"/>
      <c r="P101" s="245"/>
      <c r="Q101" s="245"/>
      <c r="R101" s="245"/>
      <c r="S101" s="245"/>
      <c r="T101" s="246"/>
      <c r="V101" s="239">
        <v>700</v>
      </c>
      <c r="W101" s="295">
        <f>IF($W$74*V100*$X$137&lt;50,50,$W$74*V100*$X$137)</f>
        <v>112</v>
      </c>
      <c r="X101" s="295">
        <f>IF($X$74*V100*$X$137&lt;50,50,$X$74*V100*$X$137)</f>
        <v>168</v>
      </c>
      <c r="Y101" s="295">
        <f>IF($Y$74*V100*$X$137&lt;50,50,$Y$74*V100*$X$137)</f>
        <v>224</v>
      </c>
      <c r="Z101" s="295">
        <f>IF($Z$74*V100*$X$137&lt;50,50,$Z$74*V100*$X$137)</f>
        <v>280</v>
      </c>
      <c r="AA101" s="295">
        <f>IF($AA$74*V100*$X$137&lt;50,50,$AA$74*V100*$X$137)</f>
        <v>336</v>
      </c>
      <c r="AB101" s="295">
        <f>IF($AB$74*V100*$X$137&lt;50,50,$AB$74*V100*$X$137)</f>
        <v>392</v>
      </c>
      <c r="AC101" s="295">
        <f>IF($AC$74*V100*$X$137&lt;50,50,$AC$74*V100*$X$137)</f>
        <v>448</v>
      </c>
      <c r="AD101" s="295">
        <f>IF($AD$74*V100*$X$137&lt;50,50,$AD$74*V100*$X$137)</f>
        <v>504</v>
      </c>
      <c r="AE101" s="295">
        <f>IF($AE$74*V100*$X$137&lt;50,50,$AE$74*V100*$X$137)</f>
        <v>560</v>
      </c>
      <c r="AF101" s="295">
        <f>IF($AF$74*V100*$X$137&lt;50,50,$AF$74*V100*$X$137)</f>
        <v>616</v>
      </c>
      <c r="AG101" s="295">
        <f>IF($AG$74*V100*$X$137&lt;50,50,$AG$74*V100*$X$137)</f>
        <v>672</v>
      </c>
      <c r="AH101" s="295">
        <f>IF($AH$74*V100*$X$137&lt;50,50,$AH$74*V100*$X$137)</f>
        <v>728</v>
      </c>
      <c r="AI101" s="295">
        <f>IF($AI$74*V100*$X$137&lt;50,50,$AI$74*V100*$X$137)</f>
        <v>784</v>
      </c>
      <c r="AJ101" s="243"/>
      <c r="AK101" s="243"/>
      <c r="AL101" s="243"/>
      <c r="AM101" s="243"/>
      <c r="AN101" s="243"/>
      <c r="AO101" s="243"/>
      <c r="AP101" s="222"/>
    </row>
    <row r="102" spans="1:42" x14ac:dyDescent="0.15">
      <c r="A102" s="251" t="s">
        <v>13</v>
      </c>
      <c r="B102" s="248">
        <f t="shared" si="0"/>
        <v>72</v>
      </c>
      <c r="C102" s="248">
        <f t="shared" si="0"/>
        <v>108</v>
      </c>
      <c r="D102" s="248">
        <f t="shared" si="0"/>
        <v>144</v>
      </c>
      <c r="E102" s="248">
        <f t="shared" si="0"/>
        <v>180</v>
      </c>
      <c r="F102" s="248">
        <f t="shared" si="0"/>
        <v>216</v>
      </c>
      <c r="G102" s="248">
        <f t="shared" si="0"/>
        <v>252</v>
      </c>
      <c r="H102" s="248">
        <f t="shared" si="0"/>
        <v>288</v>
      </c>
      <c r="I102" s="248">
        <f t="shared" si="0"/>
        <v>324</v>
      </c>
      <c r="J102" s="248">
        <f t="shared" si="0"/>
        <v>360</v>
      </c>
      <c r="K102" s="248">
        <f t="shared" si="0"/>
        <v>396</v>
      </c>
      <c r="L102" s="248">
        <f t="shared" si="0"/>
        <v>432</v>
      </c>
      <c r="M102" s="248">
        <f t="shared" si="0"/>
        <v>468</v>
      </c>
      <c r="N102" s="248">
        <f t="shared" si="0"/>
        <v>504</v>
      </c>
      <c r="O102" s="248">
        <f>ROUND(AJ102*$T$76,0)</f>
        <v>540</v>
      </c>
      <c r="P102" s="248"/>
      <c r="Q102" s="248"/>
      <c r="R102" s="248"/>
      <c r="S102" s="248"/>
      <c r="T102" s="249"/>
      <c r="V102" s="239">
        <v>30</v>
      </c>
      <c r="W102" s="295">
        <f>IF($W$74*V102*$X$136&lt;50,50,$W$74*V102*$X$136)</f>
        <v>72</v>
      </c>
      <c r="X102" s="295">
        <f>IF($X$74*V102*$X$136&lt;50,50,$X$74*V102*$X$136)</f>
        <v>108</v>
      </c>
      <c r="Y102" s="295">
        <f>IF($Y$74*V102*$X$136&lt;50,50,$Y$74*V102*$X$136)</f>
        <v>144</v>
      </c>
      <c r="Z102" s="295">
        <f>IF($Z$74*V102*$X$136&lt;50,50,$Z$74*V102*$X$136)</f>
        <v>180</v>
      </c>
      <c r="AA102" s="295">
        <f>IF($AA$74*V102*$X$136&lt;50,50,$AA$74*V102*$X$136)</f>
        <v>216</v>
      </c>
      <c r="AB102" s="295">
        <f>IF($AB$74*V102*$X$136&lt;50,50,$AB$74*V102*$X$136)</f>
        <v>252</v>
      </c>
      <c r="AC102" s="295">
        <f>IF($AC$74*V102*$X$136&lt;50,50,$AC$74*V102*$X$136)</f>
        <v>288</v>
      </c>
      <c r="AD102" s="295">
        <f>IF($AD$74*V102*$X$136&lt;50,50,$AD$74*V102*$X$136)</f>
        <v>324</v>
      </c>
      <c r="AE102" s="295">
        <f>IF($AE$74*V102*$X$136&lt;50,50,$AE$74*V102*$X$136)</f>
        <v>360</v>
      </c>
      <c r="AF102" s="295">
        <f>IF($AF$74*V102*$X$136&lt;50,50,$AF$74*V102*$X$136)</f>
        <v>396</v>
      </c>
      <c r="AG102" s="295">
        <f>IF($AG$74*V102*$X$136&lt;50,50,$AG$74*V102*$X$136)</f>
        <v>432</v>
      </c>
      <c r="AH102" s="295">
        <f>IF($AH$74*V102*$X$136&lt;50,50,$AH$74*V102*$X$136)</f>
        <v>468</v>
      </c>
      <c r="AI102" s="295">
        <f>IF($AI$74*V102*$X$136&lt;50,50,$AI$74*V102*$X$136)</f>
        <v>504</v>
      </c>
      <c r="AJ102" s="295">
        <f>IF($AJ$74*V102*$X$136&lt;50,50,$AJ$74*V102*$X$136)</f>
        <v>540</v>
      </c>
      <c r="AK102" s="243"/>
      <c r="AL102" s="243"/>
      <c r="AM102" s="243"/>
      <c r="AN102" s="243"/>
      <c r="AO102" s="243"/>
      <c r="AP102" s="222"/>
    </row>
    <row r="103" spans="1:42" x14ac:dyDescent="0.15">
      <c r="A103" s="244">
        <v>750</v>
      </c>
      <c r="B103" s="245">
        <f t="shared" si="0"/>
        <v>120</v>
      </c>
      <c r="C103" s="245">
        <f t="shared" si="0"/>
        <v>180</v>
      </c>
      <c r="D103" s="245">
        <f t="shared" si="0"/>
        <v>240</v>
      </c>
      <c r="E103" s="245">
        <f t="shared" si="0"/>
        <v>300</v>
      </c>
      <c r="F103" s="245">
        <f t="shared" si="0"/>
        <v>360</v>
      </c>
      <c r="G103" s="245">
        <f t="shared" si="0"/>
        <v>420</v>
      </c>
      <c r="H103" s="245">
        <f t="shared" si="0"/>
        <v>480</v>
      </c>
      <c r="I103" s="245">
        <f t="shared" si="0"/>
        <v>540</v>
      </c>
      <c r="J103" s="245">
        <f t="shared" si="0"/>
        <v>600</v>
      </c>
      <c r="K103" s="245">
        <f t="shared" si="0"/>
        <v>660</v>
      </c>
      <c r="L103" s="245">
        <f t="shared" si="0"/>
        <v>720</v>
      </c>
      <c r="M103" s="245">
        <f t="shared" si="0"/>
        <v>780</v>
      </c>
      <c r="N103" s="245">
        <f t="shared" si="0"/>
        <v>840</v>
      </c>
      <c r="O103" s="245">
        <f t="shared" si="0"/>
        <v>900</v>
      </c>
      <c r="P103" s="245"/>
      <c r="Q103" s="245"/>
      <c r="R103" s="245"/>
      <c r="S103" s="245"/>
      <c r="T103" s="246"/>
      <c r="V103" s="239">
        <v>750</v>
      </c>
      <c r="W103" s="295">
        <f>IF($W$74*V102*$X$137&lt;50,50,$W$74*V102*$X$137)</f>
        <v>120</v>
      </c>
      <c r="X103" s="295">
        <f>IF($X$74*V102*$X$137&lt;50,50,$X$74*V102*$X$137)</f>
        <v>180</v>
      </c>
      <c r="Y103" s="295">
        <f>IF($Y$74*V102*$X$137&lt;50,50,$Y$74*V102*$X$137)</f>
        <v>240</v>
      </c>
      <c r="Z103" s="295">
        <f>IF($Z$74*V102*$X$137&lt;50,50,$Z$74*V102*$X$137)</f>
        <v>300</v>
      </c>
      <c r="AA103" s="295">
        <f>IF($AA$74*V102*$X$137&lt;50,50,$AA$74*V102*$X$137)</f>
        <v>360</v>
      </c>
      <c r="AB103" s="295">
        <f>IF($AB$74*V102*$X$137&lt;50,50,$AB$74*V102*$X$137)</f>
        <v>420</v>
      </c>
      <c r="AC103" s="295">
        <f>IF($AC$74*V102*$X$137&lt;50,50,$AC$74*V102*$X$137)</f>
        <v>480</v>
      </c>
      <c r="AD103" s="295">
        <f>IF($AD$74*V102*$X$137&lt;50,50,$AD$74*V102*$X$137)</f>
        <v>540</v>
      </c>
      <c r="AE103" s="295">
        <f>IF($AE$74*V102*$X$137&lt;50,50,$AE$74*V102*$X$137)</f>
        <v>600</v>
      </c>
      <c r="AF103" s="295">
        <f>IF($AF$74*V102*$X$137&lt;50,50,$AF$74*V102*$X$137)</f>
        <v>660</v>
      </c>
      <c r="AG103" s="295">
        <f>IF($AG$74*V102*$X$137&lt;50,50,$AG$74*V102*$X$137)</f>
        <v>720</v>
      </c>
      <c r="AH103" s="295">
        <f>IF($AH$74*V102*$X$137&lt;50,50,$AH$74*V102*$X$137)</f>
        <v>780</v>
      </c>
      <c r="AI103" s="295">
        <f>IF($AI$74*V102*$X$137&lt;50,50,$AI$74*V102*$X$137)</f>
        <v>840</v>
      </c>
      <c r="AJ103" s="295">
        <f>IF($AJ$74*V102*$X$137&lt;50,50,$AJ$74*V102*$X$137)</f>
        <v>900</v>
      </c>
      <c r="AK103" s="243"/>
      <c r="AL103" s="243"/>
      <c r="AM103" s="243"/>
      <c r="AN103" s="243"/>
      <c r="AO103" s="243"/>
      <c r="AP103" s="222"/>
    </row>
    <row r="104" spans="1:42" x14ac:dyDescent="0.15">
      <c r="A104" s="251" t="s">
        <v>14</v>
      </c>
      <c r="B104" s="248">
        <f t="shared" si="0"/>
        <v>77</v>
      </c>
      <c r="C104" s="248">
        <f t="shared" si="0"/>
        <v>115</v>
      </c>
      <c r="D104" s="248">
        <f t="shared" si="0"/>
        <v>154</v>
      </c>
      <c r="E104" s="248">
        <f t="shared" si="0"/>
        <v>192</v>
      </c>
      <c r="F104" s="248">
        <f t="shared" si="0"/>
        <v>230</v>
      </c>
      <c r="G104" s="248">
        <f t="shared" si="0"/>
        <v>269</v>
      </c>
      <c r="H104" s="248">
        <f t="shared" si="0"/>
        <v>307</v>
      </c>
      <c r="I104" s="248">
        <f t="shared" si="0"/>
        <v>346</v>
      </c>
      <c r="J104" s="248">
        <f t="shared" si="0"/>
        <v>384</v>
      </c>
      <c r="K104" s="248">
        <f t="shared" si="0"/>
        <v>422</v>
      </c>
      <c r="L104" s="248">
        <f t="shared" si="0"/>
        <v>461</v>
      </c>
      <c r="M104" s="248">
        <f t="shared" si="0"/>
        <v>499</v>
      </c>
      <c r="N104" s="248">
        <f t="shared" si="0"/>
        <v>538</v>
      </c>
      <c r="O104" s="248">
        <f t="shared" si="0"/>
        <v>576</v>
      </c>
      <c r="P104" s="248">
        <f>ROUND(AK104*$T$76,0)</f>
        <v>614</v>
      </c>
      <c r="Q104" s="248"/>
      <c r="R104" s="248"/>
      <c r="S104" s="248"/>
      <c r="T104" s="249"/>
      <c r="V104" s="239">
        <v>32</v>
      </c>
      <c r="W104" s="295">
        <f>IF($W$74*V104*$X$136&lt;50,50,$W$74*V104*$X$136)</f>
        <v>76.8</v>
      </c>
      <c r="X104" s="295">
        <f>IF($X$74*V104*$X$136&lt;50,50,$X$74*V104*$X$136)</f>
        <v>115.19999999999999</v>
      </c>
      <c r="Y104" s="295">
        <f>IF($Y$74*V104*$X$136&lt;50,50,$Y$74*V104*$X$136)</f>
        <v>153.6</v>
      </c>
      <c r="Z104" s="295">
        <f>IF($Z$74*V104*$X$136&lt;50,50,$Z$74*V104*$X$136)</f>
        <v>192</v>
      </c>
      <c r="AA104" s="295">
        <f>IF($AA$74*V104*$X$136&lt;50,50,$AA$74*V104*$X$136)</f>
        <v>230.39999999999998</v>
      </c>
      <c r="AB104" s="295">
        <f>IF($AB$74*V104*$X$136&lt;50,50,$AB$74*V104*$X$136)</f>
        <v>268.8</v>
      </c>
      <c r="AC104" s="295">
        <f>IF($AC$74*V104*$X$136&lt;50,50,$AC$74*V104*$X$136)</f>
        <v>307.2</v>
      </c>
      <c r="AD104" s="295">
        <f>IF($AD$74*V104*$X$136&lt;50,50,$AD$74*V104*$X$136)</f>
        <v>345.59999999999997</v>
      </c>
      <c r="AE104" s="295">
        <f>IF($AE$74*V104*$X$136&lt;50,50,$AE$74*V104*$X$136)</f>
        <v>384</v>
      </c>
      <c r="AF104" s="295">
        <f>IF($AF$74*V104*$X$136&lt;50,50,$AF$74*V104*$X$136)</f>
        <v>422.4</v>
      </c>
      <c r="AG104" s="295">
        <f>IF($AG$74*V104*$X$136&lt;50,50,$AG$74*V104*$X$136)</f>
        <v>460.79999999999995</v>
      </c>
      <c r="AH104" s="295">
        <f>IF($AH$74*V104*$X$136&lt;50,50,$AH$74*V104*$X$136)</f>
        <v>499.2</v>
      </c>
      <c r="AI104" s="295">
        <f>IF($AI$74*V104*$X$136&lt;50,50,$AI$74*V104*$X$136)</f>
        <v>537.6</v>
      </c>
      <c r="AJ104" s="295">
        <f>IF($AJ$74*V104*$X$136&lt;50,50,$AJ$74*V104*$X$136)</f>
        <v>576</v>
      </c>
      <c r="AK104" s="295">
        <f>IF($AK$74*V104*$X$136&lt;50,50,$AK$74*V104*$X$136)</f>
        <v>614.4</v>
      </c>
      <c r="AL104" s="243"/>
      <c r="AM104" s="243"/>
      <c r="AN104" s="243"/>
      <c r="AO104" s="243"/>
      <c r="AP104" s="222"/>
    </row>
    <row r="105" spans="1:42" x14ac:dyDescent="0.15">
      <c r="A105" s="244">
        <v>800</v>
      </c>
      <c r="B105" s="245">
        <f t="shared" si="0"/>
        <v>128</v>
      </c>
      <c r="C105" s="245">
        <f t="shared" si="0"/>
        <v>192</v>
      </c>
      <c r="D105" s="245">
        <f t="shared" si="0"/>
        <v>256</v>
      </c>
      <c r="E105" s="245">
        <f t="shared" si="0"/>
        <v>320</v>
      </c>
      <c r="F105" s="245">
        <f t="shared" si="0"/>
        <v>384</v>
      </c>
      <c r="G105" s="245">
        <f t="shared" si="0"/>
        <v>448</v>
      </c>
      <c r="H105" s="245">
        <f t="shared" si="0"/>
        <v>512</v>
      </c>
      <c r="I105" s="245">
        <f t="shared" si="0"/>
        <v>576</v>
      </c>
      <c r="J105" s="245">
        <f t="shared" si="0"/>
        <v>640</v>
      </c>
      <c r="K105" s="245">
        <f t="shared" si="0"/>
        <v>704</v>
      </c>
      <c r="L105" s="245">
        <f t="shared" si="0"/>
        <v>768</v>
      </c>
      <c r="M105" s="245">
        <f t="shared" si="0"/>
        <v>832</v>
      </c>
      <c r="N105" s="245">
        <f t="shared" si="0"/>
        <v>896</v>
      </c>
      <c r="O105" s="245">
        <f t="shared" si="0"/>
        <v>960</v>
      </c>
      <c r="P105" s="245">
        <f t="shared" si="0"/>
        <v>1024</v>
      </c>
      <c r="Q105" s="245"/>
      <c r="R105" s="245"/>
      <c r="S105" s="245"/>
      <c r="T105" s="246"/>
      <c r="V105" s="239">
        <v>800</v>
      </c>
      <c r="W105" s="295">
        <f>IF($W$74*V104*$X$137&lt;50,50,$W$74*V104*$X$137)</f>
        <v>128</v>
      </c>
      <c r="X105" s="295">
        <f>IF($X$74*V104*$X$137&lt;50,50,$X$74*V104*$X$137)</f>
        <v>192</v>
      </c>
      <c r="Y105" s="295">
        <f>IF($Y$74*V104*$X$137&lt;50,50,$Y$74*V104*$X$137)</f>
        <v>256</v>
      </c>
      <c r="Z105" s="295">
        <f>IF($Z$74*V104*$X$137&lt;50,50,$Z$74*V104*$X$137)</f>
        <v>320</v>
      </c>
      <c r="AA105" s="295">
        <f>IF($AA$74*V104*$X$137&lt;50,50,$AA$74*V104*$X$137)</f>
        <v>384</v>
      </c>
      <c r="AB105" s="295">
        <f>IF($AB$74*V104*$X$137&lt;50,50,$AB$74*V104*$X$137)</f>
        <v>448</v>
      </c>
      <c r="AC105" s="295">
        <f>IF($AC$74*V104*$X$137&lt;50,50,$AC$74*V104*$X$137)</f>
        <v>512</v>
      </c>
      <c r="AD105" s="295">
        <f>IF($AD$74*V104*$X$137&lt;50,50,$AD$74*V104*$X$137)</f>
        <v>576</v>
      </c>
      <c r="AE105" s="295">
        <f>IF($AE$74*V104*$X$137&lt;50,50,$AE$74*V104*$X$137)</f>
        <v>640</v>
      </c>
      <c r="AF105" s="295">
        <f>IF($AF$74*V104*$X$137&lt;50,50,$AF$74*V104*$X$137)</f>
        <v>704</v>
      </c>
      <c r="AG105" s="295">
        <f>IF($AG$74*V104*$X$137&lt;50,50,$AG$74*V104*$X$137)</f>
        <v>768</v>
      </c>
      <c r="AH105" s="295">
        <f>IF($AH$74*V104*$X$137&lt;50,50,$AH$74*V104*$X$137)</f>
        <v>832</v>
      </c>
      <c r="AI105" s="295">
        <f>IF($AI$74*V104*$X$137&lt;50,50,$AI$74*V104*$X$137)</f>
        <v>896</v>
      </c>
      <c r="AJ105" s="295">
        <f>IF($AJ$74*V104*$X$137&lt;50,50,$AJ$74*V104*$X$137)</f>
        <v>960</v>
      </c>
      <c r="AK105" s="295">
        <f>IF($AK$74*V104*$X$137&lt;50,50,$AK$74*V104*$X$137)</f>
        <v>1024</v>
      </c>
      <c r="AL105" s="243"/>
      <c r="AM105" s="243"/>
      <c r="AN105" s="243"/>
      <c r="AO105" s="243"/>
      <c r="AP105" s="222"/>
    </row>
    <row r="106" spans="1:42" x14ac:dyDescent="0.15">
      <c r="A106" s="251" t="s">
        <v>15</v>
      </c>
      <c r="B106" s="248">
        <f t="shared" si="0"/>
        <v>82</v>
      </c>
      <c r="C106" s="248">
        <f t="shared" si="0"/>
        <v>122</v>
      </c>
      <c r="D106" s="248">
        <f t="shared" si="0"/>
        <v>163</v>
      </c>
      <c r="E106" s="248">
        <f t="shared" si="0"/>
        <v>204</v>
      </c>
      <c r="F106" s="248">
        <f t="shared" si="0"/>
        <v>245</v>
      </c>
      <c r="G106" s="248">
        <f t="shared" si="0"/>
        <v>286</v>
      </c>
      <c r="H106" s="248">
        <f t="shared" si="0"/>
        <v>326</v>
      </c>
      <c r="I106" s="248">
        <f t="shared" si="0"/>
        <v>367</v>
      </c>
      <c r="J106" s="248">
        <f t="shared" si="0"/>
        <v>408</v>
      </c>
      <c r="K106" s="248">
        <f t="shared" si="0"/>
        <v>449</v>
      </c>
      <c r="L106" s="248">
        <f t="shared" si="0"/>
        <v>490</v>
      </c>
      <c r="M106" s="248">
        <f t="shared" si="0"/>
        <v>530</v>
      </c>
      <c r="N106" s="248">
        <f t="shared" si="0"/>
        <v>571</v>
      </c>
      <c r="O106" s="248">
        <f t="shared" si="0"/>
        <v>612</v>
      </c>
      <c r="P106" s="248">
        <f t="shared" si="0"/>
        <v>653</v>
      </c>
      <c r="Q106" s="248">
        <f>ROUND(AL106*$T$76,0)</f>
        <v>694</v>
      </c>
      <c r="R106" s="248"/>
      <c r="S106" s="248"/>
      <c r="T106" s="249"/>
      <c r="V106" s="239">
        <v>34</v>
      </c>
      <c r="W106" s="295">
        <f>IF($W$74*V106*$X$136&lt;50,50,$W$74*V106*$X$136)</f>
        <v>81.599999999999994</v>
      </c>
      <c r="X106" s="295">
        <f>IF($X$74*V106*$X$136&lt;50,50,$X$74*V106*$X$136)</f>
        <v>122.39999999999999</v>
      </c>
      <c r="Y106" s="295">
        <f>IF($Y$74*V106*$X$136&lt;50,50,$Y$74*V106*$X$136)</f>
        <v>163.19999999999999</v>
      </c>
      <c r="Z106" s="295">
        <f>IF($Z$74*V106*$X$136&lt;50,50,$Z$74*V106*$X$136)</f>
        <v>204</v>
      </c>
      <c r="AA106" s="295">
        <f>IF($AA$74*V106*$X$136&lt;50,50,$AA$74*V106*$X$136)</f>
        <v>244.79999999999998</v>
      </c>
      <c r="AB106" s="295">
        <f>IF($AB$74*V106*$X$136&lt;50,50,$AB$74*V106*$X$136)</f>
        <v>285.59999999999997</v>
      </c>
      <c r="AC106" s="295">
        <f>IF($AC$74*V106*$X$136&lt;50,50,$AC$74*V106*$X$136)</f>
        <v>326.39999999999998</v>
      </c>
      <c r="AD106" s="295">
        <f>IF($AD$74*V106*$X$136&lt;50,50,$AD$74*V106*$X$136)</f>
        <v>367.2</v>
      </c>
      <c r="AE106" s="295">
        <f>IF($AE$74*V106*$X$136&lt;50,50,$AE$74*V106*$X$136)</f>
        <v>408</v>
      </c>
      <c r="AF106" s="295">
        <f>IF($AF$74*V106*$X$136&lt;50,50,$AF$74*V106*$X$136)</f>
        <v>448.8</v>
      </c>
      <c r="AG106" s="295">
        <f>IF($AG$74*V106*$X$136&lt;50,50,$AG$74*V106*$X$136)</f>
        <v>489.59999999999997</v>
      </c>
      <c r="AH106" s="295">
        <f>IF($AH$74*V106*$X$136&lt;50,50,$AH$74*V106*$X$136)</f>
        <v>530.4</v>
      </c>
      <c r="AI106" s="295">
        <f>IF($AI$74*V106*$X$136&lt;50,50,$AI$74*V106*$X$136)</f>
        <v>571.19999999999993</v>
      </c>
      <c r="AJ106" s="295">
        <f>IF($AJ$74*V106*$X$136&lt;50,50,$AJ$74*V106*$X$136)</f>
        <v>612</v>
      </c>
      <c r="AK106" s="295">
        <f>IF($AK$74*V106*$X$136&lt;50,50,$AK$74*V106*$X$136)</f>
        <v>652.79999999999995</v>
      </c>
      <c r="AL106" s="295">
        <f>IF($AL$74*V106*$X$136&lt;50,50,$AL$74*V106*$X$136)</f>
        <v>693.6</v>
      </c>
      <c r="AM106" s="243"/>
      <c r="AN106" s="243"/>
      <c r="AO106" s="243"/>
      <c r="AP106" s="222"/>
    </row>
    <row r="107" spans="1:42" x14ac:dyDescent="0.15">
      <c r="A107" s="244">
        <v>850</v>
      </c>
      <c r="B107" s="245">
        <f t="shared" si="0"/>
        <v>136</v>
      </c>
      <c r="C107" s="245">
        <f t="shared" si="0"/>
        <v>204</v>
      </c>
      <c r="D107" s="245">
        <f t="shared" si="0"/>
        <v>272</v>
      </c>
      <c r="E107" s="245">
        <f t="shared" si="0"/>
        <v>340</v>
      </c>
      <c r="F107" s="245">
        <f t="shared" si="0"/>
        <v>408</v>
      </c>
      <c r="G107" s="245">
        <f t="shared" si="0"/>
        <v>476</v>
      </c>
      <c r="H107" s="245">
        <f t="shared" si="0"/>
        <v>544</v>
      </c>
      <c r="I107" s="245">
        <f t="shared" si="0"/>
        <v>612</v>
      </c>
      <c r="J107" s="245">
        <f t="shared" si="0"/>
        <v>680</v>
      </c>
      <c r="K107" s="245">
        <f t="shared" si="0"/>
        <v>748</v>
      </c>
      <c r="L107" s="245">
        <f t="shared" si="0"/>
        <v>816</v>
      </c>
      <c r="M107" s="245">
        <f t="shared" si="0"/>
        <v>884</v>
      </c>
      <c r="N107" s="245">
        <f t="shared" si="0"/>
        <v>952</v>
      </c>
      <c r="O107" s="245">
        <f t="shared" si="0"/>
        <v>1020</v>
      </c>
      <c r="P107" s="245">
        <f t="shared" si="0"/>
        <v>1088</v>
      </c>
      <c r="Q107" s="245">
        <f t="shared" ref="Q107:T133" si="1">ROUND(AL107*$T$76,0)</f>
        <v>1156</v>
      </c>
      <c r="R107" s="245"/>
      <c r="S107" s="245"/>
      <c r="T107" s="246"/>
      <c r="V107" s="239">
        <v>850</v>
      </c>
      <c r="W107" s="295">
        <f>IF($W$74*V106*$X$137&lt;50,50,$W$74*V106*$X$137)</f>
        <v>136</v>
      </c>
      <c r="X107" s="295">
        <f>IF($X$74*V106*$X$137&lt;50,50,$X$74*V106*$X$137)</f>
        <v>204</v>
      </c>
      <c r="Y107" s="295">
        <f>IF($Y$74*V106*$X$137&lt;50,50,$Y$74*V106*$X$137)</f>
        <v>272</v>
      </c>
      <c r="Z107" s="295">
        <f>IF($Z$74*V106*$X$137&lt;50,50,$Z$74*V106*$X$137)</f>
        <v>340</v>
      </c>
      <c r="AA107" s="295">
        <f>IF($AA$74*V106*$X$137&lt;50,50,$AA$74*V106*$X$137)</f>
        <v>408</v>
      </c>
      <c r="AB107" s="295">
        <f>IF($AB$74*V106*$X$137&lt;50,50,$AB$74*V106*$X$137)</f>
        <v>476</v>
      </c>
      <c r="AC107" s="295">
        <f>IF($AC$74*V106*$X$137&lt;50,50,$AC$74*V106*$X$137)</f>
        <v>544</v>
      </c>
      <c r="AD107" s="295">
        <f>IF($AD$74*V106*$X$137&lt;50,50,$AD$74*V106*$X$137)</f>
        <v>612</v>
      </c>
      <c r="AE107" s="295">
        <f>IF($AE$74*V106*$X$137&lt;50,50,$AE$74*V106*$X$137)</f>
        <v>680</v>
      </c>
      <c r="AF107" s="295">
        <f>IF($AF$74*V106*$X$137&lt;50,50,$AF$74*V106*$X$137)</f>
        <v>748</v>
      </c>
      <c r="AG107" s="295">
        <f>IF($AG$74*V106*$X$137&lt;50,50,$AG$74*V106*$X$137)</f>
        <v>816</v>
      </c>
      <c r="AH107" s="295">
        <f>IF($AH$74*V106*$X$137&lt;50,50,$AH$74*V106*$X$137)</f>
        <v>884</v>
      </c>
      <c r="AI107" s="295">
        <f>IF($AI$74*V106*$X$137&lt;50,50,$AI$74*V106*$X$137)</f>
        <v>952</v>
      </c>
      <c r="AJ107" s="295">
        <f>IF($AJ$74*V106*$X$137&lt;50,50,$AJ$74*V106*$X$137)</f>
        <v>1020</v>
      </c>
      <c r="AK107" s="295">
        <f>IF($AK$74*V106*$X$137&lt;50,50,$AK$74*V106*$X$137)</f>
        <v>1088</v>
      </c>
      <c r="AL107" s="295">
        <f>IF($AL$74*V106*$X$137&lt;50,50,$AL$74*V106*$X$137)</f>
        <v>1156</v>
      </c>
      <c r="AM107" s="243"/>
      <c r="AN107" s="243"/>
      <c r="AO107" s="243"/>
      <c r="AP107" s="222"/>
    </row>
    <row r="108" spans="1:42" x14ac:dyDescent="0.15">
      <c r="A108" s="251" t="s">
        <v>16</v>
      </c>
      <c r="B108" s="248">
        <f t="shared" ref="B108:P124" si="2">ROUND(W108*$T$76,0)</f>
        <v>86</v>
      </c>
      <c r="C108" s="248">
        <f t="shared" si="2"/>
        <v>130</v>
      </c>
      <c r="D108" s="248">
        <f t="shared" si="2"/>
        <v>173</v>
      </c>
      <c r="E108" s="248">
        <f t="shared" si="2"/>
        <v>216</v>
      </c>
      <c r="F108" s="248">
        <f t="shared" si="2"/>
        <v>259</v>
      </c>
      <c r="G108" s="248">
        <f t="shared" si="2"/>
        <v>302</v>
      </c>
      <c r="H108" s="248">
        <f t="shared" si="2"/>
        <v>346</v>
      </c>
      <c r="I108" s="248">
        <f t="shared" si="2"/>
        <v>389</v>
      </c>
      <c r="J108" s="248">
        <f t="shared" si="2"/>
        <v>432</v>
      </c>
      <c r="K108" s="248">
        <f t="shared" si="2"/>
        <v>475</v>
      </c>
      <c r="L108" s="248">
        <f t="shared" si="2"/>
        <v>518</v>
      </c>
      <c r="M108" s="248">
        <f t="shared" si="2"/>
        <v>562</v>
      </c>
      <c r="N108" s="248">
        <f t="shared" si="2"/>
        <v>605</v>
      </c>
      <c r="O108" s="248">
        <f t="shared" si="2"/>
        <v>648</v>
      </c>
      <c r="P108" s="248">
        <f t="shared" si="2"/>
        <v>691</v>
      </c>
      <c r="Q108" s="248">
        <f t="shared" si="1"/>
        <v>734</v>
      </c>
      <c r="R108" s="248">
        <f>ROUND(AM108*$T$76,0)</f>
        <v>778</v>
      </c>
      <c r="S108" s="248"/>
      <c r="T108" s="249"/>
      <c r="V108" s="239">
        <v>36</v>
      </c>
      <c r="W108" s="295">
        <f>IF($W$74*V108*$X$136&lt;50,50,$W$74*V108*$X$136)</f>
        <v>86.399999999999991</v>
      </c>
      <c r="X108" s="295">
        <f>IF($X$74*V108*$X$136&lt;50,50,$X$74*V108*$X$136)</f>
        <v>129.6</v>
      </c>
      <c r="Y108" s="295">
        <f>IF($Y$74*V108*$X$136&lt;50,50,$Y$74*V108*$X$136)</f>
        <v>172.79999999999998</v>
      </c>
      <c r="Z108" s="295">
        <f>IF($Z$74*V108*$X$136&lt;50,50,$Z$74*V108*$X$136)</f>
        <v>216</v>
      </c>
      <c r="AA108" s="295">
        <f>IF($AA$74*V108*$X$136&lt;50,50,$AA$74*V108*$X$136)</f>
        <v>259.2</v>
      </c>
      <c r="AB108" s="295">
        <f>IF($AB$74*V108*$X$136&lt;50,50,$AB$74*V108*$X$136)</f>
        <v>302.39999999999998</v>
      </c>
      <c r="AC108" s="295">
        <f>IF($AC$74*V108*$X$136&lt;50,50,$AC$74*V108*$X$136)</f>
        <v>345.59999999999997</v>
      </c>
      <c r="AD108" s="295">
        <f>IF($AD$74*V108*$X$136&lt;50,50,$AD$74*V108*$X$136)</f>
        <v>388.8</v>
      </c>
      <c r="AE108" s="295">
        <f>IF($AE$74*V108*$X$136&lt;50,50,$AE$74*V108*$X$136)</f>
        <v>432</v>
      </c>
      <c r="AF108" s="295">
        <f>IF($AF$74*V108*$X$136&lt;50,50,$AF$74*V108*$X$136)</f>
        <v>475.2</v>
      </c>
      <c r="AG108" s="295">
        <f>IF($AG$74*V108*$X$136&lt;50,50,$AG$74*V108*$X$136)</f>
        <v>518.4</v>
      </c>
      <c r="AH108" s="295">
        <f>IF($AH$74*V108*$X$136&lt;50,50,$AH$74*V108*$X$136)</f>
        <v>561.6</v>
      </c>
      <c r="AI108" s="295">
        <f>IF($AI$74*V108*$X$136&lt;50,50,$AI$74*V108*$X$136)</f>
        <v>604.79999999999995</v>
      </c>
      <c r="AJ108" s="295">
        <f>IF($AJ$74*V108*$X$136&lt;50,50,$AJ$74*V108*$X$136)</f>
        <v>648</v>
      </c>
      <c r="AK108" s="295">
        <f>IF($AK$74*V108*$X$136&lt;50,50,$AK$74*V108*$X$136)</f>
        <v>691.19999999999993</v>
      </c>
      <c r="AL108" s="295">
        <f>IF($AL$74*V108*$X$136&lt;50,50,$AL$74*V108*$X$136)</f>
        <v>734.4</v>
      </c>
      <c r="AM108" s="295">
        <f>IF($AM$74*V108*$X$136&lt;50,50,$AM$74*V108*$X$136)</f>
        <v>777.6</v>
      </c>
      <c r="AN108" s="243"/>
      <c r="AO108" s="243"/>
      <c r="AP108" s="222"/>
    </row>
    <row r="109" spans="1:42" ht="13" thickBot="1" x14ac:dyDescent="0.2">
      <c r="A109" s="240">
        <v>900</v>
      </c>
      <c r="B109" s="252">
        <f t="shared" si="2"/>
        <v>144</v>
      </c>
      <c r="C109" s="252">
        <f t="shared" si="2"/>
        <v>216</v>
      </c>
      <c r="D109" s="252">
        <f t="shared" si="2"/>
        <v>288</v>
      </c>
      <c r="E109" s="252">
        <f t="shared" si="2"/>
        <v>360</v>
      </c>
      <c r="F109" s="252">
        <f t="shared" si="2"/>
        <v>432</v>
      </c>
      <c r="G109" s="252">
        <f t="shared" si="2"/>
        <v>504</v>
      </c>
      <c r="H109" s="252">
        <f t="shared" si="2"/>
        <v>576</v>
      </c>
      <c r="I109" s="252">
        <f t="shared" si="2"/>
        <v>648</v>
      </c>
      <c r="J109" s="252">
        <f t="shared" si="2"/>
        <v>720</v>
      </c>
      <c r="K109" s="252">
        <f t="shared" si="2"/>
        <v>792</v>
      </c>
      <c r="L109" s="252">
        <f t="shared" si="2"/>
        <v>864</v>
      </c>
      <c r="M109" s="252">
        <f t="shared" si="2"/>
        <v>936</v>
      </c>
      <c r="N109" s="252">
        <f t="shared" si="2"/>
        <v>1008</v>
      </c>
      <c r="O109" s="252">
        <f t="shared" si="2"/>
        <v>1080</v>
      </c>
      <c r="P109" s="252">
        <f t="shared" si="2"/>
        <v>1152</v>
      </c>
      <c r="Q109" s="252">
        <f t="shared" si="1"/>
        <v>1224</v>
      </c>
      <c r="R109" s="252">
        <f t="shared" si="1"/>
        <v>1296</v>
      </c>
      <c r="S109" s="252"/>
      <c r="T109" s="253"/>
      <c r="V109" s="239">
        <v>900</v>
      </c>
      <c r="W109" s="295">
        <f>IF($W$74*V108*$X$137&lt;50,50,$W$74*V108*$X$137)</f>
        <v>144</v>
      </c>
      <c r="X109" s="295">
        <f>IF($X$74*V108*$X$137&lt;50,50,$X$74*V108*$X$137)</f>
        <v>216</v>
      </c>
      <c r="Y109" s="295">
        <f>IF($Y$74*V108*$X$137&lt;50,50,$Y$74*V108*$X$137)</f>
        <v>288</v>
      </c>
      <c r="Z109" s="295">
        <f>IF($Z$74*V108*$X$137&lt;50,50,$Z$74*V108*$X$137)</f>
        <v>360</v>
      </c>
      <c r="AA109" s="295">
        <f>IF($AA$74*V108*$X$137&lt;50,50,$AA$74*V108*$X$137)</f>
        <v>432</v>
      </c>
      <c r="AB109" s="295">
        <f>IF($AB$74*V108*$X$137&lt;50,50,$AB$74*V108*$X$137)</f>
        <v>504</v>
      </c>
      <c r="AC109" s="295">
        <f>IF($AC$74*V108*$X$137&lt;50,50,$AC$74*V108*$X$137)</f>
        <v>576</v>
      </c>
      <c r="AD109" s="295">
        <f>IF($AD$74*V108*$X$137&lt;50,50,$AD$74*V108*$X$137)</f>
        <v>648</v>
      </c>
      <c r="AE109" s="295">
        <f>IF($AE$74*V108*$X$137&lt;50,50,$AE$74*V108*$X$137)</f>
        <v>720</v>
      </c>
      <c r="AF109" s="295">
        <f>IF($AF$74*V108*$X$137&lt;50,50,$AF$74*V108*$X$137)</f>
        <v>792</v>
      </c>
      <c r="AG109" s="295">
        <f>IF($AG$74*V108*$X$137&lt;50,50,$AG$74*V108*$X$137)</f>
        <v>864</v>
      </c>
      <c r="AH109" s="295">
        <f>IF($AH$74*V108*$X$137&lt;50,50,$AH$74*V108*$X$137)</f>
        <v>936</v>
      </c>
      <c r="AI109" s="295">
        <f>IF($AI$74*V108*$X$137&lt;50,50,$AI$74*V108*$X$137)</f>
        <v>1008</v>
      </c>
      <c r="AJ109" s="295">
        <f>IF($AJ$74*V108*$X$137&lt;50,50,$AJ$74*V108*$X$137)</f>
        <v>1080</v>
      </c>
      <c r="AK109" s="295">
        <f>IF($AK$74*V108*$X$137&lt;50,50,$AK$74*V108*$X$137)</f>
        <v>1152</v>
      </c>
      <c r="AL109" s="295">
        <f>IF($AL$74*V108*$X$137&lt;50,50,$AL$74*V108*$X$137)</f>
        <v>1224</v>
      </c>
      <c r="AM109" s="295">
        <f>IF($AM$74*V108*$X$137&lt;50,50,$AM$74*V108*$X$137)</f>
        <v>1296</v>
      </c>
      <c r="AN109" s="243"/>
      <c r="AO109" s="243"/>
      <c r="AP109" s="222"/>
    </row>
    <row r="110" spans="1:42" x14ac:dyDescent="0.15">
      <c r="A110" s="238" t="s">
        <v>17</v>
      </c>
      <c r="B110" s="241">
        <f t="shared" si="2"/>
        <v>91</v>
      </c>
      <c r="C110" s="241">
        <f t="shared" si="2"/>
        <v>137</v>
      </c>
      <c r="D110" s="241">
        <f t="shared" si="2"/>
        <v>182</v>
      </c>
      <c r="E110" s="241">
        <f t="shared" si="2"/>
        <v>228</v>
      </c>
      <c r="F110" s="241">
        <f t="shared" si="2"/>
        <v>274</v>
      </c>
      <c r="G110" s="241">
        <f t="shared" si="2"/>
        <v>319</v>
      </c>
      <c r="H110" s="241">
        <f t="shared" si="2"/>
        <v>365</v>
      </c>
      <c r="I110" s="241">
        <f t="shared" si="2"/>
        <v>410</v>
      </c>
      <c r="J110" s="241">
        <f t="shared" si="2"/>
        <v>456</v>
      </c>
      <c r="K110" s="241">
        <f t="shared" si="2"/>
        <v>502</v>
      </c>
      <c r="L110" s="241">
        <f t="shared" si="2"/>
        <v>547</v>
      </c>
      <c r="M110" s="241">
        <f t="shared" si="2"/>
        <v>593</v>
      </c>
      <c r="N110" s="241">
        <f t="shared" si="2"/>
        <v>638</v>
      </c>
      <c r="O110" s="241">
        <f t="shared" si="2"/>
        <v>684</v>
      </c>
      <c r="P110" s="241">
        <f t="shared" si="2"/>
        <v>730</v>
      </c>
      <c r="Q110" s="241">
        <f t="shared" si="1"/>
        <v>775</v>
      </c>
      <c r="R110" s="241">
        <f t="shared" si="1"/>
        <v>821</v>
      </c>
      <c r="S110" s="241">
        <f>ROUND(AN110*$T$76,0)</f>
        <v>866</v>
      </c>
      <c r="T110" s="242"/>
      <c r="V110" s="239">
        <v>38</v>
      </c>
      <c r="W110" s="295">
        <f>IF($W$74*V110*$X$136&lt;50,50,$W$74*V110*$X$136)</f>
        <v>91.2</v>
      </c>
      <c r="X110" s="295">
        <f>IF($X$74*V110*$X$136&lt;50,50,$X$74*V110*$X$136)</f>
        <v>136.79999999999998</v>
      </c>
      <c r="Y110" s="295">
        <f>IF($Y$74*V110*$X$136&lt;50,50,$Y$74*V110*$X$136)</f>
        <v>182.4</v>
      </c>
      <c r="Z110" s="295">
        <f>IF($Z$74*V110*$X$136&lt;50,50,$Z$74*V110*$X$136)</f>
        <v>228</v>
      </c>
      <c r="AA110" s="295">
        <f>IF($AA$74*V110*$X$136&lt;50,50,$AA$74*V110*$X$136)</f>
        <v>273.59999999999997</v>
      </c>
      <c r="AB110" s="295">
        <f>IF($AB$74*V110*$X$136&lt;50,50,$AB$74*V110*$X$136)</f>
        <v>319.2</v>
      </c>
      <c r="AC110" s="295">
        <f>IF($AC$74*V110*$X$136&lt;50,50,$AC$74*V110*$X$136)</f>
        <v>364.8</v>
      </c>
      <c r="AD110" s="295">
        <f>IF($AD$74*V110*$X$136&lt;50,50,$AD$74*V110*$X$136)</f>
        <v>410.4</v>
      </c>
      <c r="AE110" s="295">
        <f>IF($AE$74*V110*$X$136&lt;50,50,$AE$74*V110*$X$136)</f>
        <v>456</v>
      </c>
      <c r="AF110" s="295">
        <f>IF($AF$74*V110*$X$136&lt;50,50,$AF$74*V110*$X$136)</f>
        <v>501.59999999999997</v>
      </c>
      <c r="AG110" s="295">
        <f>IF($AG$74*V110*$X$136&lt;50,50,$AG$74*V110*$X$136)</f>
        <v>547.19999999999993</v>
      </c>
      <c r="AH110" s="295">
        <f>IF($AH$74*V110*$X$136&lt;50,50,$AH$74*V110*$X$136)</f>
        <v>592.79999999999995</v>
      </c>
      <c r="AI110" s="295">
        <f>IF($AI$74*V110*$X$136&lt;50,50,$AI$74*V110*$X$136)</f>
        <v>638.4</v>
      </c>
      <c r="AJ110" s="295">
        <f>IF($AJ$74*V110*$X$136&lt;50,50,$AJ$74*V110*$X$136)</f>
        <v>684</v>
      </c>
      <c r="AK110" s="295">
        <f>IF($AK$74*V110*$X$136&lt;50,50,$AK$74*V110*$X$136)</f>
        <v>729.6</v>
      </c>
      <c r="AL110" s="295">
        <f>IF($AL$74*V110*$X$136&lt;50,50,$AL$74*V110*$X$136)</f>
        <v>775.19999999999993</v>
      </c>
      <c r="AM110" s="295">
        <f>IF($AM$74*V110*$X$136&lt;50,50,$AM$74*V110*$X$136)</f>
        <v>820.8</v>
      </c>
      <c r="AN110" s="295">
        <f>IF($AN$74*V110*$X$136&lt;50,50,$AN$74*V110*$X$136)</f>
        <v>866.4</v>
      </c>
      <c r="AO110" s="243"/>
      <c r="AP110" s="222"/>
    </row>
    <row r="111" spans="1:42" x14ac:dyDescent="0.15">
      <c r="A111" s="244">
        <v>950</v>
      </c>
      <c r="B111" s="245">
        <f t="shared" si="2"/>
        <v>152</v>
      </c>
      <c r="C111" s="245">
        <f t="shared" si="2"/>
        <v>228</v>
      </c>
      <c r="D111" s="245">
        <f t="shared" si="2"/>
        <v>304</v>
      </c>
      <c r="E111" s="245">
        <f t="shared" si="2"/>
        <v>380</v>
      </c>
      <c r="F111" s="245">
        <f t="shared" si="2"/>
        <v>456</v>
      </c>
      <c r="G111" s="245">
        <f t="shared" si="2"/>
        <v>532</v>
      </c>
      <c r="H111" s="245">
        <f t="shared" si="2"/>
        <v>608</v>
      </c>
      <c r="I111" s="245">
        <f t="shared" si="2"/>
        <v>684</v>
      </c>
      <c r="J111" s="245">
        <f t="shared" si="2"/>
        <v>760</v>
      </c>
      <c r="K111" s="245">
        <f t="shared" si="2"/>
        <v>836</v>
      </c>
      <c r="L111" s="245">
        <f t="shared" si="2"/>
        <v>912</v>
      </c>
      <c r="M111" s="245">
        <f t="shared" si="2"/>
        <v>988</v>
      </c>
      <c r="N111" s="245">
        <f t="shared" si="2"/>
        <v>1064</v>
      </c>
      <c r="O111" s="245">
        <f t="shared" si="2"/>
        <v>1140</v>
      </c>
      <c r="P111" s="245">
        <f t="shared" si="2"/>
        <v>1216</v>
      </c>
      <c r="Q111" s="245">
        <f t="shared" si="1"/>
        <v>1292</v>
      </c>
      <c r="R111" s="245">
        <f t="shared" si="1"/>
        <v>1368</v>
      </c>
      <c r="S111" s="245">
        <f t="shared" si="1"/>
        <v>1444</v>
      </c>
      <c r="T111" s="246"/>
      <c r="V111" s="239">
        <v>950</v>
      </c>
      <c r="W111" s="295">
        <f>IF($W$74*V110*$X$137&lt;50,50,$W$74*V110*$X$137)</f>
        <v>152</v>
      </c>
      <c r="X111" s="295">
        <f>IF($X$74*V110*$X$137&lt;50,50,$X$74*V110*$X$137)</f>
        <v>228</v>
      </c>
      <c r="Y111" s="295">
        <f>IF($Y$74*V110*$X$137&lt;50,50,$Y$74*V110*$X$137)</f>
        <v>304</v>
      </c>
      <c r="Z111" s="295">
        <f>IF($Z$74*V110*$X$137&lt;50,50,$Z$74*V110*$X$137)</f>
        <v>380</v>
      </c>
      <c r="AA111" s="295">
        <f>IF($AA$74*V110*$X$137&lt;50,50,$AA$74*V110*$X$137)</f>
        <v>456</v>
      </c>
      <c r="AB111" s="295">
        <f>IF($AB$74*V110*$X$137&lt;50,50,$AB$74*V110*$X$137)</f>
        <v>532</v>
      </c>
      <c r="AC111" s="295">
        <f>IF($AC$74*V110*$X$137&lt;50,50,$AC$74*V110*$X$137)</f>
        <v>608</v>
      </c>
      <c r="AD111" s="295">
        <f>IF($AD$74*V110*$X$137&lt;50,50,$AD$74*V110*$X$137)</f>
        <v>684</v>
      </c>
      <c r="AE111" s="295">
        <f>IF($AE$74*V110*$X$137&lt;50,50,$AE$74*V110*$X$137)</f>
        <v>760</v>
      </c>
      <c r="AF111" s="295">
        <f>IF($AF$74*V110*$X$137&lt;50,50,$AF$74*V110*$X$137)</f>
        <v>836</v>
      </c>
      <c r="AG111" s="295">
        <f>IF($AG$74*V110*$X$137&lt;50,50,$AG$74*V110*$X$137)</f>
        <v>912</v>
      </c>
      <c r="AH111" s="295">
        <f>IF($AH$74*V110*$X$137&lt;50,50,$AH$74*V110*$X$137)</f>
        <v>988</v>
      </c>
      <c r="AI111" s="295">
        <f>IF($AI$74*V110*$X$137&lt;50,50,$AI$74*V110*$X$137)</f>
        <v>1064</v>
      </c>
      <c r="AJ111" s="295">
        <f>IF($AJ$74*V110*$X$137&lt;50,50,$AJ$74*V110*$X$137)</f>
        <v>1140</v>
      </c>
      <c r="AK111" s="295">
        <f>IF($AK$74*V110*$X$137&lt;50,50,$AK$74*V110*$X$137)</f>
        <v>1216</v>
      </c>
      <c r="AL111" s="295">
        <f>IF($AL$74*V110*$X$137&lt;50,50,$AL$74*V110*$X$137)</f>
        <v>1292</v>
      </c>
      <c r="AM111" s="295">
        <f>IF($AM$74*V110*$X$137&lt;50,50,$AM$74*V110*$X$137)</f>
        <v>1368</v>
      </c>
      <c r="AN111" s="295">
        <f>IF($AN$74*V110*$X$137&lt;50,50,$AN$74*V110*$X$137)</f>
        <v>1444</v>
      </c>
      <c r="AO111" s="243"/>
      <c r="AP111" s="222"/>
    </row>
    <row r="112" spans="1:42" x14ac:dyDescent="0.15">
      <c r="A112" s="251" t="s">
        <v>18</v>
      </c>
      <c r="B112" s="248">
        <f t="shared" si="2"/>
        <v>96</v>
      </c>
      <c r="C112" s="248">
        <f t="shared" si="2"/>
        <v>144</v>
      </c>
      <c r="D112" s="248">
        <f t="shared" si="2"/>
        <v>192</v>
      </c>
      <c r="E112" s="248">
        <f t="shared" si="2"/>
        <v>240</v>
      </c>
      <c r="F112" s="248">
        <f t="shared" si="2"/>
        <v>288</v>
      </c>
      <c r="G112" s="248">
        <f t="shared" si="2"/>
        <v>336</v>
      </c>
      <c r="H112" s="248">
        <f t="shared" si="2"/>
        <v>384</v>
      </c>
      <c r="I112" s="248">
        <f t="shared" si="2"/>
        <v>432</v>
      </c>
      <c r="J112" s="248">
        <f t="shared" si="2"/>
        <v>480</v>
      </c>
      <c r="K112" s="248">
        <f t="shared" si="2"/>
        <v>528</v>
      </c>
      <c r="L112" s="248">
        <f t="shared" si="2"/>
        <v>576</v>
      </c>
      <c r="M112" s="248">
        <f t="shared" si="2"/>
        <v>624</v>
      </c>
      <c r="N112" s="248">
        <f t="shared" si="2"/>
        <v>672</v>
      </c>
      <c r="O112" s="248">
        <f t="shared" si="2"/>
        <v>720</v>
      </c>
      <c r="P112" s="248">
        <f t="shared" si="2"/>
        <v>768</v>
      </c>
      <c r="Q112" s="248">
        <f t="shared" si="1"/>
        <v>816</v>
      </c>
      <c r="R112" s="248">
        <f t="shared" si="1"/>
        <v>864</v>
      </c>
      <c r="S112" s="248">
        <f t="shared" si="1"/>
        <v>912</v>
      </c>
      <c r="T112" s="249">
        <f>ROUND(AO112*$T$76,0)</f>
        <v>960</v>
      </c>
      <c r="V112" s="239">
        <v>40</v>
      </c>
      <c r="W112" s="295">
        <f>IF($W$74*V112*$X$136&lt;50,50,$W$74*V112*$X$136)</f>
        <v>96</v>
      </c>
      <c r="X112" s="295">
        <f>IF($X$74*V112*$X$136&lt;50,50,$X$74*V112*$X$136)</f>
        <v>144</v>
      </c>
      <c r="Y112" s="295">
        <f>IF($Y$74*V112*$X$136&lt;50,50,$Y$74*V112*$X$136)</f>
        <v>192</v>
      </c>
      <c r="Z112" s="295">
        <f>IF($Z$74*V112*$X$136&lt;50,50,$Z$74*V112*$X$136)</f>
        <v>240</v>
      </c>
      <c r="AA112" s="295">
        <f>IF($AA$74*V112*$X$136&lt;50,50,$AA$74*V112*$X$136)</f>
        <v>288</v>
      </c>
      <c r="AB112" s="295">
        <f>IF($AB$74*V112*$X$136&lt;50,50,$AB$74*V112*$X$136)</f>
        <v>336</v>
      </c>
      <c r="AC112" s="295">
        <f>IF($AC$74*V112*$X$136&lt;50,50,$AC$74*V112*$X$136)</f>
        <v>384</v>
      </c>
      <c r="AD112" s="295">
        <f>IF($AD$74*V112*$X$136&lt;50,50,$AD$74*V112*$X$136)</f>
        <v>432</v>
      </c>
      <c r="AE112" s="295">
        <f>IF($AE$74*V112*$X$136&lt;50,50,$AE$74*V112*$X$136)</f>
        <v>480</v>
      </c>
      <c r="AF112" s="295">
        <f>IF($AF$74*V112*$X$136&lt;50,50,$AF$74*V112*$X$136)</f>
        <v>528</v>
      </c>
      <c r="AG112" s="295">
        <f>IF($AG$74*V112*$X$136&lt;50,50,$AG$74*V112*$X$136)</f>
        <v>576</v>
      </c>
      <c r="AH112" s="295">
        <f>IF($AH$74*V112*$X$136&lt;50,50,$AH$74*V112*$X$136)</f>
        <v>624</v>
      </c>
      <c r="AI112" s="295">
        <f>IF($AI$74*V112*$X$136&lt;50,50,$AI$74*V112*$X$136)</f>
        <v>672</v>
      </c>
      <c r="AJ112" s="295">
        <f>IF($AJ$74*V112*$X$136&lt;50,50,$AJ$74*V112*$X$136)</f>
        <v>720</v>
      </c>
      <c r="AK112" s="295">
        <f>IF($AK$74*V112*$X$136&lt;50,50,$AK$74*V112*$X$136)</f>
        <v>768</v>
      </c>
      <c r="AL112" s="295">
        <f>IF($AL$74*V112*$X$136&lt;50,50,$AL$74*V112*$X$136)</f>
        <v>816</v>
      </c>
      <c r="AM112" s="295">
        <f>IF($AM$74*V112*$X$136&lt;50,50,$AM$74*V112*$X$136)</f>
        <v>864</v>
      </c>
      <c r="AN112" s="295">
        <f>IF($AN$74*V112*$X$136&lt;50,50,$AN$74*V112*$X$136)</f>
        <v>912</v>
      </c>
      <c r="AO112" s="295">
        <f>IF($AO$74*V112*$X$136&lt;50,50,$AO$74*V112*$X$136)</f>
        <v>960</v>
      </c>
      <c r="AP112" s="222"/>
    </row>
    <row r="113" spans="1:42" x14ac:dyDescent="0.15">
      <c r="A113" s="244">
        <v>1000</v>
      </c>
      <c r="B113" s="245">
        <f t="shared" si="2"/>
        <v>160</v>
      </c>
      <c r="C113" s="245">
        <f t="shared" si="2"/>
        <v>240</v>
      </c>
      <c r="D113" s="245">
        <f t="shared" si="2"/>
        <v>320</v>
      </c>
      <c r="E113" s="245">
        <f t="shared" si="2"/>
        <v>400</v>
      </c>
      <c r="F113" s="245">
        <f t="shared" si="2"/>
        <v>480</v>
      </c>
      <c r="G113" s="245">
        <f t="shared" si="2"/>
        <v>560</v>
      </c>
      <c r="H113" s="245">
        <f t="shared" si="2"/>
        <v>640</v>
      </c>
      <c r="I113" s="245">
        <f t="shared" si="2"/>
        <v>720</v>
      </c>
      <c r="J113" s="245">
        <f t="shared" si="2"/>
        <v>800</v>
      </c>
      <c r="K113" s="245">
        <f t="shared" si="2"/>
        <v>880</v>
      </c>
      <c r="L113" s="245">
        <f t="shared" si="2"/>
        <v>960</v>
      </c>
      <c r="M113" s="245">
        <f t="shared" si="2"/>
        <v>1040</v>
      </c>
      <c r="N113" s="245">
        <f t="shared" si="2"/>
        <v>1120</v>
      </c>
      <c r="O113" s="245">
        <f t="shared" si="2"/>
        <v>1200</v>
      </c>
      <c r="P113" s="245">
        <f t="shared" si="2"/>
        <v>1280</v>
      </c>
      <c r="Q113" s="245">
        <f t="shared" si="1"/>
        <v>1360</v>
      </c>
      <c r="R113" s="245">
        <f t="shared" si="1"/>
        <v>1440</v>
      </c>
      <c r="S113" s="245">
        <f t="shared" si="1"/>
        <v>1520</v>
      </c>
      <c r="T113" s="246">
        <f t="shared" si="1"/>
        <v>1600</v>
      </c>
      <c r="V113" s="239">
        <v>1000</v>
      </c>
      <c r="W113" s="295">
        <f>IF($W$74*V112*$X$137&lt;50,50,$W$74*V112*$X$137)</f>
        <v>160</v>
      </c>
      <c r="X113" s="295">
        <f>IF($X$74*V112*$X$137&lt;50,50,$X$74*V112*$X$137)</f>
        <v>240</v>
      </c>
      <c r="Y113" s="295">
        <f>IF($Y$74*V112*$X$137&lt;50,50,$Y$74*V112*$X$137)</f>
        <v>320</v>
      </c>
      <c r="Z113" s="295">
        <f>IF($Z$74*V112*$X$137&lt;50,50,$Z$74*V112*$X$137)</f>
        <v>400</v>
      </c>
      <c r="AA113" s="295">
        <f>IF($AA$74*V112*$X$137&lt;50,50,$AA$74*V112*$X$137)</f>
        <v>480</v>
      </c>
      <c r="AB113" s="295">
        <f>IF($AB$74*V112*$X$137&lt;50,50,$AB$74*V112*$X$137)</f>
        <v>560</v>
      </c>
      <c r="AC113" s="295">
        <f>IF($AC$74*V112*$X$137&lt;50,50,$AC$74*V112*$X$137)</f>
        <v>640</v>
      </c>
      <c r="AD113" s="295">
        <f>IF($AD$74*V112*$X$137&lt;50,50,$AD$74*V112*$X$137)</f>
        <v>720</v>
      </c>
      <c r="AE113" s="295">
        <f>IF($AE$74*V112*$X$137&lt;50,50,$AE$74*V112*$X$137)</f>
        <v>800</v>
      </c>
      <c r="AF113" s="295">
        <f>IF($AF$74*V112*$X$137&lt;50,50,$AF$74*V112*$X$137)</f>
        <v>880</v>
      </c>
      <c r="AG113" s="295">
        <f>IF($AG$74*V112*$X$137&lt;50,50,$AG$74*V112*$X$137)</f>
        <v>960</v>
      </c>
      <c r="AH113" s="295">
        <f>IF($AH$74*V112*$X$137&lt;50,50,$AH$74*V112*$X$137)</f>
        <v>1040</v>
      </c>
      <c r="AI113" s="295">
        <f>IF($AI$74*V112*$X$137&lt;50,50,$AI$74*V112*$X$137)</f>
        <v>1120</v>
      </c>
      <c r="AJ113" s="295">
        <f>IF($AJ$74*V112*$X$137&lt;50,50,$AJ$74*V112*$X$137)</f>
        <v>1200</v>
      </c>
      <c r="AK113" s="295">
        <f>IF($AK$74*V112*$X$137&lt;50,50,$AK$74*V112*$X$137)</f>
        <v>1280</v>
      </c>
      <c r="AL113" s="295">
        <f>IF($AL$74*V112*$X$137&lt;50,50,$AL$74*V112*$X$137)</f>
        <v>1360</v>
      </c>
      <c r="AM113" s="295">
        <f>IF($AM$74*V112*$X$137&lt;50,50,$AM$74*V112*$X$137)</f>
        <v>1440</v>
      </c>
      <c r="AN113" s="295">
        <f>IF($AN$74*V112*$X$137&lt;50,50,$AN$74*V112*$X$137)</f>
        <v>1520</v>
      </c>
      <c r="AO113" s="295">
        <f>IF($AO$74*V112*$X$137&lt;50,50,$AO$74*V112*$X$137)</f>
        <v>1600</v>
      </c>
      <c r="AP113" s="222"/>
    </row>
    <row r="114" spans="1:42" x14ac:dyDescent="0.15">
      <c r="A114" s="251" t="s">
        <v>19</v>
      </c>
      <c r="B114" s="248">
        <f t="shared" si="2"/>
        <v>101</v>
      </c>
      <c r="C114" s="248">
        <f t="shared" si="2"/>
        <v>151</v>
      </c>
      <c r="D114" s="248">
        <f t="shared" si="2"/>
        <v>202</v>
      </c>
      <c r="E114" s="248">
        <f t="shared" si="2"/>
        <v>252</v>
      </c>
      <c r="F114" s="248">
        <f t="shared" si="2"/>
        <v>302</v>
      </c>
      <c r="G114" s="248">
        <f t="shared" si="2"/>
        <v>353</v>
      </c>
      <c r="H114" s="248">
        <f t="shared" si="2"/>
        <v>403</v>
      </c>
      <c r="I114" s="248">
        <f t="shared" si="2"/>
        <v>454</v>
      </c>
      <c r="J114" s="248">
        <f t="shared" si="2"/>
        <v>504</v>
      </c>
      <c r="K114" s="248">
        <f t="shared" si="2"/>
        <v>554</v>
      </c>
      <c r="L114" s="248">
        <f t="shared" si="2"/>
        <v>605</v>
      </c>
      <c r="M114" s="248">
        <f t="shared" si="2"/>
        <v>655</v>
      </c>
      <c r="N114" s="248">
        <f t="shared" si="2"/>
        <v>706</v>
      </c>
      <c r="O114" s="248">
        <f t="shared" si="2"/>
        <v>756</v>
      </c>
      <c r="P114" s="248">
        <f t="shared" si="2"/>
        <v>806</v>
      </c>
      <c r="Q114" s="248">
        <f t="shared" si="1"/>
        <v>857</v>
      </c>
      <c r="R114" s="248">
        <f t="shared" si="1"/>
        <v>907</v>
      </c>
      <c r="S114" s="248">
        <f t="shared" si="1"/>
        <v>958</v>
      </c>
      <c r="T114" s="249">
        <f t="shared" si="1"/>
        <v>1008</v>
      </c>
      <c r="V114" s="239">
        <v>42</v>
      </c>
      <c r="W114" s="295">
        <f>IF($W$74*V114*$X$136&lt;50,50,$W$74*V114*$X$136)</f>
        <v>100.8</v>
      </c>
      <c r="X114" s="295">
        <f>IF($X$74*V114*$X$136&lt;50,50,$X$74*V114*$X$136)</f>
        <v>151.19999999999999</v>
      </c>
      <c r="Y114" s="295">
        <f>IF($Y$74*V114*$X$136&lt;50,50,$Y$74*V114*$X$136)</f>
        <v>201.6</v>
      </c>
      <c r="Z114" s="295">
        <f>IF($Z$74*V114*$X$136&lt;50,50,$Z$74*V114*$X$136)</f>
        <v>252</v>
      </c>
      <c r="AA114" s="295">
        <f>IF($AA$74*V114*$X$136&lt;50,50,$AA$74*V114*$X$136)</f>
        <v>302.39999999999998</v>
      </c>
      <c r="AB114" s="295">
        <f>IF($AB$74*V114*$X$136&lt;50,50,$AB$74*V114*$X$136)</f>
        <v>352.8</v>
      </c>
      <c r="AC114" s="295">
        <f>IF($AC$74*V114*$X$136&lt;50,50,$AC$74*V114*$X$136)</f>
        <v>403.2</v>
      </c>
      <c r="AD114" s="295">
        <f>IF($AD$74*V114*$X$136&lt;50,50,$AD$74*V114*$X$136)</f>
        <v>453.59999999999997</v>
      </c>
      <c r="AE114" s="295">
        <f>IF($AE$74*V114*$X$136&lt;50,50,$AE$74*V114*$X$136)</f>
        <v>504</v>
      </c>
      <c r="AF114" s="295">
        <f>IF($AF$74*V114*$X$136&lt;50,50,$AF$74*V114*$X$136)</f>
        <v>554.4</v>
      </c>
      <c r="AG114" s="295">
        <f>IF($AG$74*V114*$X$136&lt;50,50,$AG$74*V114*$X$136)</f>
        <v>604.79999999999995</v>
      </c>
      <c r="AH114" s="295">
        <f>IF($AH$74*V114*$X$136&lt;50,50,$AH$74*V114*$X$136)</f>
        <v>655.19999999999993</v>
      </c>
      <c r="AI114" s="295">
        <f>IF($AI$74*V114*$X$136&lt;50,50,$AI$74*V114*$X$136)</f>
        <v>705.6</v>
      </c>
      <c r="AJ114" s="295">
        <f>IF($AJ$74*V114*$X$136&lt;50,50,$AJ$74*V114*$X$136)</f>
        <v>756</v>
      </c>
      <c r="AK114" s="295">
        <f>IF($AK$74*V114*$X$136&lt;50,50,$AK$74*V114*$X$136)</f>
        <v>806.4</v>
      </c>
      <c r="AL114" s="295">
        <f>IF($AL$74*V114*$X$136&lt;50,50,$AL$74*V114*$X$136)</f>
        <v>856.8</v>
      </c>
      <c r="AM114" s="295">
        <f>IF($AM$74*V114*$X$136&lt;50,50,$AM$74*V114*$X$136)</f>
        <v>907.19999999999993</v>
      </c>
      <c r="AN114" s="295">
        <f>IF($AN$74*V114*$X$136&lt;50,50,$AN$74*V114*$X$136)</f>
        <v>957.59999999999991</v>
      </c>
      <c r="AO114" s="295">
        <f>IF($AO$74*V114*$X$136&lt;50,50,$AO$74*V114*$X$136)</f>
        <v>1008</v>
      </c>
      <c r="AP114" s="222"/>
    </row>
    <row r="115" spans="1:42" x14ac:dyDescent="0.15">
      <c r="A115" s="244">
        <v>1050</v>
      </c>
      <c r="B115" s="245">
        <f t="shared" si="2"/>
        <v>168</v>
      </c>
      <c r="C115" s="245">
        <f t="shared" si="2"/>
        <v>252</v>
      </c>
      <c r="D115" s="245">
        <f t="shared" si="2"/>
        <v>336</v>
      </c>
      <c r="E115" s="245">
        <f t="shared" si="2"/>
        <v>420</v>
      </c>
      <c r="F115" s="245">
        <f t="shared" si="2"/>
        <v>504</v>
      </c>
      <c r="G115" s="245">
        <f t="shared" si="2"/>
        <v>588</v>
      </c>
      <c r="H115" s="245">
        <f t="shared" si="2"/>
        <v>672</v>
      </c>
      <c r="I115" s="245">
        <f t="shared" si="2"/>
        <v>756</v>
      </c>
      <c r="J115" s="245">
        <f t="shared" si="2"/>
        <v>840</v>
      </c>
      <c r="K115" s="245">
        <f t="shared" si="2"/>
        <v>924</v>
      </c>
      <c r="L115" s="245">
        <f t="shared" si="2"/>
        <v>1008</v>
      </c>
      <c r="M115" s="245">
        <f t="shared" si="2"/>
        <v>1092</v>
      </c>
      <c r="N115" s="245">
        <f t="shared" si="2"/>
        <v>1176</v>
      </c>
      <c r="O115" s="245">
        <f t="shared" si="2"/>
        <v>1260</v>
      </c>
      <c r="P115" s="245">
        <f t="shared" si="2"/>
        <v>1344</v>
      </c>
      <c r="Q115" s="245">
        <f t="shared" si="1"/>
        <v>1428</v>
      </c>
      <c r="R115" s="245">
        <f t="shared" si="1"/>
        <v>1512</v>
      </c>
      <c r="S115" s="245">
        <f t="shared" si="1"/>
        <v>1596</v>
      </c>
      <c r="T115" s="246">
        <f t="shared" si="1"/>
        <v>1680</v>
      </c>
      <c r="V115" s="239">
        <v>1050</v>
      </c>
      <c r="W115" s="295">
        <f>IF($W$74*V114*$X$137&lt;50,50,$W$74*V114*$X$137)</f>
        <v>168</v>
      </c>
      <c r="X115" s="295">
        <f>IF($X$74*V114*$X$137&lt;50,50,$X$74*V114*$X$137)</f>
        <v>252</v>
      </c>
      <c r="Y115" s="295">
        <f>IF($Y$74*V114*$X$137&lt;50,50,$Y$74*V114*$X$137)</f>
        <v>336</v>
      </c>
      <c r="Z115" s="295">
        <f>IF($Z$74*V114*$X$137&lt;50,50,$Z$74*V114*$X$137)</f>
        <v>420</v>
      </c>
      <c r="AA115" s="295">
        <f>IF($AA$74*V114*$X$137&lt;50,50,$AA$74*V114*$X$137)</f>
        <v>504</v>
      </c>
      <c r="AB115" s="295">
        <f>IF($AB$74*V114*$X$137&lt;50,50,$AB$74*V114*$X$137)</f>
        <v>588</v>
      </c>
      <c r="AC115" s="295">
        <f>IF($AC$74*V114*$X$137&lt;50,50,$AC$74*V114*$X$137)</f>
        <v>672</v>
      </c>
      <c r="AD115" s="295">
        <f>IF($AD$74*V114*$X$137&lt;50,50,$AD$74*V114*$X$137)</f>
        <v>756</v>
      </c>
      <c r="AE115" s="295">
        <f>IF($AE$74*V114*$X$137&lt;50,50,$AE$74*V114*$X$137)</f>
        <v>840</v>
      </c>
      <c r="AF115" s="295">
        <f>IF($AF$74*V114*$X$137&lt;50,50,$AF$74*V114*$X$137)</f>
        <v>924</v>
      </c>
      <c r="AG115" s="295">
        <f>IF($AG$74*V114*$X$137&lt;50,50,$AG$74*V114*$X$137)</f>
        <v>1008</v>
      </c>
      <c r="AH115" s="295">
        <f>IF($AH$74*V114*$X$137&lt;50,50,$AH$74*V114*$X$137)</f>
        <v>1092</v>
      </c>
      <c r="AI115" s="295">
        <f>IF($AI$74*V114*$X$137&lt;50,50,$AI$74*V114*$X$137)</f>
        <v>1176</v>
      </c>
      <c r="AJ115" s="295">
        <f>IF($AJ$74*V114*$X$137&lt;50,50,$AJ$74*V114*$X$137)</f>
        <v>1260</v>
      </c>
      <c r="AK115" s="295">
        <f>IF($AK$74*V114*$X$137&lt;50,50,$AK$74*V114*$X$137)</f>
        <v>1344</v>
      </c>
      <c r="AL115" s="295">
        <f>IF($AL$74*V114*$X$137&lt;50,50,$AL$74*V114*$X$137)</f>
        <v>1428</v>
      </c>
      <c r="AM115" s="295">
        <f>IF($AM$74*V114*$X$137&lt;50,50,$AM$74*V114*$X$137)</f>
        <v>1512</v>
      </c>
      <c r="AN115" s="295">
        <f>IF($AN$74*V114*$X$137&lt;50,50,$AN$74*V114*$X$137)</f>
        <v>1596</v>
      </c>
      <c r="AO115" s="295">
        <f>IF($AO$74*V114*$X$137&lt;50,50,$AO$74*V114*$X$137)</f>
        <v>1680</v>
      </c>
      <c r="AP115" s="222"/>
    </row>
    <row r="116" spans="1:42" x14ac:dyDescent="0.15">
      <c r="A116" s="251" t="s">
        <v>20</v>
      </c>
      <c r="B116" s="248">
        <f t="shared" si="2"/>
        <v>106</v>
      </c>
      <c r="C116" s="248">
        <f t="shared" si="2"/>
        <v>158</v>
      </c>
      <c r="D116" s="248">
        <f t="shared" si="2"/>
        <v>211</v>
      </c>
      <c r="E116" s="248">
        <f t="shared" si="2"/>
        <v>264</v>
      </c>
      <c r="F116" s="248">
        <f t="shared" si="2"/>
        <v>317</v>
      </c>
      <c r="G116" s="248">
        <f t="shared" si="2"/>
        <v>370</v>
      </c>
      <c r="H116" s="248">
        <f t="shared" si="2"/>
        <v>422</v>
      </c>
      <c r="I116" s="248">
        <f t="shared" si="2"/>
        <v>475</v>
      </c>
      <c r="J116" s="248">
        <f t="shared" si="2"/>
        <v>528</v>
      </c>
      <c r="K116" s="248">
        <f t="shared" si="2"/>
        <v>581</v>
      </c>
      <c r="L116" s="248">
        <f t="shared" si="2"/>
        <v>634</v>
      </c>
      <c r="M116" s="248">
        <f t="shared" si="2"/>
        <v>686</v>
      </c>
      <c r="N116" s="248">
        <f t="shared" si="2"/>
        <v>739</v>
      </c>
      <c r="O116" s="248">
        <f t="shared" si="2"/>
        <v>792</v>
      </c>
      <c r="P116" s="248">
        <f t="shared" si="2"/>
        <v>845</v>
      </c>
      <c r="Q116" s="248">
        <f t="shared" si="1"/>
        <v>898</v>
      </c>
      <c r="R116" s="248">
        <f t="shared" si="1"/>
        <v>950</v>
      </c>
      <c r="S116" s="248">
        <f t="shared" si="1"/>
        <v>1003</v>
      </c>
      <c r="T116" s="249">
        <f t="shared" si="1"/>
        <v>1056</v>
      </c>
      <c r="V116" s="239">
        <v>44</v>
      </c>
      <c r="W116" s="295">
        <f>IF($W$74*V116*$X$136&lt;50,50,$W$74*V116*$X$136)</f>
        <v>105.6</v>
      </c>
      <c r="X116" s="295">
        <f>IF($X$74*V116*$X$136&lt;50,50,$X$74*V116*$X$136)</f>
        <v>158.4</v>
      </c>
      <c r="Y116" s="295">
        <f>IF($Y$74*V116*$X$136&lt;50,50,$Y$74*V116*$X$136)</f>
        <v>211.2</v>
      </c>
      <c r="Z116" s="295">
        <f>IF($Z$74*V116*$X$136&lt;50,50,$Z$74*V116*$X$136)</f>
        <v>264</v>
      </c>
      <c r="AA116" s="295">
        <f>IF($AA$74*V116*$X$136&lt;50,50,$AA$74*V116*$X$136)</f>
        <v>316.8</v>
      </c>
      <c r="AB116" s="295">
        <f>IF($AB$74*V116*$X$136&lt;50,50,$AB$74*V116*$X$136)</f>
        <v>369.59999999999997</v>
      </c>
      <c r="AC116" s="295">
        <f>IF($AC$74*V116*$X$136&lt;50,50,$AC$74*V116*$X$136)</f>
        <v>422.4</v>
      </c>
      <c r="AD116" s="295">
        <f>IF($AD$74*V116*$X$136&lt;50,50,$AD$74*V116*$X$136)</f>
        <v>475.2</v>
      </c>
      <c r="AE116" s="295">
        <f>IF($AE$74*V116*$X$136&lt;50,50,$AE$74*V116*$X$136)</f>
        <v>528</v>
      </c>
      <c r="AF116" s="295">
        <f>IF($AF$74*V116*$X$136&lt;50,50,$AF$74*V116*$X$136)</f>
        <v>580.79999999999995</v>
      </c>
      <c r="AG116" s="295">
        <f>IF($AG$74*V116*$X$136&lt;50,50,$AG$74*V116*$X$136)</f>
        <v>633.6</v>
      </c>
      <c r="AH116" s="295">
        <f>IF($AH$74*V116*$X$136&lt;50,50,$AH$74*V116*$X$136)</f>
        <v>686.4</v>
      </c>
      <c r="AI116" s="295">
        <f>IF($AI$74*V116*$X$136&lt;50,50,$AI$74*V116*$X$136)</f>
        <v>739.19999999999993</v>
      </c>
      <c r="AJ116" s="295">
        <f>IF($AJ$74*V116*$X$136&lt;50,50,$AJ$74*V116*$X$136)</f>
        <v>792</v>
      </c>
      <c r="AK116" s="295">
        <f>IF($AK$74*V116*$X$136&lt;50,50,$AK$74*V116*$X$136)</f>
        <v>844.8</v>
      </c>
      <c r="AL116" s="295">
        <f>IF($AL$74*V116*$X$136&lt;50,50,$AL$74*V116*$X$136)</f>
        <v>897.6</v>
      </c>
      <c r="AM116" s="295">
        <f>IF($AM$74*V116*$X$136&lt;50,50,$AM$74*V116*$X$136)</f>
        <v>950.4</v>
      </c>
      <c r="AN116" s="295">
        <f>IF($AN$74*V116*$X$136&lt;50,50,$AN$74*V116*$X$136)</f>
        <v>1003.1999999999999</v>
      </c>
      <c r="AO116" s="295">
        <f>IF($AO$74*V116*$X$136&lt;50,50,$AO$74*V116*$X$136)</f>
        <v>1056</v>
      </c>
      <c r="AP116" s="222"/>
    </row>
    <row r="117" spans="1:42" x14ac:dyDescent="0.15">
      <c r="A117" s="244">
        <v>1100</v>
      </c>
      <c r="B117" s="245">
        <f t="shared" si="2"/>
        <v>176</v>
      </c>
      <c r="C117" s="245">
        <f t="shared" si="2"/>
        <v>264</v>
      </c>
      <c r="D117" s="245">
        <f t="shared" si="2"/>
        <v>352</v>
      </c>
      <c r="E117" s="245">
        <f t="shared" si="2"/>
        <v>440</v>
      </c>
      <c r="F117" s="245">
        <f t="shared" si="2"/>
        <v>528</v>
      </c>
      <c r="G117" s="245">
        <f t="shared" si="2"/>
        <v>616</v>
      </c>
      <c r="H117" s="245">
        <f t="shared" si="2"/>
        <v>704</v>
      </c>
      <c r="I117" s="245">
        <f t="shared" si="2"/>
        <v>792</v>
      </c>
      <c r="J117" s="245">
        <f t="shared" si="2"/>
        <v>880</v>
      </c>
      <c r="K117" s="245">
        <f t="shared" si="2"/>
        <v>968</v>
      </c>
      <c r="L117" s="245">
        <f t="shared" si="2"/>
        <v>1056</v>
      </c>
      <c r="M117" s="245">
        <f t="shared" si="2"/>
        <v>1144</v>
      </c>
      <c r="N117" s="245">
        <f t="shared" si="2"/>
        <v>1232</v>
      </c>
      <c r="O117" s="245">
        <f t="shared" si="2"/>
        <v>1320</v>
      </c>
      <c r="P117" s="245">
        <f t="shared" si="2"/>
        <v>1408</v>
      </c>
      <c r="Q117" s="245">
        <f t="shared" si="1"/>
        <v>1496</v>
      </c>
      <c r="R117" s="245">
        <f t="shared" si="1"/>
        <v>1584</v>
      </c>
      <c r="S117" s="245">
        <f t="shared" si="1"/>
        <v>1672</v>
      </c>
      <c r="T117" s="246">
        <f t="shared" si="1"/>
        <v>1760</v>
      </c>
      <c r="V117" s="239">
        <v>1100</v>
      </c>
      <c r="W117" s="295">
        <f>IF($W$74*V116*$X$137&lt;50,50,$W$74*V116*$X$137)</f>
        <v>176</v>
      </c>
      <c r="X117" s="295">
        <f>IF($X$74*V116*$X$137&lt;50,50,$X$74*V116*$X$137)</f>
        <v>264</v>
      </c>
      <c r="Y117" s="295">
        <f>IF($Y$74*V116*$X$137&lt;50,50,$Y$74*V116*$X$137)</f>
        <v>352</v>
      </c>
      <c r="Z117" s="295">
        <f>IF($Z$74*V116*$X$137&lt;50,50,$Z$74*V116*$X$137)</f>
        <v>440</v>
      </c>
      <c r="AA117" s="295">
        <f>IF($AA$74*V116*$X$137&lt;50,50,$AA$74*V116*$X$137)</f>
        <v>528</v>
      </c>
      <c r="AB117" s="295">
        <f>IF($AB$74*V116*$X$137&lt;50,50,$AB$74*V116*$X$137)</f>
        <v>616</v>
      </c>
      <c r="AC117" s="295">
        <f>IF($AC$74*V116*$X$137&lt;50,50,$AC$74*V116*$X$137)</f>
        <v>704</v>
      </c>
      <c r="AD117" s="295">
        <f>IF($AD$74*V116*$X$137&lt;50,50,$AD$74*V116*$X$137)</f>
        <v>792</v>
      </c>
      <c r="AE117" s="295">
        <f>IF($AE$74*V116*$X$137&lt;50,50,$AE$74*V116*$X$137)</f>
        <v>880</v>
      </c>
      <c r="AF117" s="295">
        <f>IF($AF$74*V116*$X$137&lt;50,50,$AF$74*V116*$X$137)</f>
        <v>968</v>
      </c>
      <c r="AG117" s="295">
        <f>IF($AG$74*V116*$X$137&lt;50,50,$AG$74*V116*$X$137)</f>
        <v>1056</v>
      </c>
      <c r="AH117" s="295">
        <f>IF($AH$74*V116*$X$137&lt;50,50,$AH$74*V116*$X$137)</f>
        <v>1144</v>
      </c>
      <c r="AI117" s="295">
        <f>IF($AI$74*V116*$X$137&lt;50,50,$AI$74*V116*$X$137)</f>
        <v>1232</v>
      </c>
      <c r="AJ117" s="295">
        <f>IF($AJ$74*V116*$X$137&lt;50,50,$AJ$74*V116*$X$137)</f>
        <v>1320</v>
      </c>
      <c r="AK117" s="295">
        <f>IF($AK$74*V116*$X$137&lt;50,50,$AK$74*V116*$X$137)</f>
        <v>1408</v>
      </c>
      <c r="AL117" s="295">
        <f>IF($AL$74*V116*$X$137&lt;50,50,$AL$74*V116*$X$137)</f>
        <v>1496</v>
      </c>
      <c r="AM117" s="295">
        <f>IF($AM$74*V116*$X$137&lt;50,50,$AM$74*V116*$X$137)</f>
        <v>1584</v>
      </c>
      <c r="AN117" s="295">
        <f>IF($AN$74*V116*$X$137&lt;50,50,$AN$74*V116*$X$137)</f>
        <v>1672</v>
      </c>
      <c r="AO117" s="295">
        <f>IF($AO$74*V116*$X$137&lt;50,50,$AO$74*V116*$X$137)</f>
        <v>1760</v>
      </c>
      <c r="AP117" s="222"/>
    </row>
    <row r="118" spans="1:42" x14ac:dyDescent="0.15">
      <c r="A118" s="251" t="s">
        <v>21</v>
      </c>
      <c r="B118" s="248">
        <f t="shared" si="2"/>
        <v>110</v>
      </c>
      <c r="C118" s="248">
        <f t="shared" si="2"/>
        <v>166</v>
      </c>
      <c r="D118" s="248">
        <f t="shared" si="2"/>
        <v>221</v>
      </c>
      <c r="E118" s="248">
        <f t="shared" si="2"/>
        <v>276</v>
      </c>
      <c r="F118" s="248">
        <f t="shared" si="2"/>
        <v>331</v>
      </c>
      <c r="G118" s="248">
        <f t="shared" si="2"/>
        <v>386</v>
      </c>
      <c r="H118" s="248">
        <f t="shared" si="2"/>
        <v>442</v>
      </c>
      <c r="I118" s="248">
        <f t="shared" si="2"/>
        <v>497</v>
      </c>
      <c r="J118" s="248">
        <f t="shared" si="2"/>
        <v>552</v>
      </c>
      <c r="K118" s="248">
        <f t="shared" si="2"/>
        <v>607</v>
      </c>
      <c r="L118" s="248">
        <f t="shared" si="2"/>
        <v>662</v>
      </c>
      <c r="M118" s="248">
        <f t="shared" si="2"/>
        <v>718</v>
      </c>
      <c r="N118" s="248">
        <f t="shared" si="2"/>
        <v>773</v>
      </c>
      <c r="O118" s="248">
        <f t="shared" si="2"/>
        <v>828</v>
      </c>
      <c r="P118" s="248">
        <f t="shared" si="2"/>
        <v>883</v>
      </c>
      <c r="Q118" s="248">
        <f t="shared" si="1"/>
        <v>938</v>
      </c>
      <c r="R118" s="248">
        <f t="shared" si="1"/>
        <v>994</v>
      </c>
      <c r="S118" s="248">
        <f t="shared" si="1"/>
        <v>1049</v>
      </c>
      <c r="T118" s="249">
        <f t="shared" si="1"/>
        <v>1104</v>
      </c>
      <c r="V118" s="239">
        <v>46</v>
      </c>
      <c r="W118" s="295">
        <f>IF($W$74*V118*$X$136&lt;50,50,$W$74*V118*$X$136)</f>
        <v>110.39999999999999</v>
      </c>
      <c r="X118" s="295">
        <f>IF($X$74*V118*$X$136&lt;50,50,$X$74*V118*$X$136)</f>
        <v>165.6</v>
      </c>
      <c r="Y118" s="295">
        <f>IF($Y$74*V118*$X$136&lt;50,50,$Y$74*V118*$X$136)</f>
        <v>220.79999999999998</v>
      </c>
      <c r="Z118" s="295">
        <f>IF($Z$74*V118*$X$136&lt;50,50,$Z$74*V118*$X$136)</f>
        <v>276</v>
      </c>
      <c r="AA118" s="295">
        <f>IF($AA$74*V118*$X$136&lt;50,50,$AA$74*V118*$X$136)</f>
        <v>331.2</v>
      </c>
      <c r="AB118" s="295">
        <f>IF($AB$74*V118*$X$136&lt;50,50,$AB$74*V118*$X$136)</f>
        <v>386.4</v>
      </c>
      <c r="AC118" s="295">
        <f>IF($AC$74*V118*$X$136&lt;50,50,$AC$74*V118*$X$136)</f>
        <v>441.59999999999997</v>
      </c>
      <c r="AD118" s="295">
        <f>IF($AD$74*V118*$X$136&lt;50,50,$AD$74*V118*$X$136)</f>
        <v>496.79999999999995</v>
      </c>
      <c r="AE118" s="295">
        <f>IF($AE$74*V118*$X$136&lt;50,50,$AE$74*V118*$X$136)</f>
        <v>552</v>
      </c>
      <c r="AF118" s="295">
        <f>IF($AF$74*V118*$X$136&lt;50,50,$AF$74*V118*$X$136)</f>
        <v>607.19999999999993</v>
      </c>
      <c r="AG118" s="295">
        <f>IF($AG$74*V118*$X$136&lt;50,50,$AG$74*V118*$X$136)</f>
        <v>662.4</v>
      </c>
      <c r="AH118" s="295">
        <f>IF($AH$74*V118*$X$136&lt;50,50,$AH$74*V118*$X$136)</f>
        <v>717.6</v>
      </c>
      <c r="AI118" s="295">
        <f>IF($AI$74*V118*$X$136&lt;50,50,$AI$74*V118*$X$136)</f>
        <v>772.8</v>
      </c>
      <c r="AJ118" s="295">
        <f>IF($AJ$74*V118*$X$136&lt;50,50,$AJ$74*V118*$X$136)</f>
        <v>828</v>
      </c>
      <c r="AK118" s="295">
        <f>IF($AK$74*V118*$X$136&lt;50,50,$AK$74*V118*$X$136)</f>
        <v>883.19999999999993</v>
      </c>
      <c r="AL118" s="295">
        <f>IF($AL$74*V118*$X$136&lt;50,50,$AL$74*V118*$X$136)</f>
        <v>938.4</v>
      </c>
      <c r="AM118" s="295">
        <f>IF($AM$74*V118*$X$136&lt;50,50,$AM$74*V118*$X$136)</f>
        <v>993.59999999999991</v>
      </c>
      <c r="AN118" s="295">
        <f>IF($AN$74*V118*$X$136&lt;50,50,$AN$74*V118*$X$136)</f>
        <v>1048.8</v>
      </c>
      <c r="AO118" s="295">
        <f>IF($AO$74*V118*$X$136&lt;50,50,$AO$74*V118*$X$136)</f>
        <v>1104</v>
      </c>
      <c r="AP118" s="222"/>
    </row>
    <row r="119" spans="1:42" x14ac:dyDescent="0.15">
      <c r="A119" s="244">
        <v>1150</v>
      </c>
      <c r="B119" s="245">
        <f t="shared" si="2"/>
        <v>184</v>
      </c>
      <c r="C119" s="245">
        <f t="shared" si="2"/>
        <v>276</v>
      </c>
      <c r="D119" s="245">
        <f t="shared" si="2"/>
        <v>368</v>
      </c>
      <c r="E119" s="245">
        <f t="shared" si="2"/>
        <v>460</v>
      </c>
      <c r="F119" s="245">
        <f t="shared" si="2"/>
        <v>552</v>
      </c>
      <c r="G119" s="245">
        <f t="shared" si="2"/>
        <v>644</v>
      </c>
      <c r="H119" s="245">
        <f t="shared" si="2"/>
        <v>736</v>
      </c>
      <c r="I119" s="245">
        <f t="shared" si="2"/>
        <v>828</v>
      </c>
      <c r="J119" s="245">
        <f t="shared" si="2"/>
        <v>920</v>
      </c>
      <c r="K119" s="245">
        <f t="shared" si="2"/>
        <v>1012</v>
      </c>
      <c r="L119" s="245">
        <f t="shared" si="2"/>
        <v>1104</v>
      </c>
      <c r="M119" s="245">
        <f t="shared" si="2"/>
        <v>1196</v>
      </c>
      <c r="N119" s="245">
        <f t="shared" si="2"/>
        <v>1288</v>
      </c>
      <c r="O119" s="245">
        <f t="shared" si="2"/>
        <v>1380</v>
      </c>
      <c r="P119" s="245">
        <f t="shared" si="2"/>
        <v>1472</v>
      </c>
      <c r="Q119" s="245">
        <f t="shared" si="1"/>
        <v>1564</v>
      </c>
      <c r="R119" s="245">
        <f t="shared" si="1"/>
        <v>1656</v>
      </c>
      <c r="S119" s="245">
        <f t="shared" si="1"/>
        <v>1748</v>
      </c>
      <c r="T119" s="246">
        <f t="shared" si="1"/>
        <v>1840</v>
      </c>
      <c r="V119" s="239">
        <v>1150</v>
      </c>
      <c r="W119" s="295">
        <f>IF($W$74*V118*$X$137&lt;50,50,$W$74*V118*$X$137)</f>
        <v>184</v>
      </c>
      <c r="X119" s="295">
        <f>IF($X$74*V118*$X$137&lt;50,50,$X$74*V118*$X$137)</f>
        <v>276</v>
      </c>
      <c r="Y119" s="295">
        <f>IF($Y$74*V118*$X$137&lt;50,50,$Y$74*V118*$X$137)</f>
        <v>368</v>
      </c>
      <c r="Z119" s="295">
        <f>IF($Z$74*V118*$X$137&lt;50,50,$Z$74*V118*$X$137)</f>
        <v>460</v>
      </c>
      <c r="AA119" s="295">
        <f>IF($AA$74*V118*$X$137&lt;50,50,$AA$74*V118*$X$137)</f>
        <v>552</v>
      </c>
      <c r="AB119" s="295">
        <f>IF($AB$74*V118*$X$137&lt;50,50,$AB$74*V118*$X$137)</f>
        <v>644</v>
      </c>
      <c r="AC119" s="295">
        <f>IF($AC$74*V118*$X$137&lt;50,50,$AC$74*V118*$X$137)</f>
        <v>736</v>
      </c>
      <c r="AD119" s="295">
        <f>IF($AD$74*V118*$X$137&lt;50,50,$AD$74*V118*$X$137)</f>
        <v>828</v>
      </c>
      <c r="AE119" s="295">
        <f>IF($AE$74*V118*$X$137&lt;50,50,$AE$74*V118*$X$137)</f>
        <v>920</v>
      </c>
      <c r="AF119" s="295">
        <f>IF($AF$74*V118*$X$137&lt;50,50,$AF$74*V118*$X$137)</f>
        <v>1012</v>
      </c>
      <c r="AG119" s="295">
        <f>IF($AG$74*V118*$X$137&lt;50,50,$AG$74*V118*$X$137)</f>
        <v>1104</v>
      </c>
      <c r="AH119" s="295">
        <f>IF($AH$74*V118*$X$137&lt;50,50,$AH$74*V118*$X$137)</f>
        <v>1196</v>
      </c>
      <c r="AI119" s="295">
        <f>IF($AI$74*V118*$X$137&lt;50,50,$AI$74*V118*$X$137)</f>
        <v>1288</v>
      </c>
      <c r="AJ119" s="295">
        <f>IF($AJ$74*V118*$X$137&lt;50,50,$AJ$74*V118*$X$137)</f>
        <v>1380</v>
      </c>
      <c r="AK119" s="295">
        <f>IF($AK$74*V118*$X$137&lt;50,50,$AK$74*V118*$X$137)</f>
        <v>1472</v>
      </c>
      <c r="AL119" s="295">
        <f>IF($AL$74*V118*$X$137&lt;50,50,$AL$74*V118*$X$137)</f>
        <v>1564</v>
      </c>
      <c r="AM119" s="295">
        <f>IF($AM$74*V118*$X$137&lt;50,50,$AM$74*V118*$X$137)</f>
        <v>1656</v>
      </c>
      <c r="AN119" s="295">
        <f>IF($AN$74*V118*$X$137&lt;50,50,$AN$74*V118*$X$137)</f>
        <v>1748</v>
      </c>
      <c r="AO119" s="295">
        <f>IF($AO$74*V118*$X$137&lt;50,50,$AO$74*V118*$X$137)</f>
        <v>1840</v>
      </c>
      <c r="AP119" s="222"/>
    </row>
    <row r="120" spans="1:42" x14ac:dyDescent="0.15">
      <c r="A120" s="251" t="s">
        <v>22</v>
      </c>
      <c r="B120" s="248">
        <f t="shared" si="2"/>
        <v>115</v>
      </c>
      <c r="C120" s="248">
        <f t="shared" si="2"/>
        <v>173</v>
      </c>
      <c r="D120" s="248">
        <f t="shared" si="2"/>
        <v>230</v>
      </c>
      <c r="E120" s="248">
        <f t="shared" si="2"/>
        <v>288</v>
      </c>
      <c r="F120" s="248">
        <f t="shared" si="2"/>
        <v>346</v>
      </c>
      <c r="G120" s="248">
        <f t="shared" si="2"/>
        <v>403</v>
      </c>
      <c r="H120" s="248">
        <f t="shared" si="2"/>
        <v>461</v>
      </c>
      <c r="I120" s="248">
        <f t="shared" si="2"/>
        <v>518</v>
      </c>
      <c r="J120" s="248">
        <f t="shared" si="2"/>
        <v>576</v>
      </c>
      <c r="K120" s="248">
        <f t="shared" si="2"/>
        <v>634</v>
      </c>
      <c r="L120" s="248">
        <f t="shared" si="2"/>
        <v>691</v>
      </c>
      <c r="M120" s="248">
        <f t="shared" si="2"/>
        <v>749</v>
      </c>
      <c r="N120" s="248">
        <f t="shared" si="2"/>
        <v>806</v>
      </c>
      <c r="O120" s="248">
        <f t="shared" si="2"/>
        <v>864</v>
      </c>
      <c r="P120" s="248">
        <f t="shared" si="2"/>
        <v>922</v>
      </c>
      <c r="Q120" s="248">
        <f t="shared" si="1"/>
        <v>979</v>
      </c>
      <c r="R120" s="248">
        <f t="shared" si="1"/>
        <v>1037</v>
      </c>
      <c r="S120" s="248">
        <f t="shared" si="1"/>
        <v>1094</v>
      </c>
      <c r="T120" s="249">
        <f t="shared" si="1"/>
        <v>1152</v>
      </c>
      <c r="V120" s="239">
        <v>48</v>
      </c>
      <c r="W120" s="295">
        <f>IF($W$74*V120*$X$136&lt;50,50,$W$74*V120*$X$136)</f>
        <v>115.19999999999999</v>
      </c>
      <c r="X120" s="295">
        <f>IF($X$74*V120*$X$136&lt;50,50,$X$74*V120*$X$136)</f>
        <v>172.79999999999998</v>
      </c>
      <c r="Y120" s="295">
        <f>IF($Y$74*V120*$X$136&lt;50,50,$Y$74*V120*$X$136)</f>
        <v>230.39999999999998</v>
      </c>
      <c r="Z120" s="295">
        <f>IF($Z$74*V120*$X$136&lt;50,50,$Z$74*V120*$X$136)</f>
        <v>288</v>
      </c>
      <c r="AA120" s="295">
        <f>IF($AA$74*V120*$X$136&lt;50,50,$AA$74*V120*$X$136)</f>
        <v>345.59999999999997</v>
      </c>
      <c r="AB120" s="295">
        <f>IF($AB$74*V120*$X$136&lt;50,50,$AB$74*V120*$X$136)</f>
        <v>403.2</v>
      </c>
      <c r="AC120" s="295">
        <f>IF($AC$74*V120*$X$136&lt;50,50,$AC$74*V120*$X$136)</f>
        <v>460.79999999999995</v>
      </c>
      <c r="AD120" s="295">
        <f>IF($AD$74*V120*$X$136&lt;50,50,$AD$74*V120*$X$136)</f>
        <v>518.4</v>
      </c>
      <c r="AE120" s="295">
        <f>IF($AE$74*V120*$X$136&lt;50,50,$AE$74*V120*$X$136)</f>
        <v>576</v>
      </c>
      <c r="AF120" s="295">
        <f>IF($AF$74*V120*$X$136&lt;50,50,$AF$74*V120*$X$136)</f>
        <v>633.6</v>
      </c>
      <c r="AG120" s="295">
        <f>IF($AG$74*V120*$X$136&lt;50,50,$AG$74*V120*$X$136)</f>
        <v>691.19999999999993</v>
      </c>
      <c r="AH120" s="295">
        <f>IF($AH$74*V120*$X$136&lt;50,50,$AH$74*V120*$X$136)</f>
        <v>748.8</v>
      </c>
      <c r="AI120" s="295">
        <f>IF($AI$74*V120*$X$136&lt;50,50,$AI$74*V120*$X$136)</f>
        <v>806.4</v>
      </c>
      <c r="AJ120" s="295">
        <f>IF($AJ$74*V120*$X$136&lt;50,50,$AJ$74*V120*$X$136)</f>
        <v>864</v>
      </c>
      <c r="AK120" s="295">
        <f>IF($AK$74*V120*$X$136&lt;50,50,$AK$74*V120*$X$136)</f>
        <v>921.59999999999991</v>
      </c>
      <c r="AL120" s="295">
        <f>IF($AL$74*V120*$X$136&lt;50,50,$AL$74*V120*$X$136)</f>
        <v>979.19999999999993</v>
      </c>
      <c r="AM120" s="295">
        <f>IF($AM$74*V120*$X$136&lt;50,50,$AM$74*V120*$X$136)</f>
        <v>1036.8</v>
      </c>
      <c r="AN120" s="295">
        <f>IF($AN$74*V120*$X$136&lt;50,50,$AN$74*V120*$X$136)</f>
        <v>1094.3999999999999</v>
      </c>
      <c r="AO120" s="295">
        <f>IF($AO$74*V120*$X$136&lt;50,50,$AO$74*V120*$X$136)</f>
        <v>1152</v>
      </c>
      <c r="AP120" s="222"/>
    </row>
    <row r="121" spans="1:42" ht="13" thickBot="1" x14ac:dyDescent="0.2">
      <c r="A121" s="240">
        <v>1200</v>
      </c>
      <c r="B121" s="252">
        <f t="shared" si="2"/>
        <v>192</v>
      </c>
      <c r="C121" s="252">
        <f t="shared" si="2"/>
        <v>288</v>
      </c>
      <c r="D121" s="252">
        <f t="shared" si="2"/>
        <v>384</v>
      </c>
      <c r="E121" s="252">
        <f t="shared" si="2"/>
        <v>480</v>
      </c>
      <c r="F121" s="252">
        <f t="shared" si="2"/>
        <v>576</v>
      </c>
      <c r="G121" s="252">
        <f t="shared" si="2"/>
        <v>672</v>
      </c>
      <c r="H121" s="252">
        <f t="shared" si="2"/>
        <v>768</v>
      </c>
      <c r="I121" s="252">
        <f t="shared" si="2"/>
        <v>864</v>
      </c>
      <c r="J121" s="252">
        <f t="shared" si="2"/>
        <v>960</v>
      </c>
      <c r="K121" s="252">
        <f t="shared" si="2"/>
        <v>1056</v>
      </c>
      <c r="L121" s="252">
        <f t="shared" si="2"/>
        <v>1152</v>
      </c>
      <c r="M121" s="252">
        <f t="shared" si="2"/>
        <v>1248</v>
      </c>
      <c r="N121" s="252">
        <f t="shared" si="2"/>
        <v>1344</v>
      </c>
      <c r="O121" s="252">
        <f t="shared" si="2"/>
        <v>1440</v>
      </c>
      <c r="P121" s="252">
        <f t="shared" si="2"/>
        <v>1536</v>
      </c>
      <c r="Q121" s="252">
        <f t="shared" si="1"/>
        <v>1632</v>
      </c>
      <c r="R121" s="252">
        <f t="shared" si="1"/>
        <v>1728</v>
      </c>
      <c r="S121" s="252">
        <f t="shared" si="1"/>
        <v>1824</v>
      </c>
      <c r="T121" s="253">
        <f t="shared" si="1"/>
        <v>1920</v>
      </c>
      <c r="V121" s="239">
        <v>1200</v>
      </c>
      <c r="W121" s="295">
        <f>IF($W$74*V120*$X$137&lt;50,50,$W$74*V120*$X$137)</f>
        <v>192</v>
      </c>
      <c r="X121" s="295">
        <f>IF($X$74*V120*$X$137&lt;50,50,$X$74*V120*$X$137)</f>
        <v>288</v>
      </c>
      <c r="Y121" s="295">
        <f>IF($Y$74*V120*$X$137&lt;50,50,$Y$74*V120*$X$137)</f>
        <v>384</v>
      </c>
      <c r="Z121" s="295">
        <f>IF($Z$74*V120*$X$137&lt;50,50,$Z$74*V120*$X$137)</f>
        <v>480</v>
      </c>
      <c r="AA121" s="295">
        <f>IF($AA$74*V120*$X$137&lt;50,50,$AA$74*V120*$X$137)</f>
        <v>576</v>
      </c>
      <c r="AB121" s="295">
        <f>IF($AB$74*V120*$X$137&lt;50,50,$AB$74*V120*$X$137)</f>
        <v>672</v>
      </c>
      <c r="AC121" s="295">
        <f>IF($AC$74*V120*$X$137&lt;50,50,$AC$74*V120*$X$137)</f>
        <v>768</v>
      </c>
      <c r="AD121" s="295">
        <f>IF($AD$74*V120*$X$137&lt;50,50,$AD$74*V120*$X$137)</f>
        <v>864</v>
      </c>
      <c r="AE121" s="295">
        <f>IF($AE$74*V120*$X$137&lt;50,50,$AE$74*V120*$X$137)</f>
        <v>960</v>
      </c>
      <c r="AF121" s="295">
        <f>IF($AF$74*V120*$X$137&lt;50,50,$AF$74*V120*$X$137)</f>
        <v>1056</v>
      </c>
      <c r="AG121" s="295">
        <f>IF($AG$74*V120*$X$137&lt;50,50,$AG$74*V120*$X$137)</f>
        <v>1152</v>
      </c>
      <c r="AH121" s="295">
        <f>IF($AH$74*V120*$X$137&lt;50,50,$AH$74*V120*$X$137)</f>
        <v>1248</v>
      </c>
      <c r="AI121" s="295">
        <f>IF($AI$74*V120*$X$137&lt;50,50,$AI$74*V120*$X$137)</f>
        <v>1344</v>
      </c>
      <c r="AJ121" s="295">
        <f>IF($AJ$74*V120*$X$137&lt;50,50,$AJ$74*V120*$X$137)</f>
        <v>1440</v>
      </c>
      <c r="AK121" s="295">
        <f>IF($AK$74*V120*$X$137&lt;50,50,$AK$74*V120*$X$137)</f>
        <v>1536</v>
      </c>
      <c r="AL121" s="295">
        <f>IF($AL$74*V120*$X$137&lt;50,50,$AL$74*V120*$X$137)</f>
        <v>1632</v>
      </c>
      <c r="AM121" s="295">
        <f>IF($AM$74*V120*$X$137&lt;50,50,$AM$74*V120*$X$137)</f>
        <v>1728</v>
      </c>
      <c r="AN121" s="295">
        <f>IF($AN$74*V120*$X$137&lt;50,50,$AN$74*V120*$X$137)</f>
        <v>1824</v>
      </c>
      <c r="AO121" s="295">
        <f>IF($AO$74*V120*$X$137&lt;50,50,$AO$74*V120*$X$137)</f>
        <v>1920</v>
      </c>
      <c r="AP121" s="222"/>
    </row>
    <row r="122" spans="1:42" x14ac:dyDescent="0.15">
      <c r="A122" s="238" t="s">
        <v>130</v>
      </c>
      <c r="B122" s="241">
        <f t="shared" si="2"/>
        <v>120</v>
      </c>
      <c r="C122" s="241">
        <f t="shared" si="2"/>
        <v>180</v>
      </c>
      <c r="D122" s="241">
        <f t="shared" si="2"/>
        <v>240</v>
      </c>
      <c r="E122" s="241">
        <f t="shared" si="2"/>
        <v>300</v>
      </c>
      <c r="F122" s="241">
        <f t="shared" si="2"/>
        <v>360</v>
      </c>
      <c r="G122" s="241">
        <f t="shared" si="2"/>
        <v>420</v>
      </c>
      <c r="H122" s="241">
        <f t="shared" si="2"/>
        <v>480</v>
      </c>
      <c r="I122" s="241">
        <f t="shared" si="2"/>
        <v>540</v>
      </c>
      <c r="J122" s="241">
        <f t="shared" si="2"/>
        <v>600</v>
      </c>
      <c r="K122" s="241">
        <f t="shared" si="2"/>
        <v>660</v>
      </c>
      <c r="L122" s="241">
        <f t="shared" si="2"/>
        <v>720</v>
      </c>
      <c r="M122" s="241">
        <f t="shared" si="2"/>
        <v>780</v>
      </c>
      <c r="N122" s="241">
        <f t="shared" si="2"/>
        <v>840</v>
      </c>
      <c r="O122" s="241">
        <f t="shared" si="2"/>
        <v>900</v>
      </c>
      <c r="P122" s="241">
        <f t="shared" si="2"/>
        <v>960</v>
      </c>
      <c r="Q122" s="241">
        <f t="shared" si="1"/>
        <v>1020</v>
      </c>
      <c r="R122" s="241">
        <f t="shared" si="1"/>
        <v>1080</v>
      </c>
      <c r="S122" s="241">
        <f t="shared" si="1"/>
        <v>1140</v>
      </c>
      <c r="T122" s="242">
        <f t="shared" si="1"/>
        <v>1200</v>
      </c>
      <c r="V122" s="239">
        <v>50</v>
      </c>
      <c r="W122" s="295">
        <f>IF($W$74*V122*$X$136&lt;50,50,$W$74*V122*$X$136)</f>
        <v>120</v>
      </c>
      <c r="X122" s="295">
        <f>IF($X$74*V122*$X$136&lt;50,50,$X$74*V122*$X$136)</f>
        <v>180</v>
      </c>
      <c r="Y122" s="295">
        <f>IF($Y$74*V122*$X$136&lt;50,50,$Y$74*V122*$X$136)</f>
        <v>240</v>
      </c>
      <c r="Z122" s="295">
        <f>IF($Z$74*V122*$X$136&lt;50,50,$Z$74*V122*$X$136)</f>
        <v>300</v>
      </c>
      <c r="AA122" s="295">
        <f>IF($AA$74*V122*$X$136&lt;50,50,$AA$74*V122*$X$136)</f>
        <v>360</v>
      </c>
      <c r="AB122" s="295">
        <f>IF($AB$74*V122*$X$136&lt;50,50,$AB$74*V122*$X$136)</f>
        <v>420</v>
      </c>
      <c r="AC122" s="295">
        <f>IF($AC$74*V122*$X$136&lt;50,50,$AC$74*V122*$X$136)</f>
        <v>480</v>
      </c>
      <c r="AD122" s="295">
        <f>IF($AD$74*V122*$X$136&lt;50,50,$AD$74*V122*$X$136)</f>
        <v>540</v>
      </c>
      <c r="AE122" s="295">
        <f>IF($AE$74*V122*$X$136&lt;50,50,$AE$74*V122*$X$136)</f>
        <v>600</v>
      </c>
      <c r="AF122" s="295">
        <f>IF($AF$74*V122*$X$136&lt;50,50,$AF$74*V122*$X$136)</f>
        <v>660</v>
      </c>
      <c r="AG122" s="295">
        <f>IF($AG$74*V122*$X$136&lt;50,50,$AG$74*V122*$X$136)</f>
        <v>720</v>
      </c>
      <c r="AH122" s="295">
        <f>IF($AH$74*V122*$X$136&lt;50,50,$AH$74*V122*$X$136)</f>
        <v>780</v>
      </c>
      <c r="AI122" s="295">
        <f>IF($AI$74*V122*$X$136&lt;50,50,$AI$74*V122*$X$136)</f>
        <v>840</v>
      </c>
      <c r="AJ122" s="295">
        <f>IF($AJ$74*V122*$X$136&lt;50,50,$AJ$74*V122*$X$136)</f>
        <v>900</v>
      </c>
      <c r="AK122" s="295">
        <f>IF($AK$74*V122*$X$136&lt;50,50,$AK$74*V122*$X$136)</f>
        <v>960</v>
      </c>
      <c r="AL122" s="295">
        <f>IF($AL$74*V122*$X$136&lt;50,50,$AL$74*V122*$X$136)</f>
        <v>1020</v>
      </c>
      <c r="AM122" s="295">
        <f>IF($AM$74*V122*$X$136&lt;50,50,$AM$74*V122*$X$136)</f>
        <v>1080</v>
      </c>
      <c r="AN122" s="295">
        <f>IF($AN$74*V122*$X$136&lt;50,50,$AN$74*V122*$X$136)</f>
        <v>1140</v>
      </c>
      <c r="AO122" s="295">
        <f>IF($AO$74*V122*$X$136&lt;50,50,$AO$74*V122*$X$136)</f>
        <v>1200</v>
      </c>
      <c r="AP122" s="222"/>
    </row>
    <row r="123" spans="1:42" x14ac:dyDescent="0.15">
      <c r="A123" s="244">
        <v>1250</v>
      </c>
      <c r="B123" s="245">
        <f t="shared" si="2"/>
        <v>200</v>
      </c>
      <c r="C123" s="245">
        <f t="shared" si="2"/>
        <v>300</v>
      </c>
      <c r="D123" s="245">
        <f t="shared" si="2"/>
        <v>400</v>
      </c>
      <c r="E123" s="245">
        <f t="shared" si="2"/>
        <v>500</v>
      </c>
      <c r="F123" s="245">
        <f t="shared" si="2"/>
        <v>600</v>
      </c>
      <c r="G123" s="245">
        <f t="shared" si="2"/>
        <v>700</v>
      </c>
      <c r="H123" s="245">
        <f t="shared" si="2"/>
        <v>800</v>
      </c>
      <c r="I123" s="245">
        <f t="shared" si="2"/>
        <v>900</v>
      </c>
      <c r="J123" s="245">
        <f t="shared" si="2"/>
        <v>1000</v>
      </c>
      <c r="K123" s="245">
        <f t="shared" si="2"/>
        <v>1100</v>
      </c>
      <c r="L123" s="245">
        <f t="shared" si="2"/>
        <v>1200</v>
      </c>
      <c r="M123" s="245">
        <f t="shared" si="2"/>
        <v>1300</v>
      </c>
      <c r="N123" s="245">
        <f t="shared" si="2"/>
        <v>1400</v>
      </c>
      <c r="O123" s="245">
        <f t="shared" si="2"/>
        <v>1500</v>
      </c>
      <c r="P123" s="245">
        <f t="shared" si="2"/>
        <v>1600</v>
      </c>
      <c r="Q123" s="245">
        <f t="shared" si="1"/>
        <v>1700</v>
      </c>
      <c r="R123" s="245">
        <f t="shared" si="1"/>
        <v>1800</v>
      </c>
      <c r="S123" s="245">
        <f t="shared" si="1"/>
        <v>1900</v>
      </c>
      <c r="T123" s="246">
        <f t="shared" si="1"/>
        <v>2000</v>
      </c>
      <c r="V123" s="239">
        <v>1250</v>
      </c>
      <c r="W123" s="295">
        <f>IF($W$74*V122*$X$137&lt;50,50,$W$74*V122*$X$137)</f>
        <v>200</v>
      </c>
      <c r="X123" s="295">
        <f>IF($X$74*V122*$X$137&lt;50,50,$X$74*V122*$X$137)</f>
        <v>300</v>
      </c>
      <c r="Y123" s="295">
        <f>IF($Y$74*V122*$X$137&lt;50,50,$Y$74*V122*$X$137)</f>
        <v>400</v>
      </c>
      <c r="Z123" s="295">
        <f>IF($Z$74*V122*$X$137&lt;50,50,$Z$74*V122*$X$137)</f>
        <v>500</v>
      </c>
      <c r="AA123" s="295">
        <f>IF($AA$74*V122*$X$137&lt;50,50,$AA$74*V122*$X$137)</f>
        <v>600</v>
      </c>
      <c r="AB123" s="295">
        <f>IF($AB$74*V122*$X$137&lt;50,50,$AB$74*V122*$X$137)</f>
        <v>700</v>
      </c>
      <c r="AC123" s="295">
        <f>IF($AC$74*V122*$X$137&lt;50,50,$AC$74*V122*$X$137)</f>
        <v>800</v>
      </c>
      <c r="AD123" s="295">
        <f>IF($AD$74*V122*$X$137&lt;50,50,$AD$74*V122*$X$137)</f>
        <v>900</v>
      </c>
      <c r="AE123" s="295">
        <f>IF($AE$74*V122*$X$137&lt;50,50,$AE$74*V122*$X$137)</f>
        <v>1000</v>
      </c>
      <c r="AF123" s="295">
        <f>IF($AF$74*V122*$X$137&lt;50,50,$AF$74*V122*$X$137)</f>
        <v>1100</v>
      </c>
      <c r="AG123" s="295">
        <f>IF($AG$74*V122*$X$137&lt;50,50,$AG$74*V122*$X$137)</f>
        <v>1200</v>
      </c>
      <c r="AH123" s="295">
        <f>IF($AH$74*V122*$X$137&lt;50,50,$AH$74*V122*$X$137)</f>
        <v>1300</v>
      </c>
      <c r="AI123" s="295">
        <f>IF($AI$74*V122*$X$137&lt;50,50,$AI$74*V122*$X$137)</f>
        <v>1400</v>
      </c>
      <c r="AJ123" s="295">
        <f>IF($AJ$74*V122*$X$137&lt;50,50,$AJ$74*V122*$X$137)</f>
        <v>1500</v>
      </c>
      <c r="AK123" s="295">
        <f>IF($AK$74*V122*$X$137&lt;50,50,$AK$74*V122*$X$137)</f>
        <v>1600</v>
      </c>
      <c r="AL123" s="295">
        <f>IF($AL$74*V122*$X$137&lt;50,50,$AL$74*V122*$X$137)</f>
        <v>1700</v>
      </c>
      <c r="AM123" s="295">
        <f>IF($AM$74*V122*$X$137&lt;50,50,$AM$74*V122*$X$137)</f>
        <v>1800</v>
      </c>
      <c r="AN123" s="295">
        <f>IF($AN$74*V122*$X$137&lt;50,50,$AN$74*V122*$X$137)</f>
        <v>1900</v>
      </c>
      <c r="AO123" s="295">
        <f>IF($AO$74*V122*$X$137&lt;50,50,$AO$74*V122*$X$137)</f>
        <v>2000</v>
      </c>
      <c r="AP123" s="222"/>
    </row>
    <row r="124" spans="1:42" x14ac:dyDescent="0.15">
      <c r="A124" s="251" t="s">
        <v>131</v>
      </c>
      <c r="B124" s="248">
        <f t="shared" si="2"/>
        <v>125</v>
      </c>
      <c r="C124" s="248">
        <f t="shared" si="2"/>
        <v>187</v>
      </c>
      <c r="D124" s="248">
        <f t="shared" si="2"/>
        <v>250</v>
      </c>
      <c r="E124" s="248">
        <f t="shared" si="2"/>
        <v>312</v>
      </c>
      <c r="F124" s="248">
        <f t="shared" si="2"/>
        <v>374</v>
      </c>
      <c r="G124" s="248">
        <f t="shared" si="2"/>
        <v>437</v>
      </c>
      <c r="H124" s="248">
        <f t="shared" si="2"/>
        <v>499</v>
      </c>
      <c r="I124" s="248">
        <f t="shared" si="2"/>
        <v>562</v>
      </c>
      <c r="J124" s="248">
        <f t="shared" si="2"/>
        <v>624</v>
      </c>
      <c r="K124" s="248">
        <f t="shared" si="2"/>
        <v>686</v>
      </c>
      <c r="L124" s="248">
        <f t="shared" si="2"/>
        <v>749</v>
      </c>
      <c r="M124" s="248">
        <f t="shared" si="2"/>
        <v>811</v>
      </c>
      <c r="N124" s="248">
        <f t="shared" si="2"/>
        <v>874</v>
      </c>
      <c r="O124" s="248">
        <f t="shared" si="2"/>
        <v>936</v>
      </c>
      <c r="P124" s="248">
        <f t="shared" si="2"/>
        <v>998</v>
      </c>
      <c r="Q124" s="248">
        <f t="shared" si="1"/>
        <v>1061</v>
      </c>
      <c r="R124" s="248">
        <f t="shared" si="1"/>
        <v>1123</v>
      </c>
      <c r="S124" s="248">
        <f t="shared" si="1"/>
        <v>1186</v>
      </c>
      <c r="T124" s="249">
        <f t="shared" si="1"/>
        <v>1248</v>
      </c>
      <c r="V124" s="239">
        <v>52</v>
      </c>
      <c r="W124" s="295">
        <f>IF($W$74*V124*$X$136&lt;50,50,$W$74*V124*$X$136)</f>
        <v>124.8</v>
      </c>
      <c r="X124" s="295">
        <f>IF($X$74*V124*$X$136&lt;50,50,$X$74*V124*$X$136)</f>
        <v>187.2</v>
      </c>
      <c r="Y124" s="295">
        <f>IF($Y$74*V124*$X$136&lt;50,50,$Y$74*V124*$X$136)</f>
        <v>249.6</v>
      </c>
      <c r="Z124" s="295">
        <f>IF($Z$74*V124*$X$136&lt;50,50,$Z$74*V124*$X$136)</f>
        <v>312</v>
      </c>
      <c r="AA124" s="295">
        <f>IF($AA$74*V124*$X$136&lt;50,50,$AA$74*V124*$X$136)</f>
        <v>374.4</v>
      </c>
      <c r="AB124" s="295">
        <f>IF($AB$74*V124*$X$136&lt;50,50,$AB$74*V124*$X$136)</f>
        <v>436.8</v>
      </c>
      <c r="AC124" s="295">
        <f>IF($AC$74*V124*$X$136&lt;50,50,$AC$74*V124*$X$136)</f>
        <v>499.2</v>
      </c>
      <c r="AD124" s="295">
        <f>IF($AD$74*V124*$X$136&lt;50,50,$AD$74*V124*$X$136)</f>
        <v>561.6</v>
      </c>
      <c r="AE124" s="295">
        <f>IF($AE$74*V124*$X$136&lt;50,50,$AE$74*V124*$X$136)</f>
        <v>624</v>
      </c>
      <c r="AF124" s="295">
        <f>IF($AF$74*V124*$X$136&lt;50,50,$AF$74*V124*$X$136)</f>
        <v>686.4</v>
      </c>
      <c r="AG124" s="295">
        <f>IF($AG$74*V124*$X$136&lt;50,50,$AG$74*V124*$X$136)</f>
        <v>748.8</v>
      </c>
      <c r="AH124" s="295">
        <f>IF($AH$74*V124*$X$136&lt;50,50,$AH$74*V124*$X$136)</f>
        <v>811.19999999999993</v>
      </c>
      <c r="AI124" s="295">
        <f>IF($AI$74*V124*$X$136&lt;50,50,$AI$74*V124*$X$136)</f>
        <v>873.6</v>
      </c>
      <c r="AJ124" s="295">
        <f>IF($AJ$74*V124*$X$136&lt;50,50,$AJ$74*V124*$X$136)</f>
        <v>936</v>
      </c>
      <c r="AK124" s="295">
        <f>IF($AK$74*V124*$X$136&lt;50,50,$AK$74*V124*$X$136)</f>
        <v>998.4</v>
      </c>
      <c r="AL124" s="295">
        <f>IF($AL$74*V124*$X$136&lt;50,50,$AL$74*V124*$X$136)</f>
        <v>1060.8</v>
      </c>
      <c r="AM124" s="295">
        <f>IF($AM$74*V124*$X$136&lt;50,50,$AM$74*V124*$X$136)</f>
        <v>1123.2</v>
      </c>
      <c r="AN124" s="295">
        <f>IF($AN$74*V124*$X$136&lt;50,50,$AN$74*V124*$X$136)</f>
        <v>1185.5999999999999</v>
      </c>
      <c r="AO124" s="295">
        <f>IF($AO$74*V124*$X$136&lt;50,50,$AO$74*V124*$X$136)</f>
        <v>1248</v>
      </c>
      <c r="AP124" s="222"/>
    </row>
    <row r="125" spans="1:42" x14ac:dyDescent="0.15">
      <c r="A125" s="244">
        <v>1300</v>
      </c>
      <c r="B125" s="245">
        <f t="shared" ref="B125:P133" si="3">ROUND(W125*$T$76,0)</f>
        <v>208</v>
      </c>
      <c r="C125" s="245">
        <f t="shared" si="3"/>
        <v>312</v>
      </c>
      <c r="D125" s="245">
        <f t="shared" si="3"/>
        <v>416</v>
      </c>
      <c r="E125" s="245">
        <f t="shared" si="3"/>
        <v>520</v>
      </c>
      <c r="F125" s="245">
        <f t="shared" si="3"/>
        <v>624</v>
      </c>
      <c r="G125" s="245">
        <f t="shared" si="3"/>
        <v>728</v>
      </c>
      <c r="H125" s="245">
        <f t="shared" si="3"/>
        <v>832</v>
      </c>
      <c r="I125" s="245">
        <f t="shared" si="3"/>
        <v>936</v>
      </c>
      <c r="J125" s="245">
        <f t="shared" si="3"/>
        <v>1040</v>
      </c>
      <c r="K125" s="245">
        <f t="shared" si="3"/>
        <v>1144</v>
      </c>
      <c r="L125" s="245">
        <f t="shared" si="3"/>
        <v>1248</v>
      </c>
      <c r="M125" s="245">
        <f t="shared" si="3"/>
        <v>1352</v>
      </c>
      <c r="N125" s="245">
        <f t="shared" si="3"/>
        <v>1456</v>
      </c>
      <c r="O125" s="245">
        <f t="shared" si="3"/>
        <v>1560</v>
      </c>
      <c r="P125" s="245">
        <f t="shared" si="3"/>
        <v>1664</v>
      </c>
      <c r="Q125" s="245">
        <f t="shared" si="1"/>
        <v>1768</v>
      </c>
      <c r="R125" s="245">
        <f t="shared" si="1"/>
        <v>1872</v>
      </c>
      <c r="S125" s="245">
        <f t="shared" si="1"/>
        <v>1976</v>
      </c>
      <c r="T125" s="246">
        <f t="shared" si="1"/>
        <v>2080</v>
      </c>
      <c r="V125" s="239">
        <v>1300</v>
      </c>
      <c r="W125" s="295">
        <f>IF($W$74*V124*$X$137&lt;50,50,$W$74*V124*$X$137)</f>
        <v>208</v>
      </c>
      <c r="X125" s="295">
        <f>IF($X$74*V124*$X$137&lt;50,50,$X$74*V124*$X$137)</f>
        <v>312</v>
      </c>
      <c r="Y125" s="295">
        <f>IF($Y$74*V124*$X$137&lt;50,50,$Y$74*V124*$X$137)</f>
        <v>416</v>
      </c>
      <c r="Z125" s="295">
        <f>IF($Z$74*V124*$X$137&lt;50,50,$Z$74*V124*$X$137)</f>
        <v>520</v>
      </c>
      <c r="AA125" s="295">
        <f>IF($AA$74*V124*$X$137&lt;50,50,$AA$74*V124*$X$137)</f>
        <v>624</v>
      </c>
      <c r="AB125" s="295">
        <f>IF($AB$74*V124*$X$137&lt;50,50,$AB$74*V124*$X$137)</f>
        <v>728</v>
      </c>
      <c r="AC125" s="295">
        <f>IF($AC$74*V124*$X$137&lt;50,50,$AC$74*V124*$X$137)</f>
        <v>832</v>
      </c>
      <c r="AD125" s="295">
        <f>IF($AD$74*V124*$X$137&lt;50,50,$AD$74*V124*$X$137)</f>
        <v>936</v>
      </c>
      <c r="AE125" s="295">
        <f>IF($AE$74*V124*$X$137&lt;50,50,$AE$74*V124*$X$137)</f>
        <v>1040</v>
      </c>
      <c r="AF125" s="295">
        <f>IF($AF$74*V124*$X$137&lt;50,50,$AF$74*V124*$X$137)</f>
        <v>1144</v>
      </c>
      <c r="AG125" s="295">
        <f>IF($AG$74*V124*$X$137&lt;50,50,$AG$74*V124*$X$137)</f>
        <v>1248</v>
      </c>
      <c r="AH125" s="295">
        <f>IF($AH$74*V124*$X$137&lt;50,50,$AH$74*V124*$X$137)</f>
        <v>1352</v>
      </c>
      <c r="AI125" s="295">
        <f>IF($AI$74*V124*$X$137&lt;50,50,$AI$74*V124*$X$137)</f>
        <v>1456</v>
      </c>
      <c r="AJ125" s="295">
        <f>IF($AJ$74*V124*$X$137&lt;50,50,$AJ$74*V124*$X$137)</f>
        <v>1560</v>
      </c>
      <c r="AK125" s="295">
        <f>IF($AK$74*V124*$X$137&lt;50,50,$AK$74*V124*$X$137)</f>
        <v>1664</v>
      </c>
      <c r="AL125" s="295">
        <f>IF($AL$74*V124*$X$137&lt;50,50,$AL$74*V124*$X$137)</f>
        <v>1768</v>
      </c>
      <c r="AM125" s="295">
        <f>IF($AM$74*V124*$X$137&lt;50,50,$AM$74*V124*$X$137)</f>
        <v>1872</v>
      </c>
      <c r="AN125" s="295">
        <f>IF($AN$74*V124*$X$137&lt;50,50,$AN$74*V124*$X$137)</f>
        <v>1976</v>
      </c>
      <c r="AO125" s="295">
        <f>IF($AO$74*V124*$X$137&lt;50,50,$AO$74*V124*$X$137)</f>
        <v>2080</v>
      </c>
      <c r="AP125" s="222"/>
    </row>
    <row r="126" spans="1:42" x14ac:dyDescent="0.15">
      <c r="A126" s="251" t="s">
        <v>132</v>
      </c>
      <c r="B126" s="248">
        <f t="shared" si="3"/>
        <v>130</v>
      </c>
      <c r="C126" s="248">
        <f t="shared" si="3"/>
        <v>194</v>
      </c>
      <c r="D126" s="248">
        <f t="shared" si="3"/>
        <v>259</v>
      </c>
      <c r="E126" s="248">
        <f t="shared" si="3"/>
        <v>324</v>
      </c>
      <c r="F126" s="248">
        <f t="shared" si="3"/>
        <v>389</v>
      </c>
      <c r="G126" s="248">
        <f t="shared" si="3"/>
        <v>454</v>
      </c>
      <c r="H126" s="248">
        <f t="shared" si="3"/>
        <v>518</v>
      </c>
      <c r="I126" s="248">
        <f t="shared" si="3"/>
        <v>583</v>
      </c>
      <c r="J126" s="248">
        <f t="shared" si="3"/>
        <v>648</v>
      </c>
      <c r="K126" s="248">
        <f t="shared" si="3"/>
        <v>713</v>
      </c>
      <c r="L126" s="248">
        <f t="shared" si="3"/>
        <v>778</v>
      </c>
      <c r="M126" s="248">
        <f t="shared" si="3"/>
        <v>842</v>
      </c>
      <c r="N126" s="248">
        <f t="shared" si="3"/>
        <v>907</v>
      </c>
      <c r="O126" s="248">
        <f t="shared" si="3"/>
        <v>972</v>
      </c>
      <c r="P126" s="248">
        <f t="shared" si="3"/>
        <v>1037</v>
      </c>
      <c r="Q126" s="248">
        <f t="shared" si="1"/>
        <v>1102</v>
      </c>
      <c r="R126" s="248">
        <f t="shared" si="1"/>
        <v>1166</v>
      </c>
      <c r="S126" s="248">
        <f t="shared" si="1"/>
        <v>1231</v>
      </c>
      <c r="T126" s="249">
        <f t="shared" si="1"/>
        <v>1296</v>
      </c>
      <c r="V126" s="239">
        <v>54</v>
      </c>
      <c r="W126" s="295">
        <f>IF($W$74*V126*$X$136&lt;50,50,$W$74*V126*$X$136)</f>
        <v>129.6</v>
      </c>
      <c r="X126" s="295">
        <f>IF($X$74*V126*$X$136&lt;50,50,$X$74*V126*$X$136)</f>
        <v>194.4</v>
      </c>
      <c r="Y126" s="295">
        <f>IF($Y$74*V126*$X$136&lt;50,50,$Y$74*V126*$X$136)</f>
        <v>259.2</v>
      </c>
      <c r="Z126" s="295">
        <f>IF($Z$74*V126*$X$136&lt;50,50,$Z$74*V126*$X$136)</f>
        <v>324</v>
      </c>
      <c r="AA126" s="295">
        <f>IF($AA$74*V126*$X$136&lt;50,50,$AA$74*V126*$X$136)</f>
        <v>388.8</v>
      </c>
      <c r="AB126" s="295">
        <f>IF($AB$74*V126*$X$136&lt;50,50,$AB$74*V126*$X$136)</f>
        <v>453.59999999999997</v>
      </c>
      <c r="AC126" s="295">
        <f>IF($AC$74*V126*$X$136&lt;50,50,$AC$74*V126*$X$136)</f>
        <v>518.4</v>
      </c>
      <c r="AD126" s="295">
        <f>IF($AD$74*V126*$X$136&lt;50,50,$AD$74*V126*$X$136)</f>
        <v>583.19999999999993</v>
      </c>
      <c r="AE126" s="295">
        <f>IF($AE$74*V126*$X$136&lt;50,50,$AE$74*V126*$X$136)</f>
        <v>648</v>
      </c>
      <c r="AF126" s="295">
        <f>IF($AF$74*V126*$X$136&lt;50,50,$AF$74*V126*$X$136)</f>
        <v>712.8</v>
      </c>
      <c r="AG126" s="295">
        <f>IF($AG$74*V126*$X$136&lt;50,50,$AG$74*V126*$X$136)</f>
        <v>777.6</v>
      </c>
      <c r="AH126" s="295">
        <f>IF($AH$74*V126*$X$136&lt;50,50,$AH$74*V126*$X$136)</f>
        <v>842.4</v>
      </c>
      <c r="AI126" s="295">
        <f>IF($AI$74*V126*$X$136&lt;50,50,$AI$74*V126*$X$136)</f>
        <v>907.19999999999993</v>
      </c>
      <c r="AJ126" s="295">
        <f>IF($AJ$74*V126*$X$136&lt;50,50,$AJ$74*V126*$X$136)</f>
        <v>972</v>
      </c>
      <c r="AK126" s="295">
        <f>IF($AK$74*V126*$X$136&lt;50,50,$AK$74*V126*$X$136)</f>
        <v>1036.8</v>
      </c>
      <c r="AL126" s="295">
        <f>IF($AL$74*V126*$X$136&lt;50,50,$AL$74*V126*$X$136)</f>
        <v>1101.5999999999999</v>
      </c>
      <c r="AM126" s="295">
        <f>IF($AM$74*V126*$X$136&lt;50,50,$AM$74*V126*$X$136)</f>
        <v>1166.3999999999999</v>
      </c>
      <c r="AN126" s="295">
        <f>IF($AN$74*V126*$X$136&lt;50,50,$AN$74*V126*$X$136)</f>
        <v>1231.2</v>
      </c>
      <c r="AO126" s="295">
        <f>IF($AO$74*V126*$X$136&lt;50,50,$AO$74*V126*$X$136)</f>
        <v>1296</v>
      </c>
      <c r="AP126" s="222"/>
    </row>
    <row r="127" spans="1:42" x14ac:dyDescent="0.15">
      <c r="A127" s="244">
        <v>1350</v>
      </c>
      <c r="B127" s="245">
        <f t="shared" si="3"/>
        <v>216</v>
      </c>
      <c r="C127" s="245">
        <f t="shared" si="3"/>
        <v>324</v>
      </c>
      <c r="D127" s="245">
        <f t="shared" si="3"/>
        <v>432</v>
      </c>
      <c r="E127" s="245">
        <f t="shared" si="3"/>
        <v>540</v>
      </c>
      <c r="F127" s="245">
        <f t="shared" si="3"/>
        <v>648</v>
      </c>
      <c r="G127" s="245">
        <f t="shared" si="3"/>
        <v>756</v>
      </c>
      <c r="H127" s="245">
        <f t="shared" si="3"/>
        <v>864</v>
      </c>
      <c r="I127" s="245">
        <f t="shared" si="3"/>
        <v>972</v>
      </c>
      <c r="J127" s="245">
        <f t="shared" si="3"/>
        <v>1080</v>
      </c>
      <c r="K127" s="245">
        <f t="shared" si="3"/>
        <v>1188</v>
      </c>
      <c r="L127" s="245">
        <f t="shared" si="3"/>
        <v>1296</v>
      </c>
      <c r="M127" s="245">
        <f t="shared" si="3"/>
        <v>1404</v>
      </c>
      <c r="N127" s="245">
        <f t="shared" si="3"/>
        <v>1512</v>
      </c>
      <c r="O127" s="245">
        <f t="shared" si="3"/>
        <v>1620</v>
      </c>
      <c r="P127" s="245">
        <f t="shared" si="3"/>
        <v>1728</v>
      </c>
      <c r="Q127" s="245">
        <f t="shared" si="1"/>
        <v>1836</v>
      </c>
      <c r="R127" s="245">
        <f t="shared" si="1"/>
        <v>1944</v>
      </c>
      <c r="S127" s="245">
        <f t="shared" si="1"/>
        <v>2052</v>
      </c>
      <c r="T127" s="246">
        <f t="shared" si="1"/>
        <v>2160</v>
      </c>
      <c r="V127" s="239">
        <v>1350</v>
      </c>
      <c r="W127" s="295">
        <f>IF($W$74*V126*$X$137&lt;50,50,$W$74*V126*$X$137)</f>
        <v>216</v>
      </c>
      <c r="X127" s="295">
        <f>IF($X$74*V126*$X$137&lt;50,50,$X$74*V126*$X$137)</f>
        <v>324</v>
      </c>
      <c r="Y127" s="295">
        <f>IF($Y$74*V126*$X$137&lt;50,50,$Y$74*V126*$X$137)</f>
        <v>432</v>
      </c>
      <c r="Z127" s="295">
        <f>IF($Z$74*V126*$X$137&lt;50,50,$Z$74*V126*$X$137)</f>
        <v>540</v>
      </c>
      <c r="AA127" s="295">
        <f>IF($AA$74*V126*$X$137&lt;50,50,$AA$74*V126*$X$137)</f>
        <v>648</v>
      </c>
      <c r="AB127" s="295">
        <f>IF($AB$74*V126*$X$137&lt;50,50,$AB$74*V126*$X$137)</f>
        <v>756</v>
      </c>
      <c r="AC127" s="295">
        <f>IF($AC$74*V126*$X$137&lt;50,50,$AC$74*V126*$X$137)</f>
        <v>864</v>
      </c>
      <c r="AD127" s="295">
        <f>IF($AD$74*V126*$X$137&lt;50,50,$AD$74*V126*$X$137)</f>
        <v>972</v>
      </c>
      <c r="AE127" s="295">
        <f>IF($AE$74*V126*$X$137&lt;50,50,$AE$74*V126*$X$137)</f>
        <v>1080</v>
      </c>
      <c r="AF127" s="295">
        <f>IF($AF$74*V126*$X$137&lt;50,50,$AF$74*V126*$X$137)</f>
        <v>1188</v>
      </c>
      <c r="AG127" s="295">
        <f>IF($AG$74*V126*$X$137&lt;50,50,$AG$74*V126*$X$137)</f>
        <v>1296</v>
      </c>
      <c r="AH127" s="295">
        <f>IF($AH$74*V126*$X$137&lt;50,50,$AH$74*V126*$X$137)</f>
        <v>1404</v>
      </c>
      <c r="AI127" s="295">
        <f>IF($AI$74*V126*$X$137&lt;50,50,$AI$74*V126*$X$137)</f>
        <v>1512</v>
      </c>
      <c r="AJ127" s="295">
        <f>IF($AJ$74*V126*$X$137&lt;50,50,$AJ$74*V126*$X$137)</f>
        <v>1620</v>
      </c>
      <c r="AK127" s="295">
        <f>IF($AK$74*V126*$X$137&lt;50,50,$AK$74*V126*$X$137)</f>
        <v>1728</v>
      </c>
      <c r="AL127" s="295">
        <f>IF($AL$74*V126*$X$137&lt;50,50,$AL$74*V126*$X$137)</f>
        <v>1836</v>
      </c>
      <c r="AM127" s="295">
        <f>IF($AM$74*V126*$X$137&lt;50,50,$AM$74*V126*$X$137)</f>
        <v>1944</v>
      </c>
      <c r="AN127" s="295">
        <f>IF($AN$74*V126*$X$137&lt;50,50,$AN$74*V126*$X$137)</f>
        <v>2052</v>
      </c>
      <c r="AO127" s="295">
        <f>IF($AO$74*V126*$X$137&lt;50,50,$AO$74*V126*$X$137)</f>
        <v>2160</v>
      </c>
      <c r="AP127" s="222"/>
    </row>
    <row r="128" spans="1:42" x14ac:dyDescent="0.15">
      <c r="A128" s="251" t="s">
        <v>133</v>
      </c>
      <c r="B128" s="248">
        <f t="shared" si="3"/>
        <v>134</v>
      </c>
      <c r="C128" s="248">
        <f t="shared" si="3"/>
        <v>202</v>
      </c>
      <c r="D128" s="248">
        <f t="shared" si="3"/>
        <v>269</v>
      </c>
      <c r="E128" s="248">
        <f t="shared" si="3"/>
        <v>336</v>
      </c>
      <c r="F128" s="248">
        <f t="shared" si="3"/>
        <v>403</v>
      </c>
      <c r="G128" s="248">
        <f t="shared" si="3"/>
        <v>470</v>
      </c>
      <c r="H128" s="248">
        <f t="shared" si="3"/>
        <v>538</v>
      </c>
      <c r="I128" s="248">
        <f t="shared" si="3"/>
        <v>605</v>
      </c>
      <c r="J128" s="248">
        <f t="shared" si="3"/>
        <v>672</v>
      </c>
      <c r="K128" s="248">
        <f t="shared" si="3"/>
        <v>739</v>
      </c>
      <c r="L128" s="248">
        <f t="shared" si="3"/>
        <v>806</v>
      </c>
      <c r="M128" s="248">
        <f t="shared" si="3"/>
        <v>874</v>
      </c>
      <c r="N128" s="248">
        <f t="shared" si="3"/>
        <v>941</v>
      </c>
      <c r="O128" s="248">
        <f t="shared" si="3"/>
        <v>1008</v>
      </c>
      <c r="P128" s="248">
        <f t="shared" si="3"/>
        <v>1075</v>
      </c>
      <c r="Q128" s="248">
        <f t="shared" si="1"/>
        <v>1142</v>
      </c>
      <c r="R128" s="248">
        <f t="shared" si="1"/>
        <v>1210</v>
      </c>
      <c r="S128" s="248">
        <f t="shared" si="1"/>
        <v>1277</v>
      </c>
      <c r="T128" s="249">
        <f t="shared" si="1"/>
        <v>1344</v>
      </c>
      <c r="V128" s="239">
        <v>56</v>
      </c>
      <c r="W128" s="295">
        <f>IF($W$74*V128*$X$136&lt;50,50,$W$74*V128*$X$136)</f>
        <v>134.4</v>
      </c>
      <c r="X128" s="295">
        <f>IF($X$74*V128*$X$136&lt;50,50,$X$74*V128*$X$136)</f>
        <v>201.6</v>
      </c>
      <c r="Y128" s="295">
        <f>IF($Y$74*V128*$X$136&lt;50,50,$Y$74*V128*$X$136)</f>
        <v>268.8</v>
      </c>
      <c r="Z128" s="295">
        <f>IF($Z$74*V128*$X$136&lt;50,50,$Z$74*V128*$X$136)</f>
        <v>336</v>
      </c>
      <c r="AA128" s="295">
        <f>IF($AA$74*V128*$X$136&lt;50,50,$AA$74*V128*$X$136)</f>
        <v>403.2</v>
      </c>
      <c r="AB128" s="295">
        <f>IF($AB$74*V128*$X$136&lt;50,50,$AB$74*V128*$X$136)</f>
        <v>470.4</v>
      </c>
      <c r="AC128" s="295">
        <f>IF($AC$74*V128*$X$136&lt;50,50,$AC$74*V128*$X$136)</f>
        <v>537.6</v>
      </c>
      <c r="AD128" s="295">
        <f>IF($AD$74*V128*$X$136&lt;50,50,$AD$74*V128*$X$136)</f>
        <v>604.79999999999995</v>
      </c>
      <c r="AE128" s="295">
        <f>IF($AE$74*V128*$X$136&lt;50,50,$AE$74*V128*$X$136)</f>
        <v>672</v>
      </c>
      <c r="AF128" s="295">
        <f>IF($AF$74*V128*$X$136&lt;50,50,$AF$74*V128*$X$136)</f>
        <v>739.19999999999993</v>
      </c>
      <c r="AG128" s="295">
        <f>IF($AG$74*V128*$X$136&lt;50,50,$AG$74*V128*$X$136)</f>
        <v>806.4</v>
      </c>
      <c r="AH128" s="295">
        <f>IF($AH$74*V128*$X$136&lt;50,50,$AH$74*V128*$X$136)</f>
        <v>873.6</v>
      </c>
      <c r="AI128" s="295">
        <f>IF($AI$74*V128*$X$136&lt;50,50,$AI$74*V128*$X$136)</f>
        <v>940.8</v>
      </c>
      <c r="AJ128" s="295">
        <f>IF($AJ$74*V128*$X$136&lt;50,50,$AJ$74*V128*$X$136)</f>
        <v>1008</v>
      </c>
      <c r="AK128" s="295">
        <f>IF($AK$74*V128*$X$136&lt;50,50,$AK$74*V128*$X$136)</f>
        <v>1075.2</v>
      </c>
      <c r="AL128" s="295">
        <f>IF($AL$74*V128*$X$136&lt;50,50,$AL$74*V128*$X$136)</f>
        <v>1142.3999999999999</v>
      </c>
      <c r="AM128" s="295">
        <f>IF($AM$74*V128*$X$136&lt;50,50,$AM$74*V128*$X$136)</f>
        <v>1209.5999999999999</v>
      </c>
      <c r="AN128" s="295">
        <f>IF($AN$74*V128*$X$136&lt;50,50,$AN$74*V128*$X$136)</f>
        <v>1276.8</v>
      </c>
      <c r="AO128" s="295">
        <f>IF($AO$74*V128*$X$136&lt;50,50,$AO$74*V128*$X$136)</f>
        <v>1344</v>
      </c>
      <c r="AP128" s="222"/>
    </row>
    <row r="129" spans="1:45" x14ac:dyDescent="0.15">
      <c r="A129" s="244">
        <v>1400</v>
      </c>
      <c r="B129" s="245">
        <f t="shared" si="3"/>
        <v>224</v>
      </c>
      <c r="C129" s="245">
        <f t="shared" si="3"/>
        <v>336</v>
      </c>
      <c r="D129" s="245">
        <f t="shared" si="3"/>
        <v>448</v>
      </c>
      <c r="E129" s="245">
        <f t="shared" si="3"/>
        <v>560</v>
      </c>
      <c r="F129" s="245">
        <f t="shared" si="3"/>
        <v>672</v>
      </c>
      <c r="G129" s="245">
        <f t="shared" si="3"/>
        <v>784</v>
      </c>
      <c r="H129" s="245">
        <f t="shared" si="3"/>
        <v>896</v>
      </c>
      <c r="I129" s="245">
        <f t="shared" si="3"/>
        <v>1008</v>
      </c>
      <c r="J129" s="245">
        <f t="shared" si="3"/>
        <v>1120</v>
      </c>
      <c r="K129" s="245">
        <f t="shared" si="3"/>
        <v>1232</v>
      </c>
      <c r="L129" s="245">
        <f t="shared" si="3"/>
        <v>1344</v>
      </c>
      <c r="M129" s="245">
        <f t="shared" si="3"/>
        <v>1456</v>
      </c>
      <c r="N129" s="245">
        <f t="shared" si="3"/>
        <v>1568</v>
      </c>
      <c r="O129" s="245">
        <f t="shared" si="3"/>
        <v>1680</v>
      </c>
      <c r="P129" s="245">
        <f t="shared" si="3"/>
        <v>1792</v>
      </c>
      <c r="Q129" s="245">
        <f t="shared" si="1"/>
        <v>1904</v>
      </c>
      <c r="R129" s="245">
        <f t="shared" si="1"/>
        <v>2016</v>
      </c>
      <c r="S129" s="245">
        <f t="shared" si="1"/>
        <v>2128</v>
      </c>
      <c r="T129" s="246">
        <f t="shared" si="1"/>
        <v>2240</v>
      </c>
      <c r="V129" s="239">
        <v>1400</v>
      </c>
      <c r="W129" s="295">
        <f>IF($W$74*V128*$X$137&lt;50,50,$W$74*V128*$X$137)</f>
        <v>224</v>
      </c>
      <c r="X129" s="295">
        <f>IF($X$74*V128*$X$137&lt;50,50,$X$74*V128*$X$137)</f>
        <v>336</v>
      </c>
      <c r="Y129" s="295">
        <f>IF($Y$74*V128*$X$137&lt;50,50,$Y$74*V128*$X$137)</f>
        <v>448</v>
      </c>
      <c r="Z129" s="295">
        <f>IF($Z$74*V128*$X$137&lt;50,50,$Z$74*V128*$X$137)</f>
        <v>560</v>
      </c>
      <c r="AA129" s="295">
        <f>IF($AA$74*V128*$X$137&lt;50,50,$AA$74*V128*$X$137)</f>
        <v>672</v>
      </c>
      <c r="AB129" s="295">
        <f>IF($AB$74*V128*$X$137&lt;50,50,$AB$74*V128*$X$137)</f>
        <v>784</v>
      </c>
      <c r="AC129" s="295">
        <f>IF($AC$74*V128*$X$137&lt;50,50,$AC$74*V128*$X$137)</f>
        <v>896</v>
      </c>
      <c r="AD129" s="295">
        <f>IF($AD$74*V128*$X$137&lt;50,50,$AD$74*V128*$X$137)</f>
        <v>1008</v>
      </c>
      <c r="AE129" s="295">
        <f>IF($AE$74*V128*$X$137&lt;50,50,$AE$74*V128*$X$137)</f>
        <v>1120</v>
      </c>
      <c r="AF129" s="295">
        <f>IF($AF$74*V128*$X$137&lt;50,50,$AF$74*V128*$X$137)</f>
        <v>1232</v>
      </c>
      <c r="AG129" s="295">
        <f>IF($AG$74*V128*$X$137&lt;50,50,$AG$74*V128*$X$137)</f>
        <v>1344</v>
      </c>
      <c r="AH129" s="295">
        <f>IF($AH$74*V128*$X$137&lt;50,50,$AH$74*V128*$X$137)</f>
        <v>1456</v>
      </c>
      <c r="AI129" s="295">
        <f>IF($AI$74*V128*$X$137&lt;50,50,$AI$74*V128*$X$137)</f>
        <v>1568</v>
      </c>
      <c r="AJ129" s="295">
        <f>IF($AJ$74*V128*$X$137&lt;50,50,$AJ$74*V128*$X$137)</f>
        <v>1680</v>
      </c>
      <c r="AK129" s="295">
        <f>IF($AK$74*V128*$X$137&lt;50,50,$AK$74*V128*$X$137)</f>
        <v>1792</v>
      </c>
      <c r="AL129" s="295">
        <f>IF($AL$74*V128*$X$137&lt;50,50,$AL$74*V128*$X$137)</f>
        <v>1904</v>
      </c>
      <c r="AM129" s="295">
        <f>IF($AM$74*V128*$X$137&lt;50,50,$AM$74*V128*$X$137)</f>
        <v>2016</v>
      </c>
      <c r="AN129" s="295">
        <f>IF($AN$74*V128*$X$137&lt;50,50,$AN$74*V128*$X$137)</f>
        <v>2128</v>
      </c>
      <c r="AO129" s="295">
        <f>IF($AO$74*V128*$X$137&lt;50,50,$AO$74*V128*$X$137)</f>
        <v>2240</v>
      </c>
      <c r="AP129" s="222"/>
    </row>
    <row r="130" spans="1:45" x14ac:dyDescent="0.15">
      <c r="A130" s="251" t="s">
        <v>134</v>
      </c>
      <c r="B130" s="248">
        <f t="shared" si="3"/>
        <v>139</v>
      </c>
      <c r="C130" s="248">
        <f t="shared" si="3"/>
        <v>209</v>
      </c>
      <c r="D130" s="248">
        <f t="shared" si="3"/>
        <v>278</v>
      </c>
      <c r="E130" s="248">
        <f t="shared" si="3"/>
        <v>348</v>
      </c>
      <c r="F130" s="248">
        <f t="shared" si="3"/>
        <v>418</v>
      </c>
      <c r="G130" s="248">
        <f t="shared" si="3"/>
        <v>487</v>
      </c>
      <c r="H130" s="248">
        <f t="shared" si="3"/>
        <v>557</v>
      </c>
      <c r="I130" s="248">
        <f t="shared" si="3"/>
        <v>626</v>
      </c>
      <c r="J130" s="248">
        <f t="shared" si="3"/>
        <v>696</v>
      </c>
      <c r="K130" s="248">
        <f t="shared" si="3"/>
        <v>766</v>
      </c>
      <c r="L130" s="248">
        <f t="shared" si="3"/>
        <v>835</v>
      </c>
      <c r="M130" s="248">
        <f t="shared" si="3"/>
        <v>905</v>
      </c>
      <c r="N130" s="248">
        <f t="shared" si="3"/>
        <v>974</v>
      </c>
      <c r="O130" s="248">
        <f t="shared" si="3"/>
        <v>1044</v>
      </c>
      <c r="P130" s="248">
        <f t="shared" si="3"/>
        <v>1114</v>
      </c>
      <c r="Q130" s="248">
        <f t="shared" si="1"/>
        <v>1183</v>
      </c>
      <c r="R130" s="248">
        <f t="shared" si="1"/>
        <v>1253</v>
      </c>
      <c r="S130" s="248">
        <f t="shared" si="1"/>
        <v>1322</v>
      </c>
      <c r="T130" s="249">
        <f t="shared" si="1"/>
        <v>1392</v>
      </c>
      <c r="V130" s="239">
        <v>58</v>
      </c>
      <c r="W130" s="295">
        <f>IF($W$74*V130*$X$136&lt;50,50,$W$74*V130*$X$136)</f>
        <v>139.19999999999999</v>
      </c>
      <c r="X130" s="295">
        <f>IF($X$74*V130*$X$136&lt;50,50,$X$74*V130*$X$136)</f>
        <v>208.79999999999998</v>
      </c>
      <c r="Y130" s="295">
        <f>IF($Y$74*V130*$X$136&lt;50,50,$Y$74*V130*$X$136)</f>
        <v>278.39999999999998</v>
      </c>
      <c r="Z130" s="295">
        <f>IF($Z$74*V130*$X$136&lt;50,50,$Z$74*V130*$X$136)</f>
        <v>348</v>
      </c>
      <c r="AA130" s="295">
        <f>IF($AA$74*V130*$X$136&lt;50,50,$AA$74*V130*$X$136)</f>
        <v>417.59999999999997</v>
      </c>
      <c r="AB130" s="295">
        <f>IF($AB$74*V130*$X$136&lt;50,50,$AB$74*V130*$X$136)</f>
        <v>487.2</v>
      </c>
      <c r="AC130" s="295">
        <f>IF($AC$74*V130*$X$136&lt;50,50,$AC$74*V130*$X$136)</f>
        <v>556.79999999999995</v>
      </c>
      <c r="AD130" s="295">
        <f>IF($AD$74*V130*$X$136&lt;50,50,$AD$74*V130*$X$136)</f>
        <v>626.4</v>
      </c>
      <c r="AE130" s="295">
        <f>IF($AE$74*V130*$X$136&lt;50,50,$AE$74*V130*$X$136)</f>
        <v>696</v>
      </c>
      <c r="AF130" s="295">
        <f>IF($AF$74*V130*$X$136&lt;50,50,$AF$74*V130*$X$136)</f>
        <v>765.6</v>
      </c>
      <c r="AG130" s="295">
        <f>IF($AG$74*V130*$X$136&lt;50,50,$AG$74*V130*$X$136)</f>
        <v>835.19999999999993</v>
      </c>
      <c r="AH130" s="295">
        <f>IF($AH$74*V130*$X$136&lt;50,50,$AH$74*V130*$X$136)</f>
        <v>904.8</v>
      </c>
      <c r="AI130" s="295">
        <f>IF($AI$74*V130*$X$136&lt;50,50,$AI$74*V130*$X$136)</f>
        <v>974.4</v>
      </c>
      <c r="AJ130" s="295">
        <f>IF($AJ$74*V130*$X$136&lt;50,50,$AJ$74*V130*$X$136)</f>
        <v>1044</v>
      </c>
      <c r="AK130" s="295">
        <f>IF($AK$74*V130*$X$136&lt;50,50,$AK$74*V130*$X$136)</f>
        <v>1113.5999999999999</v>
      </c>
      <c r="AL130" s="295">
        <f>IF($AL$74*V130*$X$136&lt;50,50,$AL$74*V130*$X$136)</f>
        <v>1183.2</v>
      </c>
      <c r="AM130" s="295">
        <f>IF($AM$74*V130*$X$136&lt;50,50,$AM$74*V130*$X$136)</f>
        <v>1252.8</v>
      </c>
      <c r="AN130" s="295">
        <f>IF($AN$74*V130*$X$136&lt;50,50,$AN$74*V130*$X$136)</f>
        <v>1322.3999999999999</v>
      </c>
      <c r="AO130" s="295">
        <f>IF($AO$74*V130*$X$136&lt;50,50,$AO$74*V130*$X$136)</f>
        <v>1392</v>
      </c>
      <c r="AP130" s="222"/>
    </row>
    <row r="131" spans="1:45" x14ac:dyDescent="0.15">
      <c r="A131" s="244">
        <v>1450</v>
      </c>
      <c r="B131" s="245">
        <f t="shared" si="3"/>
        <v>232</v>
      </c>
      <c r="C131" s="245">
        <f t="shared" si="3"/>
        <v>348</v>
      </c>
      <c r="D131" s="245">
        <f t="shared" si="3"/>
        <v>464</v>
      </c>
      <c r="E131" s="245">
        <f t="shared" si="3"/>
        <v>580</v>
      </c>
      <c r="F131" s="245">
        <f t="shared" si="3"/>
        <v>696</v>
      </c>
      <c r="G131" s="245">
        <f t="shared" si="3"/>
        <v>812</v>
      </c>
      <c r="H131" s="245">
        <f t="shared" si="3"/>
        <v>928</v>
      </c>
      <c r="I131" s="245">
        <f t="shared" si="3"/>
        <v>1044</v>
      </c>
      <c r="J131" s="245">
        <f t="shared" si="3"/>
        <v>1160</v>
      </c>
      <c r="K131" s="245">
        <f t="shared" si="3"/>
        <v>1276</v>
      </c>
      <c r="L131" s="245">
        <f t="shared" si="3"/>
        <v>1392</v>
      </c>
      <c r="M131" s="245">
        <f t="shared" si="3"/>
        <v>1508</v>
      </c>
      <c r="N131" s="245">
        <f t="shared" si="3"/>
        <v>1624</v>
      </c>
      <c r="O131" s="245">
        <f t="shared" si="3"/>
        <v>1740</v>
      </c>
      <c r="P131" s="245">
        <f t="shared" si="3"/>
        <v>1856</v>
      </c>
      <c r="Q131" s="245">
        <f t="shared" si="1"/>
        <v>1972</v>
      </c>
      <c r="R131" s="245">
        <f t="shared" si="1"/>
        <v>2088</v>
      </c>
      <c r="S131" s="245">
        <f t="shared" si="1"/>
        <v>2204</v>
      </c>
      <c r="T131" s="246">
        <f t="shared" si="1"/>
        <v>2320</v>
      </c>
      <c r="V131" s="239">
        <v>1450</v>
      </c>
      <c r="W131" s="295">
        <f>IF($W$74*V130*$X$137&lt;50,50,$W$74*V130*$X$137)</f>
        <v>232</v>
      </c>
      <c r="X131" s="295">
        <f>IF($X$74*V130*$X$137&lt;50,50,$X$74*V130*$X$137)</f>
        <v>348</v>
      </c>
      <c r="Y131" s="295">
        <f>IF($Y$74*V130*$X$137&lt;50,50,$Y$74*V130*$X$137)</f>
        <v>464</v>
      </c>
      <c r="Z131" s="295">
        <f>IF($Z$74*V130*$X$137&lt;50,50,$Z$74*V130*$X$137)</f>
        <v>580</v>
      </c>
      <c r="AA131" s="295">
        <f>IF($AA$74*V130*$X$137&lt;50,50,$AA$74*V130*$X$137)</f>
        <v>696</v>
      </c>
      <c r="AB131" s="295">
        <f>IF($AB$74*V130*$X$137&lt;50,50,$AB$74*V130*$X$137)</f>
        <v>812</v>
      </c>
      <c r="AC131" s="295">
        <f>IF($AC$74*V130*$X$137&lt;50,50,$AC$74*V130*$X$137)</f>
        <v>928</v>
      </c>
      <c r="AD131" s="295">
        <f>IF($AD$74*V130*$X$137&lt;50,50,$AD$74*V130*$X$137)</f>
        <v>1044</v>
      </c>
      <c r="AE131" s="295">
        <f>IF($AE$74*V130*$X$137&lt;50,50,$AE$74*V130*$X$137)</f>
        <v>1160</v>
      </c>
      <c r="AF131" s="295">
        <f>IF($AF$74*V130*$X$137&lt;50,50,$AF$74*V130*$X$137)</f>
        <v>1276</v>
      </c>
      <c r="AG131" s="295">
        <f>IF($AG$74*V130*$X$137&lt;50,50,$AG$74*V130*$X$137)</f>
        <v>1392</v>
      </c>
      <c r="AH131" s="295">
        <f>IF($AH$74*V130*$X$137&lt;50,50,$AH$74*V130*$X$137)</f>
        <v>1508</v>
      </c>
      <c r="AI131" s="295">
        <f>IF($AI$74*V130*$X$137&lt;50,50,$AI$74*V130*$X$137)</f>
        <v>1624</v>
      </c>
      <c r="AJ131" s="295">
        <f>IF($AJ$74*V130*$X$137&lt;50,50,$AJ$74*V130*$X$137)</f>
        <v>1740</v>
      </c>
      <c r="AK131" s="295">
        <f>IF($AK$74*V130*$X$137&lt;50,50,$AK$74*V130*$X$137)</f>
        <v>1856</v>
      </c>
      <c r="AL131" s="295">
        <f>IF($AL$74*V130*$X$137&lt;50,50,$AL$74*V130*$X$137)</f>
        <v>1972</v>
      </c>
      <c r="AM131" s="295">
        <f>IF($AM$74*V130*$X$137&lt;50,50,$AM$74*V130*$X$137)</f>
        <v>2088</v>
      </c>
      <c r="AN131" s="295">
        <f>IF($AN$74*V130*$X$137&lt;50,50,$AN$74*V130*$X$137)</f>
        <v>2204</v>
      </c>
      <c r="AO131" s="295">
        <f>IF($AO$74*V130*$X$137&lt;50,50,$AO$74*V130*$X$137)</f>
        <v>2320</v>
      </c>
      <c r="AP131" s="222"/>
    </row>
    <row r="132" spans="1:45" x14ac:dyDescent="0.15">
      <c r="A132" s="251" t="s">
        <v>135</v>
      </c>
      <c r="B132" s="248">
        <f t="shared" si="3"/>
        <v>144</v>
      </c>
      <c r="C132" s="248">
        <f t="shared" si="3"/>
        <v>216</v>
      </c>
      <c r="D132" s="248">
        <f t="shared" si="3"/>
        <v>288</v>
      </c>
      <c r="E132" s="248">
        <f t="shared" si="3"/>
        <v>360</v>
      </c>
      <c r="F132" s="248">
        <f t="shared" si="3"/>
        <v>432</v>
      </c>
      <c r="G132" s="248">
        <f t="shared" si="3"/>
        <v>504</v>
      </c>
      <c r="H132" s="248">
        <f t="shared" si="3"/>
        <v>576</v>
      </c>
      <c r="I132" s="248">
        <f t="shared" si="3"/>
        <v>648</v>
      </c>
      <c r="J132" s="248">
        <f t="shared" si="3"/>
        <v>720</v>
      </c>
      <c r="K132" s="248">
        <f t="shared" si="3"/>
        <v>792</v>
      </c>
      <c r="L132" s="248">
        <f t="shared" si="3"/>
        <v>864</v>
      </c>
      <c r="M132" s="248">
        <f t="shared" si="3"/>
        <v>936</v>
      </c>
      <c r="N132" s="248">
        <f t="shared" si="3"/>
        <v>1008</v>
      </c>
      <c r="O132" s="248">
        <f t="shared" si="3"/>
        <v>1080</v>
      </c>
      <c r="P132" s="248">
        <f t="shared" si="3"/>
        <v>1152</v>
      </c>
      <c r="Q132" s="248">
        <f t="shared" si="1"/>
        <v>1224</v>
      </c>
      <c r="R132" s="248">
        <f t="shared" si="1"/>
        <v>1296</v>
      </c>
      <c r="S132" s="248">
        <f t="shared" si="1"/>
        <v>1368</v>
      </c>
      <c r="T132" s="249">
        <f t="shared" si="1"/>
        <v>1440</v>
      </c>
      <c r="V132" s="239">
        <v>60</v>
      </c>
      <c r="W132" s="295">
        <f>IF($W$74*V132*$X$136&lt;50,50,$W$74*V132*$X$136)</f>
        <v>144</v>
      </c>
      <c r="X132" s="295">
        <f>IF($X$74*V132*$X$136&lt;50,50,$X$74*V132*$X$136)</f>
        <v>216</v>
      </c>
      <c r="Y132" s="295">
        <f>IF($Y$74*V132*$X$136&lt;50,50,$Y$74*V132*$X$136)</f>
        <v>288</v>
      </c>
      <c r="Z132" s="295">
        <f>IF($Z$74*V132*$X$136&lt;50,50,$Z$74*V132*$X$136)</f>
        <v>360</v>
      </c>
      <c r="AA132" s="295">
        <f>IF($AA$74*V132*$X$136&lt;50,50,$AA$74*V132*$X$136)</f>
        <v>432</v>
      </c>
      <c r="AB132" s="295">
        <f>IF($AB$74*V132*$X$136&lt;50,50,$AB$74*V132*$X$136)</f>
        <v>504</v>
      </c>
      <c r="AC132" s="295">
        <f>IF($AC$74*V132*$X$136&lt;50,50,$AC$74*V132*$X$136)</f>
        <v>576</v>
      </c>
      <c r="AD132" s="295">
        <f>IF($AD$74*V132*$X$136&lt;50,50,$AD$74*V132*$X$136)</f>
        <v>648</v>
      </c>
      <c r="AE132" s="295">
        <f>IF($AE$74*V132*$X$136&lt;50,50,$AE$74*V132*$X$136)</f>
        <v>720</v>
      </c>
      <c r="AF132" s="295">
        <f>IF($AF$74*V132*$X$136&lt;50,50,$AF$74*V132*$X$136)</f>
        <v>792</v>
      </c>
      <c r="AG132" s="295">
        <f>IF($AG$74*V132*$X$136&lt;50,50,$AG$74*V132*$X$136)</f>
        <v>864</v>
      </c>
      <c r="AH132" s="295">
        <f>IF($AH$74*V132*$X$136&lt;50,50,$AH$74*V132*$X$136)</f>
        <v>936</v>
      </c>
      <c r="AI132" s="295">
        <f>IF($AI$74*V132*$X$136&lt;50,50,$AI$74*V132*$X$136)</f>
        <v>1008</v>
      </c>
      <c r="AJ132" s="295">
        <f>IF($AJ$74*V132*$X$136&lt;50,50,$AJ$74*V132*$X$136)</f>
        <v>1080</v>
      </c>
      <c r="AK132" s="295">
        <f>IF($AK$74*V132*$X$136&lt;50,50,$AK$74*V132*$X$136)</f>
        <v>1152</v>
      </c>
      <c r="AL132" s="295">
        <f>IF($AL$74*V132*$X$136&lt;50,50,$AL$74*V132*$X$136)</f>
        <v>1224</v>
      </c>
      <c r="AM132" s="295">
        <f>IF($AM$74*V132*$X$136&lt;50,50,$AM$74*V132*$X$136)</f>
        <v>1296</v>
      </c>
      <c r="AN132" s="295">
        <f>IF($AN$74*V132*$X$136&lt;50,50,$AN$74*V132*$X$136)</f>
        <v>1368</v>
      </c>
      <c r="AO132" s="295">
        <f>IF($AO$74*V132*$X$136&lt;50,50,$AO$74*V132*$X$136)</f>
        <v>1440</v>
      </c>
      <c r="AP132" s="222"/>
    </row>
    <row r="133" spans="1:45" ht="13" thickBot="1" x14ac:dyDescent="0.2">
      <c r="A133" s="240">
        <v>1500</v>
      </c>
      <c r="B133" s="252">
        <f t="shared" si="3"/>
        <v>240</v>
      </c>
      <c r="C133" s="252">
        <f t="shared" si="3"/>
        <v>360</v>
      </c>
      <c r="D133" s="252">
        <f t="shared" si="3"/>
        <v>480</v>
      </c>
      <c r="E133" s="252">
        <f t="shared" si="3"/>
        <v>600</v>
      </c>
      <c r="F133" s="252">
        <f t="shared" si="3"/>
        <v>720</v>
      </c>
      <c r="G133" s="252">
        <f t="shared" si="3"/>
        <v>840</v>
      </c>
      <c r="H133" s="252">
        <f t="shared" si="3"/>
        <v>960</v>
      </c>
      <c r="I133" s="252">
        <f t="shared" si="3"/>
        <v>1080</v>
      </c>
      <c r="J133" s="252">
        <f t="shared" si="3"/>
        <v>1200</v>
      </c>
      <c r="K133" s="252">
        <f t="shared" si="3"/>
        <v>1320</v>
      </c>
      <c r="L133" s="252">
        <f t="shared" si="3"/>
        <v>1440</v>
      </c>
      <c r="M133" s="252">
        <f t="shared" si="3"/>
        <v>1560</v>
      </c>
      <c r="N133" s="252">
        <f t="shared" si="3"/>
        <v>1680</v>
      </c>
      <c r="O133" s="252">
        <f t="shared" si="3"/>
        <v>1800</v>
      </c>
      <c r="P133" s="252">
        <f t="shared" si="3"/>
        <v>1920</v>
      </c>
      <c r="Q133" s="252">
        <f t="shared" si="1"/>
        <v>2040</v>
      </c>
      <c r="R133" s="252">
        <f t="shared" si="1"/>
        <v>2160</v>
      </c>
      <c r="S133" s="252">
        <f t="shared" si="1"/>
        <v>2280</v>
      </c>
      <c r="T133" s="253">
        <f t="shared" si="1"/>
        <v>2400</v>
      </c>
      <c r="V133" s="239">
        <v>1500</v>
      </c>
      <c r="W133" s="295">
        <f>IF($W$74*V132*$X$137&lt;50,50,$W$74*V132*$X$137)</f>
        <v>240</v>
      </c>
      <c r="X133" s="295">
        <f>IF($X$74*V132*$X$137&lt;50,50,$X$74*V132*$X$137)</f>
        <v>360</v>
      </c>
      <c r="Y133" s="295">
        <f>IF($Y$74*V132*$X$137&lt;50,50,$Y$74*V132*$X$137)</f>
        <v>480</v>
      </c>
      <c r="Z133" s="295">
        <f>IF($Z$74*V132*$X$137&lt;50,50,$Z$74*V132*$X$137)</f>
        <v>600</v>
      </c>
      <c r="AA133" s="295">
        <f>IF($AA$74*V132*$X$137&lt;50,50,$AA$74*V132*$X$137)</f>
        <v>720</v>
      </c>
      <c r="AB133" s="295">
        <f>IF($AB$74*V132*$X$137&lt;50,50,$AB$74*V132*$X$137)</f>
        <v>840</v>
      </c>
      <c r="AC133" s="295">
        <f>IF($AC$74*V132*$X$137&lt;50,50,$AC$74*V132*$X$137)</f>
        <v>960</v>
      </c>
      <c r="AD133" s="295">
        <f>IF($AD$74*V132*$X$137&lt;50,50,$AD$74*V132*$X$137)</f>
        <v>1080</v>
      </c>
      <c r="AE133" s="295">
        <f>IF($AE$74*V132*$X$137&lt;50,50,$AE$74*V132*$X$137)</f>
        <v>1200</v>
      </c>
      <c r="AF133" s="295">
        <f>IF($AF$74*V132*$X$137&lt;50,50,$AF$74*V132*$X$137)</f>
        <v>1320</v>
      </c>
      <c r="AG133" s="295">
        <f>IF($AG$74*V132*$X$137&lt;50,50,$AG$74*V132*$X$137)</f>
        <v>1440</v>
      </c>
      <c r="AH133" s="295">
        <f>IF($AH$74*V132*$X$137&lt;50,50,$AH$74*V132*$X$137)</f>
        <v>1560</v>
      </c>
      <c r="AI133" s="295">
        <f>IF($AI$74*V132*$X$137&lt;50,50,$AI$74*V132*$X$137)</f>
        <v>1680</v>
      </c>
      <c r="AJ133" s="295">
        <f>IF($AJ$74*V132*$X$137&lt;50,50,$AJ$74*V132*$X$137)</f>
        <v>1800</v>
      </c>
      <c r="AK133" s="295">
        <f>IF($AK$74*V132*$X$137&lt;50,50,$AK$74*V132*$X$137)</f>
        <v>1920</v>
      </c>
      <c r="AL133" s="295">
        <f>IF($AL$74*V132*$X$137&lt;50,50,$AL$74*V132*$X$137)</f>
        <v>2040</v>
      </c>
      <c r="AM133" s="295">
        <f>IF($AM$74*V132*$X$137&lt;50,50,$AM$74*V132*$X$137)</f>
        <v>2160</v>
      </c>
      <c r="AN133" s="295">
        <f>IF($AN$74*V132*$X$137&lt;50,50,$AN$74*V132*$X$137)</f>
        <v>2280</v>
      </c>
      <c r="AO133" s="295">
        <f>IF($AO$74*V132*$X$137&lt;50,50,$AO$74*V132*$X$137)</f>
        <v>2400</v>
      </c>
      <c r="AP133" s="222"/>
    </row>
    <row r="134" spans="1:45" x14ac:dyDescent="0.15">
      <c r="W134" s="302"/>
      <c r="X134" s="302"/>
      <c r="Y134" s="302"/>
      <c r="Z134" s="302"/>
      <c r="AA134" s="302"/>
      <c r="AB134" s="302"/>
      <c r="AC134" s="302"/>
      <c r="AD134" s="302"/>
      <c r="AE134" s="302"/>
      <c r="AF134" s="302"/>
      <c r="AG134" s="302"/>
      <c r="AH134" s="302"/>
      <c r="AI134" s="302"/>
      <c r="AJ134" s="302"/>
      <c r="AK134" s="302"/>
      <c r="AL134" s="302"/>
      <c r="AM134" s="302"/>
      <c r="AN134" s="302"/>
      <c r="AO134" s="302"/>
    </row>
    <row r="135" spans="1:45" x14ac:dyDescent="0.15"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L135" s="302"/>
      <c r="AM135" s="302"/>
      <c r="AN135" s="302"/>
      <c r="AO135" s="302"/>
      <c r="AS135" s="221" t="s">
        <v>164</v>
      </c>
    </row>
    <row r="136" spans="1:45" x14ac:dyDescent="0.15">
      <c r="W136" s="221" t="s">
        <v>217</v>
      </c>
      <c r="X136" s="221">
        <v>0.6</v>
      </c>
    </row>
    <row r="137" spans="1:45" x14ac:dyDescent="0.15"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W137" s="221" t="s">
        <v>218</v>
      </c>
      <c r="X137" s="221">
        <v>1</v>
      </c>
    </row>
    <row r="140" spans="1:45" x14ac:dyDescent="0.15"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</row>
    <row r="142" spans="1:45" x14ac:dyDescent="0.15">
      <c r="A142" s="227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AE10D-9149-1247-8609-755AF2F771ED}">
  <sheetPr>
    <tabColor theme="3" tint="0.79998168889431442"/>
  </sheetPr>
  <dimension ref="A1:AS143"/>
  <sheetViews>
    <sheetView showGridLines="0" topLeftCell="A51" zoomScaleNormal="100" workbookViewId="0">
      <selection activeCell="X68" sqref="X68"/>
    </sheetView>
  </sheetViews>
  <sheetFormatPr baseColWidth="10" defaultColWidth="9" defaultRowHeight="12" x14ac:dyDescent="0.15"/>
  <cols>
    <col min="1" max="2" width="4.6640625" style="229" customWidth="1"/>
    <col min="3" max="20" width="4.6640625" style="221" customWidth="1"/>
    <col min="21" max="21" width="4.6640625" style="222" customWidth="1"/>
    <col min="22" max="47" width="4.6640625" style="221" customWidth="1"/>
    <col min="48" max="16384" width="9" style="221"/>
  </cols>
  <sheetData>
    <row r="1" spans="1:45" s="222" customFormat="1" x14ac:dyDescent="0.15">
      <c r="A1" s="219"/>
      <c r="B1" s="219"/>
      <c r="C1" s="220"/>
      <c r="D1" s="220"/>
      <c r="E1" s="220"/>
      <c r="F1" s="221"/>
      <c r="T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</row>
    <row r="2" spans="1:45" s="222" customFormat="1" ht="13" x14ac:dyDescent="0.15">
      <c r="A2" s="219"/>
      <c r="B2" s="219"/>
      <c r="C2" s="220"/>
      <c r="D2" s="220"/>
      <c r="E2" s="220"/>
      <c r="F2" s="221"/>
      <c r="G2" s="223" t="s">
        <v>159</v>
      </c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5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</row>
    <row r="3" spans="1:45" s="222" customFormat="1" x14ac:dyDescent="0.15">
      <c r="A3" s="219"/>
      <c r="B3" s="219"/>
      <c r="C3" s="220"/>
      <c r="D3" s="220"/>
      <c r="E3" s="220"/>
      <c r="F3" s="221"/>
      <c r="G3" s="224"/>
      <c r="H3" s="225"/>
      <c r="I3" s="225"/>
      <c r="J3" s="225"/>
      <c r="K3" s="225"/>
      <c r="L3" s="225"/>
      <c r="M3" s="225"/>
      <c r="N3" s="226"/>
      <c r="P3" s="224"/>
      <c r="Q3" s="224"/>
      <c r="R3" s="225"/>
      <c r="S3" s="225"/>
      <c r="T3" s="225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</row>
    <row r="4" spans="1:45" s="222" customFormat="1" x14ac:dyDescent="0.15">
      <c r="A4" s="219"/>
      <c r="B4" s="219"/>
      <c r="C4" s="220"/>
      <c r="D4" s="220"/>
      <c r="E4" s="220"/>
      <c r="F4" s="228"/>
      <c r="G4" s="224" t="s">
        <v>304</v>
      </c>
      <c r="H4" s="225"/>
      <c r="I4" s="225"/>
      <c r="J4" s="225"/>
      <c r="K4" s="225"/>
      <c r="L4" s="225"/>
      <c r="M4" s="225"/>
      <c r="N4" s="226"/>
      <c r="P4" s="226" t="s">
        <v>233</v>
      </c>
      <c r="Q4" s="224" t="s">
        <v>349</v>
      </c>
      <c r="R4" s="225"/>
      <c r="S4" s="225"/>
      <c r="T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</row>
    <row r="5" spans="1:45" x14ac:dyDescent="0.15">
      <c r="G5" s="224" t="s">
        <v>305</v>
      </c>
      <c r="H5" s="225"/>
      <c r="I5" s="225"/>
      <c r="J5" s="225"/>
      <c r="K5" s="225"/>
      <c r="L5" s="225"/>
      <c r="M5" s="225"/>
      <c r="O5" s="222"/>
      <c r="P5" s="224"/>
    </row>
    <row r="6" spans="1:45" s="222" customFormat="1" x14ac:dyDescent="0.15">
      <c r="A6" s="229"/>
      <c r="B6" s="229"/>
      <c r="C6" s="221"/>
      <c r="D6" s="221"/>
      <c r="E6" s="221"/>
      <c r="F6" s="221"/>
      <c r="G6" s="224"/>
      <c r="H6" s="225"/>
      <c r="I6" s="225"/>
      <c r="J6" s="225"/>
      <c r="K6" s="225"/>
      <c r="L6" s="225"/>
      <c r="M6" s="225"/>
      <c r="P6" s="224"/>
      <c r="Q6" s="221"/>
      <c r="R6" s="221"/>
      <c r="S6" s="221"/>
      <c r="T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</row>
    <row r="7" spans="1:45" s="222" customFormat="1" x14ac:dyDescent="0.15">
      <c r="A7" s="229"/>
      <c r="B7" s="229"/>
      <c r="C7" s="221"/>
      <c r="D7" s="221"/>
      <c r="E7" s="221"/>
      <c r="F7" s="221"/>
      <c r="G7" s="224"/>
      <c r="H7" s="225"/>
      <c r="I7" s="225"/>
      <c r="J7" s="225"/>
      <c r="K7" s="225"/>
      <c r="L7" s="225"/>
      <c r="M7" s="225"/>
      <c r="P7" s="224"/>
      <c r="Q7" s="221"/>
      <c r="R7" s="221"/>
      <c r="S7" s="221"/>
      <c r="T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21"/>
      <c r="AL7" s="221"/>
      <c r="AM7" s="221"/>
      <c r="AN7" s="221"/>
      <c r="AO7" s="221"/>
      <c r="AP7" s="221"/>
      <c r="AQ7" s="221"/>
      <c r="AR7" s="221"/>
      <c r="AS7" s="221"/>
    </row>
    <row r="8" spans="1:45" s="222" customFormat="1" x14ac:dyDescent="0.15">
      <c r="A8" s="390" t="s">
        <v>0</v>
      </c>
      <c r="B8" s="269" t="s">
        <v>28</v>
      </c>
      <c r="C8" s="390" t="s">
        <v>1</v>
      </c>
      <c r="D8" s="390" t="s">
        <v>2</v>
      </c>
      <c r="E8" s="390" t="s">
        <v>3</v>
      </c>
      <c r="F8" s="269" t="s">
        <v>4</v>
      </c>
      <c r="G8" s="390" t="s">
        <v>5</v>
      </c>
      <c r="H8" s="390" t="s">
        <v>6</v>
      </c>
      <c r="I8" s="390" t="s">
        <v>7</v>
      </c>
      <c r="J8" s="390" t="s">
        <v>8</v>
      </c>
      <c r="K8" s="269" t="s">
        <v>9</v>
      </c>
      <c r="L8" s="390" t="s">
        <v>10</v>
      </c>
      <c r="M8" s="390" t="s">
        <v>11</v>
      </c>
      <c r="N8" s="390" t="s">
        <v>12</v>
      </c>
      <c r="O8" s="390" t="s">
        <v>13</v>
      </c>
      <c r="P8" s="390" t="s">
        <v>14</v>
      </c>
      <c r="Q8" s="390" t="s">
        <v>15</v>
      </c>
      <c r="R8" s="390" t="s">
        <v>16</v>
      </c>
      <c r="S8" s="269" t="s">
        <v>17</v>
      </c>
      <c r="T8" s="390" t="s">
        <v>18</v>
      </c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</row>
    <row r="9" spans="1:45" s="222" customFormat="1" ht="13.25" customHeight="1" x14ac:dyDescent="0.15">
      <c r="A9" s="270"/>
      <c r="B9" s="271">
        <v>100</v>
      </c>
      <c r="C9" s="270">
        <v>150</v>
      </c>
      <c r="D9" s="270">
        <v>200</v>
      </c>
      <c r="E9" s="270">
        <v>250</v>
      </c>
      <c r="F9" s="271">
        <v>300</v>
      </c>
      <c r="G9" s="270">
        <v>350</v>
      </c>
      <c r="H9" s="270">
        <v>400</v>
      </c>
      <c r="I9" s="270">
        <v>450</v>
      </c>
      <c r="J9" s="270">
        <v>500</v>
      </c>
      <c r="K9" s="271">
        <v>550</v>
      </c>
      <c r="L9" s="270">
        <v>600</v>
      </c>
      <c r="M9" s="270">
        <v>650</v>
      </c>
      <c r="N9" s="270">
        <v>700</v>
      </c>
      <c r="O9" s="270">
        <v>750</v>
      </c>
      <c r="P9" s="270">
        <v>800</v>
      </c>
      <c r="Q9" s="270">
        <v>850</v>
      </c>
      <c r="R9" s="270">
        <v>900</v>
      </c>
      <c r="S9" s="271">
        <v>950</v>
      </c>
      <c r="T9" s="270">
        <v>1000</v>
      </c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</row>
    <row r="10" spans="1:45" s="222" customFormat="1" x14ac:dyDescent="0.15">
      <c r="A10" s="272" t="s">
        <v>28</v>
      </c>
      <c r="B10" s="304">
        <v>200</v>
      </c>
      <c r="C10" s="305"/>
      <c r="D10" s="306"/>
      <c r="E10" s="307"/>
      <c r="F10" s="305"/>
      <c r="G10" s="306"/>
      <c r="H10" s="307"/>
      <c r="I10" s="305"/>
      <c r="J10" s="306"/>
      <c r="K10" s="307"/>
      <c r="L10" s="305"/>
      <c r="M10" s="306"/>
      <c r="N10" s="307"/>
      <c r="O10" s="305"/>
      <c r="P10" s="306"/>
      <c r="Q10" s="307"/>
      <c r="R10" s="305"/>
      <c r="S10" s="304"/>
      <c r="T10" s="305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</row>
    <row r="11" spans="1:45" s="222" customFormat="1" x14ac:dyDescent="0.15">
      <c r="A11" s="272">
        <v>100</v>
      </c>
      <c r="B11" s="308"/>
      <c r="C11" s="309"/>
      <c r="D11" s="310"/>
      <c r="E11" s="311"/>
      <c r="F11" s="309"/>
      <c r="G11" s="310"/>
      <c r="H11" s="311"/>
      <c r="I11" s="309"/>
      <c r="J11" s="310"/>
      <c r="K11" s="311"/>
      <c r="L11" s="309"/>
      <c r="M11" s="310"/>
      <c r="N11" s="311"/>
      <c r="O11" s="309"/>
      <c r="P11" s="310"/>
      <c r="Q11" s="311"/>
      <c r="R11" s="309"/>
      <c r="S11" s="308"/>
      <c r="T11" s="309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</row>
    <row r="12" spans="1:45" s="222" customFormat="1" x14ac:dyDescent="0.15">
      <c r="A12" s="390" t="s">
        <v>1</v>
      </c>
      <c r="B12" s="312">
        <v>200</v>
      </c>
      <c r="C12" s="313">
        <v>200</v>
      </c>
      <c r="D12" s="314"/>
      <c r="E12" s="315"/>
      <c r="F12" s="313"/>
      <c r="G12" s="314"/>
      <c r="H12" s="315"/>
      <c r="I12" s="313"/>
      <c r="J12" s="314"/>
      <c r="K12" s="315"/>
      <c r="L12" s="313"/>
      <c r="M12" s="314"/>
      <c r="N12" s="315"/>
      <c r="O12" s="313"/>
      <c r="P12" s="314"/>
      <c r="Q12" s="315"/>
      <c r="R12" s="313"/>
      <c r="S12" s="312"/>
      <c r="T12" s="313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</row>
    <row r="13" spans="1:45" s="222" customFormat="1" x14ac:dyDescent="0.15">
      <c r="A13" s="270">
        <v>150</v>
      </c>
      <c r="B13" s="316"/>
      <c r="C13" s="317"/>
      <c r="D13" s="318"/>
      <c r="E13" s="319"/>
      <c r="F13" s="317"/>
      <c r="G13" s="318"/>
      <c r="H13" s="319"/>
      <c r="I13" s="317"/>
      <c r="J13" s="318"/>
      <c r="K13" s="319"/>
      <c r="L13" s="317"/>
      <c r="M13" s="318"/>
      <c r="N13" s="319"/>
      <c r="O13" s="317"/>
      <c r="P13" s="318"/>
      <c r="Q13" s="319"/>
      <c r="R13" s="317"/>
      <c r="S13" s="316"/>
      <c r="T13" s="317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</row>
    <row r="14" spans="1:45" s="222" customFormat="1" x14ac:dyDescent="0.15">
      <c r="A14" s="390" t="s">
        <v>2</v>
      </c>
      <c r="B14" s="320">
        <v>231</v>
      </c>
      <c r="C14" s="321">
        <v>231</v>
      </c>
      <c r="D14" s="322">
        <v>245</v>
      </c>
      <c r="E14" s="323"/>
      <c r="F14" s="321"/>
      <c r="G14" s="322"/>
      <c r="H14" s="323"/>
      <c r="I14" s="321"/>
      <c r="J14" s="322"/>
      <c r="K14" s="323"/>
      <c r="L14" s="321"/>
      <c r="M14" s="322"/>
      <c r="N14" s="323"/>
      <c r="O14" s="321"/>
      <c r="P14" s="322"/>
      <c r="Q14" s="323"/>
      <c r="R14" s="321"/>
      <c r="S14" s="320"/>
      <c r="T14" s="3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</row>
    <row r="15" spans="1:45" s="222" customFormat="1" x14ac:dyDescent="0.15">
      <c r="A15" s="270">
        <v>200</v>
      </c>
      <c r="B15" s="308"/>
      <c r="C15" s="309"/>
      <c r="D15" s="310"/>
      <c r="E15" s="311"/>
      <c r="F15" s="309"/>
      <c r="G15" s="310"/>
      <c r="H15" s="311"/>
      <c r="I15" s="309"/>
      <c r="J15" s="310"/>
      <c r="K15" s="311"/>
      <c r="L15" s="309"/>
      <c r="M15" s="310"/>
      <c r="N15" s="311"/>
      <c r="O15" s="309"/>
      <c r="P15" s="310"/>
      <c r="Q15" s="311"/>
      <c r="R15" s="309"/>
      <c r="S15" s="308"/>
      <c r="T15" s="309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</row>
    <row r="16" spans="1:45" s="222" customFormat="1" x14ac:dyDescent="0.15">
      <c r="A16" s="390" t="s">
        <v>3</v>
      </c>
      <c r="B16" s="312">
        <v>254</v>
      </c>
      <c r="C16" s="313">
        <v>254</v>
      </c>
      <c r="D16" s="314">
        <v>289</v>
      </c>
      <c r="E16" s="315">
        <v>299</v>
      </c>
      <c r="F16" s="313"/>
      <c r="G16" s="314"/>
      <c r="H16" s="315"/>
      <c r="I16" s="313"/>
      <c r="J16" s="314"/>
      <c r="K16" s="315"/>
      <c r="L16" s="313"/>
      <c r="M16" s="314"/>
      <c r="N16" s="315"/>
      <c r="O16" s="313"/>
      <c r="P16" s="314"/>
      <c r="Q16" s="315"/>
      <c r="R16" s="313"/>
      <c r="S16" s="312"/>
      <c r="T16" s="313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</row>
    <row r="17" spans="1:45" s="222" customFormat="1" x14ac:dyDescent="0.15">
      <c r="A17" s="270">
        <v>250</v>
      </c>
      <c r="B17" s="308"/>
      <c r="C17" s="309"/>
      <c r="D17" s="310"/>
      <c r="E17" s="311"/>
      <c r="F17" s="309"/>
      <c r="G17" s="310"/>
      <c r="H17" s="311"/>
      <c r="I17" s="309"/>
      <c r="J17" s="310"/>
      <c r="K17" s="311"/>
      <c r="L17" s="309"/>
      <c r="M17" s="310"/>
      <c r="N17" s="311"/>
      <c r="O17" s="309"/>
      <c r="P17" s="310"/>
      <c r="Q17" s="311"/>
      <c r="R17" s="309"/>
      <c r="S17" s="308"/>
      <c r="T17" s="309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</row>
    <row r="18" spans="1:45" s="222" customFormat="1" x14ac:dyDescent="0.15">
      <c r="A18" s="272" t="s">
        <v>4</v>
      </c>
      <c r="B18" s="312">
        <v>281</v>
      </c>
      <c r="C18" s="313">
        <v>281</v>
      </c>
      <c r="D18" s="314">
        <v>318</v>
      </c>
      <c r="E18" s="315">
        <v>338</v>
      </c>
      <c r="F18" s="313">
        <v>363</v>
      </c>
      <c r="G18" s="314"/>
      <c r="H18" s="315"/>
      <c r="I18" s="313"/>
      <c r="J18" s="314"/>
      <c r="K18" s="315"/>
      <c r="L18" s="313"/>
      <c r="M18" s="314"/>
      <c r="N18" s="315"/>
      <c r="O18" s="313"/>
      <c r="P18" s="314"/>
      <c r="Q18" s="315"/>
      <c r="R18" s="313"/>
      <c r="S18" s="312"/>
      <c r="T18" s="313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</row>
    <row r="19" spans="1:45" s="222" customFormat="1" x14ac:dyDescent="0.15">
      <c r="A19" s="270">
        <v>300</v>
      </c>
      <c r="B19" s="316"/>
      <c r="C19" s="317"/>
      <c r="D19" s="318"/>
      <c r="E19" s="319"/>
      <c r="F19" s="317"/>
      <c r="G19" s="318"/>
      <c r="H19" s="319"/>
      <c r="I19" s="317"/>
      <c r="J19" s="318"/>
      <c r="K19" s="319"/>
      <c r="L19" s="317"/>
      <c r="M19" s="318"/>
      <c r="N19" s="319"/>
      <c r="O19" s="317"/>
      <c r="P19" s="318"/>
      <c r="Q19" s="319"/>
      <c r="R19" s="317"/>
      <c r="S19" s="316"/>
      <c r="T19" s="317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</row>
    <row r="20" spans="1:45" s="222" customFormat="1" x14ac:dyDescent="0.15">
      <c r="A20" s="390" t="s">
        <v>5</v>
      </c>
      <c r="B20" s="320">
        <v>316</v>
      </c>
      <c r="C20" s="321">
        <v>316</v>
      </c>
      <c r="D20" s="322">
        <v>357</v>
      </c>
      <c r="E20" s="323">
        <v>378</v>
      </c>
      <c r="F20" s="321">
        <v>406</v>
      </c>
      <c r="G20" s="322">
        <v>465</v>
      </c>
      <c r="H20" s="323"/>
      <c r="I20" s="321"/>
      <c r="J20" s="322"/>
      <c r="K20" s="323"/>
      <c r="L20" s="321"/>
      <c r="M20" s="322"/>
      <c r="N20" s="323"/>
      <c r="O20" s="321"/>
      <c r="P20" s="322"/>
      <c r="Q20" s="323"/>
      <c r="R20" s="321"/>
      <c r="S20" s="320"/>
      <c r="T20" s="3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  <c r="AN20" s="221"/>
      <c r="AO20" s="221"/>
      <c r="AP20" s="221"/>
      <c r="AQ20" s="221"/>
      <c r="AR20" s="221"/>
      <c r="AS20" s="221"/>
    </row>
    <row r="21" spans="1:45" s="222" customFormat="1" x14ac:dyDescent="0.15">
      <c r="A21" s="270">
        <v>350</v>
      </c>
      <c r="B21" s="308"/>
      <c r="C21" s="309"/>
      <c r="D21" s="310"/>
      <c r="E21" s="311"/>
      <c r="F21" s="309"/>
      <c r="G21" s="310"/>
      <c r="H21" s="311"/>
      <c r="I21" s="309"/>
      <c r="J21" s="310"/>
      <c r="K21" s="311"/>
      <c r="L21" s="309"/>
      <c r="M21" s="310"/>
      <c r="N21" s="311"/>
      <c r="O21" s="309"/>
      <c r="P21" s="310"/>
      <c r="Q21" s="311"/>
      <c r="R21" s="309"/>
      <c r="S21" s="308"/>
      <c r="T21" s="309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  <c r="AN21" s="221"/>
      <c r="AO21" s="221"/>
      <c r="AP21" s="221"/>
      <c r="AQ21" s="221"/>
      <c r="AR21" s="221"/>
      <c r="AS21" s="221"/>
    </row>
    <row r="22" spans="1:45" s="222" customFormat="1" x14ac:dyDescent="0.15">
      <c r="A22" s="390" t="s">
        <v>6</v>
      </c>
      <c r="B22" s="312">
        <v>348</v>
      </c>
      <c r="C22" s="313">
        <v>348</v>
      </c>
      <c r="D22" s="314">
        <v>376</v>
      </c>
      <c r="E22" s="315">
        <v>418</v>
      </c>
      <c r="F22" s="313">
        <v>448</v>
      </c>
      <c r="G22" s="314">
        <v>513</v>
      </c>
      <c r="H22" s="315">
        <v>584</v>
      </c>
      <c r="I22" s="313"/>
      <c r="J22" s="314"/>
      <c r="K22" s="315"/>
      <c r="L22" s="313"/>
      <c r="M22" s="314"/>
      <c r="N22" s="315"/>
      <c r="O22" s="313"/>
      <c r="P22" s="314"/>
      <c r="Q22" s="315"/>
      <c r="R22" s="313"/>
      <c r="S22" s="312"/>
      <c r="T22" s="313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</row>
    <row r="23" spans="1:45" s="222" customFormat="1" x14ac:dyDescent="0.15">
      <c r="A23" s="270">
        <v>400</v>
      </c>
      <c r="B23" s="308"/>
      <c r="C23" s="309"/>
      <c r="D23" s="310"/>
      <c r="E23" s="311"/>
      <c r="F23" s="309"/>
      <c r="G23" s="310"/>
      <c r="H23" s="311"/>
      <c r="I23" s="309"/>
      <c r="J23" s="310"/>
      <c r="K23" s="311"/>
      <c r="L23" s="309"/>
      <c r="M23" s="310"/>
      <c r="N23" s="311"/>
      <c r="O23" s="309"/>
      <c r="P23" s="310"/>
      <c r="Q23" s="311"/>
      <c r="R23" s="309"/>
      <c r="S23" s="308"/>
      <c r="T23" s="309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</row>
    <row r="24" spans="1:45" s="222" customFormat="1" x14ac:dyDescent="0.15">
      <c r="A24" s="390" t="s">
        <v>7</v>
      </c>
      <c r="B24" s="312">
        <v>380</v>
      </c>
      <c r="C24" s="313">
        <v>380</v>
      </c>
      <c r="D24" s="314">
        <v>412</v>
      </c>
      <c r="E24" s="315">
        <v>458</v>
      </c>
      <c r="F24" s="313">
        <v>494</v>
      </c>
      <c r="G24" s="314">
        <v>564</v>
      </c>
      <c r="H24" s="315">
        <v>639</v>
      </c>
      <c r="I24" s="313">
        <v>724</v>
      </c>
      <c r="J24" s="314"/>
      <c r="K24" s="315"/>
      <c r="L24" s="313"/>
      <c r="M24" s="314"/>
      <c r="N24" s="315"/>
      <c r="O24" s="313"/>
      <c r="P24" s="314"/>
      <c r="Q24" s="315"/>
      <c r="R24" s="313"/>
      <c r="S24" s="312"/>
      <c r="T24" s="313"/>
      <c r="V24" s="221"/>
      <c r="W24" s="221"/>
      <c r="X24" s="221"/>
      <c r="Y24" s="221"/>
      <c r="Z24" s="221"/>
      <c r="AA24" s="220"/>
      <c r="AB24" s="220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</row>
    <row r="25" spans="1:45" s="222" customFormat="1" x14ac:dyDescent="0.15">
      <c r="A25" s="270">
        <v>450</v>
      </c>
      <c r="B25" s="316"/>
      <c r="C25" s="317"/>
      <c r="D25" s="318"/>
      <c r="E25" s="319"/>
      <c r="F25" s="317"/>
      <c r="G25" s="318"/>
      <c r="H25" s="319"/>
      <c r="I25" s="317"/>
      <c r="J25" s="318"/>
      <c r="K25" s="319"/>
      <c r="L25" s="317"/>
      <c r="M25" s="318"/>
      <c r="N25" s="319"/>
      <c r="O25" s="317"/>
      <c r="P25" s="318"/>
      <c r="Q25" s="319"/>
      <c r="R25" s="317"/>
      <c r="S25" s="316"/>
      <c r="T25" s="317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21"/>
      <c r="AR25" s="221"/>
      <c r="AS25" s="221"/>
    </row>
    <row r="26" spans="1:45" s="222" customFormat="1" x14ac:dyDescent="0.15">
      <c r="A26" s="390" t="s">
        <v>8</v>
      </c>
      <c r="B26" s="320">
        <v>415</v>
      </c>
      <c r="C26" s="321">
        <v>415</v>
      </c>
      <c r="D26" s="322">
        <v>447</v>
      </c>
      <c r="E26" s="323">
        <v>497</v>
      </c>
      <c r="F26" s="321">
        <v>525</v>
      </c>
      <c r="G26" s="322">
        <v>615</v>
      </c>
      <c r="H26" s="323">
        <v>695</v>
      </c>
      <c r="I26" s="321">
        <v>783</v>
      </c>
      <c r="J26" s="322">
        <v>900</v>
      </c>
      <c r="K26" s="323"/>
      <c r="L26" s="321"/>
      <c r="M26" s="322"/>
      <c r="N26" s="323"/>
      <c r="O26" s="321"/>
      <c r="P26" s="322"/>
      <c r="Q26" s="323"/>
      <c r="R26" s="321"/>
      <c r="S26" s="320"/>
      <c r="T26" s="3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21"/>
      <c r="AR26" s="221"/>
      <c r="AS26" s="221"/>
    </row>
    <row r="27" spans="1:45" s="222" customFormat="1" x14ac:dyDescent="0.15">
      <c r="A27" s="270">
        <v>500</v>
      </c>
      <c r="B27" s="308"/>
      <c r="C27" s="309"/>
      <c r="D27" s="310"/>
      <c r="E27" s="311"/>
      <c r="F27" s="309"/>
      <c r="G27" s="310"/>
      <c r="H27" s="311"/>
      <c r="I27" s="309"/>
      <c r="J27" s="310"/>
      <c r="K27" s="311"/>
      <c r="L27" s="309"/>
      <c r="M27" s="310"/>
      <c r="N27" s="311"/>
      <c r="O27" s="309"/>
      <c r="P27" s="310"/>
      <c r="Q27" s="311"/>
      <c r="R27" s="309"/>
      <c r="S27" s="308"/>
      <c r="T27" s="309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</row>
    <row r="28" spans="1:45" s="222" customFormat="1" x14ac:dyDescent="0.15">
      <c r="A28" s="272" t="s">
        <v>9</v>
      </c>
      <c r="B28" s="312">
        <v>426</v>
      </c>
      <c r="C28" s="313">
        <v>426</v>
      </c>
      <c r="D28" s="314">
        <v>503</v>
      </c>
      <c r="E28" s="315">
        <v>523</v>
      </c>
      <c r="F28" s="313">
        <v>567</v>
      </c>
      <c r="G28" s="314">
        <v>648</v>
      </c>
      <c r="H28" s="315">
        <v>737</v>
      </c>
      <c r="I28" s="313">
        <v>832</v>
      </c>
      <c r="J28" s="314">
        <v>977</v>
      </c>
      <c r="K28" s="315">
        <v>1059</v>
      </c>
      <c r="L28" s="313"/>
      <c r="M28" s="314"/>
      <c r="N28" s="315"/>
      <c r="O28" s="313"/>
      <c r="P28" s="314"/>
      <c r="Q28" s="315"/>
      <c r="R28" s="313"/>
      <c r="S28" s="312"/>
      <c r="T28" s="313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</row>
    <row r="29" spans="1:45" s="222" customFormat="1" x14ac:dyDescent="0.15">
      <c r="A29" s="270">
        <v>550</v>
      </c>
      <c r="B29" s="308"/>
      <c r="C29" s="309"/>
      <c r="D29" s="310"/>
      <c r="E29" s="311"/>
      <c r="F29" s="309"/>
      <c r="G29" s="310"/>
      <c r="H29" s="311"/>
      <c r="I29" s="309"/>
      <c r="J29" s="310"/>
      <c r="K29" s="311"/>
      <c r="L29" s="309"/>
      <c r="M29" s="310"/>
      <c r="N29" s="311"/>
      <c r="O29" s="309"/>
      <c r="P29" s="310"/>
      <c r="Q29" s="311"/>
      <c r="R29" s="309"/>
      <c r="S29" s="308"/>
      <c r="T29" s="309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  <c r="AN29" s="221"/>
      <c r="AO29" s="221"/>
      <c r="AP29" s="221"/>
      <c r="AQ29" s="221"/>
      <c r="AR29" s="221"/>
      <c r="AS29" s="221"/>
    </row>
    <row r="30" spans="1:45" s="222" customFormat="1" x14ac:dyDescent="0.15">
      <c r="A30" s="390" t="s">
        <v>10</v>
      </c>
      <c r="B30" s="312">
        <v>457</v>
      </c>
      <c r="C30" s="313">
        <v>457</v>
      </c>
      <c r="D30" s="314">
        <v>510</v>
      </c>
      <c r="E30" s="315">
        <v>558</v>
      </c>
      <c r="F30" s="313">
        <v>606</v>
      </c>
      <c r="G30" s="314">
        <v>695</v>
      </c>
      <c r="H30" s="315">
        <v>787</v>
      </c>
      <c r="I30" s="313">
        <v>892</v>
      </c>
      <c r="J30" s="314">
        <v>1002</v>
      </c>
      <c r="K30" s="315">
        <v>1103</v>
      </c>
      <c r="L30" s="313">
        <v>1179</v>
      </c>
      <c r="M30" s="314"/>
      <c r="N30" s="315"/>
      <c r="O30" s="313"/>
      <c r="P30" s="314"/>
      <c r="Q30" s="315"/>
      <c r="R30" s="313"/>
      <c r="S30" s="312"/>
      <c r="T30" s="313"/>
      <c r="U30" s="294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</row>
    <row r="31" spans="1:45" s="222" customFormat="1" x14ac:dyDescent="0.15">
      <c r="A31" s="270">
        <v>600</v>
      </c>
      <c r="B31" s="316"/>
      <c r="C31" s="317"/>
      <c r="D31" s="318"/>
      <c r="E31" s="319"/>
      <c r="F31" s="317"/>
      <c r="G31" s="318"/>
      <c r="H31" s="319"/>
      <c r="I31" s="317"/>
      <c r="J31" s="318"/>
      <c r="K31" s="319"/>
      <c r="L31" s="317"/>
      <c r="M31" s="318"/>
      <c r="N31" s="319"/>
      <c r="O31" s="317"/>
      <c r="P31" s="318"/>
      <c r="Q31" s="319"/>
      <c r="R31" s="317"/>
      <c r="S31" s="316"/>
      <c r="T31" s="317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</row>
    <row r="32" spans="1:45" s="222" customFormat="1" x14ac:dyDescent="0.15">
      <c r="A32" s="390" t="s">
        <v>11</v>
      </c>
      <c r="B32" s="320">
        <v>486</v>
      </c>
      <c r="C32" s="321">
        <v>486</v>
      </c>
      <c r="D32" s="322">
        <v>538</v>
      </c>
      <c r="E32" s="323">
        <v>595</v>
      </c>
      <c r="F32" s="321">
        <v>650</v>
      </c>
      <c r="G32" s="322">
        <v>741</v>
      </c>
      <c r="H32" s="323">
        <v>840</v>
      </c>
      <c r="I32" s="321">
        <v>951</v>
      </c>
      <c r="J32" s="322">
        <v>1069</v>
      </c>
      <c r="K32" s="323">
        <v>1163</v>
      </c>
      <c r="L32" s="321">
        <v>1253</v>
      </c>
      <c r="M32" s="322">
        <v>1353</v>
      </c>
      <c r="N32" s="323"/>
      <c r="O32" s="321"/>
      <c r="P32" s="322"/>
      <c r="Q32" s="323"/>
      <c r="R32" s="321"/>
      <c r="S32" s="320"/>
      <c r="T32" s="321"/>
      <c r="U32" s="294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</row>
    <row r="33" spans="1:45" s="222" customFormat="1" x14ac:dyDescent="0.15">
      <c r="A33" s="270">
        <v>650</v>
      </c>
      <c r="B33" s="308"/>
      <c r="C33" s="309"/>
      <c r="D33" s="310"/>
      <c r="E33" s="311"/>
      <c r="F33" s="309"/>
      <c r="G33" s="310"/>
      <c r="H33" s="311"/>
      <c r="I33" s="309"/>
      <c r="J33" s="310"/>
      <c r="K33" s="311"/>
      <c r="L33" s="309"/>
      <c r="M33" s="310"/>
      <c r="N33" s="311"/>
      <c r="O33" s="309"/>
      <c r="P33" s="310"/>
      <c r="Q33" s="311"/>
      <c r="R33" s="309"/>
      <c r="S33" s="308"/>
      <c r="T33" s="309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</row>
    <row r="34" spans="1:45" s="222" customFormat="1" x14ac:dyDescent="0.15">
      <c r="A34" s="390" t="s">
        <v>12</v>
      </c>
      <c r="B34" s="312">
        <v>515</v>
      </c>
      <c r="C34" s="313">
        <v>515</v>
      </c>
      <c r="D34" s="314">
        <v>570</v>
      </c>
      <c r="E34" s="315">
        <v>632</v>
      </c>
      <c r="F34" s="313">
        <v>689</v>
      </c>
      <c r="G34" s="314">
        <v>786</v>
      </c>
      <c r="H34" s="315">
        <v>892</v>
      </c>
      <c r="I34" s="313">
        <v>1009</v>
      </c>
      <c r="J34" s="314">
        <v>1134</v>
      </c>
      <c r="K34" s="315">
        <v>1214</v>
      </c>
      <c r="L34" s="313">
        <v>1327</v>
      </c>
      <c r="M34" s="314">
        <v>1436</v>
      </c>
      <c r="N34" s="315">
        <v>1546</v>
      </c>
      <c r="O34" s="313"/>
      <c r="P34" s="314"/>
      <c r="Q34" s="315"/>
      <c r="R34" s="313"/>
      <c r="S34" s="312"/>
      <c r="T34" s="313"/>
      <c r="U34" s="294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</row>
    <row r="35" spans="1:45" s="222" customFormat="1" x14ac:dyDescent="0.15">
      <c r="A35" s="270">
        <v>700</v>
      </c>
      <c r="B35" s="308"/>
      <c r="C35" s="309"/>
      <c r="D35" s="310"/>
      <c r="E35" s="311"/>
      <c r="F35" s="309"/>
      <c r="G35" s="310"/>
      <c r="H35" s="311"/>
      <c r="I35" s="309"/>
      <c r="J35" s="310"/>
      <c r="K35" s="311"/>
      <c r="L35" s="309"/>
      <c r="M35" s="310"/>
      <c r="N35" s="311"/>
      <c r="O35" s="309"/>
      <c r="P35" s="310"/>
      <c r="Q35" s="311"/>
      <c r="R35" s="309"/>
      <c r="S35" s="308"/>
      <c r="T35" s="309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</row>
    <row r="36" spans="1:45" s="222" customFormat="1" x14ac:dyDescent="0.15">
      <c r="A36" s="390" t="s">
        <v>13</v>
      </c>
      <c r="B36" s="312">
        <v>547</v>
      </c>
      <c r="C36" s="313">
        <v>547</v>
      </c>
      <c r="D36" s="314">
        <v>603</v>
      </c>
      <c r="E36" s="315">
        <v>670</v>
      </c>
      <c r="F36" s="313">
        <v>729</v>
      </c>
      <c r="G36" s="314">
        <v>832</v>
      </c>
      <c r="H36" s="315">
        <v>944</v>
      </c>
      <c r="I36" s="313">
        <v>1070</v>
      </c>
      <c r="J36" s="314">
        <v>1201</v>
      </c>
      <c r="K36" s="315">
        <v>1280</v>
      </c>
      <c r="L36" s="313">
        <v>1402</v>
      </c>
      <c r="M36" s="314">
        <v>1516</v>
      </c>
      <c r="N36" s="315">
        <v>1632</v>
      </c>
      <c r="O36" s="313">
        <v>1749</v>
      </c>
      <c r="P36" s="314"/>
      <c r="Q36" s="315"/>
      <c r="R36" s="313"/>
      <c r="S36" s="312"/>
      <c r="T36" s="313"/>
      <c r="U36" s="294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  <c r="AN36" s="221"/>
      <c r="AO36" s="221"/>
      <c r="AP36" s="221"/>
      <c r="AQ36" s="221"/>
      <c r="AR36" s="221"/>
      <c r="AS36" s="221"/>
    </row>
    <row r="37" spans="1:45" s="222" customFormat="1" x14ac:dyDescent="0.15">
      <c r="A37" s="270">
        <v>750</v>
      </c>
      <c r="B37" s="316"/>
      <c r="C37" s="317"/>
      <c r="D37" s="318"/>
      <c r="E37" s="319"/>
      <c r="F37" s="317"/>
      <c r="G37" s="318"/>
      <c r="H37" s="319"/>
      <c r="I37" s="317"/>
      <c r="J37" s="318"/>
      <c r="K37" s="319"/>
      <c r="L37" s="317"/>
      <c r="M37" s="318"/>
      <c r="N37" s="319"/>
      <c r="O37" s="317"/>
      <c r="P37" s="318"/>
      <c r="Q37" s="319"/>
      <c r="R37" s="317"/>
      <c r="S37" s="316"/>
      <c r="T37" s="317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  <c r="AN37" s="221"/>
      <c r="AO37" s="221"/>
      <c r="AP37" s="221"/>
      <c r="AQ37" s="221"/>
      <c r="AR37" s="221"/>
      <c r="AS37" s="221"/>
    </row>
    <row r="38" spans="1:45" s="222" customFormat="1" x14ac:dyDescent="0.15">
      <c r="A38" s="390" t="s">
        <v>14</v>
      </c>
      <c r="B38" s="320">
        <v>577</v>
      </c>
      <c r="C38" s="321">
        <v>577</v>
      </c>
      <c r="D38" s="322">
        <v>638</v>
      </c>
      <c r="E38" s="323">
        <v>706</v>
      </c>
      <c r="F38" s="321">
        <v>767</v>
      </c>
      <c r="G38" s="322">
        <v>877</v>
      </c>
      <c r="H38" s="323">
        <v>996</v>
      </c>
      <c r="I38" s="321">
        <v>1128</v>
      </c>
      <c r="J38" s="322">
        <v>1266</v>
      </c>
      <c r="K38" s="323">
        <v>1353</v>
      </c>
      <c r="L38" s="321">
        <v>1476</v>
      </c>
      <c r="M38" s="322">
        <v>1605</v>
      </c>
      <c r="N38" s="323">
        <v>1728</v>
      </c>
      <c r="O38" s="321">
        <v>1851</v>
      </c>
      <c r="P38" s="322">
        <v>1975</v>
      </c>
      <c r="Q38" s="323"/>
      <c r="R38" s="321"/>
      <c r="S38" s="320"/>
      <c r="T38" s="321"/>
      <c r="U38" s="294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  <c r="AN38" s="221"/>
      <c r="AO38" s="221"/>
      <c r="AP38" s="221"/>
      <c r="AQ38" s="221"/>
      <c r="AR38" s="221"/>
      <c r="AS38" s="221"/>
    </row>
    <row r="39" spans="1:45" s="222" customFormat="1" x14ac:dyDescent="0.15">
      <c r="A39" s="270">
        <v>800</v>
      </c>
      <c r="B39" s="308"/>
      <c r="C39" s="309"/>
      <c r="D39" s="310"/>
      <c r="E39" s="311"/>
      <c r="F39" s="309"/>
      <c r="G39" s="310"/>
      <c r="H39" s="311"/>
      <c r="I39" s="309"/>
      <c r="J39" s="310"/>
      <c r="K39" s="311"/>
      <c r="L39" s="309"/>
      <c r="M39" s="310"/>
      <c r="N39" s="311"/>
      <c r="O39" s="309"/>
      <c r="P39" s="310"/>
      <c r="Q39" s="311"/>
      <c r="R39" s="309"/>
      <c r="S39" s="308"/>
      <c r="T39" s="309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</row>
    <row r="40" spans="1:45" s="222" customFormat="1" x14ac:dyDescent="0.15">
      <c r="A40" s="390" t="s">
        <v>15</v>
      </c>
      <c r="B40" s="312">
        <v>609</v>
      </c>
      <c r="C40" s="313">
        <v>609</v>
      </c>
      <c r="D40" s="314">
        <v>664</v>
      </c>
      <c r="E40" s="315">
        <v>744</v>
      </c>
      <c r="F40" s="313">
        <v>809</v>
      </c>
      <c r="G40" s="314">
        <v>925</v>
      </c>
      <c r="H40" s="315">
        <v>1051</v>
      </c>
      <c r="I40" s="313">
        <v>1188</v>
      </c>
      <c r="J40" s="314">
        <v>1333</v>
      </c>
      <c r="K40" s="315">
        <v>1421</v>
      </c>
      <c r="L40" s="313">
        <v>1549</v>
      </c>
      <c r="M40" s="314">
        <v>1679</v>
      </c>
      <c r="N40" s="315">
        <v>1808</v>
      </c>
      <c r="O40" s="313">
        <v>1937</v>
      </c>
      <c r="P40" s="314">
        <v>2067</v>
      </c>
      <c r="Q40" s="315">
        <v>2196</v>
      </c>
      <c r="R40" s="313"/>
      <c r="S40" s="312"/>
      <c r="T40" s="313"/>
      <c r="U40" s="294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</row>
    <row r="41" spans="1:45" s="222" customFormat="1" x14ac:dyDescent="0.15">
      <c r="A41" s="270">
        <v>850</v>
      </c>
      <c r="B41" s="308"/>
      <c r="C41" s="309"/>
      <c r="D41" s="310"/>
      <c r="E41" s="311"/>
      <c r="F41" s="309"/>
      <c r="G41" s="310"/>
      <c r="H41" s="311"/>
      <c r="I41" s="309"/>
      <c r="J41" s="310"/>
      <c r="K41" s="311"/>
      <c r="L41" s="309"/>
      <c r="M41" s="310"/>
      <c r="N41" s="311"/>
      <c r="O41" s="309"/>
      <c r="P41" s="310"/>
      <c r="Q41" s="311"/>
      <c r="R41" s="309"/>
      <c r="S41" s="308"/>
      <c r="T41" s="309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</row>
    <row r="42" spans="1:45" s="222" customFormat="1" x14ac:dyDescent="0.15">
      <c r="A42" s="390" t="s">
        <v>16</v>
      </c>
      <c r="B42" s="312">
        <v>638</v>
      </c>
      <c r="C42" s="313">
        <v>638</v>
      </c>
      <c r="D42" s="314">
        <v>697</v>
      </c>
      <c r="E42" s="315">
        <v>780</v>
      </c>
      <c r="F42" s="313">
        <v>861</v>
      </c>
      <c r="G42" s="314">
        <v>972</v>
      </c>
      <c r="H42" s="315">
        <v>1102</v>
      </c>
      <c r="I42" s="313">
        <v>1246</v>
      </c>
      <c r="J42" s="314">
        <v>1396</v>
      </c>
      <c r="K42" s="315">
        <v>1488</v>
      </c>
      <c r="L42" s="313">
        <v>1641</v>
      </c>
      <c r="M42" s="314">
        <v>1778</v>
      </c>
      <c r="N42" s="315">
        <v>1915</v>
      </c>
      <c r="O42" s="313">
        <v>2051</v>
      </c>
      <c r="P42" s="314">
        <v>2188</v>
      </c>
      <c r="Q42" s="315">
        <v>2325</v>
      </c>
      <c r="R42" s="313">
        <v>2462</v>
      </c>
      <c r="S42" s="312"/>
      <c r="T42" s="313"/>
      <c r="U42" s="294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</row>
    <row r="43" spans="1:45" s="222" customFormat="1" x14ac:dyDescent="0.15">
      <c r="A43" s="270">
        <v>900</v>
      </c>
      <c r="B43" s="316"/>
      <c r="C43" s="317"/>
      <c r="D43" s="318"/>
      <c r="E43" s="319"/>
      <c r="F43" s="317"/>
      <c r="G43" s="318"/>
      <c r="H43" s="319"/>
      <c r="I43" s="317"/>
      <c r="J43" s="318"/>
      <c r="K43" s="319"/>
      <c r="L43" s="317"/>
      <c r="M43" s="318"/>
      <c r="N43" s="319"/>
      <c r="O43" s="317"/>
      <c r="P43" s="318"/>
      <c r="Q43" s="319"/>
      <c r="R43" s="317"/>
      <c r="S43" s="316"/>
      <c r="T43" s="317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  <c r="AQ43" s="221"/>
      <c r="AR43" s="221"/>
      <c r="AS43" s="221"/>
    </row>
    <row r="44" spans="1:45" s="222" customFormat="1" x14ac:dyDescent="0.15">
      <c r="A44" s="390" t="s">
        <v>17</v>
      </c>
      <c r="B44" s="320">
        <v>667</v>
      </c>
      <c r="C44" s="321">
        <v>667</v>
      </c>
      <c r="D44" s="322">
        <v>729</v>
      </c>
      <c r="E44" s="323">
        <v>815</v>
      </c>
      <c r="F44" s="321">
        <v>900</v>
      </c>
      <c r="G44" s="322">
        <v>1016</v>
      </c>
      <c r="H44" s="323">
        <v>1154</v>
      </c>
      <c r="I44" s="321">
        <v>1301</v>
      </c>
      <c r="J44" s="322">
        <v>1456</v>
      </c>
      <c r="K44" s="323">
        <v>1554</v>
      </c>
      <c r="L44" s="321">
        <v>1720</v>
      </c>
      <c r="M44" s="322">
        <v>1862</v>
      </c>
      <c r="N44" s="323">
        <v>2006</v>
      </c>
      <c r="O44" s="321">
        <v>2149</v>
      </c>
      <c r="P44" s="322">
        <v>2292</v>
      </c>
      <c r="Q44" s="323">
        <v>2435</v>
      </c>
      <c r="R44" s="321">
        <v>2579</v>
      </c>
      <c r="S44" s="320">
        <v>2722</v>
      </c>
      <c r="T44" s="321"/>
      <c r="U44" s="294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</row>
    <row r="45" spans="1:45" s="222" customFormat="1" x14ac:dyDescent="0.15">
      <c r="A45" s="270">
        <v>950</v>
      </c>
      <c r="B45" s="308"/>
      <c r="C45" s="309"/>
      <c r="D45" s="310"/>
      <c r="E45" s="311"/>
      <c r="F45" s="309"/>
      <c r="G45" s="310"/>
      <c r="H45" s="311"/>
      <c r="I45" s="309"/>
      <c r="J45" s="310"/>
      <c r="K45" s="311"/>
      <c r="L45" s="309"/>
      <c r="M45" s="310"/>
      <c r="N45" s="311"/>
      <c r="O45" s="309"/>
      <c r="P45" s="310"/>
      <c r="Q45" s="311"/>
      <c r="R45" s="309"/>
      <c r="S45" s="308"/>
      <c r="T45" s="309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</row>
    <row r="46" spans="1:45" s="222" customFormat="1" x14ac:dyDescent="0.15">
      <c r="A46" s="390" t="s">
        <v>18</v>
      </c>
      <c r="B46" s="312">
        <v>683</v>
      </c>
      <c r="C46" s="313">
        <v>683</v>
      </c>
      <c r="D46" s="314">
        <v>769</v>
      </c>
      <c r="E46" s="315">
        <v>847</v>
      </c>
      <c r="F46" s="313">
        <v>957</v>
      </c>
      <c r="G46" s="314">
        <v>1072</v>
      </c>
      <c r="H46" s="315">
        <v>1212</v>
      </c>
      <c r="I46" s="313">
        <v>1343</v>
      </c>
      <c r="J46" s="314">
        <v>1494</v>
      </c>
      <c r="K46" s="315">
        <v>1637</v>
      </c>
      <c r="L46" s="313">
        <v>1810</v>
      </c>
      <c r="M46" s="314">
        <v>1960</v>
      </c>
      <c r="N46" s="315">
        <v>2111</v>
      </c>
      <c r="O46" s="313">
        <v>2262</v>
      </c>
      <c r="P46" s="314">
        <v>2413</v>
      </c>
      <c r="Q46" s="315">
        <v>2564</v>
      </c>
      <c r="R46" s="313">
        <v>2714</v>
      </c>
      <c r="S46" s="312">
        <v>2865</v>
      </c>
      <c r="T46" s="313">
        <v>3016</v>
      </c>
      <c r="U46" s="294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</row>
    <row r="47" spans="1:45" s="222" customFormat="1" x14ac:dyDescent="0.15">
      <c r="A47" s="270">
        <v>1000</v>
      </c>
      <c r="B47" s="308"/>
      <c r="C47" s="309"/>
      <c r="D47" s="310"/>
      <c r="E47" s="311"/>
      <c r="F47" s="309"/>
      <c r="G47" s="310"/>
      <c r="H47" s="311"/>
      <c r="I47" s="309"/>
      <c r="J47" s="310"/>
      <c r="K47" s="311"/>
      <c r="L47" s="309"/>
      <c r="M47" s="310"/>
      <c r="N47" s="311"/>
      <c r="O47" s="309"/>
      <c r="P47" s="310"/>
      <c r="Q47" s="311"/>
      <c r="R47" s="309"/>
      <c r="S47" s="308"/>
      <c r="T47" s="309"/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</row>
    <row r="48" spans="1:45" s="222" customFormat="1" x14ac:dyDescent="0.15">
      <c r="A48" s="272" t="s">
        <v>19</v>
      </c>
      <c r="B48" s="312">
        <v>711</v>
      </c>
      <c r="C48" s="313">
        <v>711</v>
      </c>
      <c r="D48" s="314">
        <v>802</v>
      </c>
      <c r="E48" s="315">
        <v>883</v>
      </c>
      <c r="F48" s="313">
        <v>996</v>
      </c>
      <c r="G48" s="314">
        <v>1115</v>
      </c>
      <c r="H48" s="315">
        <v>1263</v>
      </c>
      <c r="I48" s="313">
        <v>1398</v>
      </c>
      <c r="J48" s="314">
        <v>1556</v>
      </c>
      <c r="K48" s="315">
        <v>1708</v>
      </c>
      <c r="L48" s="313">
        <v>1900</v>
      </c>
      <c r="M48" s="314">
        <v>2058</v>
      </c>
      <c r="N48" s="315">
        <v>2217</v>
      </c>
      <c r="O48" s="313">
        <v>2375</v>
      </c>
      <c r="P48" s="314">
        <v>2533</v>
      </c>
      <c r="Q48" s="315">
        <v>2692</v>
      </c>
      <c r="R48" s="313">
        <v>2850</v>
      </c>
      <c r="S48" s="312">
        <v>3008</v>
      </c>
      <c r="T48" s="313">
        <v>3167</v>
      </c>
      <c r="U48" s="294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</row>
    <row r="49" spans="1:45" s="222" customFormat="1" x14ac:dyDescent="0.15">
      <c r="A49" s="270">
        <v>1050</v>
      </c>
      <c r="B49" s="316"/>
      <c r="C49" s="317"/>
      <c r="D49" s="318"/>
      <c r="E49" s="319"/>
      <c r="F49" s="317"/>
      <c r="G49" s="318"/>
      <c r="H49" s="319"/>
      <c r="I49" s="317"/>
      <c r="J49" s="318"/>
      <c r="K49" s="319"/>
      <c r="L49" s="317"/>
      <c r="M49" s="318"/>
      <c r="N49" s="319"/>
      <c r="O49" s="317"/>
      <c r="P49" s="318"/>
      <c r="Q49" s="319"/>
      <c r="R49" s="317"/>
      <c r="S49" s="316"/>
      <c r="T49" s="317"/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</row>
    <row r="50" spans="1:45" s="222" customFormat="1" x14ac:dyDescent="0.15">
      <c r="A50" s="390" t="s">
        <v>20</v>
      </c>
      <c r="B50" s="320">
        <v>741</v>
      </c>
      <c r="C50" s="321">
        <v>741</v>
      </c>
      <c r="D50" s="322">
        <v>835</v>
      </c>
      <c r="E50" s="323">
        <v>919</v>
      </c>
      <c r="F50" s="321">
        <v>1037</v>
      </c>
      <c r="G50" s="322">
        <v>1161</v>
      </c>
      <c r="H50" s="323">
        <v>1314</v>
      </c>
      <c r="I50" s="321">
        <v>1456</v>
      </c>
      <c r="J50" s="322">
        <v>1617</v>
      </c>
      <c r="K50" s="323">
        <v>1773</v>
      </c>
      <c r="L50" s="321">
        <v>1979</v>
      </c>
      <c r="M50" s="322">
        <v>2140</v>
      </c>
      <c r="N50" s="323">
        <v>2304</v>
      </c>
      <c r="O50" s="321">
        <v>2469</v>
      </c>
      <c r="P50" s="322">
        <v>2634</v>
      </c>
      <c r="Q50" s="323">
        <v>2798</v>
      </c>
      <c r="R50" s="321">
        <v>2963</v>
      </c>
      <c r="S50" s="320">
        <v>3127</v>
      </c>
      <c r="T50" s="321">
        <v>3292</v>
      </c>
      <c r="U50" s="294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</row>
    <row r="51" spans="1:45" s="222" customFormat="1" x14ac:dyDescent="0.15">
      <c r="A51" s="270">
        <v>1100</v>
      </c>
      <c r="B51" s="308"/>
      <c r="C51" s="309"/>
      <c r="D51" s="310"/>
      <c r="E51" s="311"/>
      <c r="F51" s="309"/>
      <c r="G51" s="310"/>
      <c r="H51" s="311"/>
      <c r="I51" s="309"/>
      <c r="J51" s="310"/>
      <c r="K51" s="311"/>
      <c r="L51" s="309"/>
      <c r="M51" s="310"/>
      <c r="N51" s="311"/>
      <c r="O51" s="309"/>
      <c r="P51" s="310"/>
      <c r="Q51" s="311"/>
      <c r="R51" s="309"/>
      <c r="S51" s="308"/>
      <c r="T51" s="309"/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</row>
    <row r="52" spans="1:45" s="222" customFormat="1" x14ac:dyDescent="0.15">
      <c r="A52" s="390" t="s">
        <v>21</v>
      </c>
      <c r="B52" s="312">
        <v>767</v>
      </c>
      <c r="C52" s="313">
        <v>767</v>
      </c>
      <c r="D52" s="314">
        <v>867</v>
      </c>
      <c r="E52" s="315">
        <v>956</v>
      </c>
      <c r="F52" s="313">
        <v>1077</v>
      </c>
      <c r="G52" s="314">
        <v>1205</v>
      </c>
      <c r="H52" s="315">
        <v>1364</v>
      </c>
      <c r="I52" s="313">
        <v>1511</v>
      </c>
      <c r="J52" s="314">
        <v>1679</v>
      </c>
      <c r="K52" s="315">
        <v>1839</v>
      </c>
      <c r="L52" s="313">
        <v>2050</v>
      </c>
      <c r="M52" s="314">
        <v>2220</v>
      </c>
      <c r="N52" s="315">
        <v>2391</v>
      </c>
      <c r="O52" s="313">
        <v>2561</v>
      </c>
      <c r="P52" s="314">
        <v>2732</v>
      </c>
      <c r="Q52" s="315">
        <v>2903</v>
      </c>
      <c r="R52" s="313">
        <v>3074</v>
      </c>
      <c r="S52" s="312">
        <v>3244</v>
      </c>
      <c r="T52" s="313">
        <v>3415</v>
      </c>
      <c r="U52" s="294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</row>
    <row r="53" spans="1:45" s="222" customFormat="1" x14ac:dyDescent="0.15">
      <c r="A53" s="270">
        <v>1150</v>
      </c>
      <c r="B53" s="308"/>
      <c r="C53" s="309"/>
      <c r="D53" s="310"/>
      <c r="E53" s="311"/>
      <c r="F53" s="309"/>
      <c r="G53" s="310"/>
      <c r="H53" s="311"/>
      <c r="I53" s="309"/>
      <c r="J53" s="310"/>
      <c r="K53" s="311"/>
      <c r="L53" s="309"/>
      <c r="M53" s="310"/>
      <c r="N53" s="311"/>
      <c r="O53" s="309"/>
      <c r="P53" s="310"/>
      <c r="Q53" s="311"/>
      <c r="R53" s="309"/>
      <c r="S53" s="308"/>
      <c r="T53" s="309"/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  <c r="AN53" s="221"/>
      <c r="AO53" s="221"/>
      <c r="AP53" s="221"/>
      <c r="AQ53" s="221"/>
      <c r="AR53" s="221"/>
      <c r="AS53" s="221"/>
    </row>
    <row r="54" spans="1:45" s="222" customFormat="1" x14ac:dyDescent="0.15">
      <c r="A54" s="390" t="s">
        <v>22</v>
      </c>
      <c r="B54" s="312">
        <v>798</v>
      </c>
      <c r="C54" s="313">
        <v>798</v>
      </c>
      <c r="D54" s="314">
        <v>900</v>
      </c>
      <c r="E54" s="315">
        <v>992</v>
      </c>
      <c r="F54" s="313">
        <v>1117</v>
      </c>
      <c r="G54" s="314">
        <v>1264</v>
      </c>
      <c r="H54" s="315">
        <v>1415</v>
      </c>
      <c r="I54" s="313">
        <v>1591</v>
      </c>
      <c r="J54" s="314">
        <v>1768</v>
      </c>
      <c r="K54" s="315">
        <v>1944</v>
      </c>
      <c r="L54" s="313">
        <v>2126</v>
      </c>
      <c r="M54" s="314">
        <v>2298</v>
      </c>
      <c r="N54" s="315">
        <v>2475</v>
      </c>
      <c r="O54" s="313">
        <v>2652</v>
      </c>
      <c r="P54" s="314">
        <v>2829</v>
      </c>
      <c r="Q54" s="315">
        <v>3005</v>
      </c>
      <c r="R54" s="313">
        <v>3182</v>
      </c>
      <c r="S54" s="312">
        <v>3359</v>
      </c>
      <c r="T54" s="313">
        <v>3536</v>
      </c>
      <c r="U54" s="294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</row>
    <row r="55" spans="1:45" s="222" customFormat="1" x14ac:dyDescent="0.15">
      <c r="A55" s="270">
        <v>1200</v>
      </c>
      <c r="B55" s="316"/>
      <c r="C55" s="317"/>
      <c r="D55" s="318"/>
      <c r="E55" s="319"/>
      <c r="F55" s="317"/>
      <c r="G55" s="318"/>
      <c r="H55" s="319"/>
      <c r="I55" s="317"/>
      <c r="J55" s="318"/>
      <c r="K55" s="319"/>
      <c r="L55" s="317"/>
      <c r="M55" s="318"/>
      <c r="N55" s="319"/>
      <c r="O55" s="317"/>
      <c r="P55" s="318"/>
      <c r="Q55" s="319"/>
      <c r="R55" s="317"/>
      <c r="S55" s="316"/>
      <c r="T55" s="317"/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  <c r="AN55" s="221"/>
      <c r="AO55" s="221"/>
      <c r="AP55" s="221"/>
      <c r="AQ55" s="221"/>
      <c r="AR55" s="221"/>
      <c r="AS55" s="221"/>
    </row>
    <row r="56" spans="1:45" s="222" customFormat="1" x14ac:dyDescent="0.15">
      <c r="A56" s="390" t="s">
        <v>130</v>
      </c>
      <c r="B56" s="320">
        <v>798</v>
      </c>
      <c r="C56" s="321">
        <v>831</v>
      </c>
      <c r="D56" s="322">
        <v>940</v>
      </c>
      <c r="E56" s="323">
        <v>1037</v>
      </c>
      <c r="F56" s="321">
        <v>1166</v>
      </c>
      <c r="G56" s="322">
        <v>1320</v>
      </c>
      <c r="H56" s="323">
        <v>1473</v>
      </c>
      <c r="I56" s="321">
        <v>1657</v>
      </c>
      <c r="J56" s="322">
        <v>1842</v>
      </c>
      <c r="K56" s="323">
        <v>2026</v>
      </c>
      <c r="L56" s="321">
        <v>2210</v>
      </c>
      <c r="M56" s="322">
        <v>2394</v>
      </c>
      <c r="N56" s="323">
        <v>2578</v>
      </c>
      <c r="O56" s="321">
        <v>2762</v>
      </c>
      <c r="P56" s="322">
        <v>2946</v>
      </c>
      <c r="Q56" s="323">
        <v>3131</v>
      </c>
      <c r="R56" s="321">
        <v>3315</v>
      </c>
      <c r="S56" s="320">
        <v>3499</v>
      </c>
      <c r="T56" s="321">
        <v>3683</v>
      </c>
      <c r="U56" s="294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1"/>
      <c r="AS56" s="221"/>
    </row>
    <row r="57" spans="1:45" s="222" customFormat="1" x14ac:dyDescent="0.15">
      <c r="A57" s="270">
        <v>1250</v>
      </c>
      <c r="B57" s="308"/>
      <c r="C57" s="309"/>
      <c r="D57" s="310"/>
      <c r="E57" s="311"/>
      <c r="F57" s="309"/>
      <c r="G57" s="310"/>
      <c r="H57" s="311"/>
      <c r="I57" s="309"/>
      <c r="J57" s="310"/>
      <c r="K57" s="311"/>
      <c r="L57" s="309"/>
      <c r="M57" s="310"/>
      <c r="N57" s="311"/>
      <c r="O57" s="309"/>
      <c r="P57" s="310"/>
      <c r="Q57" s="311"/>
      <c r="R57" s="309"/>
      <c r="S57" s="308"/>
      <c r="T57" s="309"/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  <c r="AN57" s="221"/>
      <c r="AO57" s="221"/>
      <c r="AP57" s="221"/>
      <c r="AQ57" s="221"/>
      <c r="AR57" s="221"/>
      <c r="AS57" s="221"/>
    </row>
    <row r="58" spans="1:45" s="222" customFormat="1" x14ac:dyDescent="0.15">
      <c r="A58" s="390" t="s">
        <v>131</v>
      </c>
      <c r="B58" s="312">
        <v>829</v>
      </c>
      <c r="C58" s="313">
        <v>864</v>
      </c>
      <c r="D58" s="314">
        <v>977</v>
      </c>
      <c r="E58" s="315">
        <v>1078</v>
      </c>
      <c r="F58" s="313">
        <v>1212</v>
      </c>
      <c r="G58" s="314">
        <v>1372</v>
      </c>
      <c r="H58" s="315">
        <v>1532</v>
      </c>
      <c r="I58" s="313">
        <v>1724</v>
      </c>
      <c r="J58" s="314">
        <v>1915</v>
      </c>
      <c r="K58" s="315">
        <v>2107</v>
      </c>
      <c r="L58" s="313">
        <v>2298</v>
      </c>
      <c r="M58" s="314">
        <v>2490</v>
      </c>
      <c r="N58" s="315">
        <v>2681</v>
      </c>
      <c r="O58" s="313">
        <v>2873</v>
      </c>
      <c r="P58" s="314">
        <v>3064</v>
      </c>
      <c r="Q58" s="315">
        <v>3256</v>
      </c>
      <c r="R58" s="313">
        <v>3447</v>
      </c>
      <c r="S58" s="312">
        <v>3639</v>
      </c>
      <c r="T58" s="313">
        <v>3830</v>
      </c>
      <c r="U58" s="294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  <c r="AN58" s="221"/>
      <c r="AO58" s="221"/>
      <c r="AP58" s="221"/>
      <c r="AQ58" s="221"/>
      <c r="AR58" s="221"/>
      <c r="AS58" s="221"/>
    </row>
    <row r="59" spans="1:45" s="222" customFormat="1" x14ac:dyDescent="0.15">
      <c r="A59" s="270">
        <v>1300</v>
      </c>
      <c r="B59" s="308"/>
      <c r="C59" s="309"/>
      <c r="D59" s="310"/>
      <c r="E59" s="311"/>
      <c r="F59" s="309"/>
      <c r="G59" s="310"/>
      <c r="H59" s="311"/>
      <c r="I59" s="309"/>
      <c r="J59" s="310"/>
      <c r="K59" s="311"/>
      <c r="L59" s="309"/>
      <c r="M59" s="310"/>
      <c r="N59" s="311"/>
      <c r="O59" s="309"/>
      <c r="P59" s="310"/>
      <c r="Q59" s="311"/>
      <c r="R59" s="309"/>
      <c r="S59" s="308"/>
      <c r="T59" s="309"/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  <c r="AN59" s="221"/>
      <c r="AO59" s="221"/>
      <c r="AP59" s="221"/>
      <c r="AQ59" s="221"/>
      <c r="AR59" s="221"/>
      <c r="AS59" s="221"/>
    </row>
    <row r="60" spans="1:45" s="222" customFormat="1" x14ac:dyDescent="0.15">
      <c r="A60" s="390" t="s">
        <v>132</v>
      </c>
      <c r="B60" s="312">
        <v>861</v>
      </c>
      <c r="C60" s="313">
        <v>897</v>
      </c>
      <c r="D60" s="314">
        <v>1015</v>
      </c>
      <c r="E60" s="315">
        <v>1120</v>
      </c>
      <c r="F60" s="313">
        <v>1259</v>
      </c>
      <c r="G60" s="314">
        <v>1425</v>
      </c>
      <c r="H60" s="315">
        <v>1591</v>
      </c>
      <c r="I60" s="313">
        <v>1790</v>
      </c>
      <c r="J60" s="314">
        <v>1989</v>
      </c>
      <c r="K60" s="315">
        <v>2188</v>
      </c>
      <c r="L60" s="313">
        <v>2387</v>
      </c>
      <c r="M60" s="314">
        <v>2585</v>
      </c>
      <c r="N60" s="315">
        <v>2784</v>
      </c>
      <c r="O60" s="313">
        <v>2983</v>
      </c>
      <c r="P60" s="314">
        <v>3182</v>
      </c>
      <c r="Q60" s="315">
        <v>3381</v>
      </c>
      <c r="R60" s="313">
        <v>3580</v>
      </c>
      <c r="S60" s="312">
        <v>3779</v>
      </c>
      <c r="T60" s="313">
        <v>3978</v>
      </c>
      <c r="U60" s="294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</row>
    <row r="61" spans="1:45" s="222" customFormat="1" x14ac:dyDescent="0.15">
      <c r="A61" s="270">
        <v>1350</v>
      </c>
      <c r="B61" s="316"/>
      <c r="C61" s="317"/>
      <c r="D61" s="318"/>
      <c r="E61" s="319"/>
      <c r="F61" s="317"/>
      <c r="G61" s="318"/>
      <c r="H61" s="319"/>
      <c r="I61" s="317"/>
      <c r="J61" s="318"/>
      <c r="K61" s="319"/>
      <c r="L61" s="317"/>
      <c r="M61" s="318"/>
      <c r="N61" s="319"/>
      <c r="O61" s="317"/>
      <c r="P61" s="318"/>
      <c r="Q61" s="319"/>
      <c r="R61" s="317"/>
      <c r="S61" s="316"/>
      <c r="T61" s="317"/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  <c r="AN61" s="221"/>
      <c r="AO61" s="221"/>
      <c r="AP61" s="221"/>
      <c r="AQ61" s="221"/>
      <c r="AR61" s="221"/>
      <c r="AS61" s="221"/>
    </row>
    <row r="62" spans="1:45" s="222" customFormat="1" x14ac:dyDescent="0.15">
      <c r="A62" s="390" t="s">
        <v>133</v>
      </c>
      <c r="B62" s="320">
        <v>893</v>
      </c>
      <c r="C62" s="321">
        <v>931</v>
      </c>
      <c r="D62" s="322">
        <v>1052</v>
      </c>
      <c r="E62" s="323">
        <v>1161</v>
      </c>
      <c r="F62" s="321">
        <v>1306</v>
      </c>
      <c r="G62" s="322">
        <v>1478</v>
      </c>
      <c r="H62" s="323">
        <v>1650</v>
      </c>
      <c r="I62" s="321">
        <v>1856</v>
      </c>
      <c r="J62" s="322">
        <v>2062</v>
      </c>
      <c r="K62" s="323">
        <v>2269</v>
      </c>
      <c r="L62" s="321">
        <v>2475</v>
      </c>
      <c r="M62" s="322">
        <v>2681</v>
      </c>
      <c r="N62" s="323">
        <v>2887</v>
      </c>
      <c r="O62" s="321">
        <v>3094</v>
      </c>
      <c r="P62" s="322">
        <v>3300</v>
      </c>
      <c r="Q62" s="323">
        <v>3506</v>
      </c>
      <c r="R62" s="321">
        <v>3712</v>
      </c>
      <c r="S62" s="320">
        <v>3919</v>
      </c>
      <c r="T62" s="321">
        <v>4125</v>
      </c>
      <c r="U62" s="294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</row>
    <row r="63" spans="1:45" s="222" customFormat="1" x14ac:dyDescent="0.15">
      <c r="A63" s="270">
        <v>1400</v>
      </c>
      <c r="B63" s="308"/>
      <c r="C63" s="309"/>
      <c r="D63" s="310"/>
      <c r="E63" s="311"/>
      <c r="F63" s="309"/>
      <c r="G63" s="310"/>
      <c r="H63" s="311"/>
      <c r="I63" s="309"/>
      <c r="J63" s="310"/>
      <c r="K63" s="311"/>
      <c r="L63" s="309"/>
      <c r="M63" s="310"/>
      <c r="N63" s="311"/>
      <c r="O63" s="309"/>
      <c r="P63" s="310"/>
      <c r="Q63" s="311"/>
      <c r="R63" s="309"/>
      <c r="S63" s="308"/>
      <c r="T63" s="309"/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  <c r="AN63" s="221"/>
      <c r="AO63" s="221"/>
      <c r="AP63" s="221"/>
      <c r="AQ63" s="221"/>
      <c r="AR63" s="221"/>
      <c r="AS63" s="221"/>
    </row>
    <row r="64" spans="1:45" s="222" customFormat="1" x14ac:dyDescent="0.15">
      <c r="A64" s="390" t="s">
        <v>134</v>
      </c>
      <c r="B64" s="312">
        <v>925</v>
      </c>
      <c r="C64" s="313">
        <v>964</v>
      </c>
      <c r="D64" s="314">
        <v>1090</v>
      </c>
      <c r="E64" s="315">
        <v>1203</v>
      </c>
      <c r="F64" s="313">
        <v>1352</v>
      </c>
      <c r="G64" s="314">
        <v>1531</v>
      </c>
      <c r="H64" s="315">
        <v>1709</v>
      </c>
      <c r="I64" s="313">
        <v>1923</v>
      </c>
      <c r="J64" s="314">
        <v>2136</v>
      </c>
      <c r="K64" s="315">
        <v>2350</v>
      </c>
      <c r="L64" s="313">
        <v>2563</v>
      </c>
      <c r="M64" s="314">
        <v>2777</v>
      </c>
      <c r="N64" s="315">
        <v>2991</v>
      </c>
      <c r="O64" s="313">
        <v>3204</v>
      </c>
      <c r="P64" s="314">
        <v>3418</v>
      </c>
      <c r="Q64" s="315">
        <v>3631</v>
      </c>
      <c r="R64" s="313">
        <v>3845</v>
      </c>
      <c r="S64" s="312">
        <v>4059</v>
      </c>
      <c r="T64" s="313">
        <v>4272</v>
      </c>
      <c r="U64" s="294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  <c r="AN64" s="221"/>
      <c r="AO64" s="221"/>
      <c r="AP64" s="221"/>
      <c r="AQ64" s="221"/>
      <c r="AR64" s="221"/>
      <c r="AS64" s="221"/>
    </row>
    <row r="65" spans="1:42" x14ac:dyDescent="0.15">
      <c r="A65" s="270">
        <v>1450</v>
      </c>
      <c r="B65" s="308"/>
      <c r="C65" s="309"/>
      <c r="D65" s="310"/>
      <c r="E65" s="311"/>
      <c r="F65" s="309"/>
      <c r="G65" s="310"/>
      <c r="H65" s="311"/>
      <c r="I65" s="309"/>
      <c r="J65" s="310"/>
      <c r="K65" s="311"/>
      <c r="L65" s="309"/>
      <c r="M65" s="310"/>
      <c r="N65" s="311"/>
      <c r="O65" s="309"/>
      <c r="P65" s="310"/>
      <c r="Q65" s="311"/>
      <c r="R65" s="309"/>
      <c r="S65" s="308"/>
      <c r="T65" s="309"/>
    </row>
    <row r="66" spans="1:42" x14ac:dyDescent="0.15">
      <c r="A66" s="390" t="s">
        <v>135</v>
      </c>
      <c r="B66" s="312">
        <v>957</v>
      </c>
      <c r="C66" s="313">
        <v>997</v>
      </c>
      <c r="D66" s="314">
        <v>1128</v>
      </c>
      <c r="E66" s="315">
        <v>1244</v>
      </c>
      <c r="F66" s="313">
        <v>1399</v>
      </c>
      <c r="G66" s="314">
        <v>1583</v>
      </c>
      <c r="H66" s="315">
        <v>1768</v>
      </c>
      <c r="I66" s="313">
        <v>1989</v>
      </c>
      <c r="J66" s="314">
        <v>2210</v>
      </c>
      <c r="K66" s="315">
        <v>2431</v>
      </c>
      <c r="L66" s="313">
        <v>2652</v>
      </c>
      <c r="M66" s="314">
        <v>2873</v>
      </c>
      <c r="N66" s="315">
        <v>3094</v>
      </c>
      <c r="O66" s="313">
        <v>3315</v>
      </c>
      <c r="P66" s="314">
        <v>3536</v>
      </c>
      <c r="Q66" s="315">
        <v>3757</v>
      </c>
      <c r="R66" s="313">
        <v>3978</v>
      </c>
      <c r="S66" s="312">
        <v>4199</v>
      </c>
      <c r="T66" s="313">
        <v>4420</v>
      </c>
      <c r="U66" s="294"/>
    </row>
    <row r="67" spans="1:42" x14ac:dyDescent="0.15">
      <c r="A67" s="270">
        <v>1500</v>
      </c>
      <c r="B67" s="316"/>
      <c r="C67" s="317"/>
      <c r="D67" s="318"/>
      <c r="E67" s="319"/>
      <c r="F67" s="317"/>
      <c r="G67" s="318"/>
      <c r="H67" s="319"/>
      <c r="I67" s="317"/>
      <c r="J67" s="318"/>
      <c r="K67" s="319"/>
      <c r="L67" s="317"/>
      <c r="M67" s="318"/>
      <c r="N67" s="319"/>
      <c r="O67" s="317"/>
      <c r="P67" s="318"/>
      <c r="Q67" s="319"/>
      <c r="R67" s="317"/>
      <c r="S67" s="316"/>
      <c r="T67" s="317"/>
    </row>
    <row r="68" spans="1:42" x14ac:dyDescent="0.15">
      <c r="A68" s="264"/>
      <c r="B68" s="237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</row>
    <row r="69" spans="1:42" x14ac:dyDescent="0.15">
      <c r="A69" s="236" t="s">
        <v>23</v>
      </c>
      <c r="B69" s="236"/>
      <c r="C69" s="225" t="s">
        <v>24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6" t="s">
        <v>223</v>
      </c>
    </row>
    <row r="70" spans="1:42" x14ac:dyDescent="0.15">
      <c r="A70" s="237"/>
      <c r="B70" s="237"/>
      <c r="C70" s="236" t="s">
        <v>25</v>
      </c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</row>
    <row r="71" spans="1:42" x14ac:dyDescent="0.15">
      <c r="A71" s="237"/>
      <c r="B71" s="237"/>
      <c r="C71" s="236"/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</row>
    <row r="72" spans="1:42" x14ac:dyDescent="0.15">
      <c r="A72" s="237"/>
      <c r="B72" s="237"/>
      <c r="C72" s="236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</row>
    <row r="73" spans="1:42" x14ac:dyDescent="0.15">
      <c r="A73" s="237"/>
      <c r="B73" s="237"/>
      <c r="C73" s="236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</row>
    <row r="74" spans="1:42" ht="13" thickBot="1" x14ac:dyDescent="0.2"/>
    <row r="75" spans="1:42" x14ac:dyDescent="0.15">
      <c r="A75" s="238" t="s">
        <v>0</v>
      </c>
      <c r="B75" s="232" t="s">
        <v>28</v>
      </c>
      <c r="C75" s="232" t="s">
        <v>1</v>
      </c>
      <c r="D75" s="230" t="s">
        <v>2</v>
      </c>
      <c r="E75" s="230" t="s">
        <v>3</v>
      </c>
      <c r="F75" s="230" t="s">
        <v>4</v>
      </c>
      <c r="G75" s="230" t="s">
        <v>5</v>
      </c>
      <c r="H75" s="230" t="s">
        <v>6</v>
      </c>
      <c r="I75" s="230" t="s">
        <v>7</v>
      </c>
      <c r="J75" s="230" t="s">
        <v>8</v>
      </c>
      <c r="K75" s="230" t="s">
        <v>9</v>
      </c>
      <c r="L75" s="230" t="s">
        <v>10</v>
      </c>
      <c r="M75" s="230" t="s">
        <v>11</v>
      </c>
      <c r="N75" s="230" t="s">
        <v>12</v>
      </c>
      <c r="O75" s="230" t="s">
        <v>13</v>
      </c>
      <c r="P75" s="230" t="s">
        <v>14</v>
      </c>
      <c r="Q75" s="230" t="s">
        <v>15</v>
      </c>
      <c r="R75" s="230" t="s">
        <v>16</v>
      </c>
      <c r="S75" s="230" t="s">
        <v>17</v>
      </c>
      <c r="T75" s="231" t="s">
        <v>18</v>
      </c>
      <c r="V75" s="239" t="s">
        <v>0</v>
      </c>
      <c r="W75" s="239">
        <v>4</v>
      </c>
      <c r="X75" s="239">
        <v>6</v>
      </c>
      <c r="Y75" s="239">
        <v>8</v>
      </c>
      <c r="Z75" s="239">
        <v>10</v>
      </c>
      <c r="AA75" s="239">
        <v>12</v>
      </c>
      <c r="AB75" s="239">
        <v>14</v>
      </c>
      <c r="AC75" s="239">
        <v>16</v>
      </c>
      <c r="AD75" s="239">
        <v>18</v>
      </c>
      <c r="AE75" s="239">
        <v>20</v>
      </c>
      <c r="AF75" s="239">
        <v>22</v>
      </c>
      <c r="AG75" s="239">
        <v>24</v>
      </c>
      <c r="AH75" s="239">
        <v>26</v>
      </c>
      <c r="AI75" s="239">
        <v>28</v>
      </c>
      <c r="AJ75" s="239">
        <v>30</v>
      </c>
      <c r="AK75" s="239">
        <v>32</v>
      </c>
      <c r="AL75" s="239">
        <v>34</v>
      </c>
      <c r="AM75" s="239">
        <v>36</v>
      </c>
      <c r="AN75" s="239">
        <v>38</v>
      </c>
      <c r="AO75" s="239">
        <v>40</v>
      </c>
      <c r="AP75" s="222"/>
    </row>
    <row r="76" spans="1:42" ht="13" thickBot="1" x14ac:dyDescent="0.2">
      <c r="A76" s="240"/>
      <c r="B76" s="235">
        <v>100</v>
      </c>
      <c r="C76" s="235">
        <v>150</v>
      </c>
      <c r="D76" s="233">
        <v>200</v>
      </c>
      <c r="E76" s="233">
        <v>250</v>
      </c>
      <c r="F76" s="233">
        <v>300</v>
      </c>
      <c r="G76" s="233">
        <v>350</v>
      </c>
      <c r="H76" s="233">
        <v>400</v>
      </c>
      <c r="I76" s="233">
        <v>450</v>
      </c>
      <c r="J76" s="233">
        <v>500</v>
      </c>
      <c r="K76" s="233">
        <v>550</v>
      </c>
      <c r="L76" s="233">
        <v>600</v>
      </c>
      <c r="M76" s="233">
        <v>650</v>
      </c>
      <c r="N76" s="233">
        <v>700</v>
      </c>
      <c r="O76" s="233">
        <v>750</v>
      </c>
      <c r="P76" s="233">
        <v>800</v>
      </c>
      <c r="Q76" s="233">
        <v>850</v>
      </c>
      <c r="R76" s="233">
        <v>900</v>
      </c>
      <c r="S76" s="233">
        <v>950</v>
      </c>
      <c r="T76" s="234">
        <v>1000</v>
      </c>
      <c r="V76" s="239"/>
      <c r="W76" s="239">
        <v>100</v>
      </c>
      <c r="X76" s="239">
        <v>150</v>
      </c>
      <c r="Y76" s="239">
        <v>200</v>
      </c>
      <c r="Z76" s="239">
        <v>250</v>
      </c>
      <c r="AA76" s="239">
        <v>300</v>
      </c>
      <c r="AB76" s="239">
        <v>350</v>
      </c>
      <c r="AC76" s="239">
        <v>400</v>
      </c>
      <c r="AD76" s="239">
        <v>450</v>
      </c>
      <c r="AE76" s="239">
        <v>500</v>
      </c>
      <c r="AF76" s="239">
        <v>550</v>
      </c>
      <c r="AG76" s="239">
        <v>600</v>
      </c>
      <c r="AH76" s="239">
        <v>650</v>
      </c>
      <c r="AI76" s="239">
        <v>700</v>
      </c>
      <c r="AJ76" s="239">
        <v>750</v>
      </c>
      <c r="AK76" s="239">
        <v>800</v>
      </c>
      <c r="AL76" s="239">
        <v>850</v>
      </c>
      <c r="AM76" s="239">
        <v>900</v>
      </c>
      <c r="AN76" s="239">
        <v>950</v>
      </c>
      <c r="AO76" s="239">
        <v>1000</v>
      </c>
      <c r="AP76" s="222"/>
    </row>
    <row r="77" spans="1:42" x14ac:dyDescent="0.15">
      <c r="A77" s="238" t="s">
        <v>28</v>
      </c>
      <c r="B77" s="241">
        <f>ROUND(W77*$T$77,0)</f>
        <v>200</v>
      </c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61">
        <v>1.45</v>
      </c>
      <c r="U77" s="221"/>
      <c r="V77" s="239">
        <v>4</v>
      </c>
      <c r="W77" s="243">
        <v>138</v>
      </c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  <c r="AI77" s="243"/>
      <c r="AJ77" s="243"/>
      <c r="AK77" s="243"/>
      <c r="AL77" s="243"/>
      <c r="AM77" s="243"/>
      <c r="AN77" s="243"/>
      <c r="AO77" s="243"/>
    </row>
    <row r="78" spans="1:42" x14ac:dyDescent="0.15">
      <c r="A78" s="244">
        <v>100</v>
      </c>
      <c r="B78" s="245"/>
      <c r="C78" s="245"/>
      <c r="D78" s="245"/>
      <c r="E78" s="245"/>
      <c r="F78" s="245"/>
      <c r="G78" s="245"/>
      <c r="H78" s="245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6"/>
      <c r="V78" s="239">
        <v>100</v>
      </c>
      <c r="W78" s="243"/>
      <c r="X78" s="243"/>
      <c r="Y78" s="243"/>
      <c r="Z78" s="243"/>
      <c r="AA78" s="243"/>
      <c r="AB78" s="243"/>
      <c r="AC78" s="243"/>
      <c r="AD78" s="243"/>
      <c r="AE78" s="243"/>
      <c r="AF78" s="243"/>
      <c r="AG78" s="243"/>
      <c r="AH78" s="243"/>
      <c r="AI78" s="243"/>
      <c r="AJ78" s="243"/>
      <c r="AK78" s="243"/>
      <c r="AL78" s="243"/>
      <c r="AM78" s="243"/>
      <c r="AN78" s="243"/>
      <c r="AO78" s="243"/>
      <c r="AP78" s="222"/>
    </row>
    <row r="79" spans="1:42" x14ac:dyDescent="0.15">
      <c r="A79" s="247" t="s">
        <v>1</v>
      </c>
      <c r="B79" s="248">
        <f>ROUND(W79*$T$77,0)</f>
        <v>200</v>
      </c>
      <c r="C79" s="248">
        <f>ROUND(X79*$T$77,0)</f>
        <v>200</v>
      </c>
      <c r="D79" s="248"/>
      <c r="E79" s="248"/>
      <c r="F79" s="248"/>
      <c r="G79" s="248"/>
      <c r="H79" s="248"/>
      <c r="I79" s="248"/>
      <c r="J79" s="248"/>
      <c r="K79" s="248"/>
      <c r="L79" s="248"/>
      <c r="M79" s="248"/>
      <c r="N79" s="248"/>
      <c r="O79" s="248"/>
      <c r="P79" s="248"/>
      <c r="Q79" s="248"/>
      <c r="R79" s="248"/>
      <c r="S79" s="248"/>
      <c r="T79" s="249"/>
      <c r="V79" s="239">
        <v>6</v>
      </c>
      <c r="W79" s="243">
        <v>138</v>
      </c>
      <c r="X79" s="250">
        <v>138</v>
      </c>
      <c r="Y79" s="250"/>
      <c r="Z79" s="250"/>
      <c r="AA79" s="250"/>
      <c r="AB79" s="250"/>
      <c r="AC79" s="250"/>
      <c r="AD79" s="250"/>
      <c r="AE79" s="250"/>
      <c r="AF79" s="250"/>
      <c r="AG79" s="250"/>
      <c r="AH79" s="243"/>
      <c r="AI79" s="243"/>
      <c r="AJ79" s="243"/>
      <c r="AK79" s="243"/>
      <c r="AL79" s="243"/>
      <c r="AM79" s="243"/>
      <c r="AN79" s="243"/>
      <c r="AO79" s="243"/>
      <c r="AP79" s="222"/>
    </row>
    <row r="80" spans="1:42" x14ac:dyDescent="0.15">
      <c r="A80" s="244">
        <v>150</v>
      </c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6"/>
      <c r="V80" s="239">
        <v>150</v>
      </c>
      <c r="W80" s="243"/>
      <c r="X80" s="250"/>
      <c r="Y80" s="250"/>
      <c r="Z80" s="250"/>
      <c r="AA80" s="250"/>
      <c r="AB80" s="250"/>
      <c r="AC80" s="250"/>
      <c r="AD80" s="250"/>
      <c r="AE80" s="250"/>
      <c r="AF80" s="250"/>
      <c r="AG80" s="250"/>
      <c r="AH80" s="243"/>
      <c r="AI80" s="243"/>
      <c r="AJ80" s="243"/>
      <c r="AK80" s="243"/>
      <c r="AL80" s="243"/>
      <c r="AM80" s="243"/>
      <c r="AN80" s="243"/>
      <c r="AO80" s="243"/>
      <c r="AP80" s="222"/>
    </row>
    <row r="81" spans="1:42" x14ac:dyDescent="0.15">
      <c r="A81" s="251" t="s">
        <v>2</v>
      </c>
      <c r="B81" s="248">
        <f>ROUND(W81*$T$77,0)</f>
        <v>231</v>
      </c>
      <c r="C81" s="248">
        <f>ROUND(X81*$T$77,0)</f>
        <v>231</v>
      </c>
      <c r="D81" s="248">
        <f>ROUND(Y81*$T$77,0)</f>
        <v>245</v>
      </c>
      <c r="E81" s="248"/>
      <c r="F81" s="248"/>
      <c r="G81" s="248"/>
      <c r="H81" s="248"/>
      <c r="I81" s="248"/>
      <c r="J81" s="248"/>
      <c r="K81" s="248"/>
      <c r="L81" s="248"/>
      <c r="M81" s="248"/>
      <c r="N81" s="248"/>
      <c r="O81" s="248"/>
      <c r="P81" s="248"/>
      <c r="Q81" s="248"/>
      <c r="R81" s="248"/>
      <c r="S81" s="248"/>
      <c r="T81" s="249"/>
      <c r="V81" s="239">
        <v>8</v>
      </c>
      <c r="W81" s="243">
        <v>159</v>
      </c>
      <c r="X81" s="250">
        <v>159</v>
      </c>
      <c r="Y81" s="250">
        <v>169</v>
      </c>
      <c r="Z81" s="250"/>
      <c r="AA81" s="250"/>
      <c r="AB81" s="250"/>
      <c r="AC81" s="250"/>
      <c r="AD81" s="250"/>
      <c r="AE81" s="250"/>
      <c r="AF81" s="250"/>
      <c r="AG81" s="250"/>
      <c r="AH81" s="243"/>
      <c r="AI81" s="243"/>
      <c r="AJ81" s="243"/>
      <c r="AK81" s="243"/>
      <c r="AL81" s="243"/>
      <c r="AM81" s="243"/>
      <c r="AN81" s="243"/>
      <c r="AO81" s="243"/>
      <c r="AP81" s="222"/>
    </row>
    <row r="82" spans="1:42" x14ac:dyDescent="0.15">
      <c r="A82" s="244">
        <v>200</v>
      </c>
      <c r="B82" s="245"/>
      <c r="C82" s="245"/>
      <c r="D82" s="245"/>
      <c r="E82" s="245"/>
      <c r="F82" s="245"/>
      <c r="G82" s="245"/>
      <c r="H82" s="245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6"/>
      <c r="V82" s="239">
        <v>200</v>
      </c>
      <c r="W82" s="243"/>
      <c r="X82" s="250"/>
      <c r="Y82" s="250"/>
      <c r="Z82" s="250"/>
      <c r="AA82" s="250"/>
      <c r="AB82" s="250"/>
      <c r="AC82" s="250"/>
      <c r="AD82" s="250"/>
      <c r="AE82" s="250"/>
      <c r="AF82" s="250"/>
      <c r="AG82" s="250"/>
      <c r="AH82" s="243"/>
      <c r="AI82" s="243"/>
      <c r="AJ82" s="243"/>
      <c r="AK82" s="243"/>
      <c r="AL82" s="243"/>
      <c r="AM82" s="243"/>
      <c r="AN82" s="243"/>
      <c r="AO82" s="243"/>
      <c r="AP82" s="222"/>
    </row>
    <row r="83" spans="1:42" x14ac:dyDescent="0.15">
      <c r="A83" s="251" t="s">
        <v>3</v>
      </c>
      <c r="B83" s="248">
        <f>ROUND(W83*$T$77,0)</f>
        <v>254</v>
      </c>
      <c r="C83" s="248">
        <f>ROUND(X83*$T$77,0)</f>
        <v>254</v>
      </c>
      <c r="D83" s="248">
        <f>ROUND(Y83*$T$77,0)</f>
        <v>289</v>
      </c>
      <c r="E83" s="248">
        <f>ROUND(Z83*$T$77,0)</f>
        <v>299</v>
      </c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9"/>
      <c r="V83" s="239">
        <v>10</v>
      </c>
      <c r="W83" s="243">
        <v>175</v>
      </c>
      <c r="X83" s="250">
        <v>175</v>
      </c>
      <c r="Y83" s="250">
        <v>199</v>
      </c>
      <c r="Z83" s="250">
        <v>206</v>
      </c>
      <c r="AA83" s="250"/>
      <c r="AB83" s="250"/>
      <c r="AC83" s="250"/>
      <c r="AD83" s="250"/>
      <c r="AE83" s="250"/>
      <c r="AF83" s="250"/>
      <c r="AG83" s="250"/>
      <c r="AH83" s="243"/>
      <c r="AI83" s="243"/>
      <c r="AJ83" s="243"/>
      <c r="AK83" s="243"/>
      <c r="AL83" s="243"/>
      <c r="AM83" s="243"/>
      <c r="AN83" s="243"/>
      <c r="AO83" s="243"/>
      <c r="AP83" s="222"/>
    </row>
    <row r="84" spans="1:42" x14ac:dyDescent="0.15">
      <c r="A84" s="244">
        <v>250</v>
      </c>
      <c r="B84" s="245"/>
      <c r="C84" s="245"/>
      <c r="D84" s="245"/>
      <c r="E84" s="245"/>
      <c r="F84" s="245"/>
      <c r="G84" s="245"/>
      <c r="H84" s="245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6"/>
      <c r="V84" s="239">
        <v>250</v>
      </c>
      <c r="W84" s="243"/>
      <c r="X84" s="250"/>
      <c r="Y84" s="250"/>
      <c r="Z84" s="250"/>
      <c r="AA84" s="250"/>
      <c r="AB84" s="250"/>
      <c r="AC84" s="250"/>
      <c r="AD84" s="250"/>
      <c r="AE84" s="250"/>
      <c r="AF84" s="250"/>
      <c r="AG84" s="250"/>
      <c r="AH84" s="243"/>
      <c r="AI84" s="243"/>
      <c r="AJ84" s="243"/>
      <c r="AK84" s="243"/>
      <c r="AL84" s="243"/>
      <c r="AM84" s="243"/>
      <c r="AN84" s="243"/>
      <c r="AO84" s="243"/>
      <c r="AP84" s="222"/>
    </row>
    <row r="85" spans="1:42" x14ac:dyDescent="0.15">
      <c r="A85" s="251" t="s">
        <v>4</v>
      </c>
      <c r="B85" s="248">
        <f>ROUND(W85*$T$77,0)</f>
        <v>281</v>
      </c>
      <c r="C85" s="248">
        <f>ROUND(X85*$T$77,0)</f>
        <v>281</v>
      </c>
      <c r="D85" s="248">
        <f>ROUND(Y85*$T$77,0)</f>
        <v>318</v>
      </c>
      <c r="E85" s="248">
        <f>ROUND(Z85*$T$77,0)</f>
        <v>338</v>
      </c>
      <c r="F85" s="248">
        <f>ROUND(AA85*$T$77,0)</f>
        <v>363</v>
      </c>
      <c r="G85" s="248"/>
      <c r="H85" s="248"/>
      <c r="I85" s="248"/>
      <c r="J85" s="248"/>
      <c r="K85" s="248"/>
      <c r="L85" s="248"/>
      <c r="M85" s="248"/>
      <c r="N85" s="248"/>
      <c r="O85" s="248"/>
      <c r="P85" s="248"/>
      <c r="Q85" s="248"/>
      <c r="R85" s="248"/>
      <c r="S85" s="248"/>
      <c r="T85" s="249"/>
      <c r="V85" s="239">
        <v>12</v>
      </c>
      <c r="W85" s="243">
        <v>194</v>
      </c>
      <c r="X85" s="250">
        <v>194</v>
      </c>
      <c r="Y85" s="250">
        <v>219</v>
      </c>
      <c r="Z85" s="250">
        <v>233</v>
      </c>
      <c r="AA85" s="250">
        <v>250</v>
      </c>
      <c r="AB85" s="250"/>
      <c r="AC85" s="250"/>
      <c r="AD85" s="250"/>
      <c r="AE85" s="250"/>
      <c r="AF85" s="250"/>
      <c r="AG85" s="250"/>
      <c r="AH85" s="243"/>
      <c r="AI85" s="243"/>
      <c r="AJ85" s="243"/>
      <c r="AK85" s="243"/>
      <c r="AL85" s="243"/>
      <c r="AM85" s="243"/>
      <c r="AN85" s="243"/>
      <c r="AO85" s="243"/>
      <c r="AP85" s="222"/>
    </row>
    <row r="86" spans="1:42" ht="13" thickBot="1" x14ac:dyDescent="0.2">
      <c r="A86" s="240">
        <v>300</v>
      </c>
      <c r="B86" s="252"/>
      <c r="C86" s="252"/>
      <c r="D86" s="252"/>
      <c r="E86" s="252"/>
      <c r="F86" s="252"/>
      <c r="G86" s="252"/>
      <c r="H86" s="252"/>
      <c r="I86" s="252"/>
      <c r="J86" s="252"/>
      <c r="K86" s="252"/>
      <c r="L86" s="252"/>
      <c r="M86" s="252"/>
      <c r="N86" s="252"/>
      <c r="O86" s="252"/>
      <c r="P86" s="252"/>
      <c r="Q86" s="252"/>
      <c r="R86" s="252"/>
      <c r="S86" s="252"/>
      <c r="T86" s="253"/>
      <c r="V86" s="239">
        <v>300</v>
      </c>
      <c r="W86" s="243"/>
      <c r="X86" s="250"/>
      <c r="Y86" s="250"/>
      <c r="Z86" s="250"/>
      <c r="AA86" s="250"/>
      <c r="AB86" s="250"/>
      <c r="AC86" s="250"/>
      <c r="AD86" s="250"/>
      <c r="AE86" s="250"/>
      <c r="AF86" s="250"/>
      <c r="AG86" s="250"/>
      <c r="AH86" s="243"/>
      <c r="AI86" s="243"/>
      <c r="AJ86" s="243"/>
      <c r="AK86" s="243"/>
      <c r="AL86" s="243"/>
      <c r="AM86" s="243"/>
      <c r="AN86" s="243"/>
      <c r="AO86" s="243"/>
      <c r="AP86" s="222"/>
    </row>
    <row r="87" spans="1:42" x14ac:dyDescent="0.15">
      <c r="A87" s="238" t="s">
        <v>5</v>
      </c>
      <c r="B87" s="241">
        <f t="shared" ref="B87:G87" si="0">ROUND(W87*$T$77,0)</f>
        <v>316</v>
      </c>
      <c r="C87" s="241">
        <f t="shared" si="0"/>
        <v>316</v>
      </c>
      <c r="D87" s="241">
        <f t="shared" si="0"/>
        <v>357</v>
      </c>
      <c r="E87" s="241">
        <f t="shared" si="0"/>
        <v>378</v>
      </c>
      <c r="F87" s="241">
        <f t="shared" si="0"/>
        <v>406</v>
      </c>
      <c r="G87" s="241">
        <f t="shared" si="0"/>
        <v>465</v>
      </c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2"/>
      <c r="V87" s="239">
        <v>14</v>
      </c>
      <c r="W87" s="243">
        <v>218</v>
      </c>
      <c r="X87" s="250">
        <v>218</v>
      </c>
      <c r="Y87" s="250">
        <v>246</v>
      </c>
      <c r="Z87" s="250">
        <v>261</v>
      </c>
      <c r="AA87" s="250">
        <v>280</v>
      </c>
      <c r="AB87" s="250">
        <v>321</v>
      </c>
      <c r="AC87" s="250"/>
      <c r="AD87" s="250"/>
      <c r="AE87" s="250"/>
      <c r="AF87" s="250"/>
      <c r="AG87" s="250"/>
      <c r="AH87" s="243"/>
      <c r="AI87" s="243"/>
      <c r="AJ87" s="243"/>
      <c r="AK87" s="243"/>
      <c r="AL87" s="243"/>
      <c r="AM87" s="243"/>
      <c r="AN87" s="243"/>
      <c r="AO87" s="243"/>
      <c r="AP87" s="222"/>
    </row>
    <row r="88" spans="1:42" x14ac:dyDescent="0.15">
      <c r="A88" s="244">
        <v>350</v>
      </c>
      <c r="B88" s="245"/>
      <c r="C88" s="245"/>
      <c r="D88" s="245"/>
      <c r="E88" s="245"/>
      <c r="F88" s="245"/>
      <c r="G88" s="245"/>
      <c r="H88" s="245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6"/>
      <c r="V88" s="239">
        <v>350</v>
      </c>
      <c r="W88" s="243"/>
      <c r="X88" s="250"/>
      <c r="Y88" s="250"/>
      <c r="Z88" s="250"/>
      <c r="AA88" s="250"/>
      <c r="AB88" s="250"/>
      <c r="AC88" s="250"/>
      <c r="AD88" s="250"/>
      <c r="AE88" s="250"/>
      <c r="AF88" s="250"/>
      <c r="AG88" s="250"/>
      <c r="AH88" s="243"/>
      <c r="AI88" s="243"/>
      <c r="AJ88" s="243"/>
      <c r="AK88" s="243"/>
      <c r="AL88" s="243"/>
      <c r="AM88" s="243"/>
      <c r="AN88" s="243"/>
      <c r="AO88" s="243"/>
      <c r="AP88" s="222"/>
    </row>
    <row r="89" spans="1:42" x14ac:dyDescent="0.15">
      <c r="A89" s="251" t="s">
        <v>6</v>
      </c>
      <c r="B89" s="248">
        <f t="shared" ref="B89:H89" si="1">ROUND(W89*$T$77,0)</f>
        <v>348</v>
      </c>
      <c r="C89" s="248">
        <f t="shared" si="1"/>
        <v>348</v>
      </c>
      <c r="D89" s="248">
        <f t="shared" si="1"/>
        <v>376</v>
      </c>
      <c r="E89" s="248">
        <f t="shared" si="1"/>
        <v>418</v>
      </c>
      <c r="F89" s="248">
        <f t="shared" si="1"/>
        <v>448</v>
      </c>
      <c r="G89" s="248">
        <f t="shared" si="1"/>
        <v>513</v>
      </c>
      <c r="H89" s="248">
        <f t="shared" si="1"/>
        <v>584</v>
      </c>
      <c r="I89" s="248"/>
      <c r="J89" s="248"/>
      <c r="K89" s="248"/>
      <c r="L89" s="248"/>
      <c r="M89" s="248"/>
      <c r="N89" s="248"/>
      <c r="O89" s="248"/>
      <c r="P89" s="248"/>
      <c r="Q89" s="248"/>
      <c r="R89" s="248"/>
      <c r="S89" s="248"/>
      <c r="T89" s="249"/>
      <c r="V89" s="239">
        <v>16</v>
      </c>
      <c r="W89" s="243">
        <v>240</v>
      </c>
      <c r="X89" s="250">
        <v>240</v>
      </c>
      <c r="Y89" s="250">
        <v>259</v>
      </c>
      <c r="Z89" s="250">
        <v>288</v>
      </c>
      <c r="AA89" s="250">
        <v>309</v>
      </c>
      <c r="AB89" s="250">
        <v>354</v>
      </c>
      <c r="AC89" s="250">
        <v>403</v>
      </c>
      <c r="AD89" s="250"/>
      <c r="AE89" s="250"/>
      <c r="AF89" s="250"/>
      <c r="AG89" s="250"/>
      <c r="AH89" s="243"/>
      <c r="AI89" s="243"/>
      <c r="AJ89" s="243"/>
      <c r="AK89" s="243"/>
      <c r="AL89" s="243"/>
      <c r="AM89" s="243"/>
      <c r="AN89" s="243"/>
      <c r="AO89" s="243"/>
      <c r="AP89" s="222"/>
    </row>
    <row r="90" spans="1:42" x14ac:dyDescent="0.15">
      <c r="A90" s="244">
        <v>400</v>
      </c>
      <c r="B90" s="245"/>
      <c r="C90" s="245"/>
      <c r="D90" s="245"/>
      <c r="E90" s="245"/>
      <c r="F90" s="245"/>
      <c r="G90" s="245"/>
      <c r="H90" s="245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6"/>
      <c r="V90" s="239">
        <v>400</v>
      </c>
      <c r="W90" s="243"/>
      <c r="X90" s="250"/>
      <c r="Y90" s="250"/>
      <c r="Z90" s="250"/>
      <c r="AA90" s="250"/>
      <c r="AB90" s="250"/>
      <c r="AC90" s="250"/>
      <c r="AD90" s="250"/>
      <c r="AE90" s="250"/>
      <c r="AF90" s="250"/>
      <c r="AG90" s="250"/>
      <c r="AH90" s="243"/>
      <c r="AI90" s="243"/>
      <c r="AJ90" s="243"/>
      <c r="AK90" s="243"/>
      <c r="AL90" s="243"/>
      <c r="AM90" s="243"/>
      <c r="AN90" s="243"/>
      <c r="AO90" s="243"/>
      <c r="AP90" s="222"/>
    </row>
    <row r="91" spans="1:42" x14ac:dyDescent="0.15">
      <c r="A91" s="251" t="s">
        <v>7</v>
      </c>
      <c r="B91" s="248">
        <f t="shared" ref="B91:I91" si="2">ROUND(W91*$T$77,0)</f>
        <v>380</v>
      </c>
      <c r="C91" s="248">
        <f t="shared" si="2"/>
        <v>380</v>
      </c>
      <c r="D91" s="248">
        <f t="shared" si="2"/>
        <v>412</v>
      </c>
      <c r="E91" s="248">
        <f t="shared" si="2"/>
        <v>458</v>
      </c>
      <c r="F91" s="248">
        <f t="shared" si="2"/>
        <v>494</v>
      </c>
      <c r="G91" s="248">
        <f t="shared" si="2"/>
        <v>564</v>
      </c>
      <c r="H91" s="248">
        <f t="shared" si="2"/>
        <v>639</v>
      </c>
      <c r="I91" s="248">
        <f t="shared" si="2"/>
        <v>724</v>
      </c>
      <c r="J91" s="248"/>
      <c r="K91" s="248"/>
      <c r="L91" s="248"/>
      <c r="M91" s="248"/>
      <c r="N91" s="248"/>
      <c r="O91" s="248"/>
      <c r="P91" s="248"/>
      <c r="Q91" s="248"/>
      <c r="R91" s="248"/>
      <c r="S91" s="248"/>
      <c r="T91" s="249"/>
      <c r="V91" s="239">
        <v>18</v>
      </c>
      <c r="W91" s="243">
        <v>262</v>
      </c>
      <c r="X91" s="250">
        <v>262</v>
      </c>
      <c r="Y91" s="250">
        <v>284</v>
      </c>
      <c r="Z91" s="250">
        <v>316</v>
      </c>
      <c r="AA91" s="250">
        <v>341</v>
      </c>
      <c r="AB91" s="250">
        <v>389</v>
      </c>
      <c r="AC91" s="250">
        <v>441</v>
      </c>
      <c r="AD91" s="250">
        <v>499</v>
      </c>
      <c r="AE91" s="250"/>
      <c r="AF91" s="250"/>
      <c r="AG91" s="250"/>
      <c r="AH91" s="243"/>
      <c r="AI91" s="243"/>
      <c r="AJ91" s="243"/>
      <c r="AK91" s="243"/>
      <c r="AL91" s="243"/>
      <c r="AM91" s="243"/>
      <c r="AN91" s="243"/>
      <c r="AO91" s="243"/>
      <c r="AP91" s="222"/>
    </row>
    <row r="92" spans="1:42" x14ac:dyDescent="0.15">
      <c r="A92" s="244">
        <v>450</v>
      </c>
      <c r="B92" s="245"/>
      <c r="C92" s="245"/>
      <c r="D92" s="245"/>
      <c r="E92" s="245"/>
      <c r="F92" s="245"/>
      <c r="G92" s="245"/>
      <c r="H92" s="245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6"/>
      <c r="V92" s="239">
        <v>450</v>
      </c>
      <c r="W92" s="243"/>
      <c r="X92" s="250"/>
      <c r="Y92" s="250"/>
      <c r="Z92" s="250"/>
      <c r="AA92" s="250"/>
      <c r="AB92" s="250"/>
      <c r="AC92" s="250"/>
      <c r="AD92" s="250"/>
      <c r="AE92" s="250"/>
      <c r="AF92" s="250"/>
      <c r="AG92" s="250"/>
      <c r="AH92" s="243"/>
      <c r="AI92" s="243"/>
      <c r="AJ92" s="243"/>
      <c r="AK92" s="243"/>
      <c r="AL92" s="243"/>
      <c r="AM92" s="243"/>
      <c r="AN92" s="243"/>
      <c r="AO92" s="243"/>
      <c r="AP92" s="222"/>
    </row>
    <row r="93" spans="1:42" x14ac:dyDescent="0.15">
      <c r="A93" s="251" t="s">
        <v>8</v>
      </c>
      <c r="B93" s="248">
        <f t="shared" ref="B93:J93" si="3">ROUND(W93*$T$77,0)</f>
        <v>415</v>
      </c>
      <c r="C93" s="248">
        <f t="shared" si="3"/>
        <v>415</v>
      </c>
      <c r="D93" s="248">
        <f t="shared" si="3"/>
        <v>447</v>
      </c>
      <c r="E93" s="248">
        <f t="shared" si="3"/>
        <v>497</v>
      </c>
      <c r="F93" s="248">
        <f t="shared" si="3"/>
        <v>525</v>
      </c>
      <c r="G93" s="248">
        <f t="shared" si="3"/>
        <v>615</v>
      </c>
      <c r="H93" s="248">
        <f t="shared" si="3"/>
        <v>695</v>
      </c>
      <c r="I93" s="248">
        <f t="shared" si="3"/>
        <v>783</v>
      </c>
      <c r="J93" s="248">
        <f t="shared" si="3"/>
        <v>900</v>
      </c>
      <c r="K93" s="248"/>
      <c r="L93" s="248"/>
      <c r="M93" s="248"/>
      <c r="N93" s="248"/>
      <c r="O93" s="248"/>
      <c r="P93" s="248"/>
      <c r="Q93" s="248"/>
      <c r="R93" s="248"/>
      <c r="S93" s="248"/>
      <c r="T93" s="249"/>
      <c r="V93" s="239">
        <v>20</v>
      </c>
      <c r="W93" s="243">
        <v>286</v>
      </c>
      <c r="X93" s="250">
        <v>286</v>
      </c>
      <c r="Y93" s="250">
        <v>308</v>
      </c>
      <c r="Z93" s="250">
        <v>343</v>
      </c>
      <c r="AA93" s="250">
        <v>362</v>
      </c>
      <c r="AB93" s="250">
        <v>424</v>
      </c>
      <c r="AC93" s="250">
        <v>479</v>
      </c>
      <c r="AD93" s="250">
        <v>540</v>
      </c>
      <c r="AE93" s="250">
        <v>621</v>
      </c>
      <c r="AF93" s="250"/>
      <c r="AG93" s="250"/>
      <c r="AH93" s="243"/>
      <c r="AI93" s="243"/>
      <c r="AJ93" s="243"/>
      <c r="AK93" s="243"/>
      <c r="AL93" s="243"/>
      <c r="AM93" s="243"/>
      <c r="AN93" s="243"/>
      <c r="AO93" s="243"/>
      <c r="AP93" s="222"/>
    </row>
    <row r="94" spans="1:42" x14ac:dyDescent="0.15">
      <c r="A94" s="244">
        <v>500</v>
      </c>
      <c r="B94" s="245"/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6"/>
      <c r="V94" s="239">
        <v>500</v>
      </c>
      <c r="W94" s="243"/>
      <c r="X94" s="250"/>
      <c r="Y94" s="250"/>
      <c r="Z94" s="250"/>
      <c r="AA94" s="250"/>
      <c r="AB94" s="250"/>
      <c r="AC94" s="250"/>
      <c r="AD94" s="250"/>
      <c r="AE94" s="250"/>
      <c r="AF94" s="250"/>
      <c r="AG94" s="250"/>
      <c r="AH94" s="243"/>
      <c r="AI94" s="243"/>
      <c r="AJ94" s="243"/>
      <c r="AK94" s="243"/>
      <c r="AL94" s="243"/>
      <c r="AM94" s="243"/>
      <c r="AN94" s="243"/>
      <c r="AO94" s="243"/>
      <c r="AP94" s="222"/>
    </row>
    <row r="95" spans="1:42" x14ac:dyDescent="0.15">
      <c r="A95" s="251" t="s">
        <v>9</v>
      </c>
      <c r="B95" s="248">
        <f t="shared" ref="B95:K95" si="4">ROUND(W95*$T$77,0)</f>
        <v>426</v>
      </c>
      <c r="C95" s="248">
        <f t="shared" si="4"/>
        <v>426</v>
      </c>
      <c r="D95" s="248">
        <f t="shared" si="4"/>
        <v>503</v>
      </c>
      <c r="E95" s="248">
        <f t="shared" si="4"/>
        <v>523</v>
      </c>
      <c r="F95" s="248">
        <f t="shared" si="4"/>
        <v>567</v>
      </c>
      <c r="G95" s="248">
        <f t="shared" si="4"/>
        <v>648</v>
      </c>
      <c r="H95" s="248">
        <f t="shared" si="4"/>
        <v>737</v>
      </c>
      <c r="I95" s="248">
        <f t="shared" si="4"/>
        <v>832</v>
      </c>
      <c r="J95" s="248">
        <f t="shared" si="4"/>
        <v>977</v>
      </c>
      <c r="K95" s="248">
        <f t="shared" si="4"/>
        <v>1059</v>
      </c>
      <c r="L95" s="248"/>
      <c r="M95" s="248"/>
      <c r="N95" s="248"/>
      <c r="O95" s="248"/>
      <c r="P95" s="248"/>
      <c r="Q95" s="248"/>
      <c r="R95" s="248"/>
      <c r="S95" s="248"/>
      <c r="T95" s="249"/>
      <c r="V95" s="239">
        <v>22</v>
      </c>
      <c r="W95" s="243">
        <v>294</v>
      </c>
      <c r="X95" s="250">
        <v>294</v>
      </c>
      <c r="Y95" s="250">
        <v>347</v>
      </c>
      <c r="Z95" s="250">
        <v>361</v>
      </c>
      <c r="AA95" s="250">
        <v>391</v>
      </c>
      <c r="AB95" s="250">
        <v>447</v>
      </c>
      <c r="AC95" s="250">
        <v>508</v>
      </c>
      <c r="AD95" s="250">
        <v>574</v>
      </c>
      <c r="AE95" s="250">
        <v>674</v>
      </c>
      <c r="AF95" s="250">
        <v>730</v>
      </c>
      <c r="AG95" s="250"/>
      <c r="AH95" s="243"/>
      <c r="AI95" s="243"/>
      <c r="AJ95" s="243"/>
      <c r="AK95" s="243"/>
      <c r="AL95" s="243"/>
      <c r="AM95" s="243"/>
      <c r="AN95" s="243"/>
      <c r="AO95" s="243"/>
      <c r="AP95" s="222"/>
    </row>
    <row r="96" spans="1:42" x14ac:dyDescent="0.15">
      <c r="A96" s="244">
        <v>550</v>
      </c>
      <c r="B96" s="245"/>
      <c r="C96" s="245"/>
      <c r="D96" s="245"/>
      <c r="E96" s="245"/>
      <c r="F96" s="245"/>
      <c r="G96" s="245"/>
      <c r="H96" s="245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6"/>
      <c r="V96" s="239">
        <v>550</v>
      </c>
      <c r="W96" s="243"/>
      <c r="X96" s="250"/>
      <c r="Y96" s="250"/>
      <c r="Z96" s="250"/>
      <c r="AA96" s="250"/>
      <c r="AB96" s="250"/>
      <c r="AC96" s="250"/>
      <c r="AD96" s="250"/>
      <c r="AE96" s="250"/>
      <c r="AF96" s="250"/>
      <c r="AG96" s="250"/>
      <c r="AH96" s="243"/>
      <c r="AI96" s="243"/>
      <c r="AJ96" s="243"/>
      <c r="AK96" s="243"/>
      <c r="AL96" s="243"/>
      <c r="AM96" s="243"/>
      <c r="AN96" s="243"/>
      <c r="AO96" s="243"/>
      <c r="AP96" s="222"/>
    </row>
    <row r="97" spans="1:42" x14ac:dyDescent="0.15">
      <c r="A97" s="251" t="s">
        <v>10</v>
      </c>
      <c r="B97" s="248">
        <f t="shared" ref="B97:L97" si="5">ROUND(W97*$T$77,0)</f>
        <v>457</v>
      </c>
      <c r="C97" s="248">
        <f t="shared" si="5"/>
        <v>457</v>
      </c>
      <c r="D97" s="248">
        <f t="shared" si="5"/>
        <v>510</v>
      </c>
      <c r="E97" s="248">
        <f t="shared" si="5"/>
        <v>558</v>
      </c>
      <c r="F97" s="248">
        <f t="shared" si="5"/>
        <v>606</v>
      </c>
      <c r="G97" s="248">
        <f t="shared" si="5"/>
        <v>695</v>
      </c>
      <c r="H97" s="248">
        <f t="shared" si="5"/>
        <v>787</v>
      </c>
      <c r="I97" s="248">
        <f t="shared" si="5"/>
        <v>892</v>
      </c>
      <c r="J97" s="248">
        <f t="shared" si="5"/>
        <v>1002</v>
      </c>
      <c r="K97" s="248">
        <f t="shared" si="5"/>
        <v>1103</v>
      </c>
      <c r="L97" s="248">
        <f t="shared" si="5"/>
        <v>1179</v>
      </c>
      <c r="M97" s="248"/>
      <c r="N97" s="248"/>
      <c r="O97" s="248"/>
      <c r="P97" s="248"/>
      <c r="Q97" s="248"/>
      <c r="R97" s="248"/>
      <c r="S97" s="248"/>
      <c r="T97" s="249"/>
      <c r="V97" s="239">
        <v>24</v>
      </c>
      <c r="W97" s="243">
        <v>315</v>
      </c>
      <c r="X97" s="250">
        <v>315</v>
      </c>
      <c r="Y97" s="250">
        <v>352</v>
      </c>
      <c r="Z97" s="250">
        <v>385</v>
      </c>
      <c r="AA97" s="250">
        <v>418</v>
      </c>
      <c r="AB97" s="250">
        <v>479</v>
      </c>
      <c r="AC97" s="250">
        <v>543</v>
      </c>
      <c r="AD97" s="250">
        <v>615</v>
      </c>
      <c r="AE97" s="250">
        <v>691</v>
      </c>
      <c r="AF97" s="250">
        <v>761</v>
      </c>
      <c r="AG97" s="250">
        <v>813</v>
      </c>
      <c r="AH97" s="243"/>
      <c r="AI97" s="243"/>
      <c r="AJ97" s="243"/>
      <c r="AK97" s="243"/>
      <c r="AL97" s="243"/>
      <c r="AM97" s="243"/>
      <c r="AN97" s="243"/>
      <c r="AO97" s="243"/>
      <c r="AP97" s="222">
        <v>1.41</v>
      </c>
    </row>
    <row r="98" spans="1:42" ht="13" thickBot="1" x14ac:dyDescent="0.2">
      <c r="A98" s="240">
        <v>600</v>
      </c>
      <c r="B98" s="252"/>
      <c r="C98" s="252"/>
      <c r="D98" s="252"/>
      <c r="E98" s="252"/>
      <c r="F98" s="252"/>
      <c r="G98" s="252"/>
      <c r="H98" s="252"/>
      <c r="I98" s="252"/>
      <c r="J98" s="252"/>
      <c r="K98" s="252"/>
      <c r="L98" s="252"/>
      <c r="M98" s="252"/>
      <c r="N98" s="252"/>
      <c r="O98" s="252"/>
      <c r="P98" s="252"/>
      <c r="Q98" s="252"/>
      <c r="R98" s="252"/>
      <c r="S98" s="252"/>
      <c r="T98" s="253"/>
      <c r="V98" s="239">
        <v>600</v>
      </c>
      <c r="W98" s="243"/>
      <c r="X98" s="250"/>
      <c r="Y98" s="250"/>
      <c r="Z98" s="250"/>
      <c r="AA98" s="250"/>
      <c r="AB98" s="250"/>
      <c r="AC98" s="250"/>
      <c r="AD98" s="250"/>
      <c r="AE98" s="250"/>
      <c r="AF98" s="250"/>
      <c r="AG98" s="250"/>
      <c r="AH98" s="243"/>
      <c r="AI98" s="243"/>
      <c r="AJ98" s="243"/>
      <c r="AK98" s="243"/>
      <c r="AL98" s="243"/>
      <c r="AM98" s="243"/>
      <c r="AN98" s="243"/>
      <c r="AO98" s="243"/>
      <c r="AP98" s="222"/>
    </row>
    <row r="99" spans="1:42" x14ac:dyDescent="0.15">
      <c r="A99" s="238" t="s">
        <v>11</v>
      </c>
      <c r="B99" s="241">
        <f t="shared" ref="B99:M99" si="6">ROUND(W99*$T$77,0)</f>
        <v>486</v>
      </c>
      <c r="C99" s="241">
        <f t="shared" si="6"/>
        <v>486</v>
      </c>
      <c r="D99" s="241">
        <f t="shared" si="6"/>
        <v>538</v>
      </c>
      <c r="E99" s="241">
        <f t="shared" si="6"/>
        <v>595</v>
      </c>
      <c r="F99" s="241">
        <f t="shared" si="6"/>
        <v>650</v>
      </c>
      <c r="G99" s="241">
        <f t="shared" si="6"/>
        <v>741</v>
      </c>
      <c r="H99" s="241">
        <f t="shared" si="6"/>
        <v>840</v>
      </c>
      <c r="I99" s="241">
        <f t="shared" si="6"/>
        <v>951</v>
      </c>
      <c r="J99" s="241">
        <f t="shared" si="6"/>
        <v>1069</v>
      </c>
      <c r="K99" s="241">
        <f t="shared" si="6"/>
        <v>1163</v>
      </c>
      <c r="L99" s="241">
        <f t="shared" si="6"/>
        <v>1253</v>
      </c>
      <c r="M99" s="241">
        <f t="shared" si="6"/>
        <v>1353</v>
      </c>
      <c r="N99" s="241"/>
      <c r="O99" s="241"/>
      <c r="P99" s="241"/>
      <c r="Q99" s="241"/>
      <c r="R99" s="241"/>
      <c r="S99" s="241"/>
      <c r="T99" s="242"/>
      <c r="V99" s="239">
        <v>26</v>
      </c>
      <c r="W99" s="243">
        <v>335</v>
      </c>
      <c r="X99" s="250">
        <v>335</v>
      </c>
      <c r="Y99" s="250">
        <v>371</v>
      </c>
      <c r="Z99" s="250">
        <v>410</v>
      </c>
      <c r="AA99" s="250">
        <v>448</v>
      </c>
      <c r="AB99" s="250">
        <v>511</v>
      </c>
      <c r="AC99" s="250">
        <v>579</v>
      </c>
      <c r="AD99" s="250">
        <v>656</v>
      </c>
      <c r="AE99" s="250">
        <v>737</v>
      </c>
      <c r="AF99" s="250">
        <v>802</v>
      </c>
      <c r="AG99" s="250">
        <v>864</v>
      </c>
      <c r="AH99" s="243">
        <f>$AH$75*V99*AP99</f>
        <v>932.87999999999988</v>
      </c>
      <c r="AI99" s="243"/>
      <c r="AJ99" s="243"/>
      <c r="AK99" s="243"/>
      <c r="AL99" s="243"/>
      <c r="AM99" s="243"/>
      <c r="AN99" s="243"/>
      <c r="AO99" s="243"/>
      <c r="AP99" s="222">
        <v>1.38</v>
      </c>
    </row>
    <row r="100" spans="1:42" x14ac:dyDescent="0.15">
      <c r="A100" s="244">
        <v>650</v>
      </c>
      <c r="B100" s="245"/>
      <c r="C100" s="245"/>
      <c r="D100" s="245"/>
      <c r="E100" s="245"/>
      <c r="F100" s="245"/>
      <c r="G100" s="245"/>
      <c r="H100" s="245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6"/>
      <c r="V100" s="239">
        <v>650</v>
      </c>
      <c r="W100" s="243"/>
      <c r="X100" s="250"/>
      <c r="Y100" s="250"/>
      <c r="Z100" s="250"/>
      <c r="AA100" s="250"/>
      <c r="AB100" s="250"/>
      <c r="AC100" s="250"/>
      <c r="AD100" s="250"/>
      <c r="AE100" s="250"/>
      <c r="AF100" s="250"/>
      <c r="AG100" s="250"/>
      <c r="AH100" s="243"/>
      <c r="AI100" s="243"/>
      <c r="AJ100" s="243"/>
      <c r="AK100" s="243"/>
      <c r="AL100" s="243"/>
      <c r="AM100" s="243"/>
      <c r="AN100" s="243"/>
      <c r="AO100" s="243"/>
      <c r="AP100" s="222"/>
    </row>
    <row r="101" spans="1:42" x14ac:dyDescent="0.15">
      <c r="A101" s="251" t="s">
        <v>12</v>
      </c>
      <c r="B101" s="248">
        <f t="shared" ref="B101:N101" si="7">ROUND(W101*$T$77,0)</f>
        <v>515</v>
      </c>
      <c r="C101" s="248">
        <f t="shared" si="7"/>
        <v>515</v>
      </c>
      <c r="D101" s="248">
        <f t="shared" si="7"/>
        <v>570</v>
      </c>
      <c r="E101" s="248">
        <f t="shared" si="7"/>
        <v>632</v>
      </c>
      <c r="F101" s="248">
        <f t="shared" si="7"/>
        <v>689</v>
      </c>
      <c r="G101" s="248">
        <f t="shared" si="7"/>
        <v>786</v>
      </c>
      <c r="H101" s="248">
        <f t="shared" si="7"/>
        <v>892</v>
      </c>
      <c r="I101" s="248">
        <f t="shared" si="7"/>
        <v>1009</v>
      </c>
      <c r="J101" s="248">
        <f t="shared" si="7"/>
        <v>1134</v>
      </c>
      <c r="K101" s="248">
        <f t="shared" si="7"/>
        <v>1214</v>
      </c>
      <c r="L101" s="248">
        <f t="shared" si="7"/>
        <v>1327</v>
      </c>
      <c r="M101" s="248">
        <f t="shared" si="7"/>
        <v>1436</v>
      </c>
      <c r="N101" s="248">
        <f t="shared" si="7"/>
        <v>1546</v>
      </c>
      <c r="O101" s="248"/>
      <c r="P101" s="248"/>
      <c r="Q101" s="248"/>
      <c r="R101" s="248"/>
      <c r="S101" s="248"/>
      <c r="T101" s="249"/>
      <c r="V101" s="239">
        <v>28</v>
      </c>
      <c r="W101" s="243">
        <v>355</v>
      </c>
      <c r="X101" s="250">
        <v>355</v>
      </c>
      <c r="Y101" s="250">
        <v>393</v>
      </c>
      <c r="Z101" s="250">
        <v>436</v>
      </c>
      <c r="AA101" s="250">
        <v>475</v>
      </c>
      <c r="AB101" s="250">
        <v>542</v>
      </c>
      <c r="AC101" s="250">
        <v>615</v>
      </c>
      <c r="AD101" s="250">
        <v>696</v>
      </c>
      <c r="AE101" s="250">
        <v>782</v>
      </c>
      <c r="AF101" s="250">
        <v>837</v>
      </c>
      <c r="AG101" s="250">
        <v>915</v>
      </c>
      <c r="AH101" s="243">
        <f>$AH$75*V101*AP101</f>
        <v>990.08</v>
      </c>
      <c r="AI101" s="243">
        <f>$AI$75*V101*AP101</f>
        <v>1066.24</v>
      </c>
      <c r="AJ101" s="243"/>
      <c r="AK101" s="243"/>
      <c r="AL101" s="243"/>
      <c r="AM101" s="243"/>
      <c r="AN101" s="243"/>
      <c r="AO101" s="243"/>
      <c r="AP101" s="222">
        <v>1.36</v>
      </c>
    </row>
    <row r="102" spans="1:42" x14ac:dyDescent="0.15">
      <c r="A102" s="244">
        <v>700</v>
      </c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6"/>
      <c r="V102" s="239">
        <v>700</v>
      </c>
      <c r="W102" s="243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43"/>
      <c r="AI102" s="243"/>
      <c r="AJ102" s="243"/>
      <c r="AK102" s="243"/>
      <c r="AL102" s="243"/>
      <c r="AM102" s="243"/>
      <c r="AN102" s="243"/>
      <c r="AO102" s="243"/>
      <c r="AP102" s="222"/>
    </row>
    <row r="103" spans="1:42" x14ac:dyDescent="0.15">
      <c r="A103" s="251" t="s">
        <v>13</v>
      </c>
      <c r="B103" s="248">
        <f t="shared" ref="B103:O103" si="8">ROUND(W103*$T$77,0)</f>
        <v>547</v>
      </c>
      <c r="C103" s="248">
        <f t="shared" si="8"/>
        <v>547</v>
      </c>
      <c r="D103" s="248">
        <f t="shared" si="8"/>
        <v>603</v>
      </c>
      <c r="E103" s="248">
        <f t="shared" si="8"/>
        <v>670</v>
      </c>
      <c r="F103" s="248">
        <f t="shared" si="8"/>
        <v>729</v>
      </c>
      <c r="G103" s="248">
        <f t="shared" si="8"/>
        <v>832</v>
      </c>
      <c r="H103" s="248">
        <f t="shared" si="8"/>
        <v>944</v>
      </c>
      <c r="I103" s="248">
        <f t="shared" si="8"/>
        <v>1070</v>
      </c>
      <c r="J103" s="248">
        <f t="shared" si="8"/>
        <v>1201</v>
      </c>
      <c r="K103" s="248">
        <f t="shared" si="8"/>
        <v>1280</v>
      </c>
      <c r="L103" s="248">
        <f t="shared" si="8"/>
        <v>1402</v>
      </c>
      <c r="M103" s="248">
        <f t="shared" si="8"/>
        <v>1516</v>
      </c>
      <c r="N103" s="248">
        <f t="shared" si="8"/>
        <v>1632</v>
      </c>
      <c r="O103" s="248">
        <f t="shared" si="8"/>
        <v>1749</v>
      </c>
      <c r="P103" s="248"/>
      <c r="Q103" s="248"/>
      <c r="R103" s="248"/>
      <c r="S103" s="248"/>
      <c r="T103" s="249"/>
      <c r="V103" s="239">
        <v>30</v>
      </c>
      <c r="W103" s="243">
        <v>377</v>
      </c>
      <c r="X103" s="250">
        <v>377</v>
      </c>
      <c r="Y103" s="250">
        <v>416</v>
      </c>
      <c r="Z103" s="250">
        <v>462</v>
      </c>
      <c r="AA103" s="250">
        <v>503</v>
      </c>
      <c r="AB103" s="250">
        <v>574</v>
      </c>
      <c r="AC103" s="250">
        <v>651</v>
      </c>
      <c r="AD103" s="250">
        <v>738</v>
      </c>
      <c r="AE103" s="250">
        <v>828</v>
      </c>
      <c r="AF103" s="250">
        <v>883</v>
      </c>
      <c r="AG103" s="250">
        <v>967</v>
      </c>
      <c r="AH103" s="243">
        <f>$AH$75*V103*AP103</f>
        <v>1045.2</v>
      </c>
      <c r="AI103" s="243">
        <f>$AI$75*V103*AP103</f>
        <v>1125.6000000000001</v>
      </c>
      <c r="AJ103" s="243">
        <f>$AJ$75*V103*AP103</f>
        <v>1206</v>
      </c>
      <c r="AK103" s="243"/>
      <c r="AL103" s="243"/>
      <c r="AM103" s="243"/>
      <c r="AN103" s="243"/>
      <c r="AO103" s="243"/>
      <c r="AP103" s="222">
        <v>1.34</v>
      </c>
    </row>
    <row r="104" spans="1:42" x14ac:dyDescent="0.15">
      <c r="A104" s="244">
        <v>750</v>
      </c>
      <c r="B104" s="245"/>
      <c r="C104" s="245"/>
      <c r="D104" s="245"/>
      <c r="E104" s="245"/>
      <c r="F104" s="245"/>
      <c r="G104" s="245"/>
      <c r="H104" s="245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6"/>
      <c r="V104" s="239">
        <v>750</v>
      </c>
      <c r="W104" s="243"/>
      <c r="X104" s="250"/>
      <c r="Y104" s="250"/>
      <c r="Z104" s="250"/>
      <c r="AA104" s="250"/>
      <c r="AB104" s="250"/>
      <c r="AC104" s="250"/>
      <c r="AD104" s="250"/>
      <c r="AE104" s="250"/>
      <c r="AF104" s="250"/>
      <c r="AG104" s="250"/>
      <c r="AH104" s="243"/>
      <c r="AI104" s="243"/>
      <c r="AJ104" s="243"/>
      <c r="AK104" s="243"/>
      <c r="AL104" s="243"/>
      <c r="AM104" s="243"/>
      <c r="AN104" s="243"/>
      <c r="AO104" s="243"/>
      <c r="AP104" s="222"/>
    </row>
    <row r="105" spans="1:42" x14ac:dyDescent="0.15">
      <c r="A105" s="251" t="s">
        <v>14</v>
      </c>
      <c r="B105" s="248">
        <f t="shared" ref="B105:P105" si="9">ROUND(W105*$T$77,0)</f>
        <v>577</v>
      </c>
      <c r="C105" s="248">
        <f t="shared" si="9"/>
        <v>577</v>
      </c>
      <c r="D105" s="248">
        <f t="shared" si="9"/>
        <v>638</v>
      </c>
      <c r="E105" s="248">
        <f t="shared" si="9"/>
        <v>706</v>
      </c>
      <c r="F105" s="248">
        <f t="shared" si="9"/>
        <v>767</v>
      </c>
      <c r="G105" s="248">
        <f t="shared" si="9"/>
        <v>877</v>
      </c>
      <c r="H105" s="248">
        <f t="shared" si="9"/>
        <v>996</v>
      </c>
      <c r="I105" s="248">
        <f t="shared" si="9"/>
        <v>1128</v>
      </c>
      <c r="J105" s="248">
        <f t="shared" si="9"/>
        <v>1266</v>
      </c>
      <c r="K105" s="248">
        <f t="shared" si="9"/>
        <v>1353</v>
      </c>
      <c r="L105" s="248">
        <f t="shared" si="9"/>
        <v>1476</v>
      </c>
      <c r="M105" s="248">
        <f t="shared" si="9"/>
        <v>1605</v>
      </c>
      <c r="N105" s="248">
        <f t="shared" si="9"/>
        <v>1728</v>
      </c>
      <c r="O105" s="248">
        <f t="shared" si="9"/>
        <v>1851</v>
      </c>
      <c r="P105" s="248">
        <f t="shared" si="9"/>
        <v>1975</v>
      </c>
      <c r="Q105" s="248"/>
      <c r="R105" s="248"/>
      <c r="S105" s="248"/>
      <c r="T105" s="249"/>
      <c r="V105" s="239">
        <v>32</v>
      </c>
      <c r="W105" s="243">
        <v>398</v>
      </c>
      <c r="X105" s="250">
        <v>398</v>
      </c>
      <c r="Y105" s="250">
        <v>440</v>
      </c>
      <c r="Z105" s="250">
        <v>487</v>
      </c>
      <c r="AA105" s="250">
        <v>529</v>
      </c>
      <c r="AB105" s="250">
        <v>605</v>
      </c>
      <c r="AC105" s="250">
        <v>687</v>
      </c>
      <c r="AD105" s="250">
        <v>778</v>
      </c>
      <c r="AE105" s="250">
        <v>873</v>
      </c>
      <c r="AF105" s="250">
        <v>933</v>
      </c>
      <c r="AG105" s="250">
        <v>1018</v>
      </c>
      <c r="AH105" s="243">
        <f>$AH$75*V105*AP105</f>
        <v>1106.56</v>
      </c>
      <c r="AI105" s="243">
        <f>$AI$75*V105*AP105</f>
        <v>1191.68</v>
      </c>
      <c r="AJ105" s="243">
        <f>$AJ$75*V105*AP105</f>
        <v>1276.8000000000002</v>
      </c>
      <c r="AK105" s="243">
        <f>$AK$75*V105*AP105</f>
        <v>1361.92</v>
      </c>
      <c r="AL105" s="243"/>
      <c r="AM105" s="243"/>
      <c r="AN105" s="243"/>
      <c r="AO105" s="243"/>
      <c r="AP105" s="222">
        <v>1.33</v>
      </c>
    </row>
    <row r="106" spans="1:42" x14ac:dyDescent="0.15">
      <c r="A106" s="244">
        <v>800</v>
      </c>
      <c r="B106" s="245"/>
      <c r="C106" s="245"/>
      <c r="D106" s="245"/>
      <c r="E106" s="245"/>
      <c r="F106" s="245"/>
      <c r="G106" s="245"/>
      <c r="H106" s="245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6"/>
      <c r="V106" s="239">
        <v>800</v>
      </c>
      <c r="W106" s="243"/>
      <c r="X106" s="250"/>
      <c r="Y106" s="250"/>
      <c r="Z106" s="250"/>
      <c r="AA106" s="250"/>
      <c r="AB106" s="250"/>
      <c r="AC106" s="250"/>
      <c r="AD106" s="250"/>
      <c r="AE106" s="250"/>
      <c r="AF106" s="250"/>
      <c r="AG106" s="250"/>
      <c r="AH106" s="243"/>
      <c r="AI106" s="243"/>
      <c r="AJ106" s="243"/>
      <c r="AK106" s="243"/>
      <c r="AL106" s="243"/>
      <c r="AM106" s="243"/>
      <c r="AN106" s="243"/>
      <c r="AO106" s="243"/>
      <c r="AP106" s="222"/>
    </row>
    <row r="107" spans="1:42" x14ac:dyDescent="0.15">
      <c r="A107" s="251" t="s">
        <v>15</v>
      </c>
      <c r="B107" s="248">
        <f t="shared" ref="B107:Q107" si="10">ROUND(W107*$T$77,0)</f>
        <v>609</v>
      </c>
      <c r="C107" s="248">
        <f t="shared" si="10"/>
        <v>609</v>
      </c>
      <c r="D107" s="248">
        <f t="shared" si="10"/>
        <v>664</v>
      </c>
      <c r="E107" s="248">
        <f t="shared" si="10"/>
        <v>744</v>
      </c>
      <c r="F107" s="248">
        <f t="shared" si="10"/>
        <v>809</v>
      </c>
      <c r="G107" s="248">
        <f t="shared" si="10"/>
        <v>925</v>
      </c>
      <c r="H107" s="248">
        <f t="shared" si="10"/>
        <v>1051</v>
      </c>
      <c r="I107" s="248">
        <f t="shared" si="10"/>
        <v>1188</v>
      </c>
      <c r="J107" s="248">
        <f t="shared" si="10"/>
        <v>1333</v>
      </c>
      <c r="K107" s="248">
        <f t="shared" si="10"/>
        <v>1421</v>
      </c>
      <c r="L107" s="248">
        <f t="shared" si="10"/>
        <v>1549</v>
      </c>
      <c r="M107" s="248">
        <f t="shared" si="10"/>
        <v>1679</v>
      </c>
      <c r="N107" s="248">
        <f t="shared" si="10"/>
        <v>1808</v>
      </c>
      <c r="O107" s="248">
        <f t="shared" si="10"/>
        <v>1937</v>
      </c>
      <c r="P107" s="248">
        <f t="shared" si="10"/>
        <v>2067</v>
      </c>
      <c r="Q107" s="248">
        <f t="shared" si="10"/>
        <v>2196</v>
      </c>
      <c r="R107" s="248"/>
      <c r="S107" s="248"/>
      <c r="T107" s="249"/>
      <c r="V107" s="239">
        <v>34</v>
      </c>
      <c r="W107" s="243">
        <v>420</v>
      </c>
      <c r="X107" s="250">
        <v>420</v>
      </c>
      <c r="Y107" s="250">
        <v>458</v>
      </c>
      <c r="Z107" s="250">
        <v>513</v>
      </c>
      <c r="AA107" s="250">
        <v>558</v>
      </c>
      <c r="AB107" s="250">
        <v>638</v>
      </c>
      <c r="AC107" s="250">
        <v>725</v>
      </c>
      <c r="AD107" s="250">
        <v>819</v>
      </c>
      <c r="AE107" s="250">
        <v>919</v>
      </c>
      <c r="AF107" s="250">
        <v>980</v>
      </c>
      <c r="AG107" s="250">
        <v>1068</v>
      </c>
      <c r="AH107" s="243">
        <f>$AH$75*V107*AP107</f>
        <v>1158.04</v>
      </c>
      <c r="AI107" s="243">
        <f>$AI$75*V107*AP107</f>
        <v>1247.1200000000001</v>
      </c>
      <c r="AJ107" s="243">
        <f>$AJ$75*V107*AP107</f>
        <v>1336.2</v>
      </c>
      <c r="AK107" s="243">
        <f>$AK$75*V107*AP107</f>
        <v>1425.28</v>
      </c>
      <c r="AL107" s="243">
        <f>$AL$75*V107*AP107</f>
        <v>1514.3600000000001</v>
      </c>
      <c r="AM107" s="243"/>
      <c r="AN107" s="243"/>
      <c r="AO107" s="243"/>
      <c r="AP107" s="222">
        <v>1.31</v>
      </c>
    </row>
    <row r="108" spans="1:42" x14ac:dyDescent="0.15">
      <c r="A108" s="244">
        <v>850</v>
      </c>
      <c r="B108" s="245"/>
      <c r="C108" s="245"/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6"/>
      <c r="V108" s="239">
        <v>850</v>
      </c>
      <c r="W108" s="243"/>
      <c r="X108" s="250"/>
      <c r="Y108" s="250"/>
      <c r="Z108" s="250"/>
      <c r="AA108" s="250"/>
      <c r="AB108" s="250"/>
      <c r="AC108" s="250"/>
      <c r="AD108" s="250"/>
      <c r="AE108" s="250"/>
      <c r="AF108" s="250"/>
      <c r="AG108" s="250"/>
      <c r="AH108" s="243"/>
      <c r="AI108" s="243"/>
      <c r="AJ108" s="243"/>
      <c r="AK108" s="243"/>
      <c r="AL108" s="243"/>
      <c r="AM108" s="243"/>
      <c r="AN108" s="243"/>
      <c r="AO108" s="243"/>
      <c r="AP108" s="222"/>
    </row>
    <row r="109" spans="1:42" x14ac:dyDescent="0.15">
      <c r="A109" s="251" t="s">
        <v>16</v>
      </c>
      <c r="B109" s="248">
        <f t="shared" ref="B109:R109" si="11">ROUND(W109*$T$77,0)</f>
        <v>638</v>
      </c>
      <c r="C109" s="248">
        <f t="shared" si="11"/>
        <v>638</v>
      </c>
      <c r="D109" s="248">
        <f t="shared" si="11"/>
        <v>697</v>
      </c>
      <c r="E109" s="248">
        <f t="shared" si="11"/>
        <v>780</v>
      </c>
      <c r="F109" s="248">
        <f t="shared" si="11"/>
        <v>861</v>
      </c>
      <c r="G109" s="248">
        <f t="shared" si="11"/>
        <v>972</v>
      </c>
      <c r="H109" s="248">
        <f t="shared" si="11"/>
        <v>1102</v>
      </c>
      <c r="I109" s="248">
        <f t="shared" si="11"/>
        <v>1246</v>
      </c>
      <c r="J109" s="248">
        <f t="shared" si="11"/>
        <v>1396</v>
      </c>
      <c r="K109" s="248">
        <f t="shared" si="11"/>
        <v>1488</v>
      </c>
      <c r="L109" s="248">
        <f t="shared" si="11"/>
        <v>1641</v>
      </c>
      <c r="M109" s="248">
        <f t="shared" si="11"/>
        <v>1778</v>
      </c>
      <c r="N109" s="248">
        <f t="shared" si="11"/>
        <v>1915</v>
      </c>
      <c r="O109" s="248">
        <f t="shared" si="11"/>
        <v>2051</v>
      </c>
      <c r="P109" s="248">
        <f t="shared" si="11"/>
        <v>2188</v>
      </c>
      <c r="Q109" s="248">
        <f t="shared" si="11"/>
        <v>2325</v>
      </c>
      <c r="R109" s="248">
        <f t="shared" si="11"/>
        <v>2462</v>
      </c>
      <c r="S109" s="248"/>
      <c r="T109" s="249"/>
      <c r="V109" s="239">
        <v>36</v>
      </c>
      <c r="W109" s="243">
        <v>440</v>
      </c>
      <c r="X109" s="250">
        <v>440</v>
      </c>
      <c r="Y109" s="250">
        <v>481</v>
      </c>
      <c r="Z109" s="250">
        <v>538</v>
      </c>
      <c r="AA109" s="250">
        <v>594</v>
      </c>
      <c r="AB109" s="250">
        <v>670</v>
      </c>
      <c r="AC109" s="250">
        <v>760</v>
      </c>
      <c r="AD109" s="250">
        <v>859</v>
      </c>
      <c r="AE109" s="250">
        <v>963</v>
      </c>
      <c r="AF109" s="250">
        <v>1026</v>
      </c>
      <c r="AG109" s="250">
        <v>1132</v>
      </c>
      <c r="AH109" s="243">
        <f>$AH$75*V109*AP109</f>
        <v>1226.1600000000001</v>
      </c>
      <c r="AI109" s="243">
        <f>$AI$75*V109*AP109</f>
        <v>1320.48</v>
      </c>
      <c r="AJ109" s="243">
        <f>$AJ$75*V109*AP109</f>
        <v>1414.8</v>
      </c>
      <c r="AK109" s="243">
        <f>$AK$75*V109*AP109</f>
        <v>1509.1200000000001</v>
      </c>
      <c r="AL109" s="243">
        <f>$AL$75*V109*AP109</f>
        <v>1603.44</v>
      </c>
      <c r="AM109" s="243">
        <f>$AM$75*V109*AP109</f>
        <v>1697.76</v>
      </c>
      <c r="AN109" s="243"/>
      <c r="AO109" s="243"/>
      <c r="AP109" s="222">
        <v>1.31</v>
      </c>
    </row>
    <row r="110" spans="1:42" ht="13" thickBot="1" x14ac:dyDescent="0.2">
      <c r="A110" s="240">
        <v>900</v>
      </c>
      <c r="B110" s="252"/>
      <c r="C110" s="252"/>
      <c r="D110" s="252"/>
      <c r="E110" s="252"/>
      <c r="F110" s="252"/>
      <c r="G110" s="252"/>
      <c r="H110" s="252"/>
      <c r="I110" s="252"/>
      <c r="J110" s="252"/>
      <c r="K110" s="252"/>
      <c r="L110" s="252"/>
      <c r="M110" s="252"/>
      <c r="N110" s="252"/>
      <c r="O110" s="252"/>
      <c r="P110" s="252"/>
      <c r="Q110" s="252"/>
      <c r="R110" s="252"/>
      <c r="S110" s="252"/>
      <c r="T110" s="253"/>
      <c r="V110" s="239">
        <v>900</v>
      </c>
      <c r="W110" s="243"/>
      <c r="X110" s="250"/>
      <c r="Y110" s="250"/>
      <c r="Z110" s="250"/>
      <c r="AA110" s="250"/>
      <c r="AB110" s="250"/>
      <c r="AC110" s="250"/>
      <c r="AD110" s="250"/>
      <c r="AE110" s="250"/>
      <c r="AF110" s="250"/>
      <c r="AG110" s="250"/>
      <c r="AH110" s="243"/>
      <c r="AI110" s="243"/>
      <c r="AJ110" s="243"/>
      <c r="AK110" s="243"/>
      <c r="AL110" s="243"/>
      <c r="AM110" s="243"/>
      <c r="AN110" s="243"/>
      <c r="AO110" s="243"/>
      <c r="AP110" s="222"/>
    </row>
    <row r="111" spans="1:42" x14ac:dyDescent="0.15">
      <c r="A111" s="238" t="s">
        <v>17</v>
      </c>
      <c r="B111" s="241">
        <f t="shared" ref="B111:S111" si="12">ROUND(W111*$T$77,0)</f>
        <v>667</v>
      </c>
      <c r="C111" s="241">
        <f t="shared" si="12"/>
        <v>667</v>
      </c>
      <c r="D111" s="241">
        <f t="shared" si="12"/>
        <v>729</v>
      </c>
      <c r="E111" s="241">
        <f t="shared" si="12"/>
        <v>815</v>
      </c>
      <c r="F111" s="241">
        <f t="shared" si="12"/>
        <v>900</v>
      </c>
      <c r="G111" s="241">
        <f t="shared" si="12"/>
        <v>1016</v>
      </c>
      <c r="H111" s="241">
        <f t="shared" si="12"/>
        <v>1154</v>
      </c>
      <c r="I111" s="241">
        <f t="shared" si="12"/>
        <v>1301</v>
      </c>
      <c r="J111" s="241">
        <f t="shared" si="12"/>
        <v>1456</v>
      </c>
      <c r="K111" s="241">
        <f t="shared" si="12"/>
        <v>1554</v>
      </c>
      <c r="L111" s="241">
        <f t="shared" si="12"/>
        <v>1720</v>
      </c>
      <c r="M111" s="241">
        <f t="shared" si="12"/>
        <v>1862</v>
      </c>
      <c r="N111" s="241">
        <f t="shared" si="12"/>
        <v>2006</v>
      </c>
      <c r="O111" s="241">
        <f t="shared" si="12"/>
        <v>2149</v>
      </c>
      <c r="P111" s="241">
        <f t="shared" si="12"/>
        <v>2292</v>
      </c>
      <c r="Q111" s="241">
        <f t="shared" si="12"/>
        <v>2435</v>
      </c>
      <c r="R111" s="241">
        <f t="shared" si="12"/>
        <v>2579</v>
      </c>
      <c r="S111" s="241">
        <f t="shared" si="12"/>
        <v>2722</v>
      </c>
      <c r="T111" s="242"/>
      <c r="V111" s="239">
        <v>38</v>
      </c>
      <c r="W111" s="243">
        <v>460</v>
      </c>
      <c r="X111" s="250">
        <v>460</v>
      </c>
      <c r="Y111" s="250">
        <v>503</v>
      </c>
      <c r="Z111" s="250">
        <v>562</v>
      </c>
      <c r="AA111" s="250">
        <v>621</v>
      </c>
      <c r="AB111" s="250">
        <v>701</v>
      </c>
      <c r="AC111" s="250">
        <v>796</v>
      </c>
      <c r="AD111" s="250">
        <v>897</v>
      </c>
      <c r="AE111" s="250">
        <v>1004</v>
      </c>
      <c r="AF111" s="250">
        <v>1072</v>
      </c>
      <c r="AG111" s="250">
        <v>1186</v>
      </c>
      <c r="AH111" s="243">
        <f>$AH$75*V111*AP111</f>
        <v>1284.4000000000001</v>
      </c>
      <c r="AI111" s="243">
        <f>$AI$75*V111*AP111</f>
        <v>1383.2</v>
      </c>
      <c r="AJ111" s="243">
        <f>$AJ$75*V111*AP111</f>
        <v>1482</v>
      </c>
      <c r="AK111" s="243">
        <f>$AK$75*V111*AP111</f>
        <v>1580.8</v>
      </c>
      <c r="AL111" s="243">
        <f>$AL$75*V111*AP111</f>
        <v>1679.6000000000001</v>
      </c>
      <c r="AM111" s="243">
        <f>$AM$75*V111*AP111</f>
        <v>1778.4</v>
      </c>
      <c r="AN111" s="243">
        <f>$AN$75*V111*AP111</f>
        <v>1877.2</v>
      </c>
      <c r="AO111" s="243"/>
      <c r="AP111" s="222">
        <v>1.3</v>
      </c>
    </row>
    <row r="112" spans="1:42" x14ac:dyDescent="0.15">
      <c r="A112" s="244">
        <v>950</v>
      </c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6"/>
      <c r="V112" s="239">
        <v>950</v>
      </c>
      <c r="W112" s="243"/>
      <c r="X112" s="250"/>
      <c r="Y112" s="250"/>
      <c r="Z112" s="250"/>
      <c r="AA112" s="250"/>
      <c r="AB112" s="250"/>
      <c r="AC112" s="250"/>
      <c r="AD112" s="250"/>
      <c r="AE112" s="250"/>
      <c r="AF112" s="250"/>
      <c r="AG112" s="250"/>
      <c r="AH112" s="243"/>
      <c r="AI112" s="243"/>
      <c r="AJ112" s="243"/>
      <c r="AK112" s="243"/>
      <c r="AL112" s="243"/>
      <c r="AM112" s="243"/>
      <c r="AN112" s="243"/>
      <c r="AO112" s="243"/>
      <c r="AP112" s="222"/>
    </row>
    <row r="113" spans="1:42" x14ac:dyDescent="0.15">
      <c r="A113" s="251" t="s">
        <v>18</v>
      </c>
      <c r="B113" s="248">
        <f t="shared" ref="B113:T113" si="13">ROUND(W113*$T$77,0)</f>
        <v>683</v>
      </c>
      <c r="C113" s="248">
        <f t="shared" si="13"/>
        <v>683</v>
      </c>
      <c r="D113" s="248">
        <f t="shared" si="13"/>
        <v>769</v>
      </c>
      <c r="E113" s="248">
        <f t="shared" si="13"/>
        <v>847</v>
      </c>
      <c r="F113" s="248">
        <f t="shared" si="13"/>
        <v>957</v>
      </c>
      <c r="G113" s="248">
        <f t="shared" si="13"/>
        <v>1072</v>
      </c>
      <c r="H113" s="248">
        <f t="shared" si="13"/>
        <v>1212</v>
      </c>
      <c r="I113" s="248">
        <f t="shared" si="13"/>
        <v>1343</v>
      </c>
      <c r="J113" s="248">
        <f t="shared" si="13"/>
        <v>1494</v>
      </c>
      <c r="K113" s="248">
        <f t="shared" si="13"/>
        <v>1637</v>
      </c>
      <c r="L113" s="248">
        <f t="shared" si="13"/>
        <v>1810</v>
      </c>
      <c r="M113" s="248">
        <f t="shared" si="13"/>
        <v>1960</v>
      </c>
      <c r="N113" s="248">
        <f t="shared" si="13"/>
        <v>2111</v>
      </c>
      <c r="O113" s="248">
        <f t="shared" si="13"/>
        <v>2262</v>
      </c>
      <c r="P113" s="248">
        <f t="shared" si="13"/>
        <v>2413</v>
      </c>
      <c r="Q113" s="248">
        <f t="shared" si="13"/>
        <v>2564</v>
      </c>
      <c r="R113" s="248">
        <f t="shared" si="13"/>
        <v>2714</v>
      </c>
      <c r="S113" s="248">
        <f t="shared" si="13"/>
        <v>2865</v>
      </c>
      <c r="T113" s="249">
        <f t="shared" si="13"/>
        <v>3016</v>
      </c>
      <c r="V113" s="239">
        <v>40</v>
      </c>
      <c r="W113" s="243">
        <v>471</v>
      </c>
      <c r="X113" s="250">
        <v>471</v>
      </c>
      <c r="Y113" s="250">
        <v>530</v>
      </c>
      <c r="Z113" s="250">
        <v>584</v>
      </c>
      <c r="AA113" s="250">
        <v>660</v>
      </c>
      <c r="AB113" s="250">
        <v>739</v>
      </c>
      <c r="AC113" s="250">
        <v>836</v>
      </c>
      <c r="AD113" s="250">
        <v>926</v>
      </c>
      <c r="AE113" s="250">
        <v>1030</v>
      </c>
      <c r="AF113" s="250">
        <v>1129</v>
      </c>
      <c r="AG113" s="250">
        <v>1248</v>
      </c>
      <c r="AH113" s="243">
        <f>$AH$75*V113*AP113</f>
        <v>1352</v>
      </c>
      <c r="AI113" s="243">
        <f>$AI$75*V113*AP113</f>
        <v>1456</v>
      </c>
      <c r="AJ113" s="243">
        <f>$AJ$75*V113*AP113</f>
        <v>1560</v>
      </c>
      <c r="AK113" s="243">
        <f>$AK$75*V113*AP113</f>
        <v>1664</v>
      </c>
      <c r="AL113" s="243">
        <f>$AL$75*V113*AP113</f>
        <v>1768</v>
      </c>
      <c r="AM113" s="243">
        <f>$AM$75*V113*AP113</f>
        <v>1872</v>
      </c>
      <c r="AN113" s="243">
        <f>$AN$75*V113*AP113</f>
        <v>1976</v>
      </c>
      <c r="AO113" s="243">
        <f>$AO$75*V113*AP113</f>
        <v>2080</v>
      </c>
      <c r="AP113" s="222">
        <v>1.3</v>
      </c>
    </row>
    <row r="114" spans="1:42" x14ac:dyDescent="0.15">
      <c r="A114" s="244">
        <v>1000</v>
      </c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6"/>
      <c r="V114" s="239">
        <v>1000</v>
      </c>
      <c r="W114" s="243"/>
      <c r="X114" s="250"/>
      <c r="Y114" s="250"/>
      <c r="Z114" s="250"/>
      <c r="AA114" s="250"/>
      <c r="AB114" s="250"/>
      <c r="AC114" s="250"/>
      <c r="AD114" s="250"/>
      <c r="AE114" s="250"/>
      <c r="AF114" s="250"/>
      <c r="AG114" s="250"/>
      <c r="AH114" s="243"/>
      <c r="AI114" s="243"/>
      <c r="AJ114" s="243"/>
      <c r="AK114" s="243"/>
      <c r="AL114" s="243"/>
      <c r="AM114" s="243"/>
      <c r="AN114" s="243"/>
      <c r="AO114" s="243"/>
      <c r="AP114" s="222"/>
    </row>
    <row r="115" spans="1:42" x14ac:dyDescent="0.15">
      <c r="A115" s="251" t="s">
        <v>19</v>
      </c>
      <c r="B115" s="248">
        <f t="shared" ref="B115:T115" si="14">ROUND(W115*$T$77,0)</f>
        <v>711</v>
      </c>
      <c r="C115" s="248">
        <f t="shared" si="14"/>
        <v>711</v>
      </c>
      <c r="D115" s="248">
        <f t="shared" si="14"/>
        <v>802</v>
      </c>
      <c r="E115" s="248">
        <f t="shared" si="14"/>
        <v>883</v>
      </c>
      <c r="F115" s="248">
        <f t="shared" si="14"/>
        <v>996</v>
      </c>
      <c r="G115" s="248">
        <f t="shared" si="14"/>
        <v>1115</v>
      </c>
      <c r="H115" s="248">
        <f t="shared" si="14"/>
        <v>1263</v>
      </c>
      <c r="I115" s="248">
        <f t="shared" si="14"/>
        <v>1398</v>
      </c>
      <c r="J115" s="248">
        <f t="shared" si="14"/>
        <v>1556</v>
      </c>
      <c r="K115" s="248">
        <f t="shared" si="14"/>
        <v>1708</v>
      </c>
      <c r="L115" s="248">
        <f t="shared" si="14"/>
        <v>1900</v>
      </c>
      <c r="M115" s="248">
        <f t="shared" si="14"/>
        <v>2058</v>
      </c>
      <c r="N115" s="248">
        <f t="shared" si="14"/>
        <v>2217</v>
      </c>
      <c r="O115" s="248">
        <f t="shared" si="14"/>
        <v>2375</v>
      </c>
      <c r="P115" s="248">
        <f t="shared" si="14"/>
        <v>2533</v>
      </c>
      <c r="Q115" s="248">
        <f t="shared" si="14"/>
        <v>2692</v>
      </c>
      <c r="R115" s="248">
        <f t="shared" si="14"/>
        <v>2850</v>
      </c>
      <c r="S115" s="248">
        <f t="shared" si="14"/>
        <v>3008</v>
      </c>
      <c r="T115" s="249">
        <f t="shared" si="14"/>
        <v>3167</v>
      </c>
      <c r="V115" s="239">
        <v>42</v>
      </c>
      <c r="W115" s="243">
        <v>490</v>
      </c>
      <c r="X115" s="250">
        <v>490</v>
      </c>
      <c r="Y115" s="250">
        <v>553</v>
      </c>
      <c r="Z115" s="250">
        <v>609</v>
      </c>
      <c r="AA115" s="250">
        <v>687</v>
      </c>
      <c r="AB115" s="250">
        <v>769</v>
      </c>
      <c r="AC115" s="250">
        <v>871</v>
      </c>
      <c r="AD115" s="250">
        <v>964</v>
      </c>
      <c r="AE115" s="250">
        <v>1073</v>
      </c>
      <c r="AF115" s="250">
        <v>1178</v>
      </c>
      <c r="AG115" s="250">
        <v>1310</v>
      </c>
      <c r="AH115" s="243">
        <f>$AH$75*V115*AP115</f>
        <v>1419.6000000000001</v>
      </c>
      <c r="AI115" s="243">
        <f>$AI$75*V115*AP115</f>
        <v>1528.8</v>
      </c>
      <c r="AJ115" s="243">
        <f>$AJ$75*V115*AP115</f>
        <v>1638</v>
      </c>
      <c r="AK115" s="243">
        <f>$AK$75*V115*AP115</f>
        <v>1747.2</v>
      </c>
      <c r="AL115" s="243">
        <f>$AL$75*V115*AP115</f>
        <v>1856.4</v>
      </c>
      <c r="AM115" s="243">
        <f>$AM$75*V115*AP115</f>
        <v>1965.6000000000001</v>
      </c>
      <c r="AN115" s="243">
        <f>$AN$75*V115*AP115</f>
        <v>2074.8000000000002</v>
      </c>
      <c r="AO115" s="243">
        <f>$AO$75*V115*AP115</f>
        <v>2184</v>
      </c>
      <c r="AP115" s="222">
        <v>1.3</v>
      </c>
    </row>
    <row r="116" spans="1:42" x14ac:dyDescent="0.15">
      <c r="A116" s="244">
        <v>1050</v>
      </c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6"/>
      <c r="V116" s="239">
        <v>1050</v>
      </c>
      <c r="W116" s="243"/>
      <c r="X116" s="250"/>
      <c r="Y116" s="250"/>
      <c r="Z116" s="250"/>
      <c r="AA116" s="250"/>
      <c r="AB116" s="250"/>
      <c r="AC116" s="250"/>
      <c r="AD116" s="250"/>
      <c r="AE116" s="250"/>
      <c r="AF116" s="250"/>
      <c r="AG116" s="250"/>
      <c r="AH116" s="243"/>
      <c r="AI116" s="243"/>
      <c r="AJ116" s="243"/>
      <c r="AK116" s="243"/>
      <c r="AL116" s="243"/>
      <c r="AM116" s="243"/>
      <c r="AN116" s="243"/>
      <c r="AO116" s="243"/>
      <c r="AP116" s="222"/>
    </row>
    <row r="117" spans="1:42" x14ac:dyDescent="0.15">
      <c r="A117" s="251" t="s">
        <v>20</v>
      </c>
      <c r="B117" s="248">
        <f t="shared" ref="B117:T117" si="15">ROUND(W117*$T$77,0)</f>
        <v>741</v>
      </c>
      <c r="C117" s="248">
        <f t="shared" si="15"/>
        <v>741</v>
      </c>
      <c r="D117" s="248">
        <f t="shared" si="15"/>
        <v>835</v>
      </c>
      <c r="E117" s="248">
        <f t="shared" si="15"/>
        <v>919</v>
      </c>
      <c r="F117" s="248">
        <f t="shared" si="15"/>
        <v>1037</v>
      </c>
      <c r="G117" s="248">
        <f t="shared" si="15"/>
        <v>1161</v>
      </c>
      <c r="H117" s="248">
        <f t="shared" si="15"/>
        <v>1314</v>
      </c>
      <c r="I117" s="248">
        <f t="shared" si="15"/>
        <v>1456</v>
      </c>
      <c r="J117" s="248">
        <f t="shared" si="15"/>
        <v>1617</v>
      </c>
      <c r="K117" s="248">
        <f t="shared" si="15"/>
        <v>1773</v>
      </c>
      <c r="L117" s="248">
        <f t="shared" si="15"/>
        <v>1979</v>
      </c>
      <c r="M117" s="248">
        <f t="shared" si="15"/>
        <v>2140</v>
      </c>
      <c r="N117" s="248">
        <f t="shared" si="15"/>
        <v>2304</v>
      </c>
      <c r="O117" s="248">
        <f t="shared" si="15"/>
        <v>2469</v>
      </c>
      <c r="P117" s="248">
        <f t="shared" si="15"/>
        <v>2634</v>
      </c>
      <c r="Q117" s="248">
        <f t="shared" si="15"/>
        <v>2798</v>
      </c>
      <c r="R117" s="248">
        <f t="shared" si="15"/>
        <v>2963</v>
      </c>
      <c r="S117" s="248">
        <f t="shared" si="15"/>
        <v>3127</v>
      </c>
      <c r="T117" s="249">
        <f t="shared" si="15"/>
        <v>3292</v>
      </c>
      <c r="V117" s="239">
        <v>44</v>
      </c>
      <c r="W117" s="243">
        <v>511</v>
      </c>
      <c r="X117" s="250">
        <v>511</v>
      </c>
      <c r="Y117" s="250">
        <v>576</v>
      </c>
      <c r="Z117" s="250">
        <v>634</v>
      </c>
      <c r="AA117" s="250">
        <v>715</v>
      </c>
      <c r="AB117" s="250">
        <v>801</v>
      </c>
      <c r="AC117" s="250">
        <v>906</v>
      </c>
      <c r="AD117" s="250">
        <v>1004</v>
      </c>
      <c r="AE117" s="250">
        <v>1115</v>
      </c>
      <c r="AF117" s="250">
        <v>1223</v>
      </c>
      <c r="AG117" s="250">
        <v>1365</v>
      </c>
      <c r="AH117" s="243">
        <f>$AH$75*V117*AP117</f>
        <v>1475.76</v>
      </c>
      <c r="AI117" s="243">
        <f>$AI$75*V117*AP117</f>
        <v>1589.28</v>
      </c>
      <c r="AJ117" s="243">
        <f>$AJ$75*V117*AP117</f>
        <v>1702.8</v>
      </c>
      <c r="AK117" s="243">
        <f>$AK$75*V117*AP117</f>
        <v>1816.3200000000002</v>
      </c>
      <c r="AL117" s="243">
        <f>$AL$75*V117*AP117</f>
        <v>1929.8400000000001</v>
      </c>
      <c r="AM117" s="243">
        <f>$AM$75*V117*AP117</f>
        <v>2043.3600000000001</v>
      </c>
      <c r="AN117" s="243">
        <f>$AN$75*V117*AP117</f>
        <v>2156.88</v>
      </c>
      <c r="AO117" s="243">
        <f>$AO$75*V117*AP117</f>
        <v>2270.4</v>
      </c>
      <c r="AP117" s="222">
        <v>1.29</v>
      </c>
    </row>
    <row r="118" spans="1:42" x14ac:dyDescent="0.15">
      <c r="A118" s="244">
        <v>1100</v>
      </c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6"/>
      <c r="V118" s="239">
        <v>1100</v>
      </c>
      <c r="W118" s="243"/>
      <c r="X118" s="250"/>
      <c r="Y118" s="250"/>
      <c r="Z118" s="250"/>
      <c r="AA118" s="250"/>
      <c r="AB118" s="250"/>
      <c r="AC118" s="250"/>
      <c r="AD118" s="250"/>
      <c r="AE118" s="250"/>
      <c r="AF118" s="250"/>
      <c r="AG118" s="250"/>
      <c r="AH118" s="243"/>
      <c r="AI118" s="243"/>
      <c r="AJ118" s="243"/>
      <c r="AK118" s="243"/>
      <c r="AL118" s="243"/>
      <c r="AM118" s="243"/>
      <c r="AN118" s="243"/>
      <c r="AO118" s="243"/>
      <c r="AP118" s="222"/>
    </row>
    <row r="119" spans="1:42" x14ac:dyDescent="0.15">
      <c r="A119" s="251" t="s">
        <v>21</v>
      </c>
      <c r="B119" s="248">
        <f t="shared" ref="B119:T119" si="16">ROUND(W119*$T$77,0)</f>
        <v>767</v>
      </c>
      <c r="C119" s="248">
        <f t="shared" si="16"/>
        <v>767</v>
      </c>
      <c r="D119" s="248">
        <f t="shared" si="16"/>
        <v>867</v>
      </c>
      <c r="E119" s="248">
        <f t="shared" si="16"/>
        <v>956</v>
      </c>
      <c r="F119" s="248">
        <f t="shared" si="16"/>
        <v>1077</v>
      </c>
      <c r="G119" s="248">
        <f t="shared" si="16"/>
        <v>1205</v>
      </c>
      <c r="H119" s="248">
        <f t="shared" si="16"/>
        <v>1364</v>
      </c>
      <c r="I119" s="248">
        <f t="shared" si="16"/>
        <v>1511</v>
      </c>
      <c r="J119" s="248">
        <f t="shared" si="16"/>
        <v>1679</v>
      </c>
      <c r="K119" s="248">
        <f t="shared" si="16"/>
        <v>1839</v>
      </c>
      <c r="L119" s="248">
        <f t="shared" si="16"/>
        <v>2050</v>
      </c>
      <c r="M119" s="248">
        <f t="shared" si="16"/>
        <v>2220</v>
      </c>
      <c r="N119" s="248">
        <f t="shared" si="16"/>
        <v>2391</v>
      </c>
      <c r="O119" s="248">
        <f t="shared" si="16"/>
        <v>2561</v>
      </c>
      <c r="P119" s="248">
        <f t="shared" si="16"/>
        <v>2732</v>
      </c>
      <c r="Q119" s="248">
        <f t="shared" si="16"/>
        <v>2903</v>
      </c>
      <c r="R119" s="248">
        <f t="shared" si="16"/>
        <v>3074</v>
      </c>
      <c r="S119" s="248">
        <f t="shared" si="16"/>
        <v>3244</v>
      </c>
      <c r="T119" s="249">
        <f t="shared" si="16"/>
        <v>3415</v>
      </c>
      <c r="V119" s="239">
        <v>46</v>
      </c>
      <c r="W119" s="243">
        <v>529</v>
      </c>
      <c r="X119" s="250">
        <v>529</v>
      </c>
      <c r="Y119" s="250">
        <v>598</v>
      </c>
      <c r="Z119" s="250">
        <v>659</v>
      </c>
      <c r="AA119" s="250">
        <v>743</v>
      </c>
      <c r="AB119" s="250">
        <v>831</v>
      </c>
      <c r="AC119" s="250">
        <v>941</v>
      </c>
      <c r="AD119" s="250">
        <v>1042</v>
      </c>
      <c r="AE119" s="250">
        <v>1158</v>
      </c>
      <c r="AF119" s="250">
        <v>1268</v>
      </c>
      <c r="AG119" s="250">
        <v>1414</v>
      </c>
      <c r="AH119" s="243">
        <f>$AH$75*V119*AP119</f>
        <v>1530.88</v>
      </c>
      <c r="AI119" s="243">
        <f>$AI$75*V119*AP119</f>
        <v>1648.64</v>
      </c>
      <c r="AJ119" s="243">
        <f>$AJ$75*V119*AP119</f>
        <v>1766.4</v>
      </c>
      <c r="AK119" s="243">
        <f>$AK$75*V119*AP119</f>
        <v>1884.16</v>
      </c>
      <c r="AL119" s="243">
        <f>$AL$75*V119*AP119</f>
        <v>2001.92</v>
      </c>
      <c r="AM119" s="243">
        <f>$AM$75*V119*AP119</f>
        <v>2119.6799999999998</v>
      </c>
      <c r="AN119" s="243">
        <f>$AN$75*V119*AP119</f>
        <v>2237.44</v>
      </c>
      <c r="AO119" s="243">
        <f>$AO$75*V119*AP119</f>
        <v>2355.2000000000003</v>
      </c>
      <c r="AP119" s="222">
        <v>1.28</v>
      </c>
    </row>
    <row r="120" spans="1:42" x14ac:dyDescent="0.15">
      <c r="A120" s="244">
        <v>1150</v>
      </c>
      <c r="B120" s="245"/>
      <c r="C120" s="245"/>
      <c r="D120" s="245"/>
      <c r="E120" s="245"/>
      <c r="F120" s="245"/>
      <c r="G120" s="245"/>
      <c r="H120" s="245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6"/>
      <c r="V120" s="239">
        <v>1150</v>
      </c>
      <c r="W120" s="243"/>
      <c r="X120" s="250"/>
      <c r="Y120" s="250"/>
      <c r="Z120" s="250"/>
      <c r="AA120" s="250"/>
      <c r="AB120" s="250"/>
      <c r="AC120" s="250"/>
      <c r="AD120" s="250"/>
      <c r="AE120" s="250"/>
      <c r="AF120" s="250"/>
      <c r="AG120" s="250"/>
      <c r="AH120" s="243"/>
      <c r="AI120" s="243"/>
      <c r="AJ120" s="243"/>
      <c r="AK120" s="243"/>
      <c r="AL120" s="243"/>
      <c r="AM120" s="243"/>
      <c r="AN120" s="243"/>
      <c r="AO120" s="243"/>
      <c r="AP120" s="222"/>
    </row>
    <row r="121" spans="1:42" x14ac:dyDescent="0.15">
      <c r="A121" s="251" t="s">
        <v>22</v>
      </c>
      <c r="B121" s="248">
        <f t="shared" ref="B121:T121" si="17">ROUND(W121*$T$77,0)</f>
        <v>798</v>
      </c>
      <c r="C121" s="248">
        <f t="shared" si="17"/>
        <v>798</v>
      </c>
      <c r="D121" s="248">
        <f t="shared" si="17"/>
        <v>900</v>
      </c>
      <c r="E121" s="248">
        <f t="shared" si="17"/>
        <v>992</v>
      </c>
      <c r="F121" s="248">
        <f t="shared" si="17"/>
        <v>1117</v>
      </c>
      <c r="G121" s="248">
        <f t="shared" si="17"/>
        <v>1264</v>
      </c>
      <c r="H121" s="248">
        <f t="shared" si="17"/>
        <v>1415</v>
      </c>
      <c r="I121" s="248">
        <f t="shared" si="17"/>
        <v>1591</v>
      </c>
      <c r="J121" s="248">
        <f t="shared" si="17"/>
        <v>1768</v>
      </c>
      <c r="K121" s="248">
        <f t="shared" si="17"/>
        <v>1944</v>
      </c>
      <c r="L121" s="248">
        <f t="shared" si="17"/>
        <v>2126</v>
      </c>
      <c r="M121" s="248">
        <f t="shared" si="17"/>
        <v>2298</v>
      </c>
      <c r="N121" s="248">
        <f t="shared" si="17"/>
        <v>2475</v>
      </c>
      <c r="O121" s="248">
        <f t="shared" si="17"/>
        <v>2652</v>
      </c>
      <c r="P121" s="248">
        <f t="shared" si="17"/>
        <v>2829</v>
      </c>
      <c r="Q121" s="248">
        <f t="shared" si="17"/>
        <v>3005</v>
      </c>
      <c r="R121" s="248">
        <f t="shared" si="17"/>
        <v>3182</v>
      </c>
      <c r="S121" s="248">
        <f t="shared" si="17"/>
        <v>3359</v>
      </c>
      <c r="T121" s="249">
        <f t="shared" si="17"/>
        <v>3536</v>
      </c>
      <c r="V121" s="239">
        <v>48</v>
      </c>
      <c r="W121" s="243">
        <v>550</v>
      </c>
      <c r="X121" s="250">
        <v>550</v>
      </c>
      <c r="Y121" s="250">
        <v>621</v>
      </c>
      <c r="Z121" s="250">
        <v>684</v>
      </c>
      <c r="AA121" s="250">
        <v>770</v>
      </c>
      <c r="AB121" s="250">
        <v>872</v>
      </c>
      <c r="AC121" s="250">
        <v>976</v>
      </c>
      <c r="AD121" s="250">
        <v>1097</v>
      </c>
      <c r="AE121" s="250">
        <v>1219</v>
      </c>
      <c r="AF121" s="250">
        <v>1341</v>
      </c>
      <c r="AG121" s="250">
        <v>1466</v>
      </c>
      <c r="AH121" s="243">
        <f>$AH$75*V121*AP121</f>
        <v>1584.96</v>
      </c>
      <c r="AI121" s="243">
        <f>$AI$75*V121*AP121</f>
        <v>1706.88</v>
      </c>
      <c r="AJ121" s="243">
        <f>$AJ$75*V121*AP121</f>
        <v>1828.8</v>
      </c>
      <c r="AK121" s="243">
        <f>$AK$75*V121*AP121</f>
        <v>1950.72</v>
      </c>
      <c r="AL121" s="243">
        <f>$AL$75*V121*AP121</f>
        <v>2072.64</v>
      </c>
      <c r="AM121" s="243">
        <f>$AM$75*V121*AP121</f>
        <v>2194.56</v>
      </c>
      <c r="AN121" s="243">
        <f>$AN$75*V121*AP121</f>
        <v>2316.48</v>
      </c>
      <c r="AO121" s="243">
        <f>$AO$75*V121*AP121</f>
        <v>2438.4</v>
      </c>
      <c r="AP121" s="222">
        <v>1.27</v>
      </c>
    </row>
    <row r="122" spans="1:42" ht="13" thickBot="1" x14ac:dyDescent="0.2">
      <c r="A122" s="240">
        <v>1200</v>
      </c>
      <c r="B122" s="252"/>
      <c r="C122" s="252"/>
      <c r="D122" s="252"/>
      <c r="E122" s="252"/>
      <c r="F122" s="252"/>
      <c r="G122" s="252"/>
      <c r="H122" s="252"/>
      <c r="I122" s="252"/>
      <c r="J122" s="252"/>
      <c r="K122" s="252"/>
      <c r="L122" s="252"/>
      <c r="M122" s="252"/>
      <c r="N122" s="252"/>
      <c r="O122" s="252"/>
      <c r="P122" s="252"/>
      <c r="Q122" s="252"/>
      <c r="R122" s="252"/>
      <c r="S122" s="252"/>
      <c r="T122" s="253"/>
      <c r="V122" s="239">
        <v>1200</v>
      </c>
      <c r="W122" s="243"/>
      <c r="X122" s="250"/>
      <c r="Y122" s="250"/>
      <c r="Z122" s="250"/>
      <c r="AA122" s="250"/>
      <c r="AB122" s="250"/>
      <c r="AC122" s="250"/>
      <c r="AD122" s="250"/>
      <c r="AE122" s="250"/>
      <c r="AF122" s="250"/>
      <c r="AG122" s="250"/>
      <c r="AH122" s="243"/>
      <c r="AI122" s="243"/>
      <c r="AJ122" s="243"/>
      <c r="AK122" s="243"/>
      <c r="AL122" s="243"/>
      <c r="AM122" s="243"/>
      <c r="AN122" s="243"/>
      <c r="AO122" s="243"/>
      <c r="AP122" s="222"/>
    </row>
    <row r="123" spans="1:42" x14ac:dyDescent="0.15">
      <c r="A123" s="238" t="s">
        <v>130</v>
      </c>
      <c r="B123" s="241">
        <f t="shared" ref="B123:T123" si="18">ROUND(W123*$T$77,0)</f>
        <v>798</v>
      </c>
      <c r="C123" s="241">
        <f t="shared" si="18"/>
        <v>831</v>
      </c>
      <c r="D123" s="241">
        <f t="shared" si="18"/>
        <v>940</v>
      </c>
      <c r="E123" s="241">
        <f t="shared" si="18"/>
        <v>1037</v>
      </c>
      <c r="F123" s="241">
        <f t="shared" si="18"/>
        <v>1166</v>
      </c>
      <c r="G123" s="241">
        <f t="shared" si="18"/>
        <v>1320</v>
      </c>
      <c r="H123" s="241">
        <f t="shared" si="18"/>
        <v>1473</v>
      </c>
      <c r="I123" s="241">
        <f t="shared" si="18"/>
        <v>1657</v>
      </c>
      <c r="J123" s="241">
        <f t="shared" si="18"/>
        <v>1842</v>
      </c>
      <c r="K123" s="241">
        <f t="shared" si="18"/>
        <v>2026</v>
      </c>
      <c r="L123" s="241">
        <f t="shared" si="18"/>
        <v>2210</v>
      </c>
      <c r="M123" s="241">
        <f t="shared" si="18"/>
        <v>2394</v>
      </c>
      <c r="N123" s="241">
        <f t="shared" si="18"/>
        <v>2578</v>
      </c>
      <c r="O123" s="241">
        <f t="shared" si="18"/>
        <v>2762</v>
      </c>
      <c r="P123" s="241">
        <f t="shared" si="18"/>
        <v>2946</v>
      </c>
      <c r="Q123" s="241">
        <f t="shared" si="18"/>
        <v>3131</v>
      </c>
      <c r="R123" s="241">
        <f t="shared" si="18"/>
        <v>3315</v>
      </c>
      <c r="S123" s="241">
        <f t="shared" si="18"/>
        <v>3499</v>
      </c>
      <c r="T123" s="242">
        <f t="shared" si="18"/>
        <v>3683</v>
      </c>
      <c r="V123" s="239">
        <v>50</v>
      </c>
      <c r="W123" s="243">
        <f t="shared" ref="W123:AO123" si="19">W75*$V$123*W135</f>
        <v>550</v>
      </c>
      <c r="X123" s="243">
        <f t="shared" si="19"/>
        <v>573</v>
      </c>
      <c r="Y123" s="243">
        <f t="shared" si="19"/>
        <v>648</v>
      </c>
      <c r="Z123" s="243">
        <f t="shared" si="19"/>
        <v>715</v>
      </c>
      <c r="AA123" s="243">
        <f t="shared" si="19"/>
        <v>804</v>
      </c>
      <c r="AB123" s="243">
        <f t="shared" si="19"/>
        <v>910</v>
      </c>
      <c r="AC123" s="243">
        <f t="shared" si="19"/>
        <v>1016</v>
      </c>
      <c r="AD123" s="243">
        <f t="shared" si="19"/>
        <v>1143</v>
      </c>
      <c r="AE123" s="243">
        <f t="shared" si="19"/>
        <v>1270</v>
      </c>
      <c r="AF123" s="243">
        <f t="shared" si="19"/>
        <v>1397</v>
      </c>
      <c r="AG123" s="243">
        <f t="shared" si="19"/>
        <v>1524</v>
      </c>
      <c r="AH123" s="243">
        <f t="shared" si="19"/>
        <v>1651</v>
      </c>
      <c r="AI123" s="243">
        <f t="shared" si="19"/>
        <v>1778</v>
      </c>
      <c r="AJ123" s="243">
        <f t="shared" si="19"/>
        <v>1905</v>
      </c>
      <c r="AK123" s="243">
        <f t="shared" si="19"/>
        <v>2032</v>
      </c>
      <c r="AL123" s="243">
        <f t="shared" si="19"/>
        <v>2159</v>
      </c>
      <c r="AM123" s="243">
        <f t="shared" si="19"/>
        <v>2286</v>
      </c>
      <c r="AN123" s="243">
        <f t="shared" si="19"/>
        <v>2413</v>
      </c>
      <c r="AO123" s="243">
        <f t="shared" si="19"/>
        <v>2540</v>
      </c>
      <c r="AP123" s="222">
        <v>1.27</v>
      </c>
    </row>
    <row r="124" spans="1:42" x14ac:dyDescent="0.15">
      <c r="A124" s="244">
        <v>1250</v>
      </c>
      <c r="B124" s="245"/>
      <c r="C124" s="245"/>
      <c r="D124" s="245"/>
      <c r="E124" s="245"/>
      <c r="F124" s="245"/>
      <c r="G124" s="245"/>
      <c r="H124" s="245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6"/>
      <c r="V124" s="239">
        <v>1250</v>
      </c>
      <c r="W124" s="243"/>
      <c r="X124" s="243"/>
      <c r="Y124" s="243"/>
      <c r="Z124" s="243"/>
      <c r="AA124" s="243"/>
      <c r="AB124" s="243"/>
      <c r="AC124" s="243"/>
      <c r="AD124" s="243"/>
      <c r="AE124" s="243"/>
      <c r="AF124" s="243"/>
      <c r="AG124" s="243"/>
      <c r="AH124" s="243"/>
      <c r="AI124" s="243"/>
      <c r="AJ124" s="243"/>
      <c r="AK124" s="243"/>
      <c r="AL124" s="243"/>
      <c r="AM124" s="243"/>
      <c r="AN124" s="243"/>
      <c r="AO124" s="243"/>
      <c r="AP124" s="222"/>
    </row>
    <row r="125" spans="1:42" x14ac:dyDescent="0.15">
      <c r="A125" s="251" t="s">
        <v>131</v>
      </c>
      <c r="B125" s="248">
        <f t="shared" ref="B125:T125" si="20">ROUND(W125*$T$77,0)</f>
        <v>829</v>
      </c>
      <c r="C125" s="248">
        <f t="shared" si="20"/>
        <v>864</v>
      </c>
      <c r="D125" s="248">
        <f t="shared" si="20"/>
        <v>977</v>
      </c>
      <c r="E125" s="248">
        <f t="shared" si="20"/>
        <v>1078</v>
      </c>
      <c r="F125" s="248">
        <f t="shared" si="20"/>
        <v>1212</v>
      </c>
      <c r="G125" s="248">
        <f t="shared" si="20"/>
        <v>1372</v>
      </c>
      <c r="H125" s="248">
        <f t="shared" si="20"/>
        <v>1532</v>
      </c>
      <c r="I125" s="248">
        <f t="shared" si="20"/>
        <v>1724</v>
      </c>
      <c r="J125" s="248">
        <f t="shared" si="20"/>
        <v>1915</v>
      </c>
      <c r="K125" s="248">
        <f t="shared" si="20"/>
        <v>2107</v>
      </c>
      <c r="L125" s="248">
        <f t="shared" si="20"/>
        <v>2298</v>
      </c>
      <c r="M125" s="248">
        <f t="shared" si="20"/>
        <v>2490</v>
      </c>
      <c r="N125" s="248">
        <f t="shared" si="20"/>
        <v>2681</v>
      </c>
      <c r="O125" s="248">
        <f t="shared" si="20"/>
        <v>2873</v>
      </c>
      <c r="P125" s="248">
        <f t="shared" si="20"/>
        <v>3064</v>
      </c>
      <c r="Q125" s="248">
        <f t="shared" si="20"/>
        <v>3256</v>
      </c>
      <c r="R125" s="248">
        <f t="shared" si="20"/>
        <v>3447</v>
      </c>
      <c r="S125" s="248">
        <f t="shared" si="20"/>
        <v>3639</v>
      </c>
      <c r="T125" s="249">
        <f t="shared" si="20"/>
        <v>3830</v>
      </c>
      <c r="V125" s="239">
        <v>52</v>
      </c>
      <c r="W125" s="243">
        <f t="shared" ref="W125:AO125" si="21">W75*$V$125*W135</f>
        <v>572</v>
      </c>
      <c r="X125" s="243">
        <f t="shared" si="21"/>
        <v>595.91999999999996</v>
      </c>
      <c r="Y125" s="243">
        <f t="shared" si="21"/>
        <v>673.92000000000007</v>
      </c>
      <c r="Z125" s="243">
        <f t="shared" si="21"/>
        <v>743.6</v>
      </c>
      <c r="AA125" s="243">
        <f t="shared" si="21"/>
        <v>836.16000000000008</v>
      </c>
      <c r="AB125" s="243">
        <f t="shared" si="21"/>
        <v>946.4</v>
      </c>
      <c r="AC125" s="243">
        <f t="shared" si="21"/>
        <v>1056.6400000000001</v>
      </c>
      <c r="AD125" s="243">
        <f t="shared" si="21"/>
        <v>1188.72</v>
      </c>
      <c r="AE125" s="243">
        <f t="shared" si="21"/>
        <v>1320.8</v>
      </c>
      <c r="AF125" s="243">
        <f t="shared" si="21"/>
        <v>1452.88</v>
      </c>
      <c r="AG125" s="243">
        <f t="shared" si="21"/>
        <v>1584.96</v>
      </c>
      <c r="AH125" s="243">
        <f t="shared" si="21"/>
        <v>1717.04</v>
      </c>
      <c r="AI125" s="243">
        <f t="shared" si="21"/>
        <v>1849.1200000000001</v>
      </c>
      <c r="AJ125" s="243">
        <f t="shared" si="21"/>
        <v>1981.2</v>
      </c>
      <c r="AK125" s="243">
        <f t="shared" si="21"/>
        <v>2113.2800000000002</v>
      </c>
      <c r="AL125" s="243">
        <f t="shared" si="21"/>
        <v>2245.36</v>
      </c>
      <c r="AM125" s="243">
        <f t="shared" si="21"/>
        <v>2377.44</v>
      </c>
      <c r="AN125" s="243">
        <f t="shared" si="21"/>
        <v>2509.52</v>
      </c>
      <c r="AO125" s="243">
        <f t="shared" si="21"/>
        <v>2641.6</v>
      </c>
      <c r="AP125" s="222">
        <v>1.27</v>
      </c>
    </row>
    <row r="126" spans="1:42" x14ac:dyDescent="0.15">
      <c r="A126" s="244">
        <v>1300</v>
      </c>
      <c r="B126" s="245"/>
      <c r="C126" s="245"/>
      <c r="D126" s="245"/>
      <c r="E126" s="245"/>
      <c r="F126" s="245"/>
      <c r="G126" s="245"/>
      <c r="H126" s="245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6"/>
      <c r="V126" s="239">
        <v>1300</v>
      </c>
      <c r="W126" s="243"/>
      <c r="X126" s="243"/>
      <c r="Y126" s="243"/>
      <c r="Z126" s="243"/>
      <c r="AA126" s="243"/>
      <c r="AB126" s="243"/>
      <c r="AC126" s="243"/>
      <c r="AD126" s="243"/>
      <c r="AE126" s="243"/>
      <c r="AF126" s="243"/>
      <c r="AG126" s="243"/>
      <c r="AH126" s="243"/>
      <c r="AI126" s="243"/>
      <c r="AJ126" s="243"/>
      <c r="AK126" s="243"/>
      <c r="AL126" s="243"/>
      <c r="AM126" s="243"/>
      <c r="AN126" s="243"/>
      <c r="AO126" s="243"/>
      <c r="AP126" s="222"/>
    </row>
    <row r="127" spans="1:42" x14ac:dyDescent="0.15">
      <c r="A127" s="251" t="s">
        <v>132</v>
      </c>
      <c r="B127" s="248">
        <f t="shared" ref="B127:T127" si="22">ROUND(W127*$T$77,0)</f>
        <v>861</v>
      </c>
      <c r="C127" s="248">
        <f t="shared" si="22"/>
        <v>897</v>
      </c>
      <c r="D127" s="248">
        <f t="shared" si="22"/>
        <v>1015</v>
      </c>
      <c r="E127" s="248">
        <f t="shared" si="22"/>
        <v>1120</v>
      </c>
      <c r="F127" s="248">
        <f t="shared" si="22"/>
        <v>1259</v>
      </c>
      <c r="G127" s="248">
        <f t="shared" si="22"/>
        <v>1425</v>
      </c>
      <c r="H127" s="248">
        <f t="shared" si="22"/>
        <v>1591</v>
      </c>
      <c r="I127" s="248">
        <f t="shared" si="22"/>
        <v>1790</v>
      </c>
      <c r="J127" s="248">
        <f t="shared" si="22"/>
        <v>1989</v>
      </c>
      <c r="K127" s="248">
        <f t="shared" si="22"/>
        <v>2188</v>
      </c>
      <c r="L127" s="248">
        <f t="shared" si="22"/>
        <v>2387</v>
      </c>
      <c r="M127" s="248">
        <f t="shared" si="22"/>
        <v>2585</v>
      </c>
      <c r="N127" s="248">
        <f t="shared" si="22"/>
        <v>2784</v>
      </c>
      <c r="O127" s="248">
        <f t="shared" si="22"/>
        <v>2983</v>
      </c>
      <c r="P127" s="248">
        <f t="shared" si="22"/>
        <v>3182</v>
      </c>
      <c r="Q127" s="248">
        <f t="shared" si="22"/>
        <v>3381</v>
      </c>
      <c r="R127" s="248">
        <f t="shared" si="22"/>
        <v>3580</v>
      </c>
      <c r="S127" s="248">
        <f t="shared" si="22"/>
        <v>3779</v>
      </c>
      <c r="T127" s="249">
        <f t="shared" si="22"/>
        <v>3978</v>
      </c>
      <c r="V127" s="239">
        <v>54</v>
      </c>
      <c r="W127" s="243">
        <f t="shared" ref="W127:AO127" si="23">W75*$V$127*W135</f>
        <v>594</v>
      </c>
      <c r="X127" s="243">
        <f t="shared" si="23"/>
        <v>618.83999999999992</v>
      </c>
      <c r="Y127" s="243">
        <f t="shared" si="23"/>
        <v>699.84</v>
      </c>
      <c r="Z127" s="243">
        <f t="shared" si="23"/>
        <v>772.19999999999993</v>
      </c>
      <c r="AA127" s="243">
        <f t="shared" si="23"/>
        <v>868.32</v>
      </c>
      <c r="AB127" s="243">
        <f t="shared" si="23"/>
        <v>982.80000000000007</v>
      </c>
      <c r="AC127" s="243">
        <f t="shared" si="23"/>
        <v>1097.28</v>
      </c>
      <c r="AD127" s="243">
        <f t="shared" si="23"/>
        <v>1234.44</v>
      </c>
      <c r="AE127" s="243">
        <f t="shared" si="23"/>
        <v>1371.6</v>
      </c>
      <c r="AF127" s="243">
        <f t="shared" si="23"/>
        <v>1508.76</v>
      </c>
      <c r="AG127" s="243">
        <f t="shared" si="23"/>
        <v>1645.92</v>
      </c>
      <c r="AH127" s="243">
        <f t="shared" si="23"/>
        <v>1783.08</v>
      </c>
      <c r="AI127" s="243">
        <f t="shared" si="23"/>
        <v>1920.24</v>
      </c>
      <c r="AJ127" s="243">
        <f t="shared" si="23"/>
        <v>2057.4</v>
      </c>
      <c r="AK127" s="243">
        <f t="shared" si="23"/>
        <v>2194.56</v>
      </c>
      <c r="AL127" s="243">
        <f t="shared" si="23"/>
        <v>2331.7200000000003</v>
      </c>
      <c r="AM127" s="243">
        <f t="shared" si="23"/>
        <v>2468.88</v>
      </c>
      <c r="AN127" s="243">
        <f t="shared" si="23"/>
        <v>2606.04</v>
      </c>
      <c r="AO127" s="243">
        <f t="shared" si="23"/>
        <v>2743.2</v>
      </c>
      <c r="AP127" s="222">
        <v>1.27</v>
      </c>
    </row>
    <row r="128" spans="1:42" x14ac:dyDescent="0.15">
      <c r="A128" s="244">
        <v>1350</v>
      </c>
      <c r="B128" s="245"/>
      <c r="C128" s="245"/>
      <c r="D128" s="245"/>
      <c r="E128" s="245"/>
      <c r="F128" s="245"/>
      <c r="G128" s="245"/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6"/>
      <c r="V128" s="239">
        <v>1350</v>
      </c>
      <c r="W128" s="243"/>
      <c r="X128" s="243"/>
      <c r="Y128" s="243"/>
      <c r="Z128" s="243"/>
      <c r="AA128" s="243"/>
      <c r="AB128" s="243"/>
      <c r="AC128" s="243"/>
      <c r="AD128" s="243"/>
      <c r="AE128" s="243"/>
      <c r="AF128" s="243"/>
      <c r="AG128" s="243"/>
      <c r="AH128" s="243"/>
      <c r="AI128" s="243"/>
      <c r="AJ128" s="243"/>
      <c r="AK128" s="243"/>
      <c r="AL128" s="243"/>
      <c r="AM128" s="243"/>
      <c r="AN128" s="243"/>
      <c r="AO128" s="243"/>
      <c r="AP128" s="222"/>
    </row>
    <row r="129" spans="1:45" x14ac:dyDescent="0.15">
      <c r="A129" s="251" t="s">
        <v>133</v>
      </c>
      <c r="B129" s="248">
        <f t="shared" ref="B129:T129" si="24">ROUND(W129*$T$77,0)</f>
        <v>893</v>
      </c>
      <c r="C129" s="248">
        <f t="shared" si="24"/>
        <v>931</v>
      </c>
      <c r="D129" s="248">
        <f t="shared" si="24"/>
        <v>1052</v>
      </c>
      <c r="E129" s="248">
        <f t="shared" si="24"/>
        <v>1161</v>
      </c>
      <c r="F129" s="248">
        <f t="shared" si="24"/>
        <v>1306</v>
      </c>
      <c r="G129" s="248">
        <f t="shared" si="24"/>
        <v>1478</v>
      </c>
      <c r="H129" s="248">
        <f t="shared" si="24"/>
        <v>1650</v>
      </c>
      <c r="I129" s="248">
        <f t="shared" si="24"/>
        <v>1856</v>
      </c>
      <c r="J129" s="248">
        <f t="shared" si="24"/>
        <v>2062</v>
      </c>
      <c r="K129" s="248">
        <f t="shared" si="24"/>
        <v>2269</v>
      </c>
      <c r="L129" s="248">
        <f t="shared" si="24"/>
        <v>2475</v>
      </c>
      <c r="M129" s="248">
        <f t="shared" si="24"/>
        <v>2681</v>
      </c>
      <c r="N129" s="248">
        <f t="shared" si="24"/>
        <v>2887</v>
      </c>
      <c r="O129" s="248">
        <f t="shared" si="24"/>
        <v>3094</v>
      </c>
      <c r="P129" s="248">
        <f t="shared" si="24"/>
        <v>3300</v>
      </c>
      <c r="Q129" s="248">
        <f t="shared" si="24"/>
        <v>3506</v>
      </c>
      <c r="R129" s="248">
        <f t="shared" si="24"/>
        <v>3712</v>
      </c>
      <c r="S129" s="248">
        <f t="shared" si="24"/>
        <v>3919</v>
      </c>
      <c r="T129" s="249">
        <f t="shared" si="24"/>
        <v>4125</v>
      </c>
      <c r="V129" s="239">
        <v>56</v>
      </c>
      <c r="W129" s="243">
        <f t="shared" ref="W129:AO129" si="25">W75*$V$129*W135</f>
        <v>616</v>
      </c>
      <c r="X129" s="243">
        <f t="shared" si="25"/>
        <v>641.76</v>
      </c>
      <c r="Y129" s="243">
        <f t="shared" si="25"/>
        <v>725.76</v>
      </c>
      <c r="Z129" s="243">
        <f t="shared" si="25"/>
        <v>800.8</v>
      </c>
      <c r="AA129" s="243">
        <f t="shared" si="25"/>
        <v>900.48</v>
      </c>
      <c r="AB129" s="243">
        <f t="shared" si="25"/>
        <v>1019.2</v>
      </c>
      <c r="AC129" s="243">
        <f t="shared" si="25"/>
        <v>1137.92</v>
      </c>
      <c r="AD129" s="243">
        <f t="shared" si="25"/>
        <v>1280.1600000000001</v>
      </c>
      <c r="AE129" s="243">
        <f t="shared" si="25"/>
        <v>1422.4</v>
      </c>
      <c r="AF129" s="243">
        <f t="shared" si="25"/>
        <v>1564.64</v>
      </c>
      <c r="AG129" s="243">
        <f t="shared" si="25"/>
        <v>1706.88</v>
      </c>
      <c r="AH129" s="243">
        <f t="shared" si="25"/>
        <v>1849.1200000000001</v>
      </c>
      <c r="AI129" s="243">
        <f t="shared" si="25"/>
        <v>1991.3600000000001</v>
      </c>
      <c r="AJ129" s="243">
        <f t="shared" si="25"/>
        <v>2133.6</v>
      </c>
      <c r="AK129" s="243">
        <f t="shared" si="25"/>
        <v>2275.84</v>
      </c>
      <c r="AL129" s="243">
        <f t="shared" si="25"/>
        <v>2418.08</v>
      </c>
      <c r="AM129" s="243">
        <f t="shared" si="25"/>
        <v>2560.3200000000002</v>
      </c>
      <c r="AN129" s="243">
        <f t="shared" si="25"/>
        <v>2702.56</v>
      </c>
      <c r="AO129" s="243">
        <f t="shared" si="25"/>
        <v>2844.8</v>
      </c>
      <c r="AP129" s="222">
        <v>1.27</v>
      </c>
    </row>
    <row r="130" spans="1:45" x14ac:dyDescent="0.15">
      <c r="A130" s="244">
        <v>1400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6"/>
      <c r="V130" s="239">
        <v>1400</v>
      </c>
      <c r="W130" s="243"/>
      <c r="X130" s="243"/>
      <c r="Y130" s="243"/>
      <c r="Z130" s="243"/>
      <c r="AA130" s="243"/>
      <c r="AB130" s="243"/>
      <c r="AC130" s="243"/>
      <c r="AD130" s="243"/>
      <c r="AE130" s="243"/>
      <c r="AF130" s="243"/>
      <c r="AG130" s="243"/>
      <c r="AH130" s="243"/>
      <c r="AI130" s="243"/>
      <c r="AJ130" s="243"/>
      <c r="AK130" s="243"/>
      <c r="AL130" s="243"/>
      <c r="AM130" s="243"/>
      <c r="AN130" s="243"/>
      <c r="AO130" s="243"/>
      <c r="AP130" s="222"/>
    </row>
    <row r="131" spans="1:45" x14ac:dyDescent="0.15">
      <c r="A131" s="251" t="s">
        <v>134</v>
      </c>
      <c r="B131" s="248">
        <f t="shared" ref="B131:T131" si="26">ROUND(W131*$T$77,0)</f>
        <v>925</v>
      </c>
      <c r="C131" s="248">
        <f t="shared" si="26"/>
        <v>964</v>
      </c>
      <c r="D131" s="248">
        <f t="shared" si="26"/>
        <v>1090</v>
      </c>
      <c r="E131" s="248">
        <f t="shared" si="26"/>
        <v>1203</v>
      </c>
      <c r="F131" s="248">
        <f t="shared" si="26"/>
        <v>1352</v>
      </c>
      <c r="G131" s="248">
        <f t="shared" si="26"/>
        <v>1531</v>
      </c>
      <c r="H131" s="248">
        <f t="shared" si="26"/>
        <v>1709</v>
      </c>
      <c r="I131" s="248">
        <f t="shared" si="26"/>
        <v>1923</v>
      </c>
      <c r="J131" s="248">
        <f t="shared" si="26"/>
        <v>2136</v>
      </c>
      <c r="K131" s="248">
        <f t="shared" si="26"/>
        <v>2350</v>
      </c>
      <c r="L131" s="248">
        <f t="shared" si="26"/>
        <v>2563</v>
      </c>
      <c r="M131" s="248">
        <f t="shared" si="26"/>
        <v>2777</v>
      </c>
      <c r="N131" s="248">
        <f t="shared" si="26"/>
        <v>2991</v>
      </c>
      <c r="O131" s="248">
        <f t="shared" si="26"/>
        <v>3204</v>
      </c>
      <c r="P131" s="248">
        <f t="shared" si="26"/>
        <v>3418</v>
      </c>
      <c r="Q131" s="248">
        <f t="shared" si="26"/>
        <v>3631</v>
      </c>
      <c r="R131" s="248">
        <f t="shared" si="26"/>
        <v>3845</v>
      </c>
      <c r="S131" s="248">
        <f t="shared" si="26"/>
        <v>4059</v>
      </c>
      <c r="T131" s="249">
        <f t="shared" si="26"/>
        <v>4272</v>
      </c>
      <c r="V131" s="239">
        <v>58</v>
      </c>
      <c r="W131" s="243">
        <f t="shared" ref="W131:AO131" si="27">W75*$V$131*W135</f>
        <v>638</v>
      </c>
      <c r="X131" s="243">
        <f t="shared" si="27"/>
        <v>664.68</v>
      </c>
      <c r="Y131" s="243">
        <f t="shared" si="27"/>
        <v>751.68000000000006</v>
      </c>
      <c r="Z131" s="243">
        <f t="shared" si="27"/>
        <v>829.4</v>
      </c>
      <c r="AA131" s="243">
        <f t="shared" si="27"/>
        <v>932.6400000000001</v>
      </c>
      <c r="AB131" s="243">
        <f t="shared" si="27"/>
        <v>1055.6000000000001</v>
      </c>
      <c r="AC131" s="243">
        <f t="shared" si="27"/>
        <v>1178.56</v>
      </c>
      <c r="AD131" s="243">
        <f t="shared" si="27"/>
        <v>1325.88</v>
      </c>
      <c r="AE131" s="243">
        <f t="shared" si="27"/>
        <v>1473.2</v>
      </c>
      <c r="AF131" s="243">
        <f t="shared" si="27"/>
        <v>1620.52</v>
      </c>
      <c r="AG131" s="243">
        <f t="shared" si="27"/>
        <v>1767.84</v>
      </c>
      <c r="AH131" s="243">
        <f t="shared" si="27"/>
        <v>1915.16</v>
      </c>
      <c r="AI131" s="243">
        <f t="shared" si="27"/>
        <v>2062.48</v>
      </c>
      <c r="AJ131" s="243">
        <f t="shared" si="27"/>
        <v>2209.8000000000002</v>
      </c>
      <c r="AK131" s="243">
        <f t="shared" si="27"/>
        <v>2357.12</v>
      </c>
      <c r="AL131" s="243">
        <f t="shared" si="27"/>
        <v>2504.44</v>
      </c>
      <c r="AM131" s="243">
        <f t="shared" si="27"/>
        <v>2651.76</v>
      </c>
      <c r="AN131" s="243">
        <f t="shared" si="27"/>
        <v>2799.08</v>
      </c>
      <c r="AO131" s="243">
        <f t="shared" si="27"/>
        <v>2946.4</v>
      </c>
      <c r="AP131" s="222">
        <v>1.27</v>
      </c>
    </row>
    <row r="132" spans="1:45" x14ac:dyDescent="0.15">
      <c r="A132" s="244">
        <v>1450</v>
      </c>
      <c r="B132" s="245"/>
      <c r="C132" s="245"/>
      <c r="D132" s="245"/>
      <c r="E132" s="245"/>
      <c r="F132" s="245"/>
      <c r="G132" s="245"/>
      <c r="H132" s="245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6"/>
      <c r="V132" s="239">
        <v>1450</v>
      </c>
      <c r="W132" s="243"/>
      <c r="X132" s="243"/>
      <c r="Y132" s="243"/>
      <c r="Z132" s="243"/>
      <c r="AA132" s="243"/>
      <c r="AB132" s="243"/>
      <c r="AC132" s="243"/>
      <c r="AD132" s="243"/>
      <c r="AE132" s="243"/>
      <c r="AF132" s="243"/>
      <c r="AG132" s="243"/>
      <c r="AH132" s="243"/>
      <c r="AI132" s="243"/>
      <c r="AJ132" s="243"/>
      <c r="AK132" s="243"/>
      <c r="AL132" s="243"/>
      <c r="AM132" s="243"/>
      <c r="AN132" s="243"/>
      <c r="AO132" s="243"/>
      <c r="AP132" s="222"/>
    </row>
    <row r="133" spans="1:45" x14ac:dyDescent="0.15">
      <c r="A133" s="251" t="s">
        <v>135</v>
      </c>
      <c r="B133" s="248">
        <f t="shared" ref="B133:T133" si="28">ROUND(W133*$T$77,0)</f>
        <v>957</v>
      </c>
      <c r="C133" s="248">
        <f t="shared" si="28"/>
        <v>997</v>
      </c>
      <c r="D133" s="248">
        <f t="shared" si="28"/>
        <v>1128</v>
      </c>
      <c r="E133" s="248">
        <f t="shared" si="28"/>
        <v>1244</v>
      </c>
      <c r="F133" s="248">
        <f t="shared" si="28"/>
        <v>1399</v>
      </c>
      <c r="G133" s="248">
        <f t="shared" si="28"/>
        <v>1583</v>
      </c>
      <c r="H133" s="248">
        <f t="shared" si="28"/>
        <v>1768</v>
      </c>
      <c r="I133" s="248">
        <f t="shared" si="28"/>
        <v>1989</v>
      </c>
      <c r="J133" s="248">
        <f t="shared" si="28"/>
        <v>2210</v>
      </c>
      <c r="K133" s="248">
        <f t="shared" si="28"/>
        <v>2431</v>
      </c>
      <c r="L133" s="248">
        <f t="shared" si="28"/>
        <v>2652</v>
      </c>
      <c r="M133" s="248">
        <f t="shared" si="28"/>
        <v>2873</v>
      </c>
      <c r="N133" s="248">
        <f t="shared" si="28"/>
        <v>3094</v>
      </c>
      <c r="O133" s="248">
        <f t="shared" si="28"/>
        <v>3315</v>
      </c>
      <c r="P133" s="248">
        <f t="shared" si="28"/>
        <v>3536</v>
      </c>
      <c r="Q133" s="248">
        <f t="shared" si="28"/>
        <v>3757</v>
      </c>
      <c r="R133" s="248">
        <f t="shared" si="28"/>
        <v>3978</v>
      </c>
      <c r="S133" s="248">
        <f t="shared" si="28"/>
        <v>4199</v>
      </c>
      <c r="T133" s="249">
        <f t="shared" si="28"/>
        <v>4420</v>
      </c>
      <c r="V133" s="239">
        <v>60</v>
      </c>
      <c r="W133" s="243">
        <f t="shared" ref="W133:AO133" si="29">W75*$V$133*W135</f>
        <v>660</v>
      </c>
      <c r="X133" s="243">
        <f t="shared" si="29"/>
        <v>687.6</v>
      </c>
      <c r="Y133" s="243">
        <f t="shared" si="29"/>
        <v>777.6</v>
      </c>
      <c r="Z133" s="243">
        <f t="shared" si="29"/>
        <v>858</v>
      </c>
      <c r="AA133" s="243">
        <f t="shared" si="29"/>
        <v>964.80000000000007</v>
      </c>
      <c r="AB133" s="243">
        <f t="shared" si="29"/>
        <v>1092</v>
      </c>
      <c r="AC133" s="243">
        <f t="shared" si="29"/>
        <v>1219.2</v>
      </c>
      <c r="AD133" s="243">
        <f t="shared" si="29"/>
        <v>1371.6</v>
      </c>
      <c r="AE133" s="243">
        <f t="shared" si="29"/>
        <v>1524</v>
      </c>
      <c r="AF133" s="243">
        <f t="shared" si="29"/>
        <v>1676.4</v>
      </c>
      <c r="AG133" s="243">
        <f t="shared" si="29"/>
        <v>1828.8</v>
      </c>
      <c r="AH133" s="243">
        <f t="shared" si="29"/>
        <v>1981.2</v>
      </c>
      <c r="AI133" s="243">
        <f t="shared" si="29"/>
        <v>2133.6</v>
      </c>
      <c r="AJ133" s="243">
        <f t="shared" si="29"/>
        <v>2286</v>
      </c>
      <c r="AK133" s="243">
        <f t="shared" si="29"/>
        <v>2438.4</v>
      </c>
      <c r="AL133" s="243">
        <f t="shared" si="29"/>
        <v>2590.8000000000002</v>
      </c>
      <c r="AM133" s="243">
        <f t="shared" si="29"/>
        <v>2743.2</v>
      </c>
      <c r="AN133" s="243">
        <f t="shared" si="29"/>
        <v>2895.6</v>
      </c>
      <c r="AO133" s="243">
        <f t="shared" si="29"/>
        <v>3048</v>
      </c>
      <c r="AP133" s="222">
        <v>1.27</v>
      </c>
    </row>
    <row r="134" spans="1:45" ht="13" thickBot="1" x14ac:dyDescent="0.2">
      <c r="A134" s="240">
        <v>1500</v>
      </c>
      <c r="B134" s="252"/>
      <c r="C134" s="252"/>
      <c r="D134" s="252"/>
      <c r="E134" s="252"/>
      <c r="F134" s="252"/>
      <c r="G134" s="252"/>
      <c r="H134" s="252"/>
      <c r="I134" s="252"/>
      <c r="J134" s="252"/>
      <c r="K134" s="252"/>
      <c r="L134" s="252"/>
      <c r="M134" s="252"/>
      <c r="N134" s="252"/>
      <c r="O134" s="252"/>
      <c r="P134" s="252"/>
      <c r="Q134" s="252"/>
      <c r="R134" s="252"/>
      <c r="S134" s="252"/>
      <c r="T134" s="253"/>
      <c r="V134" s="239">
        <v>1500</v>
      </c>
      <c r="W134" s="243"/>
      <c r="X134" s="243"/>
      <c r="Y134" s="243"/>
      <c r="Z134" s="243"/>
      <c r="AA134" s="243"/>
      <c r="AB134" s="243"/>
      <c r="AC134" s="243"/>
      <c r="AD134" s="243"/>
      <c r="AE134" s="243"/>
      <c r="AF134" s="243"/>
      <c r="AG134" s="243"/>
      <c r="AH134" s="243"/>
      <c r="AI134" s="243"/>
      <c r="AJ134" s="243"/>
      <c r="AK134" s="243"/>
      <c r="AL134" s="243"/>
      <c r="AM134" s="243"/>
      <c r="AN134" s="243"/>
      <c r="AO134" s="243"/>
      <c r="AP134" s="222"/>
    </row>
    <row r="135" spans="1:45" x14ac:dyDescent="0.15">
      <c r="W135" s="263">
        <v>2.75</v>
      </c>
      <c r="X135" s="221">
        <v>1.91</v>
      </c>
      <c r="Y135" s="221">
        <v>1.62</v>
      </c>
      <c r="Z135" s="221">
        <v>1.43</v>
      </c>
      <c r="AA135" s="221">
        <v>1.34</v>
      </c>
      <c r="AB135" s="221">
        <v>1.3</v>
      </c>
      <c r="AC135" s="221">
        <v>1.27</v>
      </c>
      <c r="AD135" s="221">
        <v>1.27</v>
      </c>
      <c r="AE135" s="221">
        <v>1.27</v>
      </c>
      <c r="AF135" s="221">
        <v>1.27</v>
      </c>
      <c r="AG135" s="221">
        <v>1.27</v>
      </c>
      <c r="AH135" s="221">
        <v>1.27</v>
      </c>
      <c r="AI135" s="221">
        <v>1.27</v>
      </c>
      <c r="AJ135" s="221">
        <v>1.27</v>
      </c>
      <c r="AK135" s="221">
        <v>1.27</v>
      </c>
      <c r="AL135" s="221">
        <v>1.27</v>
      </c>
      <c r="AM135" s="221">
        <v>1.27</v>
      </c>
      <c r="AN135" s="221">
        <v>1.27</v>
      </c>
      <c r="AO135" s="221">
        <v>1.27</v>
      </c>
    </row>
    <row r="136" spans="1:45" x14ac:dyDescent="0.15">
      <c r="B136" s="260"/>
      <c r="C136" s="260"/>
      <c r="D136" s="260"/>
      <c r="E136" s="260"/>
      <c r="F136" s="260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X136" s="267"/>
      <c r="Y136" s="267"/>
      <c r="Z136" s="267"/>
      <c r="AA136" s="267"/>
      <c r="AB136" s="267"/>
      <c r="AC136" s="267"/>
      <c r="AD136" s="267"/>
      <c r="AE136" s="267"/>
      <c r="AF136" s="267"/>
      <c r="AG136" s="267"/>
      <c r="AH136" s="267"/>
      <c r="AI136" s="267"/>
      <c r="AJ136" s="267"/>
      <c r="AK136" s="267"/>
      <c r="AL136" s="267"/>
      <c r="AM136" s="267"/>
      <c r="AN136" s="267"/>
      <c r="AO136" s="267"/>
      <c r="AS136" s="221" t="s">
        <v>164</v>
      </c>
    </row>
    <row r="138" spans="1:45" x14ac:dyDescent="0.15">
      <c r="B138" s="260"/>
      <c r="C138" s="260"/>
      <c r="D138" s="260"/>
      <c r="E138" s="260"/>
      <c r="F138" s="260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</row>
    <row r="141" spans="1:45" x14ac:dyDescent="0.15">
      <c r="B141" s="260"/>
      <c r="C141" s="260"/>
      <c r="D141" s="260"/>
      <c r="E141" s="260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</row>
    <row r="143" spans="1:45" x14ac:dyDescent="0.15">
      <c r="A143" s="227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3A9E-21A8-6240-81B0-93629C153E88}">
  <dimension ref="A1"/>
  <sheetViews>
    <sheetView view="pageBreakPreview" topLeftCell="A5" zoomScale="60" zoomScaleNormal="100" workbookViewId="0">
      <selection activeCell="O37" sqref="O37"/>
    </sheetView>
  </sheetViews>
  <sheetFormatPr baseColWidth="10" defaultRowHeight="13" x14ac:dyDescent="0.15"/>
  <cols>
    <col min="1" max="256" width="8.83203125" customWidth="1"/>
  </cols>
  <sheetData/>
  <pageMargins left="0.25" right="0.25" top="0.75" bottom="0.75" header="0.3" footer="0.3"/>
  <pageSetup paperSize="9" orientation="portrait" horizontalDpi="300" verticalDpi="30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2DE2-59F1-E049-922C-744185652896}">
  <dimension ref="A1"/>
  <sheetViews>
    <sheetView workbookViewId="0">
      <selection activeCell="H35" sqref="H35"/>
    </sheetView>
  </sheetViews>
  <sheetFormatPr baseColWidth="10" defaultRowHeight="13" x14ac:dyDescent="0.15"/>
  <cols>
    <col min="1" max="256" width="8.83203125" customWidth="1"/>
  </cols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1E595-50D2-6E40-8276-46D4DE41F1BE}">
  <dimension ref="A1:K39"/>
  <sheetViews>
    <sheetView workbookViewId="0">
      <selection activeCell="N17" sqref="N17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11" ht="101.25" customHeight="1" x14ac:dyDescent="0.15"/>
    <row r="2" spans="1:11" ht="18" x14ac:dyDescent="0.2">
      <c r="A2" s="2" t="s">
        <v>45</v>
      </c>
    </row>
    <row r="3" spans="1:11" ht="18" x14ac:dyDescent="0.2">
      <c r="A3" s="11" t="s">
        <v>46</v>
      </c>
      <c r="K3" s="9"/>
    </row>
    <row r="4" spans="1:11" ht="12.75" customHeight="1" x14ac:dyDescent="0.2">
      <c r="A4" s="11"/>
      <c r="K4" s="9"/>
    </row>
    <row r="5" spans="1:11" ht="66.75" customHeight="1" x14ac:dyDescent="0.2">
      <c r="A5" s="11"/>
      <c r="K5" s="9"/>
    </row>
    <row r="6" spans="1:11" ht="17.25" customHeight="1" x14ac:dyDescent="0.2">
      <c r="A6" s="11"/>
      <c r="B6" s="571" t="s">
        <v>79</v>
      </c>
      <c r="C6" s="571"/>
      <c r="D6" s="571"/>
      <c r="E6" s="571"/>
      <c r="F6" s="571" t="s">
        <v>80</v>
      </c>
      <c r="G6" s="571"/>
      <c r="H6" s="571"/>
      <c r="I6" s="571"/>
      <c r="K6" s="9"/>
    </row>
    <row r="7" spans="1:11" ht="68.25" customHeight="1" x14ac:dyDescent="0.2">
      <c r="A7" s="11"/>
      <c r="K7" s="9"/>
    </row>
    <row r="8" spans="1:11" ht="18" customHeight="1" x14ac:dyDescent="0.2">
      <c r="A8" s="11"/>
      <c r="B8" s="571" t="s">
        <v>81</v>
      </c>
      <c r="C8" s="571"/>
      <c r="D8" s="571"/>
      <c r="E8" s="571"/>
      <c r="F8" s="571" t="s">
        <v>82</v>
      </c>
      <c r="G8" s="571"/>
      <c r="H8" s="571"/>
      <c r="I8" s="571"/>
      <c r="K8" s="9"/>
    </row>
    <row r="9" spans="1:11" ht="14" thickBot="1" x14ac:dyDescent="0.2"/>
    <row r="10" spans="1:11" ht="17" thickBot="1" x14ac:dyDescent="0.25">
      <c r="A10" s="29" t="s">
        <v>0</v>
      </c>
      <c r="B10" s="30" t="s">
        <v>1</v>
      </c>
      <c r="C10" s="31" t="s">
        <v>2</v>
      </c>
      <c r="D10" s="31" t="s">
        <v>3</v>
      </c>
      <c r="E10" s="31" t="s">
        <v>4</v>
      </c>
      <c r="F10" s="31" t="s">
        <v>5</v>
      </c>
      <c r="G10" s="31" t="s">
        <v>6</v>
      </c>
      <c r="H10" s="31" t="s">
        <v>7</v>
      </c>
      <c r="I10" s="31" t="s">
        <v>8</v>
      </c>
      <c r="J10" s="31" t="s">
        <v>9</v>
      </c>
      <c r="K10" s="32" t="s">
        <v>10</v>
      </c>
    </row>
    <row r="11" spans="1:11" ht="16" x14ac:dyDescent="0.2">
      <c r="A11" s="28" t="s">
        <v>1</v>
      </c>
      <c r="B11" s="25">
        <v>138</v>
      </c>
      <c r="C11" s="12"/>
      <c r="D11" s="6"/>
      <c r="E11" s="6"/>
      <c r="F11" s="6"/>
      <c r="G11" s="6"/>
      <c r="H11" s="6"/>
      <c r="I11" s="6"/>
      <c r="J11" s="6"/>
      <c r="K11" s="19"/>
    </row>
    <row r="12" spans="1:11" ht="16" x14ac:dyDescent="0.2">
      <c r="A12" s="26" t="s">
        <v>2</v>
      </c>
      <c r="B12" s="23">
        <v>159</v>
      </c>
      <c r="C12" s="4">
        <v>169</v>
      </c>
      <c r="D12" s="5"/>
      <c r="E12" s="6"/>
      <c r="F12" s="6"/>
      <c r="G12" s="6"/>
      <c r="H12" s="6"/>
      <c r="I12" s="6"/>
      <c r="J12" s="6"/>
      <c r="K12" s="19"/>
    </row>
    <row r="13" spans="1:11" ht="16" x14ac:dyDescent="0.2">
      <c r="A13" s="26" t="s">
        <v>3</v>
      </c>
      <c r="B13" s="23">
        <v>175</v>
      </c>
      <c r="C13" s="4">
        <v>199</v>
      </c>
      <c r="D13" s="4">
        <v>206</v>
      </c>
      <c r="E13" s="5"/>
      <c r="F13" s="6"/>
      <c r="G13" s="6"/>
      <c r="H13" s="6"/>
      <c r="I13" s="6"/>
      <c r="J13" s="6"/>
      <c r="K13" s="19"/>
    </row>
    <row r="14" spans="1:11" ht="16" x14ac:dyDescent="0.2">
      <c r="A14" s="26" t="s">
        <v>4</v>
      </c>
      <c r="B14" s="23">
        <v>194</v>
      </c>
      <c r="C14" s="4">
        <v>219</v>
      </c>
      <c r="D14" s="3">
        <v>233</v>
      </c>
      <c r="E14" s="4">
        <v>250</v>
      </c>
      <c r="F14" s="5"/>
      <c r="G14" s="6"/>
      <c r="H14" s="6"/>
      <c r="I14" s="6"/>
      <c r="J14" s="6"/>
      <c r="K14" s="19"/>
    </row>
    <row r="15" spans="1:11" ht="16" x14ac:dyDescent="0.2">
      <c r="A15" s="26" t="s">
        <v>5</v>
      </c>
      <c r="B15" s="23">
        <v>218</v>
      </c>
      <c r="C15" s="4">
        <v>246</v>
      </c>
      <c r="D15" s="3">
        <v>261</v>
      </c>
      <c r="E15" s="3">
        <v>280</v>
      </c>
      <c r="F15" s="4">
        <v>321</v>
      </c>
      <c r="G15" s="6"/>
      <c r="H15" s="6"/>
      <c r="I15" s="6"/>
      <c r="J15" s="6"/>
      <c r="K15" s="19"/>
    </row>
    <row r="16" spans="1:11" ht="16" x14ac:dyDescent="0.2">
      <c r="A16" s="26" t="s">
        <v>6</v>
      </c>
      <c r="B16" s="23">
        <v>240</v>
      </c>
      <c r="C16" s="4">
        <v>259</v>
      </c>
      <c r="D16" s="3">
        <v>288</v>
      </c>
      <c r="E16" s="3">
        <v>309</v>
      </c>
      <c r="F16" s="4">
        <v>354</v>
      </c>
      <c r="G16" s="3">
        <v>403</v>
      </c>
      <c r="H16" s="5"/>
      <c r="I16" s="6"/>
      <c r="J16" s="6"/>
      <c r="K16" s="19"/>
    </row>
    <row r="17" spans="1:11" ht="16" x14ac:dyDescent="0.2">
      <c r="A17" s="26" t="s">
        <v>7</v>
      </c>
      <c r="B17" s="23">
        <v>262</v>
      </c>
      <c r="C17" s="4">
        <v>284</v>
      </c>
      <c r="D17" s="3">
        <v>316</v>
      </c>
      <c r="E17" s="3">
        <v>341</v>
      </c>
      <c r="F17" s="3">
        <v>389</v>
      </c>
      <c r="G17" s="3">
        <v>441</v>
      </c>
      <c r="H17" s="4">
        <v>499</v>
      </c>
      <c r="I17" s="5"/>
      <c r="J17" s="6"/>
      <c r="K17" s="19"/>
    </row>
    <row r="18" spans="1:11" ht="16" x14ac:dyDescent="0.2">
      <c r="A18" s="26" t="s">
        <v>8</v>
      </c>
      <c r="B18" s="23">
        <v>286</v>
      </c>
      <c r="C18" s="4">
        <v>308</v>
      </c>
      <c r="D18" s="3">
        <v>343</v>
      </c>
      <c r="E18" s="3">
        <v>362</v>
      </c>
      <c r="F18" s="3">
        <v>424</v>
      </c>
      <c r="G18" s="3">
        <v>479</v>
      </c>
      <c r="H18" s="3">
        <v>540</v>
      </c>
      <c r="I18" s="4">
        <v>621</v>
      </c>
      <c r="J18" s="5"/>
      <c r="K18" s="19"/>
    </row>
    <row r="19" spans="1:11" ht="16" x14ac:dyDescent="0.2">
      <c r="A19" s="26" t="s">
        <v>9</v>
      </c>
      <c r="B19" s="23">
        <v>294</v>
      </c>
      <c r="C19" s="4">
        <v>347</v>
      </c>
      <c r="D19" s="3">
        <v>361</v>
      </c>
      <c r="E19" s="3">
        <v>391</v>
      </c>
      <c r="F19" s="3">
        <v>447</v>
      </c>
      <c r="G19" s="3">
        <v>508</v>
      </c>
      <c r="H19" s="3">
        <v>574</v>
      </c>
      <c r="I19" s="3">
        <v>674</v>
      </c>
      <c r="J19" s="4">
        <v>730</v>
      </c>
      <c r="K19" s="19"/>
    </row>
    <row r="20" spans="1:11" ht="16" x14ac:dyDescent="0.2">
      <c r="A20" s="26" t="s">
        <v>10</v>
      </c>
      <c r="B20" s="23">
        <v>315</v>
      </c>
      <c r="C20" s="4">
        <v>352</v>
      </c>
      <c r="D20" s="3">
        <v>385</v>
      </c>
      <c r="E20" s="3">
        <v>418</v>
      </c>
      <c r="F20" s="3">
        <v>479</v>
      </c>
      <c r="G20" s="3">
        <v>543</v>
      </c>
      <c r="H20" s="3">
        <v>615</v>
      </c>
      <c r="I20" s="3">
        <v>691</v>
      </c>
      <c r="J20" s="4">
        <v>761</v>
      </c>
      <c r="K20" s="22">
        <v>813</v>
      </c>
    </row>
    <row r="21" spans="1:11" ht="16" x14ac:dyDescent="0.2">
      <c r="A21" s="26" t="s">
        <v>11</v>
      </c>
      <c r="B21" s="23">
        <v>335</v>
      </c>
      <c r="C21" s="4">
        <v>371</v>
      </c>
      <c r="D21" s="3">
        <v>410</v>
      </c>
      <c r="E21" s="3">
        <v>448</v>
      </c>
      <c r="F21" s="3">
        <v>511</v>
      </c>
      <c r="G21" s="3">
        <v>579</v>
      </c>
      <c r="H21" s="3">
        <v>656</v>
      </c>
      <c r="I21" s="3">
        <v>737</v>
      </c>
      <c r="J21" s="4">
        <v>802</v>
      </c>
      <c r="K21" s="22">
        <v>864</v>
      </c>
    </row>
    <row r="22" spans="1:11" ht="16" x14ac:dyDescent="0.2">
      <c r="A22" s="26" t="s">
        <v>12</v>
      </c>
      <c r="B22" s="23">
        <v>355</v>
      </c>
      <c r="C22" s="4">
        <v>393</v>
      </c>
      <c r="D22" s="3">
        <v>436</v>
      </c>
      <c r="E22" s="3">
        <v>475</v>
      </c>
      <c r="F22" s="3">
        <v>542</v>
      </c>
      <c r="G22" s="3">
        <v>615</v>
      </c>
      <c r="H22" s="3">
        <v>696</v>
      </c>
      <c r="I22" s="3">
        <v>782</v>
      </c>
      <c r="J22" s="4">
        <v>837</v>
      </c>
      <c r="K22" s="22">
        <v>915</v>
      </c>
    </row>
    <row r="23" spans="1:11" ht="16" x14ac:dyDescent="0.2">
      <c r="A23" s="26" t="s">
        <v>13</v>
      </c>
      <c r="B23" s="23">
        <v>377</v>
      </c>
      <c r="C23" s="4">
        <v>416</v>
      </c>
      <c r="D23" s="3">
        <v>462</v>
      </c>
      <c r="E23" s="3">
        <v>503</v>
      </c>
      <c r="F23" s="3">
        <v>574</v>
      </c>
      <c r="G23" s="3">
        <v>651</v>
      </c>
      <c r="H23" s="3">
        <v>738</v>
      </c>
      <c r="I23" s="3">
        <v>828</v>
      </c>
      <c r="J23" s="4">
        <v>883</v>
      </c>
      <c r="K23" s="22">
        <v>967</v>
      </c>
    </row>
    <row r="24" spans="1:11" ht="16" x14ac:dyDescent="0.2">
      <c r="A24" s="26" t="s">
        <v>14</v>
      </c>
      <c r="B24" s="23">
        <v>398</v>
      </c>
      <c r="C24" s="4">
        <v>440</v>
      </c>
      <c r="D24" s="3">
        <v>487</v>
      </c>
      <c r="E24" s="3">
        <v>529</v>
      </c>
      <c r="F24" s="3">
        <v>605</v>
      </c>
      <c r="G24" s="3">
        <v>687</v>
      </c>
      <c r="H24" s="3">
        <v>778</v>
      </c>
      <c r="I24" s="3">
        <v>873</v>
      </c>
      <c r="J24" s="4">
        <v>933</v>
      </c>
      <c r="K24" s="22">
        <v>1018</v>
      </c>
    </row>
    <row r="25" spans="1:11" ht="16" x14ac:dyDescent="0.2">
      <c r="A25" s="26" t="s">
        <v>15</v>
      </c>
      <c r="B25" s="23">
        <v>420</v>
      </c>
      <c r="C25" s="4">
        <v>458</v>
      </c>
      <c r="D25" s="3">
        <v>513</v>
      </c>
      <c r="E25" s="3">
        <v>558</v>
      </c>
      <c r="F25" s="3">
        <v>638</v>
      </c>
      <c r="G25" s="3">
        <v>725</v>
      </c>
      <c r="H25" s="3">
        <v>819</v>
      </c>
      <c r="I25" s="3">
        <v>919</v>
      </c>
      <c r="J25" s="4">
        <v>980</v>
      </c>
      <c r="K25" s="22">
        <v>1068</v>
      </c>
    </row>
    <row r="26" spans="1:11" ht="16" x14ac:dyDescent="0.2">
      <c r="A26" s="26" t="s">
        <v>16</v>
      </c>
      <c r="B26" s="23">
        <v>440</v>
      </c>
      <c r="C26" s="4">
        <v>481</v>
      </c>
      <c r="D26" s="3">
        <v>538</v>
      </c>
      <c r="E26" s="3">
        <v>594</v>
      </c>
      <c r="F26" s="3">
        <v>670</v>
      </c>
      <c r="G26" s="3">
        <v>760</v>
      </c>
      <c r="H26" s="3">
        <v>859</v>
      </c>
      <c r="I26" s="3">
        <v>963</v>
      </c>
      <c r="J26" s="4">
        <v>1026</v>
      </c>
      <c r="K26" s="22">
        <v>1132</v>
      </c>
    </row>
    <row r="27" spans="1:11" ht="16" x14ac:dyDescent="0.2">
      <c r="A27" s="26" t="s">
        <v>17</v>
      </c>
      <c r="B27" s="23">
        <v>460</v>
      </c>
      <c r="C27" s="4">
        <v>503</v>
      </c>
      <c r="D27" s="3">
        <v>562</v>
      </c>
      <c r="E27" s="3">
        <v>621</v>
      </c>
      <c r="F27" s="3">
        <v>701</v>
      </c>
      <c r="G27" s="3">
        <v>796</v>
      </c>
      <c r="H27" s="3">
        <v>897</v>
      </c>
      <c r="I27" s="3">
        <v>1004</v>
      </c>
      <c r="J27" s="4">
        <v>1072</v>
      </c>
      <c r="K27" s="22">
        <v>1186</v>
      </c>
    </row>
    <row r="28" spans="1:11" ht="16" x14ac:dyDescent="0.2">
      <c r="A28" s="26" t="s">
        <v>18</v>
      </c>
      <c r="B28" s="23">
        <v>471</v>
      </c>
      <c r="C28" s="4">
        <v>530</v>
      </c>
      <c r="D28" s="3">
        <v>584</v>
      </c>
      <c r="E28" s="3">
        <v>660</v>
      </c>
      <c r="F28" s="3">
        <v>739</v>
      </c>
      <c r="G28" s="3">
        <v>836</v>
      </c>
      <c r="H28" s="3">
        <v>926</v>
      </c>
      <c r="I28" s="3">
        <v>1030</v>
      </c>
      <c r="J28" s="4">
        <v>1129</v>
      </c>
      <c r="K28" s="22">
        <v>1248</v>
      </c>
    </row>
    <row r="29" spans="1:11" ht="16" x14ac:dyDescent="0.2">
      <c r="A29" s="26" t="s">
        <v>19</v>
      </c>
      <c r="B29" s="23">
        <v>490</v>
      </c>
      <c r="C29" s="4">
        <v>553</v>
      </c>
      <c r="D29" s="3">
        <v>609</v>
      </c>
      <c r="E29" s="3">
        <v>687</v>
      </c>
      <c r="F29" s="3">
        <v>769</v>
      </c>
      <c r="G29" s="3">
        <v>871</v>
      </c>
      <c r="H29" s="3">
        <v>964</v>
      </c>
      <c r="I29" s="3">
        <v>1073</v>
      </c>
      <c r="J29" s="4">
        <v>1178</v>
      </c>
      <c r="K29" s="22">
        <v>1310</v>
      </c>
    </row>
    <row r="30" spans="1:11" ht="16" x14ac:dyDescent="0.2">
      <c r="A30" s="26" t="s">
        <v>20</v>
      </c>
      <c r="B30" s="23">
        <v>511</v>
      </c>
      <c r="C30" s="4">
        <v>576</v>
      </c>
      <c r="D30" s="3">
        <v>634</v>
      </c>
      <c r="E30" s="3">
        <v>715</v>
      </c>
      <c r="F30" s="3">
        <v>801</v>
      </c>
      <c r="G30" s="3">
        <v>906</v>
      </c>
      <c r="H30" s="3">
        <v>1004</v>
      </c>
      <c r="I30" s="3">
        <v>1115</v>
      </c>
      <c r="J30" s="4">
        <v>1223</v>
      </c>
      <c r="K30" s="22">
        <v>1365</v>
      </c>
    </row>
    <row r="31" spans="1:11" ht="16" x14ac:dyDescent="0.2">
      <c r="A31" s="26" t="s">
        <v>21</v>
      </c>
      <c r="B31" s="23">
        <v>529</v>
      </c>
      <c r="C31" s="4">
        <v>598</v>
      </c>
      <c r="D31" s="3">
        <v>659</v>
      </c>
      <c r="E31" s="3">
        <v>743</v>
      </c>
      <c r="F31" s="3">
        <v>831</v>
      </c>
      <c r="G31" s="3">
        <v>941</v>
      </c>
      <c r="H31" s="3">
        <v>1042</v>
      </c>
      <c r="I31" s="3">
        <v>1158</v>
      </c>
      <c r="J31" s="4">
        <v>1268</v>
      </c>
      <c r="K31" s="22">
        <v>1414</v>
      </c>
    </row>
    <row r="32" spans="1:11" ht="17" thickBot="1" x14ac:dyDescent="0.25">
      <c r="A32" s="27" t="s">
        <v>22</v>
      </c>
      <c r="B32" s="24">
        <v>550</v>
      </c>
      <c r="C32" s="18">
        <v>621</v>
      </c>
      <c r="D32" s="17">
        <v>684</v>
      </c>
      <c r="E32" s="17">
        <v>770</v>
      </c>
      <c r="F32" s="17">
        <v>872</v>
      </c>
      <c r="G32" s="17">
        <v>976</v>
      </c>
      <c r="H32" s="17">
        <v>1097</v>
      </c>
      <c r="I32" s="17">
        <v>1219</v>
      </c>
      <c r="J32" s="18">
        <v>1341</v>
      </c>
      <c r="K32" s="21">
        <v>1466</v>
      </c>
    </row>
    <row r="33" spans="1:6" x14ac:dyDescent="0.15">
      <c r="F33" s="1"/>
    </row>
    <row r="34" spans="1:6" x14ac:dyDescent="0.15">
      <c r="A34" s="8" t="s">
        <v>23</v>
      </c>
      <c r="B34" t="s">
        <v>24</v>
      </c>
    </row>
    <row r="35" spans="1:6" x14ac:dyDescent="0.15">
      <c r="A35" s="7"/>
      <c r="B35" s="7" t="s">
        <v>25</v>
      </c>
    </row>
    <row r="36" spans="1:6" x14ac:dyDescent="0.15">
      <c r="B36" s="91" t="s">
        <v>89</v>
      </c>
    </row>
    <row r="37" spans="1:6" x14ac:dyDescent="0.15">
      <c r="B37" s="91" t="s">
        <v>90</v>
      </c>
    </row>
    <row r="39" spans="1:6" x14ac:dyDescent="0.15">
      <c r="B39" s="91" t="s">
        <v>91</v>
      </c>
    </row>
  </sheetData>
  <mergeCells count="4">
    <mergeCell ref="B6:E6"/>
    <mergeCell ref="F6:I6"/>
    <mergeCell ref="B8:E8"/>
    <mergeCell ref="F8:I8"/>
  </mergeCells>
  <phoneticPr fontId="1" type="noConversion"/>
  <pageMargins left="0.74803149606299213" right="0.35433070866141736" top="0.39370078740157483" bottom="0" header="0.51181102362204722" footer="0.51181102362204722"/>
  <pageSetup paperSize="9" orientation="portrait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86C1-0FAC-1540-823A-F5CFC91EAEAF}">
  <dimension ref="A1:I59"/>
  <sheetViews>
    <sheetView topLeftCell="A2" workbookViewId="0">
      <selection activeCell="B12" sqref="B12:I54"/>
    </sheetView>
  </sheetViews>
  <sheetFormatPr baseColWidth="10" defaultRowHeight="13" x14ac:dyDescent="0.15"/>
  <cols>
    <col min="1" max="1" width="9.33203125" customWidth="1"/>
    <col min="2" max="9" width="9.6640625" customWidth="1"/>
    <col min="10" max="256" width="8.83203125" customWidth="1"/>
  </cols>
  <sheetData>
    <row r="1" spans="1:9" ht="100.5" customHeight="1" x14ac:dyDescent="0.15"/>
    <row r="2" spans="1:9" ht="18" x14ac:dyDescent="0.2">
      <c r="A2" s="2" t="s">
        <v>47</v>
      </c>
      <c r="B2" s="2"/>
    </row>
    <row r="3" spans="1:9" ht="18" x14ac:dyDescent="0.2">
      <c r="A3" s="11" t="s">
        <v>48</v>
      </c>
      <c r="B3" s="11"/>
    </row>
    <row r="4" spans="1:9" ht="18" x14ac:dyDescent="0.2">
      <c r="A4" s="11"/>
      <c r="B4" s="11"/>
    </row>
    <row r="5" spans="1:9" ht="68.25" customHeight="1" x14ac:dyDescent="0.2">
      <c r="A5" s="11"/>
      <c r="B5" s="11"/>
    </row>
    <row r="6" spans="1:9" ht="18" x14ac:dyDescent="0.2">
      <c r="A6" s="11"/>
      <c r="B6" s="11"/>
      <c r="C6" s="571" t="s">
        <v>77</v>
      </c>
      <c r="D6" s="571"/>
      <c r="F6" s="571" t="s">
        <v>78</v>
      </c>
      <c r="G6" s="571"/>
    </row>
    <row r="7" spans="1:9" ht="68.25" customHeight="1" x14ac:dyDescent="0.2">
      <c r="A7" s="11"/>
      <c r="B7" s="11"/>
    </row>
    <row r="8" spans="1:9" ht="18" x14ac:dyDescent="0.2">
      <c r="A8" s="11"/>
      <c r="B8" s="11"/>
      <c r="C8" s="571" t="s">
        <v>75</v>
      </c>
      <c r="D8" s="571"/>
      <c r="F8" s="571" t="s">
        <v>76</v>
      </c>
      <c r="G8" s="571"/>
    </row>
    <row r="9" spans="1:9" ht="18" x14ac:dyDescent="0.2">
      <c r="A9" s="11"/>
      <c r="B9" s="11"/>
    </row>
    <row r="10" spans="1:9" ht="14" thickBot="1" x14ac:dyDescent="0.2"/>
    <row r="11" spans="1:9" ht="17" thickBot="1" x14ac:dyDescent="0.25">
      <c r="A11" s="29" t="s">
        <v>0</v>
      </c>
      <c r="B11" s="61" t="s">
        <v>28</v>
      </c>
      <c r="C11" s="31" t="s">
        <v>1</v>
      </c>
      <c r="D11" s="31" t="s">
        <v>2</v>
      </c>
      <c r="E11" s="31" t="s">
        <v>3</v>
      </c>
      <c r="F11" s="31" t="s">
        <v>4</v>
      </c>
      <c r="G11" s="31" t="s">
        <v>5</v>
      </c>
      <c r="H11" s="31" t="s">
        <v>6</v>
      </c>
      <c r="I11" s="32" t="s">
        <v>7</v>
      </c>
    </row>
    <row r="12" spans="1:9" ht="16" x14ac:dyDescent="0.2">
      <c r="A12" s="28" t="s">
        <v>1</v>
      </c>
      <c r="B12" s="73">
        <v>157</v>
      </c>
      <c r="C12" s="62">
        <v>181</v>
      </c>
      <c r="D12" s="63"/>
      <c r="E12" s="64"/>
      <c r="F12" s="64"/>
      <c r="G12" s="64"/>
      <c r="H12" s="64"/>
      <c r="I12" s="65"/>
    </row>
    <row r="13" spans="1:9" ht="16" x14ac:dyDescent="0.2">
      <c r="A13" s="28"/>
      <c r="B13" s="73"/>
      <c r="C13" s="62"/>
      <c r="D13" s="63"/>
      <c r="E13" s="64"/>
      <c r="F13" s="64"/>
      <c r="G13" s="64"/>
      <c r="H13" s="64"/>
      <c r="I13" s="65"/>
    </row>
    <row r="14" spans="1:9" ht="16" x14ac:dyDescent="0.2">
      <c r="A14" s="26" t="s">
        <v>2</v>
      </c>
      <c r="B14" s="74">
        <v>182</v>
      </c>
      <c r="C14" s="66">
        <v>204</v>
      </c>
      <c r="D14" s="67">
        <v>223</v>
      </c>
      <c r="E14" s="62"/>
      <c r="F14" s="64"/>
      <c r="G14" s="64"/>
      <c r="H14" s="64"/>
      <c r="I14" s="65"/>
    </row>
    <row r="15" spans="1:9" ht="16" x14ac:dyDescent="0.2">
      <c r="A15" s="26"/>
      <c r="B15" s="74"/>
      <c r="C15" s="66"/>
      <c r="D15" s="67"/>
      <c r="E15" s="99"/>
      <c r="F15" s="64"/>
      <c r="G15" s="64"/>
      <c r="H15" s="64"/>
      <c r="I15" s="65"/>
    </row>
    <row r="16" spans="1:9" ht="16" x14ac:dyDescent="0.2">
      <c r="A16" s="26" t="s">
        <v>3</v>
      </c>
      <c r="B16" s="74">
        <v>206</v>
      </c>
      <c r="C16" s="66">
        <v>233</v>
      </c>
      <c r="D16" s="67">
        <v>257</v>
      </c>
      <c r="E16" s="67">
        <v>281</v>
      </c>
      <c r="F16" s="62"/>
      <c r="G16" s="64"/>
      <c r="H16" s="64"/>
      <c r="I16" s="65"/>
    </row>
    <row r="17" spans="1:9" ht="16" x14ac:dyDescent="0.2">
      <c r="A17" s="26"/>
      <c r="B17" s="74"/>
      <c r="C17" s="66"/>
      <c r="D17" s="67"/>
      <c r="E17" s="67"/>
      <c r="F17" s="99"/>
      <c r="G17" s="64"/>
      <c r="H17" s="64"/>
      <c r="I17" s="65"/>
    </row>
    <row r="18" spans="1:9" ht="16" x14ac:dyDescent="0.2">
      <c r="A18" s="26" t="s">
        <v>4</v>
      </c>
      <c r="B18" s="74">
        <v>224</v>
      </c>
      <c r="C18" s="66">
        <v>260</v>
      </c>
      <c r="D18" s="67">
        <v>288</v>
      </c>
      <c r="E18" s="66">
        <v>326</v>
      </c>
      <c r="F18" s="67">
        <v>353</v>
      </c>
      <c r="G18" s="62"/>
      <c r="H18" s="64"/>
      <c r="I18" s="65"/>
    </row>
    <row r="19" spans="1:9" ht="16" x14ac:dyDescent="0.2">
      <c r="A19" s="26"/>
      <c r="B19" s="74"/>
      <c r="C19" s="66"/>
      <c r="D19" s="67"/>
      <c r="E19" s="66"/>
      <c r="F19" s="67"/>
      <c r="G19" s="99"/>
      <c r="H19" s="64"/>
      <c r="I19" s="65"/>
    </row>
    <row r="20" spans="1:9" ht="16" x14ac:dyDescent="0.2">
      <c r="A20" s="26" t="s">
        <v>5</v>
      </c>
      <c r="B20" s="74">
        <v>247</v>
      </c>
      <c r="C20" s="66">
        <v>283</v>
      </c>
      <c r="D20" s="67">
        <v>320</v>
      </c>
      <c r="E20" s="66">
        <v>363</v>
      </c>
      <c r="F20" s="66">
        <v>396</v>
      </c>
      <c r="G20" s="67">
        <v>445</v>
      </c>
      <c r="H20" s="64"/>
      <c r="I20" s="65"/>
    </row>
    <row r="21" spans="1:9" ht="16" x14ac:dyDescent="0.2">
      <c r="A21" s="26"/>
      <c r="B21" s="74"/>
      <c r="C21" s="66"/>
      <c r="D21" s="67"/>
      <c r="E21" s="66"/>
      <c r="F21" s="66"/>
      <c r="G21" s="67"/>
      <c r="H21" s="64"/>
      <c r="I21" s="65"/>
    </row>
    <row r="22" spans="1:9" ht="16" x14ac:dyDescent="0.2">
      <c r="A22" s="26" t="s">
        <v>6</v>
      </c>
      <c r="B22" s="74">
        <v>264</v>
      </c>
      <c r="C22" s="66">
        <v>309</v>
      </c>
      <c r="D22" s="67">
        <v>348</v>
      </c>
      <c r="E22" s="66">
        <v>406</v>
      </c>
      <c r="F22" s="66">
        <v>442</v>
      </c>
      <c r="G22" s="67">
        <v>499</v>
      </c>
      <c r="H22" s="66">
        <v>559</v>
      </c>
      <c r="I22" s="68"/>
    </row>
    <row r="23" spans="1:9" ht="16" x14ac:dyDescent="0.2">
      <c r="A23" s="26"/>
      <c r="B23" s="74"/>
      <c r="C23" s="66"/>
      <c r="D23" s="67"/>
      <c r="E23" s="66"/>
      <c r="F23" s="66"/>
      <c r="G23" s="67"/>
      <c r="H23" s="66"/>
      <c r="I23" s="68"/>
    </row>
    <row r="24" spans="1:9" ht="16" x14ac:dyDescent="0.2">
      <c r="A24" s="26" t="s">
        <v>7</v>
      </c>
      <c r="B24" s="74">
        <v>288</v>
      </c>
      <c r="C24" s="66">
        <v>337</v>
      </c>
      <c r="D24" s="67">
        <v>379</v>
      </c>
      <c r="E24" s="66">
        <v>445</v>
      </c>
      <c r="F24" s="66">
        <v>482</v>
      </c>
      <c r="G24" s="66">
        <v>543</v>
      </c>
      <c r="H24" s="66">
        <v>610</v>
      </c>
      <c r="I24" s="69">
        <v>668</v>
      </c>
    </row>
    <row r="25" spans="1:9" ht="16" x14ac:dyDescent="0.2">
      <c r="A25" s="26"/>
      <c r="B25" s="74"/>
      <c r="C25" s="66"/>
      <c r="D25" s="67"/>
      <c r="E25" s="66"/>
      <c r="F25" s="66"/>
      <c r="G25" s="66"/>
      <c r="H25" s="66"/>
      <c r="I25" s="69"/>
    </row>
    <row r="26" spans="1:9" ht="16" x14ac:dyDescent="0.2">
      <c r="A26" s="26" t="s">
        <v>8</v>
      </c>
      <c r="B26" s="74">
        <v>306</v>
      </c>
      <c r="C26" s="66">
        <v>360</v>
      </c>
      <c r="D26" s="67">
        <v>416</v>
      </c>
      <c r="E26" s="66">
        <v>489</v>
      </c>
      <c r="F26" s="66">
        <v>530</v>
      </c>
      <c r="G26" s="66">
        <v>596</v>
      </c>
      <c r="H26" s="66">
        <v>669</v>
      </c>
      <c r="I26" s="69">
        <v>735</v>
      </c>
    </row>
    <row r="27" spans="1:9" ht="16" x14ac:dyDescent="0.2">
      <c r="A27" s="26"/>
      <c r="B27" s="74"/>
      <c r="C27" s="66"/>
      <c r="D27" s="67"/>
      <c r="E27" s="66"/>
      <c r="F27" s="66"/>
      <c r="G27" s="66"/>
      <c r="H27" s="66"/>
      <c r="I27" s="69"/>
    </row>
    <row r="28" spans="1:9" ht="16" x14ac:dyDescent="0.2">
      <c r="A28" s="26" t="s">
        <v>9</v>
      </c>
      <c r="B28" s="74">
        <v>332</v>
      </c>
      <c r="C28" s="66">
        <v>382</v>
      </c>
      <c r="D28" s="67">
        <v>445</v>
      </c>
      <c r="E28" s="66">
        <v>512</v>
      </c>
      <c r="F28" s="66">
        <v>597</v>
      </c>
      <c r="G28" s="66">
        <v>668</v>
      </c>
      <c r="H28" s="66">
        <v>751</v>
      </c>
      <c r="I28" s="69">
        <v>832</v>
      </c>
    </row>
    <row r="29" spans="1:9" ht="16" x14ac:dyDescent="0.2">
      <c r="A29" s="26"/>
      <c r="B29" s="74"/>
      <c r="C29" s="66"/>
      <c r="D29" s="67"/>
      <c r="E29" s="66"/>
      <c r="F29" s="66"/>
      <c r="G29" s="66"/>
      <c r="H29" s="66"/>
      <c r="I29" s="69"/>
    </row>
    <row r="30" spans="1:9" ht="16" x14ac:dyDescent="0.2">
      <c r="A30" s="26" t="s">
        <v>10</v>
      </c>
      <c r="B30" s="74">
        <v>349</v>
      </c>
      <c r="C30" s="66">
        <v>419</v>
      </c>
      <c r="D30" s="67">
        <v>486</v>
      </c>
      <c r="E30" s="66">
        <v>547</v>
      </c>
      <c r="F30" s="66">
        <v>638</v>
      </c>
      <c r="G30" s="66">
        <v>712</v>
      </c>
      <c r="H30" s="66">
        <v>802</v>
      </c>
      <c r="I30" s="69">
        <v>887</v>
      </c>
    </row>
    <row r="31" spans="1:9" ht="16" x14ac:dyDescent="0.2">
      <c r="A31" s="26"/>
      <c r="B31" s="74"/>
      <c r="C31" s="66"/>
      <c r="D31" s="67"/>
      <c r="E31" s="66"/>
      <c r="F31" s="66"/>
      <c r="G31" s="66"/>
      <c r="H31" s="66"/>
      <c r="I31" s="69"/>
    </row>
    <row r="32" spans="1:9" ht="16" x14ac:dyDescent="0.2">
      <c r="A32" s="26" t="s">
        <v>11</v>
      </c>
      <c r="B32" s="74">
        <v>374</v>
      </c>
      <c r="C32" s="66">
        <v>440</v>
      </c>
      <c r="D32" s="67">
        <v>508</v>
      </c>
      <c r="E32" s="66">
        <v>587</v>
      </c>
      <c r="F32" s="66">
        <v>684</v>
      </c>
      <c r="G32" s="66">
        <v>764</v>
      </c>
      <c r="H32" s="66">
        <v>861</v>
      </c>
      <c r="I32" s="69">
        <v>955</v>
      </c>
    </row>
    <row r="33" spans="1:9" ht="16" x14ac:dyDescent="0.2">
      <c r="A33" s="26"/>
      <c r="B33" s="74"/>
      <c r="C33" s="66"/>
      <c r="D33" s="67"/>
      <c r="E33" s="66"/>
      <c r="F33" s="66"/>
      <c r="G33" s="66"/>
      <c r="H33" s="66"/>
      <c r="I33" s="69"/>
    </row>
    <row r="34" spans="1:9" ht="16" x14ac:dyDescent="0.2">
      <c r="A34" s="26" t="s">
        <v>12</v>
      </c>
      <c r="B34" s="74">
        <v>397</v>
      </c>
      <c r="C34" s="66">
        <v>465</v>
      </c>
      <c r="D34" s="67">
        <v>540</v>
      </c>
      <c r="E34" s="66">
        <v>621</v>
      </c>
      <c r="F34" s="66">
        <v>726</v>
      </c>
      <c r="G34" s="66">
        <v>808</v>
      </c>
      <c r="H34" s="66">
        <v>912</v>
      </c>
      <c r="I34" s="69">
        <v>1013</v>
      </c>
    </row>
    <row r="35" spans="1:9" ht="16" x14ac:dyDescent="0.2">
      <c r="A35" s="26"/>
      <c r="B35" s="74"/>
      <c r="C35" s="66"/>
      <c r="D35" s="67"/>
      <c r="E35" s="66"/>
      <c r="F35" s="66"/>
      <c r="G35" s="66"/>
      <c r="H35" s="66"/>
      <c r="I35" s="69"/>
    </row>
    <row r="36" spans="1:9" ht="16" x14ac:dyDescent="0.2">
      <c r="A36" s="26" t="s">
        <v>13</v>
      </c>
      <c r="B36" s="74">
        <v>420</v>
      </c>
      <c r="C36" s="66">
        <v>494</v>
      </c>
      <c r="D36" s="67">
        <v>575</v>
      </c>
      <c r="E36" s="66">
        <v>660</v>
      </c>
      <c r="F36" s="66">
        <v>774</v>
      </c>
      <c r="G36" s="66">
        <v>859</v>
      </c>
      <c r="H36" s="66">
        <v>971</v>
      </c>
      <c r="I36" s="69">
        <v>1079</v>
      </c>
    </row>
    <row r="37" spans="1:9" ht="16" x14ac:dyDescent="0.2">
      <c r="A37" s="26"/>
      <c r="B37" s="74"/>
      <c r="C37" s="66"/>
      <c r="D37" s="67"/>
      <c r="E37" s="66"/>
      <c r="F37" s="66"/>
      <c r="G37" s="66"/>
      <c r="H37" s="66"/>
      <c r="I37" s="69"/>
    </row>
    <row r="38" spans="1:9" ht="16" x14ac:dyDescent="0.2">
      <c r="A38" s="26" t="s">
        <v>14</v>
      </c>
      <c r="B38" s="74">
        <v>442</v>
      </c>
      <c r="C38" s="66">
        <v>520</v>
      </c>
      <c r="D38" s="67">
        <v>596</v>
      </c>
      <c r="E38" s="66">
        <v>695</v>
      </c>
      <c r="F38" s="66">
        <v>814</v>
      </c>
      <c r="G38" s="66">
        <v>903</v>
      </c>
      <c r="H38" s="66">
        <v>1022</v>
      </c>
      <c r="I38" s="69">
        <v>1135</v>
      </c>
    </row>
    <row r="39" spans="1:9" ht="16" x14ac:dyDescent="0.2">
      <c r="A39" s="26"/>
      <c r="B39" s="74"/>
      <c r="C39" s="66"/>
      <c r="D39" s="67"/>
      <c r="E39" s="66"/>
      <c r="F39" s="66"/>
      <c r="G39" s="66"/>
      <c r="H39" s="66"/>
      <c r="I39" s="69"/>
    </row>
    <row r="40" spans="1:9" ht="16" x14ac:dyDescent="0.2">
      <c r="A40" s="26" t="s">
        <v>15</v>
      </c>
      <c r="B40" s="74">
        <v>465</v>
      </c>
      <c r="C40" s="66">
        <v>549</v>
      </c>
      <c r="D40" s="67">
        <v>632</v>
      </c>
      <c r="E40" s="66">
        <v>735</v>
      </c>
      <c r="F40" s="66">
        <v>860</v>
      </c>
      <c r="G40" s="66">
        <v>955</v>
      </c>
      <c r="H40" s="66">
        <v>1082</v>
      </c>
      <c r="I40" s="69">
        <v>1202</v>
      </c>
    </row>
    <row r="41" spans="1:9" ht="16" x14ac:dyDescent="0.2">
      <c r="A41" s="26"/>
      <c r="B41" s="74"/>
      <c r="C41" s="66"/>
      <c r="D41" s="67"/>
      <c r="E41" s="66"/>
      <c r="F41" s="66"/>
      <c r="G41" s="66"/>
      <c r="H41" s="66"/>
      <c r="I41" s="69"/>
    </row>
    <row r="42" spans="1:9" ht="16" x14ac:dyDescent="0.2">
      <c r="A42" s="26" t="s">
        <v>16</v>
      </c>
      <c r="B42" s="74">
        <v>488</v>
      </c>
      <c r="C42" s="66">
        <v>574</v>
      </c>
      <c r="D42" s="67">
        <v>663</v>
      </c>
      <c r="E42" s="66">
        <v>769</v>
      </c>
      <c r="F42" s="66">
        <v>900</v>
      </c>
      <c r="G42" s="66">
        <v>1001</v>
      </c>
      <c r="H42" s="66">
        <v>1132</v>
      </c>
      <c r="I42" s="69">
        <v>1270</v>
      </c>
    </row>
    <row r="43" spans="1:9" ht="16" x14ac:dyDescent="0.2">
      <c r="A43" s="26"/>
      <c r="B43" s="74"/>
      <c r="C43" s="66"/>
      <c r="D43" s="67"/>
      <c r="E43" s="66"/>
      <c r="F43" s="66"/>
      <c r="G43" s="66"/>
      <c r="H43" s="66"/>
      <c r="I43" s="69"/>
    </row>
    <row r="44" spans="1:9" ht="16" x14ac:dyDescent="0.2">
      <c r="A44" s="26" t="s">
        <v>17</v>
      </c>
      <c r="B44" s="74">
        <v>512</v>
      </c>
      <c r="C44" s="66">
        <v>603</v>
      </c>
      <c r="D44" s="67">
        <v>698</v>
      </c>
      <c r="E44" s="66">
        <v>811</v>
      </c>
      <c r="F44" s="66">
        <v>946</v>
      </c>
      <c r="G44" s="66">
        <v>1054</v>
      </c>
      <c r="H44" s="66">
        <v>1192</v>
      </c>
      <c r="I44" s="69">
        <v>1334</v>
      </c>
    </row>
    <row r="45" spans="1:9" ht="16" x14ac:dyDescent="0.2">
      <c r="A45" s="26"/>
      <c r="B45" s="74"/>
      <c r="C45" s="66"/>
      <c r="D45" s="67"/>
      <c r="E45" s="66"/>
      <c r="F45" s="66"/>
      <c r="G45" s="66"/>
      <c r="H45" s="66"/>
      <c r="I45" s="69"/>
    </row>
    <row r="46" spans="1:9" ht="16" x14ac:dyDescent="0.2">
      <c r="A46" s="26" t="s">
        <v>18</v>
      </c>
      <c r="B46" s="74">
        <v>519</v>
      </c>
      <c r="C46" s="66">
        <v>626</v>
      </c>
      <c r="D46" s="67">
        <v>741</v>
      </c>
      <c r="E46" s="66">
        <v>860</v>
      </c>
      <c r="F46" s="66">
        <v>1003</v>
      </c>
      <c r="G46" s="66">
        <v>1119</v>
      </c>
      <c r="H46" s="66">
        <v>1266</v>
      </c>
      <c r="I46" s="69">
        <v>1405</v>
      </c>
    </row>
    <row r="47" spans="1:9" ht="16" x14ac:dyDescent="0.2">
      <c r="A47" s="26"/>
      <c r="B47" s="74"/>
      <c r="C47" s="66"/>
      <c r="D47" s="67"/>
      <c r="E47" s="66"/>
      <c r="F47" s="66"/>
      <c r="G47" s="66"/>
      <c r="H47" s="66"/>
      <c r="I47" s="69"/>
    </row>
    <row r="48" spans="1:9" ht="16" x14ac:dyDescent="0.2">
      <c r="A48" s="26" t="s">
        <v>19</v>
      </c>
      <c r="B48" s="74">
        <v>542</v>
      </c>
      <c r="C48" s="66">
        <v>641</v>
      </c>
      <c r="D48" s="67">
        <v>776</v>
      </c>
      <c r="E48" s="66">
        <v>902</v>
      </c>
      <c r="F48" s="66">
        <v>1051</v>
      </c>
      <c r="G48" s="66">
        <v>1172</v>
      </c>
      <c r="H48" s="66">
        <v>1326</v>
      </c>
      <c r="I48" s="69">
        <v>1471</v>
      </c>
    </row>
    <row r="49" spans="1:9" ht="16" x14ac:dyDescent="0.2">
      <c r="A49" s="26"/>
      <c r="B49" s="74"/>
      <c r="C49" s="66"/>
      <c r="D49" s="67"/>
      <c r="E49" s="66"/>
      <c r="F49" s="66"/>
      <c r="G49" s="66"/>
      <c r="H49" s="66"/>
      <c r="I49" s="69"/>
    </row>
    <row r="50" spans="1:9" ht="16" x14ac:dyDescent="0.2">
      <c r="A50" s="26" t="s">
        <v>20</v>
      </c>
      <c r="B50" s="74">
        <v>564</v>
      </c>
      <c r="C50" s="66">
        <v>665</v>
      </c>
      <c r="D50" s="67">
        <v>807</v>
      </c>
      <c r="E50" s="66">
        <v>936</v>
      </c>
      <c r="F50" s="66">
        <v>1072</v>
      </c>
      <c r="G50" s="66">
        <v>1219</v>
      </c>
      <c r="H50" s="66">
        <v>1379</v>
      </c>
      <c r="I50" s="69">
        <v>1526</v>
      </c>
    </row>
    <row r="51" spans="1:9" ht="16" x14ac:dyDescent="0.2">
      <c r="A51" s="26"/>
      <c r="B51" s="74"/>
      <c r="C51" s="66"/>
      <c r="D51" s="67"/>
      <c r="E51" s="66"/>
      <c r="F51" s="66"/>
      <c r="G51" s="66"/>
      <c r="H51" s="66"/>
      <c r="I51" s="69"/>
    </row>
    <row r="52" spans="1:9" ht="16" x14ac:dyDescent="0.2">
      <c r="A52" s="26" t="s">
        <v>21</v>
      </c>
      <c r="B52" s="74">
        <v>588</v>
      </c>
      <c r="C52" s="66">
        <v>694</v>
      </c>
      <c r="D52" s="67">
        <v>841</v>
      </c>
      <c r="E52" s="66">
        <v>976</v>
      </c>
      <c r="F52" s="66">
        <v>1141</v>
      </c>
      <c r="G52" s="66">
        <v>1276</v>
      </c>
      <c r="H52" s="66">
        <v>1441</v>
      </c>
      <c r="I52" s="69">
        <v>1590</v>
      </c>
    </row>
    <row r="53" spans="1:9" ht="16" x14ac:dyDescent="0.2">
      <c r="A53" s="296"/>
      <c r="B53" s="297"/>
      <c r="C53" s="298"/>
      <c r="D53" s="299"/>
      <c r="E53" s="298"/>
      <c r="F53" s="298"/>
      <c r="G53" s="298"/>
      <c r="H53" s="298"/>
      <c r="I53" s="300"/>
    </row>
    <row r="54" spans="1:9" ht="17" thickBot="1" x14ac:dyDescent="0.25">
      <c r="A54" s="27" t="s">
        <v>22</v>
      </c>
      <c r="B54" s="75">
        <v>612</v>
      </c>
      <c r="C54" s="70">
        <v>724</v>
      </c>
      <c r="D54" s="71">
        <v>876</v>
      </c>
      <c r="E54" s="70">
        <v>1018</v>
      </c>
      <c r="F54" s="70">
        <v>1189</v>
      </c>
      <c r="G54" s="70">
        <v>1333</v>
      </c>
      <c r="H54" s="70">
        <v>1504</v>
      </c>
      <c r="I54" s="72">
        <v>1655</v>
      </c>
    </row>
    <row r="55" spans="1:9" x14ac:dyDescent="0.15">
      <c r="G55" s="1"/>
    </row>
    <row r="56" spans="1:9" x14ac:dyDescent="0.15">
      <c r="A56" s="8" t="s">
        <v>23</v>
      </c>
      <c r="B56" t="s">
        <v>24</v>
      </c>
    </row>
    <row r="57" spans="1:9" x14ac:dyDescent="0.15">
      <c r="A57" s="7"/>
      <c r="B57" s="7" t="s">
        <v>25</v>
      </c>
    </row>
    <row r="58" spans="1:9" x14ac:dyDescent="0.15">
      <c r="B58" s="91" t="s">
        <v>89</v>
      </c>
    </row>
    <row r="59" spans="1:9" x14ac:dyDescent="0.15">
      <c r="B59" s="91" t="s">
        <v>90</v>
      </c>
      <c r="G59" s="91" t="s">
        <v>91</v>
      </c>
    </row>
  </sheetData>
  <mergeCells count="4">
    <mergeCell ref="C6:D6"/>
    <mergeCell ref="F6:G6"/>
    <mergeCell ref="C8:D8"/>
    <mergeCell ref="F8:G8"/>
  </mergeCells>
  <phoneticPr fontId="1" type="noConversion"/>
  <pageMargins left="0.74803149606299213" right="0.35433070866141736" top="0.98425196850393704" bottom="0" header="0.51181102362204722" footer="0.51181102362204722"/>
  <pageSetup paperSize="9" orientation="portrait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6F1C9-AE0E-8B46-89A2-3F00F351DBF9}">
  <dimension ref="B1:Q23"/>
  <sheetViews>
    <sheetView topLeftCell="A2" workbookViewId="0">
      <selection activeCell="F5" sqref="F5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20.1640625" customWidth="1"/>
    <col min="4" max="4" width="21.33203125" customWidth="1"/>
    <col min="5" max="5" width="17.83203125" customWidth="1"/>
    <col min="6" max="256" width="8.83203125" customWidth="1"/>
  </cols>
  <sheetData>
    <row r="1" spans="2:17" ht="114" customHeight="1" x14ac:dyDescent="0.15"/>
    <row r="2" spans="2:17" ht="18" x14ac:dyDescent="0.2">
      <c r="B2" s="2" t="s">
        <v>151</v>
      </c>
    </row>
    <row r="3" spans="2:17" ht="18" x14ac:dyDescent="0.2">
      <c r="B3" s="2" t="s">
        <v>152</v>
      </c>
    </row>
    <row r="4" spans="2:17" ht="18" x14ac:dyDescent="0.2">
      <c r="B4" s="2"/>
    </row>
    <row r="5" spans="2:17" ht="130.5" customHeight="1" x14ac:dyDescent="0.2">
      <c r="B5" s="2"/>
    </row>
    <row r="6" spans="2:17" ht="14" thickBot="1" x14ac:dyDescent="0.2"/>
    <row r="7" spans="2:17" ht="18" customHeight="1" thickBot="1" x14ac:dyDescent="0.25">
      <c r="B7" s="572" t="s">
        <v>0</v>
      </c>
      <c r="C7" s="574" t="s">
        <v>63</v>
      </c>
      <c r="D7" s="575"/>
    </row>
    <row r="8" spans="2:17" ht="21.75" customHeight="1" thickBot="1" x14ac:dyDescent="0.25">
      <c r="B8" s="573"/>
      <c r="C8" s="54" t="s">
        <v>65</v>
      </c>
      <c r="D8" s="56" t="s">
        <v>64</v>
      </c>
      <c r="I8" t="s">
        <v>153</v>
      </c>
      <c r="J8" t="s">
        <v>154</v>
      </c>
      <c r="M8" t="s">
        <v>157</v>
      </c>
      <c r="Q8" t="s">
        <v>158</v>
      </c>
    </row>
    <row r="9" spans="2:17" ht="18" customHeight="1" x14ac:dyDescent="0.15">
      <c r="B9" s="59" t="s">
        <v>1</v>
      </c>
      <c r="C9" s="59">
        <v>1006</v>
      </c>
      <c r="D9" s="59">
        <v>1509</v>
      </c>
      <c r="H9">
        <v>347</v>
      </c>
      <c r="I9">
        <f>H9*2</f>
        <v>694</v>
      </c>
      <c r="J9">
        <v>347</v>
      </c>
      <c r="L9">
        <f>I9*1.45</f>
        <v>1006.3</v>
      </c>
      <c r="M9">
        <f>ROUND(L9,0)</f>
        <v>1006</v>
      </c>
      <c r="O9">
        <f>I9+J9</f>
        <v>1041</v>
      </c>
      <c r="P9">
        <f>O9*1.45</f>
        <v>1509.45</v>
      </c>
      <c r="Q9">
        <f>ROUND(P9,0)</f>
        <v>1509</v>
      </c>
    </row>
    <row r="10" spans="2:17" ht="18" customHeight="1" x14ac:dyDescent="0.15">
      <c r="B10" s="51" t="s">
        <v>2</v>
      </c>
      <c r="C10" s="51">
        <v>1270</v>
      </c>
      <c r="D10" s="51">
        <v>1905</v>
      </c>
      <c r="H10">
        <v>438</v>
      </c>
      <c r="I10">
        <f t="shared" ref="I10:I16" si="0">H10*2</f>
        <v>876</v>
      </c>
      <c r="J10">
        <v>438</v>
      </c>
      <c r="L10">
        <f t="shared" ref="L10:L16" si="1">I10*1.45</f>
        <v>1270.2</v>
      </c>
      <c r="M10">
        <f t="shared" ref="M10:M16" si="2">ROUND(L10,0)</f>
        <v>1270</v>
      </c>
      <c r="O10">
        <f t="shared" ref="O10:O16" si="3">I10+J10</f>
        <v>1314</v>
      </c>
      <c r="P10">
        <f t="shared" ref="P10:P16" si="4">O10*1.45</f>
        <v>1905.3</v>
      </c>
      <c r="Q10">
        <f t="shared" ref="Q10:Q16" si="5">ROUND(P10,0)</f>
        <v>1905</v>
      </c>
    </row>
    <row r="11" spans="2:17" ht="18" customHeight="1" x14ac:dyDescent="0.15">
      <c r="B11" s="51" t="s">
        <v>3</v>
      </c>
      <c r="C11" s="51">
        <v>1531</v>
      </c>
      <c r="D11" s="51">
        <v>2297</v>
      </c>
      <c r="H11">
        <v>528</v>
      </c>
      <c r="I11">
        <f t="shared" si="0"/>
        <v>1056</v>
      </c>
      <c r="J11">
        <v>528</v>
      </c>
      <c r="L11">
        <f t="shared" si="1"/>
        <v>1531.2</v>
      </c>
      <c r="M11">
        <f t="shared" si="2"/>
        <v>1531</v>
      </c>
      <c r="O11">
        <f t="shared" si="3"/>
        <v>1584</v>
      </c>
      <c r="P11">
        <f t="shared" si="4"/>
        <v>2296.7999999999997</v>
      </c>
      <c r="Q11">
        <f t="shared" si="5"/>
        <v>2297</v>
      </c>
    </row>
    <row r="12" spans="2:17" ht="18" customHeight="1" x14ac:dyDescent="0.15">
      <c r="B12" s="51" t="s">
        <v>4</v>
      </c>
      <c r="C12" s="51">
        <v>1975</v>
      </c>
      <c r="D12" s="77">
        <v>2962</v>
      </c>
      <c r="H12">
        <v>681</v>
      </c>
      <c r="I12">
        <f t="shared" si="0"/>
        <v>1362</v>
      </c>
      <c r="J12">
        <v>681</v>
      </c>
      <c r="L12">
        <f t="shared" si="1"/>
        <v>1974.8999999999999</v>
      </c>
      <c r="M12">
        <f t="shared" si="2"/>
        <v>1975</v>
      </c>
      <c r="O12">
        <f t="shared" si="3"/>
        <v>2043</v>
      </c>
      <c r="P12">
        <f t="shared" si="4"/>
        <v>2962.35</v>
      </c>
      <c r="Q12">
        <f t="shared" si="5"/>
        <v>2962</v>
      </c>
    </row>
    <row r="13" spans="2:17" ht="18" customHeight="1" x14ac:dyDescent="0.15">
      <c r="B13" s="51" t="s">
        <v>5</v>
      </c>
      <c r="C13" s="51">
        <v>2587</v>
      </c>
      <c r="D13" s="77">
        <v>3880</v>
      </c>
      <c r="H13">
        <v>892</v>
      </c>
      <c r="I13">
        <f t="shared" si="0"/>
        <v>1784</v>
      </c>
      <c r="J13">
        <v>892</v>
      </c>
      <c r="L13">
        <f t="shared" si="1"/>
        <v>2586.7999999999997</v>
      </c>
      <c r="M13">
        <f t="shared" si="2"/>
        <v>2587</v>
      </c>
      <c r="O13">
        <f t="shared" si="3"/>
        <v>2676</v>
      </c>
      <c r="P13">
        <f t="shared" si="4"/>
        <v>3880.2</v>
      </c>
      <c r="Q13">
        <f t="shared" si="5"/>
        <v>3880</v>
      </c>
    </row>
    <row r="14" spans="2:17" ht="18" customHeight="1" x14ac:dyDescent="0.15">
      <c r="B14" s="51" t="s">
        <v>6</v>
      </c>
      <c r="C14" s="51">
        <v>3468</v>
      </c>
      <c r="D14" s="77">
        <v>5203</v>
      </c>
      <c r="H14">
        <v>1196</v>
      </c>
      <c r="I14">
        <f t="shared" si="0"/>
        <v>2392</v>
      </c>
      <c r="J14">
        <v>1196</v>
      </c>
      <c r="L14">
        <f t="shared" si="1"/>
        <v>3468.4</v>
      </c>
      <c r="M14">
        <f t="shared" si="2"/>
        <v>3468</v>
      </c>
      <c r="O14">
        <f t="shared" si="3"/>
        <v>3588</v>
      </c>
      <c r="P14">
        <f t="shared" si="4"/>
        <v>5202.5999999999995</v>
      </c>
      <c r="Q14">
        <f t="shared" si="5"/>
        <v>5203</v>
      </c>
    </row>
    <row r="15" spans="2:17" ht="18" customHeight="1" x14ac:dyDescent="0.15">
      <c r="B15" s="51" t="s">
        <v>7</v>
      </c>
      <c r="C15" s="51">
        <v>4083</v>
      </c>
      <c r="D15" s="77">
        <v>6125</v>
      </c>
      <c r="H15">
        <v>1408</v>
      </c>
      <c r="I15">
        <f t="shared" si="0"/>
        <v>2816</v>
      </c>
      <c r="J15">
        <v>1408</v>
      </c>
      <c r="L15">
        <f t="shared" si="1"/>
        <v>4083.2</v>
      </c>
      <c r="M15">
        <f t="shared" si="2"/>
        <v>4083</v>
      </c>
      <c r="O15">
        <f t="shared" si="3"/>
        <v>4224</v>
      </c>
      <c r="P15">
        <f t="shared" si="4"/>
        <v>6124.8</v>
      </c>
      <c r="Q15">
        <f t="shared" si="5"/>
        <v>6125</v>
      </c>
    </row>
    <row r="16" spans="2:17" ht="18" customHeight="1" thickBot="1" x14ac:dyDescent="0.2">
      <c r="B16" s="76" t="s">
        <v>8</v>
      </c>
      <c r="C16" s="76">
        <v>5046</v>
      </c>
      <c r="D16" s="78">
        <v>7569</v>
      </c>
      <c r="H16">
        <v>1740</v>
      </c>
      <c r="I16">
        <f t="shared" si="0"/>
        <v>3480</v>
      </c>
      <c r="J16">
        <v>1740</v>
      </c>
      <c r="L16">
        <f t="shared" si="1"/>
        <v>5046</v>
      </c>
      <c r="M16">
        <f t="shared" si="2"/>
        <v>5046</v>
      </c>
      <c r="O16">
        <f t="shared" si="3"/>
        <v>5220</v>
      </c>
      <c r="P16">
        <f t="shared" si="4"/>
        <v>7569</v>
      </c>
      <c r="Q16">
        <f t="shared" si="5"/>
        <v>7569</v>
      </c>
    </row>
    <row r="17" spans="2:4" ht="15.75" customHeight="1" x14ac:dyDescent="0.15">
      <c r="C17" s="12"/>
      <c r="D17" s="13"/>
    </row>
    <row r="18" spans="2:4" x14ac:dyDescent="0.15">
      <c r="B18" s="8" t="s">
        <v>23</v>
      </c>
      <c r="C18" t="s">
        <v>24</v>
      </c>
    </row>
    <row r="19" spans="2:4" x14ac:dyDescent="0.15">
      <c r="B19" s="7"/>
      <c r="C19" s="7" t="s">
        <v>25</v>
      </c>
    </row>
    <row r="20" spans="2:4" x14ac:dyDescent="0.15">
      <c r="C20" s="91" t="s">
        <v>155</v>
      </c>
    </row>
    <row r="21" spans="2:4" x14ac:dyDescent="0.15">
      <c r="C21" s="91"/>
    </row>
    <row r="23" spans="2:4" x14ac:dyDescent="0.15">
      <c r="C23" s="91" t="s">
        <v>156</v>
      </c>
    </row>
  </sheetData>
  <mergeCells count="2">
    <mergeCell ref="B7:B8"/>
    <mergeCell ref="C7:D7"/>
  </mergeCells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DF9A-E18D-D941-8545-3F994272D0F3}">
  <dimension ref="A1:Z52"/>
  <sheetViews>
    <sheetView topLeftCell="A4" workbookViewId="0">
      <selection activeCell="L27" sqref="L27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26" ht="114" customHeight="1" x14ac:dyDescent="0.15"/>
    <row r="2" spans="1:26" ht="18" x14ac:dyDescent="0.2">
      <c r="A2" s="2" t="s">
        <v>35</v>
      </c>
      <c r="K2" s="9" t="s">
        <v>114</v>
      </c>
    </row>
    <row r="3" spans="1:26" ht="18" x14ac:dyDescent="0.2">
      <c r="A3" s="2"/>
      <c r="K3" s="9"/>
    </row>
    <row r="4" spans="1:26" ht="169.5" customHeight="1" x14ac:dyDescent="0.2">
      <c r="A4" s="2"/>
      <c r="K4" s="9"/>
    </row>
    <row r="5" spans="1:26" ht="18.75" customHeight="1" x14ac:dyDescent="0.2">
      <c r="A5" s="2"/>
      <c r="C5" s="576" t="s">
        <v>115</v>
      </c>
      <c r="D5" s="576"/>
      <c r="G5" s="571"/>
      <c r="H5" s="571"/>
      <c r="K5" s="9"/>
    </row>
    <row r="6" spans="1:26" ht="14" thickBot="1" x14ac:dyDescent="0.2"/>
    <row r="7" spans="1:26" ht="17" thickBot="1" x14ac:dyDescent="0.25">
      <c r="A7" s="29" t="s">
        <v>0</v>
      </c>
      <c r="B7" s="30" t="s">
        <v>1</v>
      </c>
      <c r="C7" s="31" t="s">
        <v>2</v>
      </c>
      <c r="D7" s="31" t="s">
        <v>3</v>
      </c>
      <c r="E7" s="31" t="s">
        <v>4</v>
      </c>
      <c r="F7" s="31" t="s">
        <v>5</v>
      </c>
      <c r="G7" s="31" t="s">
        <v>6</v>
      </c>
      <c r="H7" s="31" t="s">
        <v>7</v>
      </c>
      <c r="I7" s="31" t="s">
        <v>8</v>
      </c>
      <c r="J7" s="31" t="s">
        <v>9</v>
      </c>
      <c r="K7" s="32" t="s">
        <v>10</v>
      </c>
      <c r="P7" t="s">
        <v>0</v>
      </c>
      <c r="Q7" t="s">
        <v>1</v>
      </c>
      <c r="R7" t="s">
        <v>2</v>
      </c>
      <c r="S7" t="s">
        <v>3</v>
      </c>
      <c r="T7" t="s">
        <v>4</v>
      </c>
      <c r="U7" t="s">
        <v>5</v>
      </c>
      <c r="V7" t="s">
        <v>6</v>
      </c>
      <c r="W7" t="s">
        <v>7</v>
      </c>
      <c r="X7" t="s">
        <v>8</v>
      </c>
      <c r="Y7" t="s">
        <v>9</v>
      </c>
      <c r="Z7" t="s">
        <v>10</v>
      </c>
    </row>
    <row r="8" spans="1:26" ht="16" x14ac:dyDescent="0.2">
      <c r="A8" s="28" t="s">
        <v>1</v>
      </c>
      <c r="B8" s="25">
        <v>276</v>
      </c>
      <c r="C8" s="12"/>
      <c r="D8" s="6"/>
      <c r="E8" s="6"/>
      <c r="F8" s="6"/>
      <c r="G8" s="6"/>
      <c r="H8" s="6"/>
      <c r="I8" s="6"/>
      <c r="J8" s="6"/>
      <c r="K8" s="19"/>
      <c r="P8" t="s">
        <v>1</v>
      </c>
      <c r="Q8">
        <v>138</v>
      </c>
    </row>
    <row r="9" spans="1:26" ht="16" x14ac:dyDescent="0.2">
      <c r="A9" s="26" t="s">
        <v>2</v>
      </c>
      <c r="B9" s="23">
        <v>318</v>
      </c>
      <c r="C9" s="4">
        <v>338</v>
      </c>
      <c r="D9" s="5"/>
      <c r="E9" s="6"/>
      <c r="F9" s="6"/>
      <c r="G9" s="6"/>
      <c r="H9" s="6"/>
      <c r="I9" s="6"/>
      <c r="J9" s="6"/>
      <c r="K9" s="19"/>
      <c r="P9" t="s">
        <v>2</v>
      </c>
      <c r="Q9">
        <v>159</v>
      </c>
      <c r="R9">
        <v>169</v>
      </c>
    </row>
    <row r="10" spans="1:26" ht="16" x14ac:dyDescent="0.2">
      <c r="A10" s="26" t="s">
        <v>3</v>
      </c>
      <c r="B10" s="23">
        <v>350</v>
      </c>
      <c r="C10" s="4">
        <v>398</v>
      </c>
      <c r="D10" s="4">
        <v>412</v>
      </c>
      <c r="E10" s="5"/>
      <c r="F10" s="6"/>
      <c r="G10" s="6"/>
      <c r="H10" s="6"/>
      <c r="I10" s="6"/>
      <c r="J10" s="6"/>
      <c r="K10" s="19"/>
      <c r="P10" t="s">
        <v>3</v>
      </c>
      <c r="Q10">
        <v>175</v>
      </c>
      <c r="R10">
        <v>199</v>
      </c>
      <c r="S10">
        <v>206</v>
      </c>
    </row>
    <row r="11" spans="1:26" ht="16" x14ac:dyDescent="0.2">
      <c r="A11" s="26" t="s">
        <v>4</v>
      </c>
      <c r="B11" s="23">
        <v>388</v>
      </c>
      <c r="C11" s="4">
        <v>438</v>
      </c>
      <c r="D11" s="3">
        <v>466</v>
      </c>
      <c r="E11" s="4">
        <v>500</v>
      </c>
      <c r="F11" s="5"/>
      <c r="G11" s="6"/>
      <c r="H11" s="6"/>
      <c r="I11" s="6"/>
      <c r="J11" s="6"/>
      <c r="K11" s="19"/>
      <c r="P11" t="s">
        <v>4</v>
      </c>
      <c r="Q11">
        <v>194</v>
      </c>
      <c r="R11">
        <v>219</v>
      </c>
      <c r="S11">
        <v>233</v>
      </c>
      <c r="T11">
        <v>250</v>
      </c>
    </row>
    <row r="12" spans="1:26" ht="16" x14ac:dyDescent="0.2">
      <c r="A12" s="26" t="s">
        <v>5</v>
      </c>
      <c r="B12" s="23">
        <v>436</v>
      </c>
      <c r="C12" s="4">
        <v>492</v>
      </c>
      <c r="D12" s="3">
        <v>522</v>
      </c>
      <c r="E12" s="3">
        <v>560</v>
      </c>
      <c r="F12" s="4">
        <v>642</v>
      </c>
      <c r="G12" s="6"/>
      <c r="H12" s="6"/>
      <c r="I12" s="6"/>
      <c r="J12" s="6"/>
      <c r="K12" s="19"/>
      <c r="P12" t="s">
        <v>5</v>
      </c>
      <c r="Q12">
        <v>218</v>
      </c>
      <c r="R12">
        <v>246</v>
      </c>
      <c r="S12">
        <v>261</v>
      </c>
      <c r="T12">
        <v>280</v>
      </c>
      <c r="U12">
        <v>321</v>
      </c>
    </row>
    <row r="13" spans="1:26" ht="16" x14ac:dyDescent="0.2">
      <c r="A13" s="26" t="s">
        <v>6</v>
      </c>
      <c r="B13" s="23">
        <v>480</v>
      </c>
      <c r="C13" s="4">
        <v>518</v>
      </c>
      <c r="D13" s="3">
        <v>576</v>
      </c>
      <c r="E13" s="3">
        <v>618</v>
      </c>
      <c r="F13" s="4">
        <v>708</v>
      </c>
      <c r="G13" s="3">
        <v>806</v>
      </c>
      <c r="H13" s="5"/>
      <c r="I13" s="6"/>
      <c r="J13" s="6"/>
      <c r="K13" s="19"/>
      <c r="P13" t="s">
        <v>6</v>
      </c>
      <c r="Q13">
        <v>240</v>
      </c>
      <c r="R13">
        <v>259</v>
      </c>
      <c r="S13">
        <v>288</v>
      </c>
      <c r="T13">
        <v>309</v>
      </c>
      <c r="U13">
        <v>354</v>
      </c>
      <c r="V13">
        <v>403</v>
      </c>
    </row>
    <row r="14" spans="1:26" ht="16" x14ac:dyDescent="0.2">
      <c r="A14" s="26" t="s">
        <v>7</v>
      </c>
      <c r="B14" s="23">
        <v>524</v>
      </c>
      <c r="C14" s="4">
        <v>568</v>
      </c>
      <c r="D14" s="3">
        <v>632</v>
      </c>
      <c r="E14" s="3">
        <v>682</v>
      </c>
      <c r="F14" s="3">
        <v>778</v>
      </c>
      <c r="G14" s="3">
        <v>882</v>
      </c>
      <c r="H14" s="4">
        <v>998</v>
      </c>
      <c r="I14" s="5"/>
      <c r="J14" s="6"/>
      <c r="K14" s="19"/>
      <c r="P14" t="s">
        <v>7</v>
      </c>
      <c r="Q14">
        <v>262</v>
      </c>
      <c r="R14">
        <v>284</v>
      </c>
      <c r="S14">
        <v>316</v>
      </c>
      <c r="T14">
        <v>341</v>
      </c>
      <c r="U14">
        <v>389</v>
      </c>
      <c r="V14">
        <v>441</v>
      </c>
      <c r="W14">
        <v>499</v>
      </c>
    </row>
    <row r="15" spans="1:26" ht="16" x14ac:dyDescent="0.2">
      <c r="A15" s="26" t="s">
        <v>8</v>
      </c>
      <c r="B15" s="23">
        <v>572</v>
      </c>
      <c r="C15" s="4">
        <v>616</v>
      </c>
      <c r="D15" s="3">
        <v>686</v>
      </c>
      <c r="E15" s="3">
        <v>724</v>
      </c>
      <c r="F15" s="3">
        <v>848</v>
      </c>
      <c r="G15" s="3">
        <v>958</v>
      </c>
      <c r="H15" s="3">
        <v>1080</v>
      </c>
      <c r="I15" s="4">
        <v>1242</v>
      </c>
      <c r="J15" s="5"/>
      <c r="K15" s="19"/>
      <c r="P15" t="s">
        <v>8</v>
      </c>
      <c r="Q15">
        <v>286</v>
      </c>
      <c r="R15">
        <v>308</v>
      </c>
      <c r="S15">
        <v>343</v>
      </c>
      <c r="T15">
        <v>362</v>
      </c>
      <c r="U15">
        <v>424</v>
      </c>
      <c r="V15">
        <v>479</v>
      </c>
      <c r="W15">
        <v>540</v>
      </c>
      <c r="X15">
        <v>621</v>
      </c>
    </row>
    <row r="16" spans="1:26" ht="16" x14ac:dyDescent="0.2">
      <c r="A16" s="26" t="s">
        <v>9</v>
      </c>
      <c r="B16" s="23">
        <v>588</v>
      </c>
      <c r="C16" s="4">
        <v>694</v>
      </c>
      <c r="D16" s="3">
        <v>722</v>
      </c>
      <c r="E16" s="3">
        <v>782</v>
      </c>
      <c r="F16" s="3">
        <v>894</v>
      </c>
      <c r="G16" s="3">
        <v>1016</v>
      </c>
      <c r="H16" s="3">
        <v>1148</v>
      </c>
      <c r="I16" s="3">
        <v>1348</v>
      </c>
      <c r="J16" s="4">
        <v>1460</v>
      </c>
      <c r="K16" s="19"/>
      <c r="P16" t="s">
        <v>9</v>
      </c>
      <c r="Q16">
        <v>294</v>
      </c>
      <c r="R16">
        <v>347</v>
      </c>
      <c r="S16">
        <v>361</v>
      </c>
      <c r="T16">
        <v>391</v>
      </c>
      <c r="U16">
        <v>447</v>
      </c>
      <c r="V16">
        <v>508</v>
      </c>
      <c r="W16">
        <v>574</v>
      </c>
      <c r="X16">
        <v>674</v>
      </c>
      <c r="Y16">
        <v>730</v>
      </c>
    </row>
    <row r="17" spans="1:26" ht="16" x14ac:dyDescent="0.2">
      <c r="A17" s="26" t="s">
        <v>10</v>
      </c>
      <c r="B17" s="23">
        <v>630</v>
      </c>
      <c r="C17" s="4">
        <v>704</v>
      </c>
      <c r="D17" s="3">
        <v>770</v>
      </c>
      <c r="E17" s="3">
        <v>836</v>
      </c>
      <c r="F17" s="3">
        <v>958</v>
      </c>
      <c r="G17" s="3">
        <v>1086</v>
      </c>
      <c r="H17" s="3">
        <v>1230</v>
      </c>
      <c r="I17" s="3">
        <v>1382</v>
      </c>
      <c r="J17" s="4">
        <v>1522</v>
      </c>
      <c r="K17" s="22">
        <v>1626</v>
      </c>
      <c r="P17" t="s">
        <v>10</v>
      </c>
      <c r="Q17">
        <v>315</v>
      </c>
      <c r="R17">
        <v>352</v>
      </c>
      <c r="S17">
        <v>385</v>
      </c>
      <c r="T17">
        <v>418</v>
      </c>
      <c r="U17">
        <v>479</v>
      </c>
      <c r="V17">
        <v>543</v>
      </c>
      <c r="W17">
        <v>615</v>
      </c>
      <c r="X17">
        <v>691</v>
      </c>
      <c r="Y17">
        <v>761</v>
      </c>
      <c r="Z17">
        <v>813</v>
      </c>
    </row>
    <row r="18" spans="1:26" ht="16" x14ac:dyDescent="0.2">
      <c r="A18" s="26" t="s">
        <v>11</v>
      </c>
      <c r="B18" s="23">
        <v>670</v>
      </c>
      <c r="C18" s="4">
        <v>742</v>
      </c>
      <c r="D18" s="3">
        <v>820</v>
      </c>
      <c r="E18" s="3">
        <v>896</v>
      </c>
      <c r="F18" s="3">
        <v>1022</v>
      </c>
      <c r="G18" s="3">
        <v>1158</v>
      </c>
      <c r="H18" s="3">
        <v>1312</v>
      </c>
      <c r="I18" s="3">
        <v>1474</v>
      </c>
      <c r="J18" s="4">
        <v>1604</v>
      </c>
      <c r="K18" s="22">
        <v>1728</v>
      </c>
      <c r="P18" t="s">
        <v>11</v>
      </c>
      <c r="Q18">
        <v>335</v>
      </c>
      <c r="R18">
        <v>371</v>
      </c>
      <c r="S18">
        <v>410</v>
      </c>
      <c r="T18">
        <v>448</v>
      </c>
      <c r="U18">
        <v>511</v>
      </c>
      <c r="V18">
        <v>579</v>
      </c>
      <c r="W18">
        <v>656</v>
      </c>
      <c r="X18">
        <v>737</v>
      </c>
      <c r="Y18">
        <v>802</v>
      </c>
      <c r="Z18">
        <v>864</v>
      </c>
    </row>
    <row r="19" spans="1:26" ht="16" x14ac:dyDescent="0.2">
      <c r="A19" s="26" t="s">
        <v>12</v>
      </c>
      <c r="B19" s="23">
        <v>710</v>
      </c>
      <c r="C19" s="4">
        <v>786</v>
      </c>
      <c r="D19" s="3">
        <v>872</v>
      </c>
      <c r="E19" s="3">
        <v>950</v>
      </c>
      <c r="F19" s="3">
        <v>1084</v>
      </c>
      <c r="G19" s="3">
        <v>1230</v>
      </c>
      <c r="H19" s="3">
        <v>1392</v>
      </c>
      <c r="I19" s="3">
        <v>1564</v>
      </c>
      <c r="J19" s="4">
        <v>1674</v>
      </c>
      <c r="K19" s="22">
        <v>1830</v>
      </c>
      <c r="P19" t="s">
        <v>12</v>
      </c>
      <c r="Q19">
        <v>355</v>
      </c>
      <c r="R19">
        <v>393</v>
      </c>
      <c r="S19">
        <v>436</v>
      </c>
      <c r="T19">
        <v>475</v>
      </c>
      <c r="U19">
        <v>542</v>
      </c>
      <c r="V19">
        <v>615</v>
      </c>
      <c r="W19">
        <v>696</v>
      </c>
      <c r="X19">
        <v>782</v>
      </c>
      <c r="Y19">
        <v>837</v>
      </c>
      <c r="Z19">
        <v>915</v>
      </c>
    </row>
    <row r="20" spans="1:26" ht="16" x14ac:dyDescent="0.2">
      <c r="A20" s="26" t="s">
        <v>13</v>
      </c>
      <c r="B20" s="23">
        <v>754</v>
      </c>
      <c r="C20" s="4">
        <v>832</v>
      </c>
      <c r="D20" s="3">
        <v>924</v>
      </c>
      <c r="E20" s="3">
        <v>1006</v>
      </c>
      <c r="F20" s="3">
        <v>1148</v>
      </c>
      <c r="G20" s="3">
        <v>1302</v>
      </c>
      <c r="H20" s="3">
        <v>1476</v>
      </c>
      <c r="I20" s="3">
        <v>1656</v>
      </c>
      <c r="J20" s="4">
        <v>1766</v>
      </c>
      <c r="K20" s="22">
        <v>1934</v>
      </c>
      <c r="P20" t="s">
        <v>13</v>
      </c>
      <c r="Q20">
        <v>377</v>
      </c>
      <c r="R20">
        <v>416</v>
      </c>
      <c r="S20">
        <v>462</v>
      </c>
      <c r="T20">
        <v>503</v>
      </c>
      <c r="U20">
        <v>574</v>
      </c>
      <c r="V20">
        <v>651</v>
      </c>
      <c r="W20">
        <v>738</v>
      </c>
      <c r="X20">
        <v>828</v>
      </c>
      <c r="Y20">
        <v>883</v>
      </c>
      <c r="Z20">
        <v>967</v>
      </c>
    </row>
    <row r="21" spans="1:26" ht="16" x14ac:dyDescent="0.2">
      <c r="A21" s="26" t="s">
        <v>14</v>
      </c>
      <c r="B21" s="23">
        <v>796</v>
      </c>
      <c r="C21" s="4">
        <v>880</v>
      </c>
      <c r="D21" s="3">
        <v>974</v>
      </c>
      <c r="E21" s="3">
        <v>1058</v>
      </c>
      <c r="F21" s="3">
        <v>1210</v>
      </c>
      <c r="G21" s="3">
        <v>1374</v>
      </c>
      <c r="H21" s="3">
        <v>1556</v>
      </c>
      <c r="I21" s="3">
        <v>1746</v>
      </c>
      <c r="J21" s="4">
        <v>1866</v>
      </c>
      <c r="K21" s="22">
        <v>2036</v>
      </c>
      <c r="P21" t="s">
        <v>14</v>
      </c>
      <c r="Q21">
        <v>398</v>
      </c>
      <c r="R21">
        <v>440</v>
      </c>
      <c r="S21">
        <v>487</v>
      </c>
      <c r="T21">
        <v>529</v>
      </c>
      <c r="U21">
        <v>605</v>
      </c>
      <c r="V21">
        <v>687</v>
      </c>
      <c r="W21">
        <v>778</v>
      </c>
      <c r="X21">
        <v>873</v>
      </c>
      <c r="Y21">
        <v>933</v>
      </c>
      <c r="Z21">
        <v>1018</v>
      </c>
    </row>
    <row r="22" spans="1:26" ht="16" x14ac:dyDescent="0.2">
      <c r="A22" s="26" t="s">
        <v>15</v>
      </c>
      <c r="B22" s="23">
        <v>840</v>
      </c>
      <c r="C22" s="4">
        <v>916</v>
      </c>
      <c r="D22" s="3">
        <v>1026</v>
      </c>
      <c r="E22" s="3">
        <v>1116</v>
      </c>
      <c r="F22" s="3">
        <v>1276</v>
      </c>
      <c r="G22" s="3">
        <v>1450</v>
      </c>
      <c r="H22" s="3">
        <v>1638</v>
      </c>
      <c r="I22" s="3">
        <v>1838</v>
      </c>
      <c r="J22" s="4">
        <v>1960</v>
      </c>
      <c r="K22" s="22">
        <v>2136</v>
      </c>
      <c r="P22" t="s">
        <v>15</v>
      </c>
      <c r="Q22">
        <v>420</v>
      </c>
      <c r="R22">
        <v>458</v>
      </c>
      <c r="S22">
        <v>513</v>
      </c>
      <c r="T22">
        <v>558</v>
      </c>
      <c r="U22">
        <v>638</v>
      </c>
      <c r="V22">
        <v>725</v>
      </c>
      <c r="W22">
        <v>819</v>
      </c>
      <c r="X22">
        <v>919</v>
      </c>
      <c r="Y22">
        <v>980</v>
      </c>
      <c r="Z22">
        <v>1068</v>
      </c>
    </row>
    <row r="23" spans="1:26" ht="16" x14ac:dyDescent="0.2">
      <c r="A23" s="26" t="s">
        <v>16</v>
      </c>
      <c r="B23" s="23">
        <v>880</v>
      </c>
      <c r="C23" s="4">
        <v>962</v>
      </c>
      <c r="D23" s="3">
        <v>1076</v>
      </c>
      <c r="E23" s="3">
        <v>1188</v>
      </c>
      <c r="F23" s="3">
        <v>1340</v>
      </c>
      <c r="G23" s="3">
        <v>1520</v>
      </c>
      <c r="H23" s="3">
        <v>1718</v>
      </c>
      <c r="I23" s="3">
        <v>1926</v>
      </c>
      <c r="J23" s="4">
        <v>2052</v>
      </c>
      <c r="K23" s="22">
        <v>2264</v>
      </c>
      <c r="P23" t="s">
        <v>16</v>
      </c>
      <c r="Q23">
        <v>440</v>
      </c>
      <c r="R23">
        <v>481</v>
      </c>
      <c r="S23">
        <v>538</v>
      </c>
      <c r="T23">
        <v>594</v>
      </c>
      <c r="U23">
        <v>670</v>
      </c>
      <c r="V23">
        <v>760</v>
      </c>
      <c r="W23">
        <v>859</v>
      </c>
      <c r="X23">
        <v>963</v>
      </c>
      <c r="Y23">
        <v>1026</v>
      </c>
      <c r="Z23">
        <v>1132</v>
      </c>
    </row>
    <row r="24" spans="1:26" ht="16" x14ac:dyDescent="0.2">
      <c r="A24" s="26" t="s">
        <v>17</v>
      </c>
      <c r="B24" s="23">
        <v>920</v>
      </c>
      <c r="C24" s="4">
        <v>1006</v>
      </c>
      <c r="D24" s="3">
        <v>1124</v>
      </c>
      <c r="E24" s="3">
        <v>1242</v>
      </c>
      <c r="F24" s="3">
        <v>1402</v>
      </c>
      <c r="G24" s="3">
        <v>1592</v>
      </c>
      <c r="H24" s="3">
        <v>1794</v>
      </c>
      <c r="I24" s="3">
        <v>2008</v>
      </c>
      <c r="J24" s="4">
        <v>2144</v>
      </c>
      <c r="K24" s="22">
        <v>2372</v>
      </c>
      <c r="P24" t="s">
        <v>17</v>
      </c>
      <c r="Q24">
        <v>460</v>
      </c>
      <c r="R24">
        <v>503</v>
      </c>
      <c r="S24">
        <v>562</v>
      </c>
      <c r="T24">
        <v>621</v>
      </c>
      <c r="U24">
        <v>701</v>
      </c>
      <c r="V24">
        <v>796</v>
      </c>
      <c r="W24">
        <v>897</v>
      </c>
      <c r="X24">
        <v>1004</v>
      </c>
      <c r="Y24">
        <v>1072</v>
      </c>
      <c r="Z24">
        <v>1186</v>
      </c>
    </row>
    <row r="25" spans="1:26" ht="16" x14ac:dyDescent="0.2">
      <c r="A25" s="26" t="s">
        <v>18</v>
      </c>
      <c r="B25" s="23">
        <v>942</v>
      </c>
      <c r="C25" s="4">
        <v>1060</v>
      </c>
      <c r="D25" s="3">
        <v>1168</v>
      </c>
      <c r="E25" s="3">
        <v>1320</v>
      </c>
      <c r="F25" s="3">
        <v>1478</v>
      </c>
      <c r="G25" s="3">
        <v>1672</v>
      </c>
      <c r="H25" s="3">
        <v>1852</v>
      </c>
      <c r="I25" s="3">
        <v>2060</v>
      </c>
      <c r="J25" s="4">
        <v>2258</v>
      </c>
      <c r="K25" s="22">
        <v>2496</v>
      </c>
      <c r="P25" t="s">
        <v>18</v>
      </c>
      <c r="Q25">
        <v>471</v>
      </c>
      <c r="R25">
        <v>530</v>
      </c>
      <c r="S25">
        <v>584</v>
      </c>
      <c r="T25">
        <v>660</v>
      </c>
      <c r="U25">
        <v>739</v>
      </c>
      <c r="V25">
        <v>836</v>
      </c>
      <c r="W25">
        <v>926</v>
      </c>
      <c r="X25">
        <v>1030</v>
      </c>
      <c r="Y25">
        <v>1129</v>
      </c>
      <c r="Z25">
        <v>1248</v>
      </c>
    </row>
    <row r="26" spans="1:26" ht="16" x14ac:dyDescent="0.2">
      <c r="A26" s="26" t="s">
        <v>19</v>
      </c>
      <c r="B26" s="23">
        <v>980</v>
      </c>
      <c r="C26" s="4">
        <v>1106</v>
      </c>
      <c r="D26" s="3">
        <v>1218</v>
      </c>
      <c r="E26" s="3">
        <v>1374</v>
      </c>
      <c r="F26" s="3">
        <v>1538</v>
      </c>
      <c r="G26" s="3">
        <v>1742</v>
      </c>
      <c r="H26" s="3">
        <v>1928</v>
      </c>
      <c r="I26" s="3">
        <v>2146</v>
      </c>
      <c r="J26" s="4">
        <v>2356</v>
      </c>
      <c r="K26" s="22">
        <v>2620</v>
      </c>
      <c r="P26" t="s">
        <v>19</v>
      </c>
      <c r="Q26">
        <v>490</v>
      </c>
      <c r="R26">
        <v>553</v>
      </c>
      <c r="S26">
        <v>609</v>
      </c>
      <c r="T26">
        <v>687</v>
      </c>
      <c r="U26">
        <v>769</v>
      </c>
      <c r="V26">
        <v>871</v>
      </c>
      <c r="W26">
        <v>964</v>
      </c>
      <c r="X26">
        <v>1073</v>
      </c>
      <c r="Y26">
        <v>1178</v>
      </c>
      <c r="Z26">
        <v>1310</v>
      </c>
    </row>
    <row r="27" spans="1:26" ht="16" x14ac:dyDescent="0.2">
      <c r="A27" s="26" t="s">
        <v>20</v>
      </c>
      <c r="B27" s="23">
        <v>1022</v>
      </c>
      <c r="C27" s="4">
        <v>1152</v>
      </c>
      <c r="D27" s="3">
        <v>1268</v>
      </c>
      <c r="E27" s="3">
        <v>1430</v>
      </c>
      <c r="F27" s="3">
        <v>1602</v>
      </c>
      <c r="G27" s="3">
        <v>1812</v>
      </c>
      <c r="H27" s="3">
        <v>2008</v>
      </c>
      <c r="I27" s="3">
        <v>2230</v>
      </c>
      <c r="J27" s="4">
        <v>2446</v>
      </c>
      <c r="K27" s="22">
        <v>2730</v>
      </c>
      <c r="P27" t="s">
        <v>20</v>
      </c>
      <c r="Q27">
        <v>511</v>
      </c>
      <c r="R27">
        <v>576</v>
      </c>
      <c r="S27">
        <v>634</v>
      </c>
      <c r="T27">
        <v>715</v>
      </c>
      <c r="U27">
        <v>801</v>
      </c>
      <c r="V27">
        <v>906</v>
      </c>
      <c r="W27">
        <v>1004</v>
      </c>
      <c r="X27">
        <v>1115</v>
      </c>
      <c r="Y27">
        <v>1223</v>
      </c>
      <c r="Z27">
        <v>1365</v>
      </c>
    </row>
    <row r="28" spans="1:26" ht="16" x14ac:dyDescent="0.2">
      <c r="A28" s="26" t="s">
        <v>21</v>
      </c>
      <c r="B28" s="23">
        <v>1058</v>
      </c>
      <c r="C28" s="4">
        <v>1196</v>
      </c>
      <c r="D28" s="3">
        <v>1318</v>
      </c>
      <c r="E28" s="3">
        <v>1486</v>
      </c>
      <c r="F28" s="3">
        <v>1662</v>
      </c>
      <c r="G28" s="3">
        <v>1882</v>
      </c>
      <c r="H28" s="3">
        <v>2084</v>
      </c>
      <c r="I28" s="3">
        <v>2316</v>
      </c>
      <c r="J28" s="4">
        <v>2536</v>
      </c>
      <c r="K28" s="22">
        <v>2828</v>
      </c>
      <c r="P28" t="s">
        <v>21</v>
      </c>
      <c r="Q28">
        <v>529</v>
      </c>
      <c r="R28">
        <v>598</v>
      </c>
      <c r="S28">
        <v>659</v>
      </c>
      <c r="T28">
        <v>743</v>
      </c>
      <c r="U28">
        <v>831</v>
      </c>
      <c r="V28">
        <v>941</v>
      </c>
      <c r="W28">
        <v>1042</v>
      </c>
      <c r="X28">
        <v>1158</v>
      </c>
      <c r="Y28">
        <v>1268</v>
      </c>
      <c r="Z28">
        <v>1414</v>
      </c>
    </row>
    <row r="29" spans="1:26" ht="17" thickBot="1" x14ac:dyDescent="0.25">
      <c r="A29" s="27" t="s">
        <v>22</v>
      </c>
      <c r="B29" s="24">
        <v>1100</v>
      </c>
      <c r="C29" s="18">
        <v>1242</v>
      </c>
      <c r="D29" s="17">
        <v>1368</v>
      </c>
      <c r="E29" s="17">
        <v>1540</v>
      </c>
      <c r="F29" s="17">
        <v>1744</v>
      </c>
      <c r="G29" s="17">
        <v>1952</v>
      </c>
      <c r="H29" s="17">
        <v>2194</v>
      </c>
      <c r="I29" s="17">
        <v>2438</v>
      </c>
      <c r="J29" s="18">
        <v>2682</v>
      </c>
      <c r="K29" s="21">
        <v>2932</v>
      </c>
      <c r="P29" t="s">
        <v>22</v>
      </c>
      <c r="Q29">
        <v>550</v>
      </c>
      <c r="R29">
        <v>621</v>
      </c>
      <c r="S29">
        <v>684</v>
      </c>
      <c r="T29">
        <v>770</v>
      </c>
      <c r="U29">
        <v>872</v>
      </c>
      <c r="V29">
        <v>976</v>
      </c>
      <c r="W29">
        <v>1097</v>
      </c>
      <c r="X29">
        <v>1219</v>
      </c>
      <c r="Y29">
        <v>1341</v>
      </c>
      <c r="Z29">
        <v>1466</v>
      </c>
    </row>
    <row r="30" spans="1:26" x14ac:dyDescent="0.15">
      <c r="F30" s="1"/>
    </row>
    <row r="31" spans="1:26" x14ac:dyDescent="0.15">
      <c r="A31" s="8" t="s">
        <v>23</v>
      </c>
      <c r="B31" t="s">
        <v>24</v>
      </c>
      <c r="Q31">
        <f>Q8*2</f>
        <v>276</v>
      </c>
    </row>
    <row r="32" spans="1:26" x14ac:dyDescent="0.15">
      <c r="A32" s="7"/>
      <c r="B32" s="7" t="s">
        <v>25</v>
      </c>
      <c r="Q32">
        <f t="shared" ref="Q32:S33" si="0">Q9*2</f>
        <v>318</v>
      </c>
      <c r="R32">
        <f t="shared" si="0"/>
        <v>338</v>
      </c>
    </row>
    <row r="33" spans="2:26" x14ac:dyDescent="0.15">
      <c r="B33" s="91" t="s">
        <v>89</v>
      </c>
      <c r="Q33">
        <f t="shared" si="0"/>
        <v>350</v>
      </c>
      <c r="R33">
        <f t="shared" si="0"/>
        <v>398</v>
      </c>
      <c r="S33">
        <f t="shared" si="0"/>
        <v>412</v>
      </c>
    </row>
    <row r="34" spans="2:26" x14ac:dyDescent="0.15">
      <c r="B34" s="91" t="s">
        <v>116</v>
      </c>
      <c r="Q34">
        <f t="shared" ref="Q34:T52" si="1">Q11*2</f>
        <v>388</v>
      </c>
      <c r="R34">
        <f t="shared" si="1"/>
        <v>438</v>
      </c>
      <c r="S34">
        <f t="shared" si="1"/>
        <v>466</v>
      </c>
      <c r="T34">
        <f t="shared" si="1"/>
        <v>500</v>
      </c>
    </row>
    <row r="35" spans="2:26" x14ac:dyDescent="0.15">
      <c r="B35" s="91"/>
      <c r="Q35">
        <f t="shared" si="1"/>
        <v>436</v>
      </c>
      <c r="R35">
        <f t="shared" si="1"/>
        <v>492</v>
      </c>
      <c r="S35">
        <f t="shared" si="1"/>
        <v>522</v>
      </c>
      <c r="T35">
        <f t="shared" si="1"/>
        <v>560</v>
      </c>
      <c r="U35">
        <f t="shared" ref="U35:U52" si="2">U12*2</f>
        <v>642</v>
      </c>
    </row>
    <row r="36" spans="2:26" x14ac:dyDescent="0.15">
      <c r="B36" s="91"/>
      <c r="J36" s="91" t="s">
        <v>91</v>
      </c>
      <c r="Q36">
        <f t="shared" si="1"/>
        <v>480</v>
      </c>
      <c r="R36">
        <f t="shared" si="1"/>
        <v>518</v>
      </c>
      <c r="S36">
        <f t="shared" si="1"/>
        <v>576</v>
      </c>
      <c r="T36">
        <f t="shared" si="1"/>
        <v>618</v>
      </c>
      <c r="U36">
        <f t="shared" si="2"/>
        <v>708</v>
      </c>
      <c r="V36">
        <f t="shared" ref="V36:V52" si="3">V13*2</f>
        <v>806</v>
      </c>
    </row>
    <row r="37" spans="2:26" x14ac:dyDescent="0.15">
      <c r="B37" s="91"/>
      <c r="Q37">
        <f t="shared" si="1"/>
        <v>524</v>
      </c>
      <c r="R37">
        <f t="shared" si="1"/>
        <v>568</v>
      </c>
      <c r="S37">
        <f t="shared" si="1"/>
        <v>632</v>
      </c>
      <c r="T37">
        <f t="shared" si="1"/>
        <v>682</v>
      </c>
      <c r="U37">
        <f t="shared" si="2"/>
        <v>778</v>
      </c>
      <c r="V37">
        <f t="shared" si="3"/>
        <v>882</v>
      </c>
      <c r="W37">
        <f t="shared" ref="W37:W52" si="4">W14*2</f>
        <v>998</v>
      </c>
    </row>
    <row r="38" spans="2:26" x14ac:dyDescent="0.15">
      <c r="Q38">
        <f t="shared" si="1"/>
        <v>572</v>
      </c>
      <c r="R38">
        <f t="shared" si="1"/>
        <v>616</v>
      </c>
      <c r="S38">
        <f t="shared" si="1"/>
        <v>686</v>
      </c>
      <c r="T38">
        <f t="shared" si="1"/>
        <v>724</v>
      </c>
      <c r="U38">
        <f t="shared" si="2"/>
        <v>848</v>
      </c>
      <c r="V38">
        <f t="shared" si="3"/>
        <v>958</v>
      </c>
      <c r="W38">
        <f t="shared" si="4"/>
        <v>1080</v>
      </c>
      <c r="X38">
        <f t="shared" ref="X38:X52" si="5">X15*2</f>
        <v>1242</v>
      </c>
    </row>
    <row r="39" spans="2:26" x14ac:dyDescent="0.15">
      <c r="Q39">
        <f t="shared" si="1"/>
        <v>588</v>
      </c>
      <c r="R39">
        <f t="shared" si="1"/>
        <v>694</v>
      </c>
      <c r="S39">
        <f t="shared" si="1"/>
        <v>722</v>
      </c>
      <c r="T39">
        <f t="shared" si="1"/>
        <v>782</v>
      </c>
      <c r="U39">
        <f t="shared" si="2"/>
        <v>894</v>
      </c>
      <c r="V39">
        <f t="shared" si="3"/>
        <v>1016</v>
      </c>
      <c r="W39">
        <f t="shared" si="4"/>
        <v>1148</v>
      </c>
      <c r="X39">
        <f t="shared" si="5"/>
        <v>1348</v>
      </c>
      <c r="Y39">
        <f t="shared" ref="Y39:Y52" si="6">Y16*2</f>
        <v>1460</v>
      </c>
    </row>
    <row r="40" spans="2:26" x14ac:dyDescent="0.15">
      <c r="Q40">
        <f t="shared" si="1"/>
        <v>630</v>
      </c>
      <c r="R40">
        <f t="shared" si="1"/>
        <v>704</v>
      </c>
      <c r="S40">
        <f t="shared" si="1"/>
        <v>770</v>
      </c>
      <c r="T40">
        <f t="shared" si="1"/>
        <v>836</v>
      </c>
      <c r="U40">
        <f t="shared" si="2"/>
        <v>958</v>
      </c>
      <c r="V40">
        <f t="shared" si="3"/>
        <v>1086</v>
      </c>
      <c r="W40">
        <f t="shared" si="4"/>
        <v>1230</v>
      </c>
      <c r="X40">
        <f t="shared" si="5"/>
        <v>1382</v>
      </c>
      <c r="Y40">
        <f t="shared" si="6"/>
        <v>1522</v>
      </c>
      <c r="Z40">
        <f t="shared" ref="Z40:Z52" si="7">Z17*2</f>
        <v>1626</v>
      </c>
    </row>
    <row r="41" spans="2:26" x14ac:dyDescent="0.15">
      <c r="Q41">
        <f t="shared" si="1"/>
        <v>670</v>
      </c>
      <c r="R41">
        <f t="shared" si="1"/>
        <v>742</v>
      </c>
      <c r="S41">
        <f t="shared" si="1"/>
        <v>820</v>
      </c>
      <c r="T41">
        <f t="shared" si="1"/>
        <v>896</v>
      </c>
      <c r="U41">
        <f t="shared" si="2"/>
        <v>1022</v>
      </c>
      <c r="V41">
        <f t="shared" si="3"/>
        <v>1158</v>
      </c>
      <c r="W41">
        <f t="shared" si="4"/>
        <v>1312</v>
      </c>
      <c r="X41">
        <f t="shared" si="5"/>
        <v>1474</v>
      </c>
      <c r="Y41">
        <f t="shared" si="6"/>
        <v>1604</v>
      </c>
      <c r="Z41">
        <f t="shared" si="7"/>
        <v>1728</v>
      </c>
    </row>
    <row r="42" spans="2:26" x14ac:dyDescent="0.15">
      <c r="Q42">
        <f t="shared" si="1"/>
        <v>710</v>
      </c>
      <c r="R42">
        <f t="shared" si="1"/>
        <v>786</v>
      </c>
      <c r="S42">
        <f t="shared" si="1"/>
        <v>872</v>
      </c>
      <c r="T42">
        <f t="shared" si="1"/>
        <v>950</v>
      </c>
      <c r="U42">
        <f t="shared" si="2"/>
        <v>1084</v>
      </c>
      <c r="V42">
        <f t="shared" si="3"/>
        <v>1230</v>
      </c>
      <c r="W42">
        <f t="shared" si="4"/>
        <v>1392</v>
      </c>
      <c r="X42">
        <f t="shared" si="5"/>
        <v>1564</v>
      </c>
      <c r="Y42">
        <f t="shared" si="6"/>
        <v>1674</v>
      </c>
      <c r="Z42">
        <f t="shared" si="7"/>
        <v>1830</v>
      </c>
    </row>
    <row r="43" spans="2:26" x14ac:dyDescent="0.15">
      <c r="Q43">
        <f t="shared" si="1"/>
        <v>754</v>
      </c>
      <c r="R43">
        <f t="shared" si="1"/>
        <v>832</v>
      </c>
      <c r="S43">
        <f t="shared" si="1"/>
        <v>924</v>
      </c>
      <c r="T43">
        <f t="shared" si="1"/>
        <v>1006</v>
      </c>
      <c r="U43">
        <f t="shared" si="2"/>
        <v>1148</v>
      </c>
      <c r="V43">
        <f t="shared" si="3"/>
        <v>1302</v>
      </c>
      <c r="W43">
        <f t="shared" si="4"/>
        <v>1476</v>
      </c>
      <c r="X43">
        <f t="shared" si="5"/>
        <v>1656</v>
      </c>
      <c r="Y43">
        <f t="shared" si="6"/>
        <v>1766</v>
      </c>
      <c r="Z43">
        <f t="shared" si="7"/>
        <v>1934</v>
      </c>
    </row>
    <row r="44" spans="2:26" x14ac:dyDescent="0.15">
      <c r="Q44">
        <f t="shared" si="1"/>
        <v>796</v>
      </c>
      <c r="R44">
        <f t="shared" si="1"/>
        <v>880</v>
      </c>
      <c r="S44">
        <f t="shared" si="1"/>
        <v>974</v>
      </c>
      <c r="T44">
        <f t="shared" si="1"/>
        <v>1058</v>
      </c>
      <c r="U44">
        <f t="shared" si="2"/>
        <v>1210</v>
      </c>
      <c r="V44">
        <f t="shared" si="3"/>
        <v>1374</v>
      </c>
      <c r="W44">
        <f t="shared" si="4"/>
        <v>1556</v>
      </c>
      <c r="X44">
        <f t="shared" si="5"/>
        <v>1746</v>
      </c>
      <c r="Y44">
        <f t="shared" si="6"/>
        <v>1866</v>
      </c>
      <c r="Z44">
        <f t="shared" si="7"/>
        <v>2036</v>
      </c>
    </row>
    <row r="45" spans="2:26" x14ac:dyDescent="0.15">
      <c r="Q45">
        <f t="shared" si="1"/>
        <v>840</v>
      </c>
      <c r="R45">
        <f t="shared" si="1"/>
        <v>916</v>
      </c>
      <c r="S45">
        <f t="shared" si="1"/>
        <v>1026</v>
      </c>
      <c r="T45">
        <f t="shared" si="1"/>
        <v>1116</v>
      </c>
      <c r="U45">
        <f t="shared" si="2"/>
        <v>1276</v>
      </c>
      <c r="V45">
        <f t="shared" si="3"/>
        <v>1450</v>
      </c>
      <c r="W45">
        <f t="shared" si="4"/>
        <v>1638</v>
      </c>
      <c r="X45">
        <f t="shared" si="5"/>
        <v>1838</v>
      </c>
      <c r="Y45">
        <f t="shared" si="6"/>
        <v>1960</v>
      </c>
      <c r="Z45">
        <f t="shared" si="7"/>
        <v>2136</v>
      </c>
    </row>
    <row r="46" spans="2:26" x14ac:dyDescent="0.15">
      <c r="Q46">
        <f t="shared" si="1"/>
        <v>880</v>
      </c>
      <c r="R46">
        <f t="shared" si="1"/>
        <v>962</v>
      </c>
      <c r="S46">
        <f t="shared" si="1"/>
        <v>1076</v>
      </c>
      <c r="T46">
        <f t="shared" si="1"/>
        <v>1188</v>
      </c>
      <c r="U46">
        <f t="shared" si="2"/>
        <v>1340</v>
      </c>
      <c r="V46">
        <f t="shared" si="3"/>
        <v>1520</v>
      </c>
      <c r="W46">
        <f t="shared" si="4"/>
        <v>1718</v>
      </c>
      <c r="X46">
        <f t="shared" si="5"/>
        <v>1926</v>
      </c>
      <c r="Y46">
        <f t="shared" si="6"/>
        <v>2052</v>
      </c>
      <c r="Z46">
        <f t="shared" si="7"/>
        <v>2264</v>
      </c>
    </row>
    <row r="47" spans="2:26" x14ac:dyDescent="0.15">
      <c r="Q47">
        <f t="shared" si="1"/>
        <v>920</v>
      </c>
      <c r="R47">
        <f t="shared" si="1"/>
        <v>1006</v>
      </c>
      <c r="S47">
        <f t="shared" si="1"/>
        <v>1124</v>
      </c>
      <c r="T47">
        <f t="shared" si="1"/>
        <v>1242</v>
      </c>
      <c r="U47">
        <f t="shared" si="2"/>
        <v>1402</v>
      </c>
      <c r="V47">
        <f t="shared" si="3"/>
        <v>1592</v>
      </c>
      <c r="W47">
        <f t="shared" si="4"/>
        <v>1794</v>
      </c>
      <c r="X47">
        <f t="shared" si="5"/>
        <v>2008</v>
      </c>
      <c r="Y47">
        <f t="shared" si="6"/>
        <v>2144</v>
      </c>
      <c r="Z47">
        <f t="shared" si="7"/>
        <v>2372</v>
      </c>
    </row>
    <row r="48" spans="2:26" x14ac:dyDescent="0.15">
      <c r="Q48">
        <f t="shared" si="1"/>
        <v>942</v>
      </c>
      <c r="R48">
        <f t="shared" si="1"/>
        <v>1060</v>
      </c>
      <c r="S48">
        <f t="shared" si="1"/>
        <v>1168</v>
      </c>
      <c r="T48">
        <f t="shared" si="1"/>
        <v>1320</v>
      </c>
      <c r="U48">
        <f t="shared" si="2"/>
        <v>1478</v>
      </c>
      <c r="V48">
        <f t="shared" si="3"/>
        <v>1672</v>
      </c>
      <c r="W48">
        <f t="shared" si="4"/>
        <v>1852</v>
      </c>
      <c r="X48">
        <f t="shared" si="5"/>
        <v>2060</v>
      </c>
      <c r="Y48">
        <f t="shared" si="6"/>
        <v>2258</v>
      </c>
      <c r="Z48">
        <f t="shared" si="7"/>
        <v>2496</v>
      </c>
    </row>
    <row r="49" spans="17:26" x14ac:dyDescent="0.15">
      <c r="Q49">
        <f t="shared" si="1"/>
        <v>980</v>
      </c>
      <c r="R49">
        <f t="shared" si="1"/>
        <v>1106</v>
      </c>
      <c r="S49">
        <f t="shared" si="1"/>
        <v>1218</v>
      </c>
      <c r="T49">
        <f t="shared" si="1"/>
        <v>1374</v>
      </c>
      <c r="U49">
        <f t="shared" si="2"/>
        <v>1538</v>
      </c>
      <c r="V49">
        <f t="shared" si="3"/>
        <v>1742</v>
      </c>
      <c r="W49">
        <f t="shared" si="4"/>
        <v>1928</v>
      </c>
      <c r="X49">
        <f t="shared" si="5"/>
        <v>2146</v>
      </c>
      <c r="Y49">
        <f t="shared" si="6"/>
        <v>2356</v>
      </c>
      <c r="Z49">
        <f t="shared" si="7"/>
        <v>2620</v>
      </c>
    </row>
    <row r="50" spans="17:26" x14ac:dyDescent="0.15">
      <c r="Q50">
        <f t="shared" si="1"/>
        <v>1022</v>
      </c>
      <c r="R50">
        <f t="shared" si="1"/>
        <v>1152</v>
      </c>
      <c r="S50">
        <f t="shared" si="1"/>
        <v>1268</v>
      </c>
      <c r="T50">
        <f t="shared" si="1"/>
        <v>1430</v>
      </c>
      <c r="U50">
        <f t="shared" si="2"/>
        <v>1602</v>
      </c>
      <c r="V50">
        <f t="shared" si="3"/>
        <v>1812</v>
      </c>
      <c r="W50">
        <f t="shared" si="4"/>
        <v>2008</v>
      </c>
      <c r="X50">
        <f t="shared" si="5"/>
        <v>2230</v>
      </c>
      <c r="Y50">
        <f t="shared" si="6"/>
        <v>2446</v>
      </c>
      <c r="Z50">
        <f t="shared" si="7"/>
        <v>2730</v>
      </c>
    </row>
    <row r="51" spans="17:26" x14ac:dyDescent="0.15">
      <c r="Q51">
        <f t="shared" si="1"/>
        <v>1058</v>
      </c>
      <c r="R51">
        <f t="shared" si="1"/>
        <v>1196</v>
      </c>
      <c r="S51">
        <f t="shared" si="1"/>
        <v>1318</v>
      </c>
      <c r="T51">
        <f t="shared" si="1"/>
        <v>1486</v>
      </c>
      <c r="U51">
        <f t="shared" si="2"/>
        <v>1662</v>
      </c>
      <c r="V51">
        <f t="shared" si="3"/>
        <v>1882</v>
      </c>
      <c r="W51">
        <f t="shared" si="4"/>
        <v>2084</v>
      </c>
      <c r="X51">
        <f t="shared" si="5"/>
        <v>2316</v>
      </c>
      <c r="Y51">
        <f t="shared" si="6"/>
        <v>2536</v>
      </c>
      <c r="Z51">
        <f t="shared" si="7"/>
        <v>2828</v>
      </c>
    </row>
    <row r="52" spans="17:26" x14ac:dyDescent="0.15">
      <c r="Q52">
        <f t="shared" si="1"/>
        <v>1100</v>
      </c>
      <c r="R52">
        <f t="shared" si="1"/>
        <v>1242</v>
      </c>
      <c r="S52">
        <f t="shared" si="1"/>
        <v>1368</v>
      </c>
      <c r="T52">
        <f t="shared" si="1"/>
        <v>1540</v>
      </c>
      <c r="U52">
        <f t="shared" si="2"/>
        <v>1744</v>
      </c>
      <c r="V52">
        <f t="shared" si="3"/>
        <v>1952</v>
      </c>
      <c r="W52">
        <f t="shared" si="4"/>
        <v>2194</v>
      </c>
      <c r="X52">
        <f t="shared" si="5"/>
        <v>2438</v>
      </c>
      <c r="Y52">
        <f t="shared" si="6"/>
        <v>2682</v>
      </c>
      <c r="Z52">
        <f t="shared" si="7"/>
        <v>2932</v>
      </c>
    </row>
  </sheetData>
  <mergeCells count="2">
    <mergeCell ref="C5:D5"/>
    <mergeCell ref="G5:H5"/>
  </mergeCells>
  <pageMargins left="0.74803149606299213" right="0.35433070866141736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5ABF-E97A-3849-990A-74BB333DE1AC}">
  <dimension ref="B1:C19"/>
  <sheetViews>
    <sheetView workbookViewId="0">
      <selection activeCell="G13" sqref="G13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36.1640625" customWidth="1"/>
    <col min="4" max="4" width="17.83203125" customWidth="1"/>
    <col min="5" max="256" width="8.83203125" customWidth="1"/>
  </cols>
  <sheetData>
    <row r="1" spans="2:3" ht="114" customHeight="1" x14ac:dyDescent="0.15"/>
    <row r="2" spans="2:3" ht="18" x14ac:dyDescent="0.2">
      <c r="B2" s="2" t="s">
        <v>109</v>
      </c>
    </row>
    <row r="3" spans="2:3" ht="18" x14ac:dyDescent="0.2">
      <c r="B3" s="2" t="s">
        <v>110</v>
      </c>
    </row>
    <row r="4" spans="2:3" ht="18" x14ac:dyDescent="0.2">
      <c r="B4" s="2"/>
    </row>
    <row r="5" spans="2:3" ht="177" customHeight="1" x14ac:dyDescent="0.2">
      <c r="B5" s="2"/>
    </row>
    <row r="6" spans="2:3" ht="14" thickBot="1" x14ac:dyDescent="0.2"/>
    <row r="7" spans="2:3" ht="18" customHeight="1" x14ac:dyDescent="0.15">
      <c r="B7" s="577" t="s">
        <v>0</v>
      </c>
      <c r="C7" s="572" t="s">
        <v>63</v>
      </c>
    </row>
    <row r="8" spans="2:3" ht="21.75" customHeight="1" thickBot="1" x14ac:dyDescent="0.2">
      <c r="B8" s="578"/>
      <c r="C8" s="579"/>
    </row>
    <row r="9" spans="2:3" ht="18" customHeight="1" x14ac:dyDescent="0.15">
      <c r="B9" s="50" t="s">
        <v>28</v>
      </c>
      <c r="C9" s="50">
        <v>500</v>
      </c>
    </row>
    <row r="10" spans="2:3" ht="18" customHeight="1" x14ac:dyDescent="0.15">
      <c r="B10" s="51" t="s">
        <v>1</v>
      </c>
      <c r="C10" s="51">
        <v>750</v>
      </c>
    </row>
    <row r="11" spans="2:3" ht="18" customHeight="1" x14ac:dyDescent="0.15">
      <c r="B11" s="51" t="s">
        <v>2</v>
      </c>
      <c r="C11" s="51">
        <v>1200</v>
      </c>
    </row>
    <row r="12" spans="2:3" ht="18" customHeight="1" x14ac:dyDescent="0.15">
      <c r="B12" s="51" t="s">
        <v>3</v>
      </c>
      <c r="C12" s="77">
        <v>1500</v>
      </c>
    </row>
    <row r="13" spans="2:3" ht="18" customHeight="1" thickBot="1" x14ac:dyDescent="0.2">
      <c r="B13" s="93" t="s">
        <v>4</v>
      </c>
      <c r="C13" s="78">
        <v>1800</v>
      </c>
    </row>
    <row r="14" spans="2:3" ht="15.75" customHeight="1" x14ac:dyDescent="0.15">
      <c r="C14" s="12"/>
    </row>
    <row r="15" spans="2:3" x14ac:dyDescent="0.15">
      <c r="B15" s="8" t="s">
        <v>23</v>
      </c>
      <c r="C15" t="s">
        <v>24</v>
      </c>
    </row>
    <row r="16" spans="2:3" x14ac:dyDescent="0.15">
      <c r="B16" s="7"/>
      <c r="C16" s="7" t="s">
        <v>25</v>
      </c>
    </row>
    <row r="17" spans="3:3" x14ac:dyDescent="0.15">
      <c r="C17" s="91" t="s">
        <v>111</v>
      </c>
    </row>
    <row r="19" spans="3:3" x14ac:dyDescent="0.15">
      <c r="C19" s="91" t="s">
        <v>112</v>
      </c>
    </row>
  </sheetData>
  <mergeCells count="2">
    <mergeCell ref="B7:B8"/>
    <mergeCell ref="C7:C8"/>
  </mergeCells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7ABAE-CFFC-BA42-923D-37281E986CC9}">
  <dimension ref="B1:D28"/>
  <sheetViews>
    <sheetView topLeftCell="A4" zoomScaleNormal="100" zoomScaleSheetLayoutView="100" workbookViewId="0">
      <selection activeCell="C10" sqref="C10:D21"/>
    </sheetView>
  </sheetViews>
  <sheetFormatPr baseColWidth="10" defaultRowHeight="13" x14ac:dyDescent="0.15"/>
  <cols>
    <col min="1" max="1" width="14" customWidth="1"/>
    <col min="2" max="2" width="13.33203125" customWidth="1"/>
    <col min="3" max="3" width="20.1640625" customWidth="1"/>
    <col min="4" max="4" width="21.33203125" customWidth="1"/>
    <col min="5" max="5" width="18.1640625" customWidth="1"/>
    <col min="6" max="256" width="8.83203125" customWidth="1"/>
  </cols>
  <sheetData>
    <row r="1" spans="2:4" ht="114" customHeight="1" x14ac:dyDescent="0.15"/>
    <row r="2" spans="2:4" ht="18" x14ac:dyDescent="0.2">
      <c r="B2" s="2" t="s">
        <v>50</v>
      </c>
    </row>
    <row r="3" spans="2:4" ht="18" x14ac:dyDescent="0.2">
      <c r="B3" s="2" t="s">
        <v>49</v>
      </c>
    </row>
    <row r="4" spans="2:4" ht="18" customHeight="1" x14ac:dyDescent="0.15"/>
    <row r="5" spans="2:4" ht="88.5" customHeight="1" x14ac:dyDescent="0.15"/>
    <row r="6" spans="2:4" ht="18" customHeight="1" x14ac:dyDescent="0.15">
      <c r="B6" s="580" t="s">
        <v>73</v>
      </c>
      <c r="C6" s="580"/>
      <c r="D6" s="580"/>
    </row>
    <row r="7" spans="2:4" ht="21" customHeight="1" thickBot="1" x14ac:dyDescent="0.2"/>
    <row r="8" spans="2:4" ht="18" customHeight="1" thickBot="1" x14ac:dyDescent="0.25">
      <c r="B8" s="572" t="s">
        <v>0</v>
      </c>
      <c r="C8" s="574" t="s">
        <v>63</v>
      </c>
      <c r="D8" s="575"/>
    </row>
    <row r="9" spans="2:4" ht="18" customHeight="1" thickBot="1" x14ac:dyDescent="0.25">
      <c r="B9" s="573"/>
      <c r="C9" s="54" t="s">
        <v>65</v>
      </c>
      <c r="D9" s="56" t="s">
        <v>64</v>
      </c>
    </row>
    <row r="10" spans="2:4" ht="18" customHeight="1" x14ac:dyDescent="0.15">
      <c r="B10" s="59" t="s">
        <v>51</v>
      </c>
      <c r="C10" s="59">
        <v>182</v>
      </c>
      <c r="D10" s="59">
        <v>320</v>
      </c>
    </row>
    <row r="11" spans="2:4" ht="18" customHeight="1" x14ac:dyDescent="0.15">
      <c r="B11" s="51" t="s">
        <v>52</v>
      </c>
      <c r="C11" s="51">
        <v>228</v>
      </c>
      <c r="D11" s="51">
        <v>396</v>
      </c>
    </row>
    <row r="12" spans="2:4" ht="18" customHeight="1" x14ac:dyDescent="0.15">
      <c r="B12" s="51" t="s">
        <v>53</v>
      </c>
      <c r="C12" s="51">
        <v>261</v>
      </c>
      <c r="D12" s="51">
        <v>458</v>
      </c>
    </row>
    <row r="13" spans="2:4" ht="18" customHeight="1" x14ac:dyDescent="0.15">
      <c r="B13" s="51" t="s">
        <v>54</v>
      </c>
      <c r="C13" s="51">
        <v>285</v>
      </c>
      <c r="D13" s="77">
        <v>482</v>
      </c>
    </row>
    <row r="14" spans="2:4" ht="18" customHeight="1" x14ac:dyDescent="0.15">
      <c r="B14" s="51" t="s">
        <v>55</v>
      </c>
      <c r="C14" s="51">
        <v>366</v>
      </c>
      <c r="D14" s="77">
        <v>605</v>
      </c>
    </row>
    <row r="15" spans="2:4" ht="18" customHeight="1" x14ac:dyDescent="0.15">
      <c r="B15" s="51" t="s">
        <v>56</v>
      </c>
      <c r="C15" s="51">
        <v>480</v>
      </c>
      <c r="D15" s="77">
        <v>769</v>
      </c>
    </row>
    <row r="16" spans="2:4" ht="18" customHeight="1" x14ac:dyDescent="0.15">
      <c r="B16" s="51" t="s">
        <v>57</v>
      </c>
      <c r="C16" s="51">
        <v>567</v>
      </c>
      <c r="D16" s="77">
        <v>931</v>
      </c>
    </row>
    <row r="17" spans="2:4" ht="18" customHeight="1" x14ac:dyDescent="0.15">
      <c r="B17" s="51" t="s">
        <v>58</v>
      </c>
      <c r="C17" s="51">
        <v>640</v>
      </c>
      <c r="D17" s="77">
        <v>1004</v>
      </c>
    </row>
    <row r="18" spans="2:4" ht="18" customHeight="1" x14ac:dyDescent="0.15">
      <c r="B18" s="51" t="s">
        <v>59</v>
      </c>
      <c r="C18" s="51">
        <v>755</v>
      </c>
      <c r="D18" s="77">
        <v>1205</v>
      </c>
    </row>
    <row r="19" spans="2:4" ht="18" customHeight="1" x14ac:dyDescent="0.15">
      <c r="B19" s="51" t="s">
        <v>60</v>
      </c>
      <c r="C19" s="51">
        <v>885</v>
      </c>
      <c r="D19" s="77">
        <v>1432</v>
      </c>
    </row>
    <row r="20" spans="2:4" ht="18" customHeight="1" x14ac:dyDescent="0.15">
      <c r="B20" s="51" t="s">
        <v>61</v>
      </c>
      <c r="C20" s="51">
        <v>1006</v>
      </c>
      <c r="D20" s="77">
        <v>1671</v>
      </c>
    </row>
    <row r="21" spans="2:4" ht="18" customHeight="1" thickBot="1" x14ac:dyDescent="0.2">
      <c r="B21" s="76" t="s">
        <v>62</v>
      </c>
      <c r="C21" s="76">
        <v>1155</v>
      </c>
      <c r="D21" s="78">
        <v>1923</v>
      </c>
    </row>
    <row r="22" spans="2:4" ht="15.75" customHeight="1" x14ac:dyDescent="0.15">
      <c r="C22" s="12"/>
      <c r="D22" s="13"/>
    </row>
    <row r="23" spans="2:4" x14ac:dyDescent="0.15">
      <c r="B23" s="8" t="s">
        <v>23</v>
      </c>
      <c r="C23" t="s">
        <v>24</v>
      </c>
    </row>
    <row r="24" spans="2:4" x14ac:dyDescent="0.15">
      <c r="B24" s="7"/>
      <c r="C24" s="7" t="s">
        <v>25</v>
      </c>
    </row>
    <row r="25" spans="2:4" x14ac:dyDescent="0.15">
      <c r="C25" s="91" t="s">
        <v>89</v>
      </c>
    </row>
    <row r="26" spans="2:4" x14ac:dyDescent="0.15">
      <c r="C26" s="91" t="s">
        <v>90</v>
      </c>
    </row>
    <row r="28" spans="2:4" x14ac:dyDescent="0.15">
      <c r="C28" s="91" t="s">
        <v>91</v>
      </c>
    </row>
  </sheetData>
  <mergeCells count="3">
    <mergeCell ref="B8:B9"/>
    <mergeCell ref="C8:D8"/>
    <mergeCell ref="B6:D6"/>
  </mergeCells>
  <phoneticPr fontId="1" type="noConversion"/>
  <pageMargins left="0.74803149606299213" right="0.74803149606299213" top="0.39370078740157483" bottom="0.98425196850393704" header="0.51181102362204722" footer="0.51181102362204722"/>
  <pageSetup paperSize="9" orientation="portrait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EE65-DFC0-F24F-9FAD-4AD4047F58E0}">
  <dimension ref="A1:D30"/>
  <sheetViews>
    <sheetView topLeftCell="A4" workbookViewId="0">
      <selection activeCell="E21" sqref="E21"/>
    </sheetView>
  </sheetViews>
  <sheetFormatPr baseColWidth="10" defaultRowHeight="13" x14ac:dyDescent="0.15"/>
  <cols>
    <col min="1" max="1" width="14.33203125" customWidth="1"/>
    <col min="2" max="2" width="13.1640625" customWidth="1"/>
    <col min="3" max="3" width="20.1640625" customWidth="1"/>
    <col min="4" max="4" width="21.33203125" customWidth="1"/>
    <col min="5" max="5" width="17.33203125" customWidth="1"/>
    <col min="6" max="256" width="8.83203125" customWidth="1"/>
  </cols>
  <sheetData>
    <row r="1" spans="1:4" ht="114" customHeight="1" x14ac:dyDescent="0.15"/>
    <row r="2" spans="1:4" ht="16" x14ac:dyDescent="0.2">
      <c r="A2" s="54"/>
      <c r="B2" s="54"/>
    </row>
    <row r="3" spans="1:4" ht="18" x14ac:dyDescent="0.2">
      <c r="B3" s="2" t="s">
        <v>68</v>
      </c>
    </row>
    <row r="4" spans="1:4" ht="18" x14ac:dyDescent="0.2">
      <c r="B4" s="2"/>
    </row>
    <row r="5" spans="1:4" ht="81" customHeight="1" x14ac:dyDescent="0.2">
      <c r="B5" s="2"/>
    </row>
    <row r="6" spans="1:4" ht="18" customHeight="1" x14ac:dyDescent="0.15">
      <c r="B6" s="581" t="s">
        <v>74</v>
      </c>
      <c r="C6" s="582"/>
      <c r="D6" s="582"/>
    </row>
    <row r="7" spans="1:4" ht="14" thickBot="1" x14ac:dyDescent="0.2"/>
    <row r="8" spans="1:4" ht="18" customHeight="1" thickBot="1" x14ac:dyDescent="0.25">
      <c r="B8" s="572" t="s">
        <v>0</v>
      </c>
      <c r="C8" s="574" t="s">
        <v>63</v>
      </c>
      <c r="D8" s="575"/>
    </row>
    <row r="9" spans="1:4" ht="18" customHeight="1" thickBot="1" x14ac:dyDescent="0.25">
      <c r="B9" s="573"/>
      <c r="C9" s="56" t="s">
        <v>65</v>
      </c>
      <c r="D9" s="56" t="s">
        <v>64</v>
      </c>
    </row>
    <row r="10" spans="1:4" ht="18" customHeight="1" x14ac:dyDescent="0.15">
      <c r="B10" s="59" t="s">
        <v>51</v>
      </c>
      <c r="C10" s="59">
        <v>215</v>
      </c>
      <c r="D10" s="59">
        <v>353</v>
      </c>
    </row>
    <row r="11" spans="1:4" ht="18" customHeight="1" x14ac:dyDescent="0.15">
      <c r="B11" s="51" t="s">
        <v>52</v>
      </c>
      <c r="C11" s="51">
        <v>289</v>
      </c>
      <c r="D11" s="51">
        <v>457</v>
      </c>
    </row>
    <row r="12" spans="1:4" ht="18" customHeight="1" x14ac:dyDescent="0.15">
      <c r="B12" s="51" t="s">
        <v>53</v>
      </c>
      <c r="C12" s="51">
        <v>310</v>
      </c>
      <c r="D12" s="51">
        <v>507</v>
      </c>
    </row>
    <row r="13" spans="1:4" ht="18" customHeight="1" x14ac:dyDescent="0.15">
      <c r="B13" s="51" t="s">
        <v>54</v>
      </c>
      <c r="C13" s="51">
        <v>335</v>
      </c>
      <c r="D13" s="77">
        <v>532</v>
      </c>
    </row>
    <row r="14" spans="1:4" ht="18" customHeight="1" x14ac:dyDescent="0.15">
      <c r="B14" s="51" t="s">
        <v>55</v>
      </c>
      <c r="C14" s="51">
        <v>434</v>
      </c>
      <c r="D14" s="77">
        <v>673</v>
      </c>
    </row>
    <row r="15" spans="1:4" ht="18" customHeight="1" x14ac:dyDescent="0.15">
      <c r="B15" s="51" t="s">
        <v>56</v>
      </c>
      <c r="C15" s="51">
        <v>560</v>
      </c>
      <c r="D15" s="77">
        <v>849</v>
      </c>
    </row>
    <row r="16" spans="1:4" ht="18" customHeight="1" x14ac:dyDescent="0.15">
      <c r="B16" s="51" t="s">
        <v>57</v>
      </c>
      <c r="C16" s="51">
        <v>665</v>
      </c>
      <c r="D16" s="77">
        <v>1029</v>
      </c>
    </row>
    <row r="17" spans="2:4" ht="18" customHeight="1" x14ac:dyDescent="0.15">
      <c r="B17" s="51" t="s">
        <v>58</v>
      </c>
      <c r="C17" s="51">
        <v>747</v>
      </c>
      <c r="D17" s="77">
        <v>1111</v>
      </c>
    </row>
    <row r="18" spans="2:4" ht="18" customHeight="1" x14ac:dyDescent="0.15">
      <c r="B18" s="51" t="s">
        <v>59</v>
      </c>
      <c r="C18" s="51">
        <v>889</v>
      </c>
      <c r="D18" s="77">
        <v>1339</v>
      </c>
    </row>
    <row r="19" spans="2:4" ht="18" customHeight="1" x14ac:dyDescent="0.15">
      <c r="B19" s="51" t="s">
        <v>60</v>
      </c>
      <c r="C19" s="51">
        <v>1008</v>
      </c>
      <c r="D19" s="77">
        <v>1555</v>
      </c>
    </row>
    <row r="20" spans="2:4" ht="18" customHeight="1" x14ac:dyDescent="0.15">
      <c r="B20" s="51" t="s">
        <v>61</v>
      </c>
      <c r="C20" s="51">
        <v>1178</v>
      </c>
      <c r="D20" s="77">
        <v>1843</v>
      </c>
    </row>
    <row r="21" spans="2:4" ht="18" customHeight="1" x14ac:dyDescent="0.15">
      <c r="B21" s="51" t="s">
        <v>62</v>
      </c>
      <c r="C21" s="51">
        <v>1360</v>
      </c>
      <c r="D21" s="77">
        <v>2128</v>
      </c>
    </row>
    <row r="22" spans="2:4" ht="18" customHeight="1" x14ac:dyDescent="0.15">
      <c r="B22" s="51" t="s">
        <v>66</v>
      </c>
      <c r="C22" s="51">
        <v>1520</v>
      </c>
      <c r="D22" s="77">
        <v>2412</v>
      </c>
    </row>
    <row r="23" spans="2:4" ht="18" customHeight="1" thickBot="1" x14ac:dyDescent="0.2">
      <c r="B23" s="76" t="s">
        <v>67</v>
      </c>
      <c r="C23" s="76">
        <v>1680</v>
      </c>
      <c r="D23" s="78">
        <v>2707</v>
      </c>
    </row>
    <row r="24" spans="2:4" ht="15.75" customHeight="1" x14ac:dyDescent="0.15">
      <c r="C24" s="12"/>
      <c r="D24" s="13"/>
    </row>
    <row r="25" spans="2:4" x14ac:dyDescent="0.15">
      <c r="B25" s="8" t="s">
        <v>23</v>
      </c>
      <c r="C25" t="s">
        <v>24</v>
      </c>
    </row>
    <row r="26" spans="2:4" x14ac:dyDescent="0.15">
      <c r="B26" s="7"/>
      <c r="C26" s="7" t="s">
        <v>25</v>
      </c>
    </row>
    <row r="27" spans="2:4" x14ac:dyDescent="0.15">
      <c r="C27" s="91" t="s">
        <v>89</v>
      </c>
    </row>
    <row r="28" spans="2:4" x14ac:dyDescent="0.15">
      <c r="C28" s="91" t="s">
        <v>90</v>
      </c>
    </row>
    <row r="30" spans="2:4" x14ac:dyDescent="0.15">
      <c r="C30" s="91" t="s">
        <v>91</v>
      </c>
    </row>
  </sheetData>
  <mergeCells count="3">
    <mergeCell ref="B8:B9"/>
    <mergeCell ref="C8:D8"/>
    <mergeCell ref="B6:D6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5158-8105-414E-9CDE-4FF9183BC076}">
  <dimension ref="B1:D23"/>
  <sheetViews>
    <sheetView workbookViewId="0">
      <selection activeCell="D12" sqref="D12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20.1640625" customWidth="1"/>
    <col min="4" max="4" width="21.33203125" customWidth="1"/>
    <col min="5" max="5" width="17.83203125" customWidth="1"/>
    <col min="6" max="256" width="8.83203125" customWidth="1"/>
  </cols>
  <sheetData>
    <row r="1" spans="2:4" ht="114" customHeight="1" x14ac:dyDescent="0.15"/>
    <row r="2" spans="2:4" ht="18" x14ac:dyDescent="0.2">
      <c r="B2" s="2" t="s">
        <v>69</v>
      </c>
    </row>
    <row r="3" spans="2:4" ht="18" x14ac:dyDescent="0.2">
      <c r="B3" s="2" t="s">
        <v>70</v>
      </c>
    </row>
    <row r="4" spans="2:4" ht="18" x14ac:dyDescent="0.2">
      <c r="B4" s="2"/>
    </row>
    <row r="5" spans="2:4" ht="130.5" customHeight="1" x14ac:dyDescent="0.2">
      <c r="B5" s="2"/>
    </row>
    <row r="6" spans="2:4" ht="14" thickBot="1" x14ac:dyDescent="0.2"/>
    <row r="7" spans="2:4" ht="18" customHeight="1" thickBot="1" x14ac:dyDescent="0.25">
      <c r="B7" s="572" t="s">
        <v>0</v>
      </c>
      <c r="C7" s="574" t="s">
        <v>63</v>
      </c>
      <c r="D7" s="575"/>
    </row>
    <row r="8" spans="2:4" ht="21.75" customHeight="1" thickBot="1" x14ac:dyDescent="0.25">
      <c r="B8" s="573"/>
      <c r="C8" s="54" t="s">
        <v>65</v>
      </c>
      <c r="D8" s="56" t="s">
        <v>64</v>
      </c>
    </row>
    <row r="9" spans="2:4" ht="18" customHeight="1" x14ac:dyDescent="0.15">
      <c r="B9" s="59" t="s">
        <v>1</v>
      </c>
      <c r="C9" s="59">
        <v>434</v>
      </c>
      <c r="D9" s="59">
        <v>868</v>
      </c>
    </row>
    <row r="10" spans="2:4" ht="18" customHeight="1" x14ac:dyDescent="0.15">
      <c r="B10" s="51" t="s">
        <v>2</v>
      </c>
      <c r="C10" s="51">
        <v>548</v>
      </c>
      <c r="D10" s="51">
        <v>1095</v>
      </c>
    </row>
    <row r="11" spans="2:4" ht="18" customHeight="1" x14ac:dyDescent="0.15">
      <c r="B11" s="51" t="s">
        <v>3</v>
      </c>
      <c r="C11" s="51">
        <v>660</v>
      </c>
      <c r="D11" s="51">
        <v>1320</v>
      </c>
    </row>
    <row r="12" spans="2:4" ht="18" customHeight="1" x14ac:dyDescent="0.15">
      <c r="B12" s="51" t="s">
        <v>4</v>
      </c>
      <c r="C12" s="51">
        <v>851</v>
      </c>
      <c r="D12" s="77">
        <v>1703</v>
      </c>
    </row>
    <row r="13" spans="2:4" ht="18" customHeight="1" x14ac:dyDescent="0.15">
      <c r="B13" s="51" t="s">
        <v>5</v>
      </c>
      <c r="C13" s="51">
        <v>1115</v>
      </c>
      <c r="D13" s="77">
        <v>2230</v>
      </c>
    </row>
    <row r="14" spans="2:4" ht="18" customHeight="1" x14ac:dyDescent="0.15">
      <c r="B14" s="51" t="s">
        <v>6</v>
      </c>
      <c r="C14" s="51">
        <v>1495</v>
      </c>
      <c r="D14" s="77">
        <v>2990</v>
      </c>
    </row>
    <row r="15" spans="2:4" ht="18" customHeight="1" x14ac:dyDescent="0.15">
      <c r="B15" s="51" t="s">
        <v>7</v>
      </c>
      <c r="C15" s="51">
        <v>1760</v>
      </c>
      <c r="D15" s="77">
        <v>3520</v>
      </c>
    </row>
    <row r="16" spans="2:4" ht="18" customHeight="1" thickBot="1" x14ac:dyDescent="0.2">
      <c r="B16" s="76" t="s">
        <v>8</v>
      </c>
      <c r="C16" s="76">
        <v>2175</v>
      </c>
      <c r="D16" s="78">
        <v>4350</v>
      </c>
    </row>
    <row r="17" spans="2:4" ht="15.75" customHeight="1" x14ac:dyDescent="0.15">
      <c r="C17" s="12"/>
      <c r="D17" s="13"/>
    </row>
    <row r="18" spans="2:4" x14ac:dyDescent="0.15">
      <c r="B18" s="8" t="s">
        <v>23</v>
      </c>
      <c r="C18" t="s">
        <v>24</v>
      </c>
    </row>
    <row r="19" spans="2:4" x14ac:dyDescent="0.15">
      <c r="B19" s="7"/>
      <c r="C19" s="7" t="s">
        <v>25</v>
      </c>
    </row>
    <row r="20" spans="2:4" x14ac:dyDescent="0.15">
      <c r="C20" s="91" t="s">
        <v>121</v>
      </c>
    </row>
    <row r="21" spans="2:4" x14ac:dyDescent="0.15">
      <c r="C21" s="91" t="s">
        <v>122</v>
      </c>
    </row>
    <row r="23" spans="2:4" x14ac:dyDescent="0.15">
      <c r="C23" s="91" t="s">
        <v>91</v>
      </c>
    </row>
  </sheetData>
  <mergeCells count="2">
    <mergeCell ref="B7:B8"/>
    <mergeCell ref="C7:D7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3F81-F9D2-844A-8943-53C1BC7C3461}">
  <dimension ref="A1:M26"/>
  <sheetViews>
    <sheetView workbookViewId="0">
      <selection activeCell="E5" sqref="E5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20.1640625" customWidth="1"/>
    <col min="4" max="4" width="21.33203125" customWidth="1"/>
    <col min="5" max="5" width="17.83203125" customWidth="1"/>
    <col min="6" max="256" width="8.83203125" customWidth="1"/>
  </cols>
  <sheetData>
    <row r="1" spans="1:13" ht="114" customHeight="1" x14ac:dyDescent="0.15"/>
    <row r="2" spans="1:13" ht="18" x14ac:dyDescent="0.2">
      <c r="B2" s="2" t="s">
        <v>97</v>
      </c>
    </row>
    <row r="3" spans="1:13" ht="18" x14ac:dyDescent="0.2">
      <c r="B3" s="2" t="s">
        <v>98</v>
      </c>
    </row>
    <row r="4" spans="1:13" ht="18" x14ac:dyDescent="0.2">
      <c r="B4" s="2"/>
    </row>
    <row r="5" spans="1:13" ht="144.75" customHeight="1" x14ac:dyDescent="0.2">
      <c r="B5" s="2"/>
    </row>
    <row r="6" spans="1:13" ht="14" thickBot="1" x14ac:dyDescent="0.2"/>
    <row r="7" spans="1:13" ht="18" customHeight="1" thickBot="1" x14ac:dyDescent="0.25">
      <c r="B7" s="572" t="s">
        <v>0</v>
      </c>
      <c r="C7" s="574" t="s">
        <v>63</v>
      </c>
      <c r="D7" s="575"/>
      <c r="F7" t="s">
        <v>100</v>
      </c>
      <c r="G7" t="s">
        <v>101</v>
      </c>
      <c r="H7" t="s">
        <v>102</v>
      </c>
      <c r="I7" t="s">
        <v>103</v>
      </c>
      <c r="J7" t="s">
        <v>104</v>
      </c>
      <c r="L7" t="s">
        <v>99</v>
      </c>
    </row>
    <row r="8" spans="1:13" ht="21.75" customHeight="1" thickBot="1" x14ac:dyDescent="0.25">
      <c r="B8" s="573"/>
      <c r="C8" s="54" t="s">
        <v>65</v>
      </c>
      <c r="D8" s="56" t="s">
        <v>64</v>
      </c>
    </row>
    <row r="9" spans="1:13" ht="18" customHeight="1" x14ac:dyDescent="0.15">
      <c r="A9" s="94"/>
      <c r="B9" s="59" t="s">
        <v>51</v>
      </c>
      <c r="C9" s="59">
        <v>1230</v>
      </c>
      <c r="D9" s="59">
        <v>1360</v>
      </c>
      <c r="F9">
        <v>171</v>
      </c>
      <c r="G9">
        <f>F9*1.3</f>
        <v>222.3</v>
      </c>
      <c r="H9">
        <v>1000</v>
      </c>
      <c r="I9">
        <f>G9+H9</f>
        <v>1222.3</v>
      </c>
      <c r="J9">
        <f>ROUND(I9,0)</f>
        <v>1222</v>
      </c>
      <c r="K9" s="95">
        <v>1230</v>
      </c>
      <c r="L9">
        <v>138</v>
      </c>
      <c r="M9" s="95">
        <f>J9+L9</f>
        <v>1360</v>
      </c>
    </row>
    <row r="10" spans="1:13" ht="18" customHeight="1" x14ac:dyDescent="0.15">
      <c r="A10" s="94"/>
      <c r="B10" s="51" t="s">
        <v>52</v>
      </c>
      <c r="C10" s="51">
        <v>1280</v>
      </c>
      <c r="D10" s="51">
        <v>1440</v>
      </c>
      <c r="F10">
        <v>209</v>
      </c>
      <c r="G10">
        <f t="shared" ref="G10:G18" si="0">F10*1.3</f>
        <v>271.7</v>
      </c>
      <c r="H10">
        <v>1000</v>
      </c>
      <c r="I10">
        <f t="shared" ref="I10:I18" si="1">G10+H10</f>
        <v>1271.7</v>
      </c>
      <c r="J10">
        <f t="shared" ref="J10:J18" si="2">ROUND(I10,0)</f>
        <v>1272</v>
      </c>
      <c r="K10" s="95">
        <v>1280</v>
      </c>
      <c r="L10">
        <v>168</v>
      </c>
      <c r="M10" s="95">
        <f t="shared" ref="M10:M18" si="3">J10+L10</f>
        <v>1440</v>
      </c>
    </row>
    <row r="11" spans="1:13" ht="18" customHeight="1" x14ac:dyDescent="0.15">
      <c r="A11" s="94"/>
      <c r="B11" s="51" t="s">
        <v>54</v>
      </c>
      <c r="C11" s="51">
        <v>1340</v>
      </c>
      <c r="D11" s="51">
        <v>1529</v>
      </c>
      <c r="F11">
        <v>255</v>
      </c>
      <c r="G11">
        <f t="shared" si="0"/>
        <v>331.5</v>
      </c>
      <c r="H11">
        <v>1000</v>
      </c>
      <c r="I11">
        <f t="shared" si="1"/>
        <v>1331.5</v>
      </c>
      <c r="J11">
        <f t="shared" si="2"/>
        <v>1332</v>
      </c>
      <c r="K11" s="95">
        <v>1340</v>
      </c>
      <c r="L11">
        <v>197</v>
      </c>
      <c r="M11" s="95">
        <f t="shared" si="3"/>
        <v>1529</v>
      </c>
    </row>
    <row r="12" spans="1:13" ht="18" customHeight="1" x14ac:dyDescent="0.15">
      <c r="A12" s="94"/>
      <c r="B12" s="51" t="s">
        <v>55</v>
      </c>
      <c r="C12" s="51">
        <v>1410</v>
      </c>
      <c r="D12" s="77">
        <v>1641</v>
      </c>
      <c r="F12">
        <v>309</v>
      </c>
      <c r="G12">
        <f t="shared" si="0"/>
        <v>401.7</v>
      </c>
      <c r="H12">
        <v>1000</v>
      </c>
      <c r="I12">
        <f t="shared" si="1"/>
        <v>1401.7</v>
      </c>
      <c r="J12">
        <f t="shared" si="2"/>
        <v>1402</v>
      </c>
      <c r="K12" s="95">
        <v>1410</v>
      </c>
      <c r="L12">
        <v>239</v>
      </c>
      <c r="M12" s="95">
        <f t="shared" si="3"/>
        <v>1641</v>
      </c>
    </row>
    <row r="13" spans="1:13" ht="18" customHeight="1" x14ac:dyDescent="0.15">
      <c r="A13" s="94"/>
      <c r="B13" s="51" t="s">
        <v>56</v>
      </c>
      <c r="C13" s="51">
        <v>1520</v>
      </c>
      <c r="D13" s="77">
        <v>1805</v>
      </c>
      <c r="F13">
        <v>397</v>
      </c>
      <c r="G13">
        <f t="shared" si="0"/>
        <v>516.1</v>
      </c>
      <c r="H13">
        <v>1000</v>
      </c>
      <c r="I13">
        <f t="shared" si="1"/>
        <v>1516.1</v>
      </c>
      <c r="J13">
        <f t="shared" si="2"/>
        <v>1516</v>
      </c>
      <c r="K13" s="95">
        <v>1520</v>
      </c>
      <c r="L13">
        <v>289</v>
      </c>
      <c r="M13" s="95">
        <f t="shared" si="3"/>
        <v>1805</v>
      </c>
    </row>
    <row r="14" spans="1:13" ht="18" customHeight="1" x14ac:dyDescent="0.15">
      <c r="A14" s="94"/>
      <c r="B14" s="51" t="s">
        <v>58</v>
      </c>
      <c r="C14" s="51">
        <v>1650</v>
      </c>
      <c r="D14" s="77">
        <v>2011</v>
      </c>
      <c r="F14">
        <v>498</v>
      </c>
      <c r="G14">
        <f t="shared" si="0"/>
        <v>647.4</v>
      </c>
      <c r="H14">
        <v>1000</v>
      </c>
      <c r="I14">
        <f t="shared" si="1"/>
        <v>1647.4</v>
      </c>
      <c r="J14">
        <f t="shared" si="2"/>
        <v>1647</v>
      </c>
      <c r="K14" s="95">
        <v>1650</v>
      </c>
      <c r="L14">
        <v>364</v>
      </c>
      <c r="M14" s="95">
        <f t="shared" si="3"/>
        <v>2011</v>
      </c>
    </row>
    <row r="15" spans="1:13" ht="18" customHeight="1" x14ac:dyDescent="0.15">
      <c r="A15" s="94"/>
      <c r="B15" s="51" t="s">
        <v>59</v>
      </c>
      <c r="C15" s="51">
        <v>1810</v>
      </c>
      <c r="D15" s="77">
        <v>2252</v>
      </c>
      <c r="F15">
        <v>617</v>
      </c>
      <c r="G15">
        <f t="shared" si="0"/>
        <v>802.1</v>
      </c>
      <c r="H15">
        <v>1000</v>
      </c>
      <c r="I15">
        <f t="shared" si="1"/>
        <v>1802.1</v>
      </c>
      <c r="J15">
        <f t="shared" si="2"/>
        <v>1802</v>
      </c>
      <c r="K15" s="95">
        <v>1810</v>
      </c>
      <c r="L15">
        <v>450</v>
      </c>
      <c r="M15" s="95">
        <f t="shared" si="3"/>
        <v>2252</v>
      </c>
    </row>
    <row r="16" spans="1:13" ht="18" customHeight="1" x14ac:dyDescent="0.15">
      <c r="A16" s="94"/>
      <c r="B16" s="51" t="s">
        <v>60</v>
      </c>
      <c r="C16" s="51">
        <v>2000</v>
      </c>
      <c r="D16" s="77">
        <v>2547</v>
      </c>
      <c r="F16">
        <v>769</v>
      </c>
      <c r="G16">
        <f t="shared" si="0"/>
        <v>999.7</v>
      </c>
      <c r="H16">
        <v>1000</v>
      </c>
      <c r="I16">
        <f t="shared" si="1"/>
        <v>1999.7</v>
      </c>
      <c r="J16">
        <f t="shared" si="2"/>
        <v>2000</v>
      </c>
      <c r="K16" s="95">
        <v>2000</v>
      </c>
      <c r="L16">
        <v>547</v>
      </c>
      <c r="M16" s="95">
        <f t="shared" si="3"/>
        <v>2547</v>
      </c>
    </row>
    <row r="17" spans="1:13" ht="18" customHeight="1" x14ac:dyDescent="0.15">
      <c r="A17" s="94"/>
      <c r="B17" s="51" t="s">
        <v>61</v>
      </c>
      <c r="C17" s="51">
        <v>2180</v>
      </c>
      <c r="D17" s="77">
        <v>2838</v>
      </c>
      <c r="F17">
        <v>902</v>
      </c>
      <c r="G17">
        <f t="shared" si="0"/>
        <v>1172.6000000000001</v>
      </c>
      <c r="H17">
        <v>1000</v>
      </c>
      <c r="I17">
        <f t="shared" si="1"/>
        <v>2172.6000000000004</v>
      </c>
      <c r="J17">
        <f t="shared" si="2"/>
        <v>2173</v>
      </c>
      <c r="K17" s="95">
        <v>2180</v>
      </c>
      <c r="L17">
        <v>665</v>
      </c>
      <c r="M17" s="95">
        <f t="shared" si="3"/>
        <v>2838</v>
      </c>
    </row>
    <row r="18" spans="1:13" ht="18" customHeight="1" thickBot="1" x14ac:dyDescent="0.2">
      <c r="A18" s="94"/>
      <c r="B18" s="76" t="s">
        <v>62</v>
      </c>
      <c r="C18" s="76">
        <v>2310</v>
      </c>
      <c r="D18" s="78">
        <v>3075</v>
      </c>
      <c r="F18">
        <v>1005</v>
      </c>
      <c r="G18">
        <f t="shared" si="0"/>
        <v>1306.5</v>
      </c>
      <c r="H18">
        <v>1000</v>
      </c>
      <c r="I18">
        <f t="shared" si="1"/>
        <v>2306.5</v>
      </c>
      <c r="J18">
        <f t="shared" si="2"/>
        <v>2307</v>
      </c>
      <c r="K18" s="95">
        <v>2310</v>
      </c>
      <c r="L18">
        <v>768</v>
      </c>
      <c r="M18" s="95">
        <f t="shared" si="3"/>
        <v>3075</v>
      </c>
    </row>
    <row r="19" spans="1:13" ht="15.75" customHeight="1" x14ac:dyDescent="0.15">
      <c r="C19" s="12"/>
      <c r="D19" s="13"/>
    </row>
    <row r="20" spans="1:13" x14ac:dyDescent="0.15">
      <c r="B20" s="8" t="s">
        <v>23</v>
      </c>
      <c r="C20" t="s">
        <v>24</v>
      </c>
    </row>
    <row r="21" spans="1:13" x14ac:dyDescent="0.15">
      <c r="B21" s="7"/>
      <c r="C21" s="7" t="s">
        <v>25</v>
      </c>
    </row>
    <row r="22" spans="1:13" x14ac:dyDescent="0.15">
      <c r="C22" s="91" t="s">
        <v>105</v>
      </c>
    </row>
    <row r="23" spans="1:13" x14ac:dyDescent="0.15">
      <c r="C23" s="91" t="s">
        <v>107</v>
      </c>
    </row>
    <row r="24" spans="1:13" x14ac:dyDescent="0.15">
      <c r="C24" s="91" t="s">
        <v>108</v>
      </c>
    </row>
    <row r="26" spans="1:13" x14ac:dyDescent="0.15">
      <c r="C26" s="91" t="s">
        <v>106</v>
      </c>
    </row>
  </sheetData>
  <mergeCells count="2">
    <mergeCell ref="B7:B8"/>
    <mergeCell ref="C7:D7"/>
  </mergeCells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A4EE-E57F-134B-B8F5-D1F1F6B10A7B}">
  <dimension ref="A1:C38"/>
  <sheetViews>
    <sheetView topLeftCell="A2" workbookViewId="0">
      <selection activeCell="B25" sqref="B25:C31"/>
    </sheetView>
  </sheetViews>
  <sheetFormatPr baseColWidth="10" defaultRowHeight="13" x14ac:dyDescent="0.15"/>
  <cols>
    <col min="1" max="1" width="8.83203125" customWidth="1"/>
    <col min="2" max="2" width="18.6640625" customWidth="1"/>
    <col min="3" max="3" width="22.83203125" customWidth="1"/>
    <col min="4" max="256" width="8.83203125" customWidth="1"/>
  </cols>
  <sheetData>
    <row r="1" spans="1:3" ht="114" customHeight="1" x14ac:dyDescent="0.15"/>
    <row r="2" spans="1:3" ht="18" x14ac:dyDescent="0.2">
      <c r="A2" s="2" t="s">
        <v>30</v>
      </c>
    </row>
    <row r="3" spans="1:3" ht="18" x14ac:dyDescent="0.2">
      <c r="A3" s="2" t="s">
        <v>31</v>
      </c>
    </row>
    <row r="4" spans="1:3" ht="18" x14ac:dyDescent="0.2">
      <c r="A4" s="2"/>
    </row>
    <row r="5" spans="1:3" ht="14" thickBot="1" x14ac:dyDescent="0.2"/>
    <row r="6" spans="1:3" ht="18" customHeight="1" thickBot="1" x14ac:dyDescent="0.25">
      <c r="B6" s="46" t="s">
        <v>0</v>
      </c>
      <c r="C6" s="29" t="s">
        <v>33</v>
      </c>
    </row>
    <row r="7" spans="1:3" ht="18" customHeight="1" x14ac:dyDescent="0.15">
      <c r="B7" s="47" t="s">
        <v>28</v>
      </c>
      <c r="C7" s="50">
        <v>240</v>
      </c>
    </row>
    <row r="8" spans="1:3" ht="18" customHeight="1" x14ac:dyDescent="0.15">
      <c r="B8" s="48" t="s">
        <v>1</v>
      </c>
      <c r="C8" s="51">
        <v>408</v>
      </c>
    </row>
    <row r="9" spans="1:3" ht="18" customHeight="1" x14ac:dyDescent="0.15">
      <c r="B9" s="48" t="s">
        <v>2</v>
      </c>
      <c r="C9" s="51">
        <v>492</v>
      </c>
    </row>
    <row r="10" spans="1:3" ht="18" customHeight="1" x14ac:dyDescent="0.15">
      <c r="B10" s="48" t="s">
        <v>3</v>
      </c>
      <c r="C10" s="52">
        <v>576</v>
      </c>
    </row>
    <row r="11" spans="1:3" ht="18" customHeight="1" x14ac:dyDescent="0.15">
      <c r="B11" s="48" t="s">
        <v>4</v>
      </c>
      <c r="C11" s="52">
        <v>816</v>
      </c>
    </row>
    <row r="12" spans="1:3" ht="18" customHeight="1" thickBot="1" x14ac:dyDescent="0.2">
      <c r="B12" s="49" t="s">
        <v>10</v>
      </c>
      <c r="C12" s="53">
        <v>1632</v>
      </c>
    </row>
    <row r="13" spans="1:3" x14ac:dyDescent="0.15">
      <c r="B13" s="12"/>
      <c r="C13" s="13"/>
    </row>
    <row r="14" spans="1:3" x14ac:dyDescent="0.15">
      <c r="A14" s="8" t="s">
        <v>23</v>
      </c>
      <c r="B14" t="s">
        <v>24</v>
      </c>
    </row>
    <row r="15" spans="1:3" x14ac:dyDescent="0.15">
      <c r="A15" s="7"/>
      <c r="B15" s="7" t="s">
        <v>25</v>
      </c>
    </row>
    <row r="16" spans="1:3" x14ac:dyDescent="0.15">
      <c r="B16" s="91" t="s">
        <v>89</v>
      </c>
    </row>
    <row r="17" spans="1:3" x14ac:dyDescent="0.15">
      <c r="B17" s="91" t="s">
        <v>90</v>
      </c>
    </row>
    <row r="18" spans="1:3" x14ac:dyDescent="0.15">
      <c r="B18" s="91" t="s">
        <v>113</v>
      </c>
    </row>
    <row r="20" spans="1:3" ht="18" x14ac:dyDescent="0.2">
      <c r="A20" s="2" t="s">
        <v>36</v>
      </c>
    </row>
    <row r="21" spans="1:3" ht="18" x14ac:dyDescent="0.2">
      <c r="A21" s="2" t="s">
        <v>37</v>
      </c>
    </row>
    <row r="23" spans="1:3" ht="14" thickBot="1" x14ac:dyDescent="0.2"/>
    <row r="24" spans="1:3" ht="18" customHeight="1" thickBot="1" x14ac:dyDescent="0.25">
      <c r="B24" s="55" t="s">
        <v>0</v>
      </c>
      <c r="C24" s="56" t="s">
        <v>33</v>
      </c>
    </row>
    <row r="25" spans="1:3" ht="18" customHeight="1" x14ac:dyDescent="0.15">
      <c r="B25" s="57" t="s">
        <v>38</v>
      </c>
      <c r="C25" s="59">
        <v>135</v>
      </c>
    </row>
    <row r="26" spans="1:3" ht="18" customHeight="1" x14ac:dyDescent="0.15">
      <c r="B26" s="48" t="s">
        <v>39</v>
      </c>
      <c r="C26" s="51">
        <v>200</v>
      </c>
    </row>
    <row r="27" spans="1:3" ht="18" customHeight="1" x14ac:dyDescent="0.15">
      <c r="B27" s="48" t="s">
        <v>40</v>
      </c>
      <c r="C27" s="51">
        <v>270</v>
      </c>
    </row>
    <row r="28" spans="1:3" ht="18" customHeight="1" x14ac:dyDescent="0.15">
      <c r="B28" s="48" t="s">
        <v>41</v>
      </c>
      <c r="C28" s="52">
        <v>340</v>
      </c>
    </row>
    <row r="29" spans="1:3" ht="18" customHeight="1" x14ac:dyDescent="0.15">
      <c r="B29" s="48" t="s">
        <v>42</v>
      </c>
      <c r="C29" s="52">
        <v>410</v>
      </c>
    </row>
    <row r="30" spans="1:3" ht="18" customHeight="1" x14ac:dyDescent="0.15">
      <c r="B30" s="48" t="s">
        <v>43</v>
      </c>
      <c r="C30" s="52">
        <v>480</v>
      </c>
    </row>
    <row r="31" spans="1:3" ht="18" customHeight="1" thickBot="1" x14ac:dyDescent="0.2">
      <c r="B31" s="58" t="s">
        <v>44</v>
      </c>
      <c r="C31" s="60">
        <v>620</v>
      </c>
    </row>
    <row r="33" spans="1:2" x14ac:dyDescent="0.15">
      <c r="A33" s="8" t="s">
        <v>23</v>
      </c>
      <c r="B33" t="s">
        <v>24</v>
      </c>
    </row>
    <row r="34" spans="1:2" x14ac:dyDescent="0.15">
      <c r="A34" s="7"/>
      <c r="B34" s="7" t="s">
        <v>25</v>
      </c>
    </row>
    <row r="35" spans="1:2" x14ac:dyDescent="0.15">
      <c r="B35" s="91" t="s">
        <v>89</v>
      </c>
    </row>
    <row r="36" spans="1:2" x14ac:dyDescent="0.15">
      <c r="B36" s="91" t="s">
        <v>90</v>
      </c>
    </row>
    <row r="38" spans="1:2" x14ac:dyDescent="0.15">
      <c r="B38" s="91" t="s">
        <v>91</v>
      </c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9244-A599-FA4D-8894-8D2AD8E2207E}">
  <dimension ref="A1:K54"/>
  <sheetViews>
    <sheetView topLeftCell="A17" workbookViewId="0">
      <selection activeCell="L21" sqref="L21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11" ht="114" customHeight="1" x14ac:dyDescent="0.15"/>
    <row r="2" spans="1:11" ht="18" x14ac:dyDescent="0.2">
      <c r="A2" s="2" t="s">
        <v>27</v>
      </c>
      <c r="K2" s="9" t="s">
        <v>26</v>
      </c>
    </row>
    <row r="3" spans="1:11" ht="14" thickBot="1" x14ac:dyDescent="0.2"/>
    <row r="4" spans="1:11" ht="17" thickBot="1" x14ac:dyDescent="0.25">
      <c r="A4" s="29" t="s">
        <v>0</v>
      </c>
      <c r="B4" s="30" t="s">
        <v>1</v>
      </c>
      <c r="C4" s="31" t="s">
        <v>2</v>
      </c>
      <c r="D4" s="31" t="s">
        <v>3</v>
      </c>
      <c r="E4" s="31" t="s">
        <v>4</v>
      </c>
      <c r="F4" s="31" t="s">
        <v>5</v>
      </c>
      <c r="G4" s="31" t="s">
        <v>6</v>
      </c>
      <c r="H4" s="31" t="s">
        <v>7</v>
      </c>
      <c r="I4" s="31" t="s">
        <v>8</v>
      </c>
      <c r="J4" s="31" t="s">
        <v>9</v>
      </c>
      <c r="K4" s="32" t="s">
        <v>10</v>
      </c>
    </row>
    <row r="5" spans="1:11" ht="16" x14ac:dyDescent="0.2">
      <c r="A5" s="28" t="s">
        <v>1</v>
      </c>
      <c r="B5" s="25">
        <v>171</v>
      </c>
      <c r="C5" s="12"/>
      <c r="D5" s="583"/>
      <c r="E5" s="583"/>
      <c r="F5" s="583"/>
      <c r="G5" s="583"/>
      <c r="H5" s="583"/>
      <c r="I5" s="583"/>
      <c r="J5" s="583"/>
      <c r="K5" s="585"/>
    </row>
    <row r="6" spans="1:11" ht="16" x14ac:dyDescent="0.2">
      <c r="A6" s="28"/>
      <c r="B6" s="25"/>
      <c r="C6" s="12"/>
      <c r="D6" s="583"/>
      <c r="E6" s="583"/>
      <c r="F6" s="583"/>
      <c r="G6" s="583"/>
      <c r="H6" s="583"/>
      <c r="I6" s="583"/>
      <c r="J6" s="583"/>
      <c r="K6" s="585"/>
    </row>
    <row r="7" spans="1:11" ht="16" x14ac:dyDescent="0.2">
      <c r="A7" s="26" t="s">
        <v>2</v>
      </c>
      <c r="B7" s="23">
        <v>197</v>
      </c>
      <c r="C7" s="4">
        <v>209</v>
      </c>
      <c r="D7" s="584"/>
      <c r="E7" s="583"/>
      <c r="F7" s="583"/>
      <c r="G7" s="583"/>
      <c r="H7" s="583"/>
      <c r="I7" s="583"/>
      <c r="J7" s="583"/>
      <c r="K7" s="585"/>
    </row>
    <row r="8" spans="1:11" ht="16" x14ac:dyDescent="0.2">
      <c r="A8" s="26"/>
      <c r="B8" s="23"/>
      <c r="C8" s="4"/>
      <c r="D8" s="16"/>
      <c r="E8" s="583"/>
      <c r="F8" s="583"/>
      <c r="G8" s="583"/>
      <c r="H8" s="583"/>
      <c r="I8" s="583"/>
      <c r="J8" s="583"/>
      <c r="K8" s="585"/>
    </row>
    <row r="9" spans="1:11" ht="16" x14ac:dyDescent="0.2">
      <c r="A9" s="26" t="s">
        <v>3</v>
      </c>
      <c r="B9" s="23">
        <v>216</v>
      </c>
      <c r="C9" s="4">
        <v>246</v>
      </c>
      <c r="D9" s="4">
        <v>255</v>
      </c>
      <c r="E9" s="584"/>
      <c r="F9" s="583"/>
      <c r="G9" s="583"/>
      <c r="H9" s="583"/>
      <c r="I9" s="583"/>
      <c r="J9" s="583"/>
      <c r="K9" s="585"/>
    </row>
    <row r="10" spans="1:11" ht="16" x14ac:dyDescent="0.2">
      <c r="A10" s="26"/>
      <c r="B10" s="23"/>
      <c r="C10" s="4"/>
      <c r="D10" s="4"/>
      <c r="E10" s="16"/>
      <c r="F10" s="583"/>
      <c r="G10" s="583"/>
      <c r="H10" s="583"/>
      <c r="I10" s="583"/>
      <c r="J10" s="583"/>
      <c r="K10" s="585"/>
    </row>
    <row r="11" spans="1:11" ht="16" x14ac:dyDescent="0.2">
      <c r="A11" s="26" t="s">
        <v>4</v>
      </c>
      <c r="B11" s="23">
        <v>240</v>
      </c>
      <c r="C11" s="4">
        <v>271</v>
      </c>
      <c r="D11" s="3">
        <v>288</v>
      </c>
      <c r="E11" s="4">
        <v>309</v>
      </c>
      <c r="F11" s="584"/>
      <c r="G11" s="583"/>
      <c r="H11" s="583"/>
      <c r="I11" s="583"/>
      <c r="J11" s="583"/>
      <c r="K11" s="585"/>
    </row>
    <row r="12" spans="1:11" ht="16" x14ac:dyDescent="0.2">
      <c r="A12" s="26"/>
      <c r="B12" s="23"/>
      <c r="C12" s="4"/>
      <c r="D12" s="3"/>
      <c r="E12" s="4"/>
      <c r="F12" s="16"/>
      <c r="G12" s="583"/>
      <c r="H12" s="583"/>
      <c r="I12" s="583"/>
      <c r="J12" s="583"/>
      <c r="K12" s="585"/>
    </row>
    <row r="13" spans="1:11" ht="16" x14ac:dyDescent="0.2">
      <c r="A13" s="26" t="s">
        <v>5</v>
      </c>
      <c r="B13" s="23">
        <v>269</v>
      </c>
      <c r="C13" s="4">
        <v>304</v>
      </c>
      <c r="D13" s="3">
        <v>323</v>
      </c>
      <c r="E13" s="3">
        <v>346</v>
      </c>
      <c r="F13" s="4">
        <v>397</v>
      </c>
      <c r="G13" s="584"/>
      <c r="H13" s="583"/>
      <c r="I13" s="583"/>
      <c r="J13" s="583"/>
      <c r="K13" s="585"/>
    </row>
    <row r="14" spans="1:11" ht="16" x14ac:dyDescent="0.2">
      <c r="A14" s="26"/>
      <c r="B14" s="23"/>
      <c r="C14" s="4"/>
      <c r="D14" s="3"/>
      <c r="E14" s="3"/>
      <c r="F14" s="4"/>
      <c r="G14" s="5"/>
      <c r="H14" s="583"/>
      <c r="I14" s="583"/>
      <c r="J14" s="583"/>
      <c r="K14" s="585"/>
    </row>
    <row r="15" spans="1:11" ht="16" x14ac:dyDescent="0.2">
      <c r="A15" s="26" t="s">
        <v>6</v>
      </c>
      <c r="B15" s="23">
        <v>297</v>
      </c>
      <c r="C15" s="4">
        <v>320</v>
      </c>
      <c r="D15" s="3">
        <v>356</v>
      </c>
      <c r="E15" s="3">
        <v>382</v>
      </c>
      <c r="F15" s="4">
        <v>438</v>
      </c>
      <c r="G15" s="3">
        <v>498</v>
      </c>
      <c r="H15" s="584"/>
      <c r="I15" s="583"/>
      <c r="J15" s="583"/>
      <c r="K15" s="585"/>
    </row>
    <row r="16" spans="1:11" ht="16" x14ac:dyDescent="0.2">
      <c r="A16" s="26"/>
      <c r="B16" s="23"/>
      <c r="C16" s="4"/>
      <c r="D16" s="3"/>
      <c r="E16" s="3"/>
      <c r="F16" s="4"/>
      <c r="G16" s="3"/>
      <c r="H16" s="16"/>
      <c r="I16" s="583"/>
      <c r="J16" s="583"/>
      <c r="K16" s="585"/>
    </row>
    <row r="17" spans="1:11" ht="16" x14ac:dyDescent="0.2">
      <c r="A17" s="26" t="s">
        <v>7</v>
      </c>
      <c r="B17" s="23">
        <v>324</v>
      </c>
      <c r="C17" s="4">
        <v>351</v>
      </c>
      <c r="D17" s="3">
        <v>391</v>
      </c>
      <c r="E17" s="3">
        <v>421</v>
      </c>
      <c r="F17" s="3">
        <v>481</v>
      </c>
      <c r="G17" s="3">
        <v>545</v>
      </c>
      <c r="H17" s="4">
        <v>617</v>
      </c>
      <c r="I17" s="584"/>
      <c r="J17" s="583"/>
      <c r="K17" s="585"/>
    </row>
    <row r="18" spans="1:11" ht="16" x14ac:dyDescent="0.2">
      <c r="A18" s="26"/>
      <c r="B18" s="23"/>
      <c r="C18" s="4"/>
      <c r="D18" s="3"/>
      <c r="E18" s="3"/>
      <c r="F18" s="3"/>
      <c r="G18" s="3"/>
      <c r="H18" s="4"/>
      <c r="I18" s="16"/>
      <c r="J18" s="583"/>
      <c r="K18" s="585"/>
    </row>
    <row r="19" spans="1:11" ht="16" x14ac:dyDescent="0.2">
      <c r="A19" s="26" t="s">
        <v>8</v>
      </c>
      <c r="B19" s="23">
        <v>353</v>
      </c>
      <c r="C19" s="4">
        <v>381</v>
      </c>
      <c r="D19" s="3">
        <v>424</v>
      </c>
      <c r="E19" s="3">
        <v>447</v>
      </c>
      <c r="F19" s="3">
        <v>524</v>
      </c>
      <c r="G19" s="3">
        <v>592</v>
      </c>
      <c r="H19" s="3">
        <v>667</v>
      </c>
      <c r="I19" s="4">
        <v>768</v>
      </c>
      <c r="J19" s="584"/>
      <c r="K19" s="585"/>
    </row>
    <row r="20" spans="1:11" ht="16" x14ac:dyDescent="0.2">
      <c r="A20" s="26"/>
      <c r="B20" s="23"/>
      <c r="C20" s="4"/>
      <c r="D20" s="3"/>
      <c r="E20" s="3"/>
      <c r="F20" s="3"/>
      <c r="G20" s="3"/>
      <c r="H20" s="3"/>
      <c r="I20" s="4"/>
      <c r="J20" s="16"/>
      <c r="K20" s="585"/>
    </row>
    <row r="21" spans="1:11" ht="16" x14ac:dyDescent="0.2">
      <c r="A21" s="26" t="s">
        <v>9</v>
      </c>
      <c r="B21" s="23">
        <v>363</v>
      </c>
      <c r="C21" s="4">
        <v>429</v>
      </c>
      <c r="D21" s="3">
        <v>446</v>
      </c>
      <c r="E21" s="3">
        <v>483</v>
      </c>
      <c r="F21" s="3">
        <v>552</v>
      </c>
      <c r="G21" s="3">
        <v>628</v>
      </c>
      <c r="H21" s="3">
        <v>709</v>
      </c>
      <c r="I21" s="3">
        <v>833</v>
      </c>
      <c r="J21" s="4">
        <v>902</v>
      </c>
      <c r="K21" s="586"/>
    </row>
    <row r="22" spans="1:11" ht="16" x14ac:dyDescent="0.2">
      <c r="A22" s="26"/>
      <c r="B22" s="23"/>
      <c r="C22" s="4"/>
      <c r="D22" s="3"/>
      <c r="E22" s="3"/>
      <c r="F22" s="3"/>
      <c r="G22" s="3"/>
      <c r="H22" s="3"/>
      <c r="I22" s="3"/>
      <c r="J22" s="4"/>
      <c r="K22" s="20"/>
    </row>
    <row r="23" spans="1:11" ht="16" x14ac:dyDescent="0.2">
      <c r="A23" s="26" t="s">
        <v>10</v>
      </c>
      <c r="B23" s="23">
        <v>389</v>
      </c>
      <c r="C23" s="4">
        <v>435</v>
      </c>
      <c r="D23" s="3">
        <v>476</v>
      </c>
      <c r="E23" s="3">
        <v>517</v>
      </c>
      <c r="F23" s="3">
        <v>592</v>
      </c>
      <c r="G23" s="3">
        <v>671</v>
      </c>
      <c r="H23" s="3">
        <v>760</v>
      </c>
      <c r="I23" s="3">
        <v>854</v>
      </c>
      <c r="J23" s="4">
        <v>941</v>
      </c>
      <c r="K23" s="22">
        <v>1005</v>
      </c>
    </row>
    <row r="24" spans="1:11" ht="16" x14ac:dyDescent="0.2">
      <c r="A24" s="28"/>
      <c r="B24" s="25"/>
      <c r="C24" s="16"/>
      <c r="D24" s="5"/>
      <c r="E24" s="5"/>
      <c r="F24" s="5"/>
      <c r="G24" s="5"/>
      <c r="H24" s="5"/>
      <c r="I24" s="5"/>
      <c r="J24" s="16"/>
      <c r="K24" s="20"/>
    </row>
    <row r="25" spans="1:11" ht="16" x14ac:dyDescent="0.2">
      <c r="A25" s="28" t="s">
        <v>11</v>
      </c>
      <c r="B25" s="25">
        <v>414</v>
      </c>
      <c r="C25" s="16">
        <v>459</v>
      </c>
      <c r="D25" s="5">
        <v>507</v>
      </c>
      <c r="E25" s="5">
        <v>554</v>
      </c>
      <c r="F25" s="5">
        <v>632</v>
      </c>
      <c r="G25" s="5">
        <v>716</v>
      </c>
      <c r="H25" s="5">
        <v>811</v>
      </c>
      <c r="I25" s="5">
        <v>911</v>
      </c>
      <c r="J25" s="16">
        <v>991</v>
      </c>
      <c r="K25" s="20">
        <v>1068</v>
      </c>
    </row>
    <row r="26" spans="1:11" ht="16" x14ac:dyDescent="0.2">
      <c r="A26" s="28"/>
      <c r="B26" s="25"/>
      <c r="C26" s="16"/>
      <c r="D26" s="5"/>
      <c r="E26" s="5"/>
      <c r="F26" s="5"/>
      <c r="G26" s="5"/>
      <c r="H26" s="5"/>
      <c r="I26" s="5"/>
      <c r="J26" s="16"/>
      <c r="K26" s="20"/>
    </row>
    <row r="27" spans="1:11" ht="16" x14ac:dyDescent="0.2">
      <c r="A27" s="26" t="s">
        <v>12</v>
      </c>
      <c r="B27" s="23">
        <v>439</v>
      </c>
      <c r="C27" s="4">
        <v>486</v>
      </c>
      <c r="D27" s="3">
        <v>539</v>
      </c>
      <c r="E27" s="3">
        <v>587</v>
      </c>
      <c r="F27" s="3">
        <v>670</v>
      </c>
      <c r="G27" s="3">
        <v>760</v>
      </c>
      <c r="H27" s="3">
        <v>860</v>
      </c>
      <c r="I27" s="3">
        <v>967</v>
      </c>
      <c r="J27" s="4">
        <v>1035</v>
      </c>
      <c r="K27" s="22">
        <v>1131</v>
      </c>
    </row>
    <row r="28" spans="1:11" ht="16" x14ac:dyDescent="0.2">
      <c r="A28" s="26"/>
      <c r="B28" s="23"/>
      <c r="C28" s="4"/>
      <c r="D28" s="3"/>
      <c r="E28" s="3"/>
      <c r="F28" s="3"/>
      <c r="G28" s="3"/>
      <c r="H28" s="3"/>
      <c r="I28" s="3"/>
      <c r="J28" s="4"/>
      <c r="K28" s="22"/>
    </row>
    <row r="29" spans="1:11" ht="16" x14ac:dyDescent="0.2">
      <c r="A29" s="26" t="s">
        <v>13</v>
      </c>
      <c r="B29" s="23">
        <v>466</v>
      </c>
      <c r="C29" s="4">
        <v>514</v>
      </c>
      <c r="D29" s="3">
        <v>571</v>
      </c>
      <c r="E29" s="3">
        <v>622</v>
      </c>
      <c r="F29" s="3">
        <v>709</v>
      </c>
      <c r="G29" s="3">
        <v>805</v>
      </c>
      <c r="H29" s="3">
        <v>912</v>
      </c>
      <c r="I29" s="3">
        <v>1023</v>
      </c>
      <c r="J29" s="4">
        <v>1091</v>
      </c>
      <c r="K29" s="22">
        <v>1195</v>
      </c>
    </row>
    <row r="30" spans="1:11" ht="16" x14ac:dyDescent="0.2">
      <c r="A30" s="26"/>
      <c r="B30" s="23"/>
      <c r="C30" s="4"/>
      <c r="D30" s="3"/>
      <c r="E30" s="3"/>
      <c r="F30" s="3"/>
      <c r="G30" s="3"/>
      <c r="H30" s="3"/>
      <c r="I30" s="3"/>
      <c r="J30" s="4"/>
      <c r="K30" s="22"/>
    </row>
    <row r="31" spans="1:11" ht="16" x14ac:dyDescent="0.2">
      <c r="A31" s="26" t="s">
        <v>14</v>
      </c>
      <c r="B31" s="23">
        <v>492</v>
      </c>
      <c r="C31" s="4">
        <v>544</v>
      </c>
      <c r="D31" s="3">
        <v>602</v>
      </c>
      <c r="E31" s="3">
        <v>654</v>
      </c>
      <c r="F31" s="3">
        <v>748</v>
      </c>
      <c r="G31" s="3">
        <v>849</v>
      </c>
      <c r="H31" s="3">
        <v>962</v>
      </c>
      <c r="I31" s="3">
        <v>1079</v>
      </c>
      <c r="J31" s="4">
        <v>1153</v>
      </c>
      <c r="K31" s="22">
        <v>1258</v>
      </c>
    </row>
    <row r="32" spans="1:11" ht="16" x14ac:dyDescent="0.2">
      <c r="A32" s="26"/>
      <c r="B32" s="23"/>
      <c r="C32" s="4"/>
      <c r="D32" s="3"/>
      <c r="E32" s="3"/>
      <c r="F32" s="3"/>
      <c r="G32" s="3"/>
      <c r="H32" s="3"/>
      <c r="I32" s="3"/>
      <c r="J32" s="4"/>
      <c r="K32" s="22"/>
    </row>
    <row r="33" spans="1:11" ht="16" x14ac:dyDescent="0.2">
      <c r="A33" s="26" t="s">
        <v>15</v>
      </c>
      <c r="B33" s="23">
        <v>519</v>
      </c>
      <c r="C33" s="4">
        <v>566</v>
      </c>
      <c r="D33" s="3">
        <v>634</v>
      </c>
      <c r="E33" s="3">
        <v>690</v>
      </c>
      <c r="F33" s="3">
        <v>789</v>
      </c>
      <c r="G33" s="3">
        <v>896</v>
      </c>
      <c r="H33" s="3">
        <v>1012</v>
      </c>
      <c r="I33" s="3">
        <v>1136</v>
      </c>
      <c r="J33" s="4">
        <v>1211</v>
      </c>
      <c r="K33" s="22">
        <v>1320</v>
      </c>
    </row>
    <row r="34" spans="1:11" ht="16" x14ac:dyDescent="0.2">
      <c r="A34" s="26"/>
      <c r="B34" s="23"/>
      <c r="C34" s="4"/>
      <c r="D34" s="3"/>
      <c r="E34" s="3"/>
      <c r="F34" s="3"/>
      <c r="G34" s="3"/>
      <c r="H34" s="3"/>
      <c r="I34" s="3"/>
      <c r="J34" s="4"/>
      <c r="K34" s="22"/>
    </row>
    <row r="35" spans="1:11" ht="16" x14ac:dyDescent="0.2">
      <c r="A35" s="26" t="s">
        <v>16</v>
      </c>
      <c r="B35" s="23">
        <v>544</v>
      </c>
      <c r="C35" s="4">
        <v>595</v>
      </c>
      <c r="D35" s="3">
        <v>665</v>
      </c>
      <c r="E35" s="3">
        <v>734</v>
      </c>
      <c r="F35" s="3">
        <v>828</v>
      </c>
      <c r="G35" s="3">
        <v>939</v>
      </c>
      <c r="H35" s="3">
        <v>1062</v>
      </c>
      <c r="I35" s="3">
        <v>1190</v>
      </c>
      <c r="J35" s="4">
        <v>1268</v>
      </c>
      <c r="K35" s="22">
        <v>1399</v>
      </c>
    </row>
    <row r="36" spans="1:11" ht="16" x14ac:dyDescent="0.2">
      <c r="A36" s="26"/>
      <c r="B36" s="23"/>
      <c r="C36" s="4"/>
      <c r="D36" s="3"/>
      <c r="E36" s="3"/>
      <c r="F36" s="3"/>
      <c r="G36" s="3"/>
      <c r="H36" s="3"/>
      <c r="I36" s="3"/>
      <c r="J36" s="4"/>
      <c r="K36" s="22"/>
    </row>
    <row r="37" spans="1:11" ht="16" x14ac:dyDescent="0.2">
      <c r="A37" s="26" t="s">
        <v>17</v>
      </c>
      <c r="B37" s="23">
        <v>569</v>
      </c>
      <c r="C37" s="4">
        <v>622</v>
      </c>
      <c r="D37" s="3">
        <v>695</v>
      </c>
      <c r="E37" s="3">
        <v>768</v>
      </c>
      <c r="F37" s="3">
        <v>866</v>
      </c>
      <c r="G37" s="3">
        <v>984</v>
      </c>
      <c r="H37" s="3">
        <v>1109</v>
      </c>
      <c r="I37" s="3">
        <v>1241</v>
      </c>
      <c r="J37" s="4">
        <v>1325</v>
      </c>
      <c r="K37" s="22">
        <v>1466</v>
      </c>
    </row>
    <row r="38" spans="1:11" ht="16" x14ac:dyDescent="0.2">
      <c r="A38" s="26"/>
      <c r="B38" s="23"/>
      <c r="C38" s="4"/>
      <c r="D38" s="3"/>
      <c r="E38" s="3"/>
      <c r="F38" s="3"/>
      <c r="G38" s="3"/>
      <c r="H38" s="3"/>
      <c r="I38" s="3"/>
      <c r="J38" s="4"/>
      <c r="K38" s="22"/>
    </row>
    <row r="39" spans="1:11" ht="16" x14ac:dyDescent="0.2">
      <c r="A39" s="26" t="s">
        <v>18</v>
      </c>
      <c r="B39" s="23">
        <v>582</v>
      </c>
      <c r="C39" s="4">
        <v>655</v>
      </c>
      <c r="D39" s="3">
        <v>722</v>
      </c>
      <c r="E39" s="3">
        <v>816</v>
      </c>
      <c r="F39" s="3">
        <v>913</v>
      </c>
      <c r="G39" s="3">
        <v>1033</v>
      </c>
      <c r="H39" s="3">
        <v>1145</v>
      </c>
      <c r="I39" s="3">
        <v>1273</v>
      </c>
      <c r="J39" s="4">
        <v>1395</v>
      </c>
      <c r="K39" s="22">
        <v>1543</v>
      </c>
    </row>
    <row r="40" spans="1:11" ht="16" x14ac:dyDescent="0.2">
      <c r="A40" s="26"/>
      <c r="B40" s="23"/>
      <c r="C40" s="4"/>
      <c r="D40" s="3"/>
      <c r="E40" s="3"/>
      <c r="F40" s="3"/>
      <c r="G40" s="3"/>
      <c r="H40" s="3"/>
      <c r="I40" s="3"/>
      <c r="J40" s="4"/>
      <c r="K40" s="22"/>
    </row>
    <row r="41" spans="1:11" ht="16" x14ac:dyDescent="0.2">
      <c r="A41" s="26" t="s">
        <v>19</v>
      </c>
      <c r="B41" s="23">
        <v>606</v>
      </c>
      <c r="C41" s="4">
        <v>684</v>
      </c>
      <c r="D41" s="3">
        <v>753</v>
      </c>
      <c r="E41" s="3">
        <v>849</v>
      </c>
      <c r="F41" s="3">
        <v>950</v>
      </c>
      <c r="G41" s="3">
        <v>1077</v>
      </c>
      <c r="H41" s="3">
        <v>1192</v>
      </c>
      <c r="I41" s="3">
        <v>1326</v>
      </c>
      <c r="J41" s="4">
        <v>1456</v>
      </c>
      <c r="K41" s="22">
        <v>1619</v>
      </c>
    </row>
    <row r="42" spans="1:11" ht="16" x14ac:dyDescent="0.2">
      <c r="A42" s="26"/>
      <c r="B42" s="23"/>
      <c r="C42" s="4"/>
      <c r="D42" s="3"/>
      <c r="E42" s="3"/>
      <c r="F42" s="3"/>
      <c r="G42" s="3"/>
      <c r="H42" s="3"/>
      <c r="I42" s="3"/>
      <c r="J42" s="4"/>
      <c r="K42" s="22"/>
    </row>
    <row r="43" spans="1:11" ht="16" x14ac:dyDescent="0.2">
      <c r="A43" s="26" t="s">
        <v>20</v>
      </c>
      <c r="B43" s="23">
        <v>632</v>
      </c>
      <c r="C43" s="4">
        <v>712</v>
      </c>
      <c r="D43" s="3">
        <v>784</v>
      </c>
      <c r="E43" s="3">
        <v>884</v>
      </c>
      <c r="F43" s="3">
        <v>990</v>
      </c>
      <c r="G43" s="3">
        <v>1120</v>
      </c>
      <c r="H43" s="3">
        <v>1241</v>
      </c>
      <c r="I43" s="3">
        <v>1378</v>
      </c>
      <c r="J43" s="4">
        <v>1512</v>
      </c>
      <c r="K43" s="22">
        <v>1687</v>
      </c>
    </row>
    <row r="44" spans="1:11" ht="16" x14ac:dyDescent="0.2">
      <c r="A44" s="26"/>
      <c r="B44" s="23"/>
      <c r="C44" s="4"/>
      <c r="D44" s="3"/>
      <c r="E44" s="3"/>
      <c r="F44" s="3"/>
      <c r="G44" s="3"/>
      <c r="H44" s="3"/>
      <c r="I44" s="3"/>
      <c r="J44" s="4"/>
      <c r="K44" s="22"/>
    </row>
    <row r="45" spans="1:11" ht="16" x14ac:dyDescent="0.2">
      <c r="A45" s="26" t="s">
        <v>21</v>
      </c>
      <c r="B45" s="23">
        <v>654</v>
      </c>
      <c r="C45" s="4">
        <v>739</v>
      </c>
      <c r="D45" s="3">
        <v>815</v>
      </c>
      <c r="E45" s="3">
        <v>918</v>
      </c>
      <c r="F45" s="3">
        <v>1027</v>
      </c>
      <c r="G45" s="3">
        <v>1163</v>
      </c>
      <c r="H45" s="3">
        <v>1288</v>
      </c>
      <c r="I45" s="3">
        <v>1431</v>
      </c>
      <c r="J45" s="4">
        <v>1567</v>
      </c>
      <c r="K45" s="22">
        <v>1748</v>
      </c>
    </row>
    <row r="46" spans="1:11" ht="16" x14ac:dyDescent="0.2">
      <c r="A46" s="296"/>
      <c r="B46" s="328"/>
      <c r="C46" s="329"/>
      <c r="D46" s="330"/>
      <c r="E46" s="330"/>
      <c r="F46" s="330"/>
      <c r="G46" s="330"/>
      <c r="H46" s="330"/>
      <c r="I46" s="330"/>
      <c r="J46" s="329"/>
      <c r="K46" s="331"/>
    </row>
    <row r="47" spans="1:11" ht="17" thickBot="1" x14ac:dyDescent="0.25">
      <c r="A47" s="27" t="s">
        <v>22</v>
      </c>
      <c r="B47" s="24">
        <v>680</v>
      </c>
      <c r="C47" s="18">
        <v>768</v>
      </c>
      <c r="D47" s="17">
        <v>845</v>
      </c>
      <c r="E47" s="17">
        <v>952</v>
      </c>
      <c r="F47" s="17">
        <v>1078</v>
      </c>
      <c r="G47" s="17">
        <v>1206</v>
      </c>
      <c r="H47" s="17">
        <v>1356</v>
      </c>
      <c r="I47" s="17">
        <v>1507</v>
      </c>
      <c r="J47" s="18">
        <v>1657</v>
      </c>
      <c r="K47" s="21">
        <v>1812</v>
      </c>
    </row>
    <row r="48" spans="1:11" x14ac:dyDescent="0.15">
      <c r="F48" s="1"/>
    </row>
    <row r="49" spans="1:2" x14ac:dyDescent="0.15">
      <c r="A49" s="8" t="s">
        <v>23</v>
      </c>
      <c r="B49" t="s">
        <v>24</v>
      </c>
    </row>
    <row r="50" spans="1:2" x14ac:dyDescent="0.15">
      <c r="A50" s="7"/>
      <c r="B50" s="7" t="s">
        <v>25</v>
      </c>
    </row>
    <row r="51" spans="1:2" x14ac:dyDescent="0.15">
      <c r="B51" s="91" t="s">
        <v>93</v>
      </c>
    </row>
    <row r="52" spans="1:2" x14ac:dyDescent="0.15">
      <c r="B52" s="91" t="s">
        <v>94</v>
      </c>
    </row>
    <row r="54" spans="1:2" x14ac:dyDescent="0.15">
      <c r="B54" s="91" t="s">
        <v>91</v>
      </c>
    </row>
  </sheetData>
  <mergeCells count="8">
    <mergeCell ref="G5:G13"/>
    <mergeCell ref="F5:F11"/>
    <mergeCell ref="E5:E9"/>
    <mergeCell ref="D5:D7"/>
    <mergeCell ref="K5:K21"/>
    <mergeCell ref="J5:J19"/>
    <mergeCell ref="I5:I17"/>
    <mergeCell ref="H5:H15"/>
  </mergeCells>
  <phoneticPr fontId="1" type="noConversion"/>
  <pageMargins left="0.74803149606299213" right="0.35433070866141736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B6D1-F659-4D42-B3CB-7EDC9AFA6867}">
  <dimension ref="A1:I33"/>
  <sheetViews>
    <sheetView topLeftCell="A4" workbookViewId="0">
      <selection activeCell="B32" sqref="B32"/>
    </sheetView>
  </sheetViews>
  <sheetFormatPr baseColWidth="10" defaultColWidth="9.1640625" defaultRowHeight="13" x14ac:dyDescent="0.15"/>
  <cols>
    <col min="1" max="9" width="9.33203125" style="10" customWidth="1"/>
    <col min="10" max="16384" width="9.1640625" style="10"/>
  </cols>
  <sheetData>
    <row r="1" spans="1:9" customFormat="1" ht="114" customHeight="1" x14ac:dyDescent="0.15"/>
    <row r="2" spans="1:9" ht="18" x14ac:dyDescent="0.2">
      <c r="A2" s="11" t="s">
        <v>32</v>
      </c>
      <c r="I2" s="9" t="s">
        <v>34</v>
      </c>
    </row>
    <row r="3" spans="1:9" ht="14" thickBot="1" x14ac:dyDescent="0.2"/>
    <row r="4" spans="1:9" ht="17" thickBot="1" x14ac:dyDescent="0.25">
      <c r="A4" s="42" t="s">
        <v>29</v>
      </c>
      <c r="B4" s="38" t="s">
        <v>28</v>
      </c>
      <c r="C4" s="36" t="s">
        <v>1</v>
      </c>
      <c r="D4" s="36" t="s">
        <v>2</v>
      </c>
      <c r="E4" s="36" t="s">
        <v>3</v>
      </c>
      <c r="F4" s="36" t="s">
        <v>4</v>
      </c>
      <c r="G4" s="36" t="s">
        <v>5</v>
      </c>
      <c r="H4" s="36" t="s">
        <v>6</v>
      </c>
      <c r="I4" s="37" t="s">
        <v>7</v>
      </c>
    </row>
    <row r="5" spans="1:9" ht="16" x14ac:dyDescent="0.2">
      <c r="A5" s="43" t="s">
        <v>1</v>
      </c>
      <c r="B5" s="39">
        <v>314</v>
      </c>
      <c r="C5" s="15">
        <v>362</v>
      </c>
      <c r="D5" s="15"/>
      <c r="E5" s="587"/>
      <c r="F5" s="587"/>
      <c r="G5" s="587"/>
      <c r="H5" s="587"/>
      <c r="I5" s="589"/>
    </row>
    <row r="6" spans="1:9" ht="16" x14ac:dyDescent="0.2">
      <c r="A6" s="44" t="s">
        <v>2</v>
      </c>
      <c r="B6" s="40">
        <v>364</v>
      </c>
      <c r="C6" s="14">
        <v>408</v>
      </c>
      <c r="D6" s="14">
        <v>446</v>
      </c>
      <c r="E6" s="588"/>
      <c r="F6" s="587"/>
      <c r="G6" s="587"/>
      <c r="H6" s="587"/>
      <c r="I6" s="589"/>
    </row>
    <row r="7" spans="1:9" ht="16" x14ac:dyDescent="0.2">
      <c r="A7" s="44" t="s">
        <v>3</v>
      </c>
      <c r="B7" s="40">
        <v>412</v>
      </c>
      <c r="C7" s="14">
        <v>466</v>
      </c>
      <c r="D7" s="14">
        <v>514</v>
      </c>
      <c r="E7" s="14">
        <v>562</v>
      </c>
      <c r="F7" s="588"/>
      <c r="G7" s="587"/>
      <c r="H7" s="587"/>
      <c r="I7" s="589"/>
    </row>
    <row r="8" spans="1:9" ht="16" x14ac:dyDescent="0.2">
      <c r="A8" s="44" t="s">
        <v>4</v>
      </c>
      <c r="B8" s="40">
        <v>448</v>
      </c>
      <c r="C8" s="14">
        <v>520</v>
      </c>
      <c r="D8" s="14">
        <v>576</v>
      </c>
      <c r="E8" s="14">
        <v>652</v>
      </c>
      <c r="F8" s="14">
        <v>706</v>
      </c>
      <c r="G8" s="588"/>
      <c r="H8" s="587"/>
      <c r="I8" s="589"/>
    </row>
    <row r="9" spans="1:9" ht="16" x14ac:dyDescent="0.2">
      <c r="A9" s="44" t="s">
        <v>5</v>
      </c>
      <c r="B9" s="40">
        <v>494</v>
      </c>
      <c r="C9" s="14">
        <v>566</v>
      </c>
      <c r="D9" s="14">
        <v>640</v>
      </c>
      <c r="E9" s="14">
        <v>726</v>
      </c>
      <c r="F9" s="14">
        <v>792</v>
      </c>
      <c r="G9" s="14">
        <v>890</v>
      </c>
      <c r="H9" s="588"/>
      <c r="I9" s="589"/>
    </row>
    <row r="10" spans="1:9" ht="16" x14ac:dyDescent="0.2">
      <c r="A10" s="44" t="s">
        <v>6</v>
      </c>
      <c r="B10" s="40">
        <v>528</v>
      </c>
      <c r="C10" s="14">
        <v>618</v>
      </c>
      <c r="D10" s="14">
        <v>696</v>
      </c>
      <c r="E10" s="14">
        <v>812</v>
      </c>
      <c r="F10" s="14">
        <v>884</v>
      </c>
      <c r="G10" s="14">
        <v>998</v>
      </c>
      <c r="H10" s="14">
        <v>1118</v>
      </c>
      <c r="I10" s="590"/>
    </row>
    <row r="11" spans="1:9" ht="16" x14ac:dyDescent="0.2">
      <c r="A11" s="44" t="s">
        <v>7</v>
      </c>
      <c r="B11" s="40">
        <v>576</v>
      </c>
      <c r="C11" s="14">
        <v>674</v>
      </c>
      <c r="D11" s="14">
        <v>758</v>
      </c>
      <c r="E11" s="14">
        <v>890</v>
      </c>
      <c r="F11" s="14">
        <v>964</v>
      </c>
      <c r="G11" s="14">
        <v>1086</v>
      </c>
      <c r="H11" s="14">
        <v>1220</v>
      </c>
      <c r="I11" s="33">
        <v>1336</v>
      </c>
    </row>
    <row r="12" spans="1:9" ht="16" x14ac:dyDescent="0.2">
      <c r="A12" s="44" t="s">
        <v>8</v>
      </c>
      <c r="B12" s="40">
        <v>612</v>
      </c>
      <c r="C12" s="14">
        <v>720</v>
      </c>
      <c r="D12" s="14">
        <v>832</v>
      </c>
      <c r="E12" s="14">
        <v>978</v>
      </c>
      <c r="F12" s="14">
        <v>1060</v>
      </c>
      <c r="G12" s="14">
        <v>1192</v>
      </c>
      <c r="H12" s="14">
        <v>1338</v>
      </c>
      <c r="I12" s="33">
        <v>1470</v>
      </c>
    </row>
    <row r="13" spans="1:9" ht="16" x14ac:dyDescent="0.2">
      <c r="A13" s="44" t="s">
        <v>9</v>
      </c>
      <c r="B13" s="40">
        <v>664</v>
      </c>
      <c r="C13" s="14">
        <v>764</v>
      </c>
      <c r="D13" s="14">
        <v>890</v>
      </c>
      <c r="E13" s="14">
        <v>1024</v>
      </c>
      <c r="F13" s="14">
        <v>1194</v>
      </c>
      <c r="G13" s="14">
        <v>1336</v>
      </c>
      <c r="H13" s="14">
        <v>1502</v>
      </c>
      <c r="I13" s="33">
        <v>1664</v>
      </c>
    </row>
    <row r="14" spans="1:9" ht="16" x14ac:dyDescent="0.2">
      <c r="A14" s="44" t="s">
        <v>10</v>
      </c>
      <c r="B14" s="40">
        <v>698</v>
      </c>
      <c r="C14" s="14">
        <v>838</v>
      </c>
      <c r="D14" s="14">
        <v>972</v>
      </c>
      <c r="E14" s="14">
        <v>1094</v>
      </c>
      <c r="F14" s="14">
        <v>1276</v>
      </c>
      <c r="G14" s="14">
        <v>1424</v>
      </c>
      <c r="H14" s="14">
        <v>1604</v>
      </c>
      <c r="I14" s="33">
        <v>1774</v>
      </c>
    </row>
    <row r="15" spans="1:9" ht="16" x14ac:dyDescent="0.2">
      <c r="A15" s="44" t="s">
        <v>11</v>
      </c>
      <c r="B15" s="40">
        <v>748</v>
      </c>
      <c r="C15" s="14">
        <v>880</v>
      </c>
      <c r="D15" s="14">
        <v>1016</v>
      </c>
      <c r="E15" s="14">
        <v>1174</v>
      </c>
      <c r="F15" s="14">
        <v>1368</v>
      </c>
      <c r="G15" s="14">
        <v>1528</v>
      </c>
      <c r="H15" s="14">
        <v>1722</v>
      </c>
      <c r="I15" s="33">
        <v>1910</v>
      </c>
    </row>
    <row r="16" spans="1:9" ht="16" x14ac:dyDescent="0.2">
      <c r="A16" s="44" t="s">
        <v>12</v>
      </c>
      <c r="B16" s="40">
        <v>794</v>
      </c>
      <c r="C16" s="14">
        <v>930</v>
      </c>
      <c r="D16" s="14">
        <v>1080</v>
      </c>
      <c r="E16" s="14">
        <v>1242</v>
      </c>
      <c r="F16" s="14">
        <v>1452</v>
      </c>
      <c r="G16" s="14">
        <v>1616</v>
      </c>
      <c r="H16" s="14">
        <v>1824</v>
      </c>
      <c r="I16" s="33">
        <v>2026</v>
      </c>
    </row>
    <row r="17" spans="1:9" ht="16" x14ac:dyDescent="0.2">
      <c r="A17" s="44" t="s">
        <v>13</v>
      </c>
      <c r="B17" s="40">
        <v>840</v>
      </c>
      <c r="C17" s="14">
        <v>988</v>
      </c>
      <c r="D17" s="14">
        <v>1150</v>
      </c>
      <c r="E17" s="14">
        <v>1320</v>
      </c>
      <c r="F17" s="14">
        <v>1548</v>
      </c>
      <c r="G17" s="14">
        <v>1718</v>
      </c>
      <c r="H17" s="14">
        <v>1942</v>
      </c>
      <c r="I17" s="33">
        <v>2158</v>
      </c>
    </row>
    <row r="18" spans="1:9" ht="16" x14ac:dyDescent="0.2">
      <c r="A18" s="44" t="s">
        <v>14</v>
      </c>
      <c r="B18" s="40">
        <v>884</v>
      </c>
      <c r="C18" s="14">
        <v>1040</v>
      </c>
      <c r="D18" s="14">
        <v>1192</v>
      </c>
      <c r="E18" s="14">
        <v>1390</v>
      </c>
      <c r="F18" s="14">
        <v>1628</v>
      </c>
      <c r="G18" s="14">
        <v>1806</v>
      </c>
      <c r="H18" s="14">
        <v>2044</v>
      </c>
      <c r="I18" s="33">
        <v>2270</v>
      </c>
    </row>
    <row r="19" spans="1:9" ht="16" x14ac:dyDescent="0.2">
      <c r="A19" s="44" t="s">
        <v>15</v>
      </c>
      <c r="B19" s="40">
        <v>930</v>
      </c>
      <c r="C19" s="14">
        <v>1098</v>
      </c>
      <c r="D19" s="14">
        <v>1264</v>
      </c>
      <c r="E19" s="14">
        <v>1470</v>
      </c>
      <c r="F19" s="14">
        <v>1720</v>
      </c>
      <c r="G19" s="14">
        <v>1910</v>
      </c>
      <c r="H19" s="14">
        <v>2164</v>
      </c>
      <c r="I19" s="33">
        <v>2404</v>
      </c>
    </row>
    <row r="20" spans="1:9" ht="16" x14ac:dyDescent="0.2">
      <c r="A20" s="44" t="s">
        <v>16</v>
      </c>
      <c r="B20" s="40">
        <v>976</v>
      </c>
      <c r="C20" s="14">
        <v>1148</v>
      </c>
      <c r="D20" s="14">
        <v>1326</v>
      </c>
      <c r="E20" s="14">
        <v>1538</v>
      </c>
      <c r="F20" s="14">
        <v>1800</v>
      </c>
      <c r="G20" s="14">
        <v>2002</v>
      </c>
      <c r="H20" s="14">
        <v>2264</v>
      </c>
      <c r="I20" s="33">
        <v>2540</v>
      </c>
    </row>
    <row r="21" spans="1:9" ht="16" x14ac:dyDescent="0.2">
      <c r="A21" s="44" t="s">
        <v>17</v>
      </c>
      <c r="B21" s="40">
        <v>1024</v>
      </c>
      <c r="C21" s="14">
        <v>1206</v>
      </c>
      <c r="D21" s="14">
        <v>1396</v>
      </c>
      <c r="E21" s="14">
        <v>1622</v>
      </c>
      <c r="F21" s="14">
        <v>1892</v>
      </c>
      <c r="G21" s="14">
        <v>2108</v>
      </c>
      <c r="H21" s="14">
        <v>2384</v>
      </c>
      <c r="I21" s="33">
        <v>2668</v>
      </c>
    </row>
    <row r="22" spans="1:9" ht="16" x14ac:dyDescent="0.2">
      <c r="A22" s="44" t="s">
        <v>18</v>
      </c>
      <c r="B22" s="40">
        <v>1038</v>
      </c>
      <c r="C22" s="14">
        <v>1252</v>
      </c>
      <c r="D22" s="14">
        <v>1482</v>
      </c>
      <c r="E22" s="14">
        <v>1720</v>
      </c>
      <c r="F22" s="14">
        <v>2006</v>
      </c>
      <c r="G22" s="14">
        <v>2238</v>
      </c>
      <c r="H22" s="14">
        <v>2532</v>
      </c>
      <c r="I22" s="33">
        <v>2810</v>
      </c>
    </row>
    <row r="23" spans="1:9" ht="16" x14ac:dyDescent="0.2">
      <c r="A23" s="44" t="s">
        <v>19</v>
      </c>
      <c r="B23" s="40">
        <v>1084</v>
      </c>
      <c r="C23" s="14">
        <v>1282</v>
      </c>
      <c r="D23" s="14">
        <v>1552</v>
      </c>
      <c r="E23" s="14">
        <v>1804</v>
      </c>
      <c r="F23" s="14">
        <v>2102</v>
      </c>
      <c r="G23" s="14">
        <v>2344</v>
      </c>
      <c r="H23" s="14">
        <v>2652</v>
      </c>
      <c r="I23" s="33">
        <v>2942</v>
      </c>
    </row>
    <row r="24" spans="1:9" ht="16" x14ac:dyDescent="0.2">
      <c r="A24" s="44" t="s">
        <v>20</v>
      </c>
      <c r="B24" s="40">
        <v>1128</v>
      </c>
      <c r="C24" s="14">
        <v>1330</v>
      </c>
      <c r="D24" s="14">
        <v>1614</v>
      </c>
      <c r="E24" s="14">
        <v>1872</v>
      </c>
      <c r="F24" s="14">
        <v>2144</v>
      </c>
      <c r="G24" s="14">
        <v>2438</v>
      </c>
      <c r="H24" s="14">
        <v>2758</v>
      </c>
      <c r="I24" s="33">
        <v>3052</v>
      </c>
    </row>
    <row r="25" spans="1:9" ht="16" x14ac:dyDescent="0.2">
      <c r="A25" s="44" t="s">
        <v>21</v>
      </c>
      <c r="B25" s="40">
        <v>1176</v>
      </c>
      <c r="C25" s="14">
        <v>1388</v>
      </c>
      <c r="D25" s="14">
        <v>1682</v>
      </c>
      <c r="E25" s="14">
        <v>1952</v>
      </c>
      <c r="F25" s="14">
        <v>2282</v>
      </c>
      <c r="G25" s="14">
        <v>2552</v>
      </c>
      <c r="H25" s="14">
        <v>2882</v>
      </c>
      <c r="I25" s="33">
        <v>3180</v>
      </c>
    </row>
    <row r="26" spans="1:9" ht="17" thickBot="1" x14ac:dyDescent="0.25">
      <c r="A26" s="45" t="s">
        <v>22</v>
      </c>
      <c r="B26" s="41">
        <v>1224</v>
      </c>
      <c r="C26" s="34">
        <v>1448</v>
      </c>
      <c r="D26" s="34">
        <v>1752</v>
      </c>
      <c r="E26" s="34">
        <v>2036</v>
      </c>
      <c r="F26" s="34">
        <v>2378</v>
      </c>
      <c r="G26" s="34">
        <v>2666</v>
      </c>
      <c r="H26" s="34">
        <v>3008</v>
      </c>
      <c r="I26" s="35">
        <v>3310</v>
      </c>
    </row>
    <row r="28" spans="1:9" x14ac:dyDescent="0.15">
      <c r="A28" s="8" t="s">
        <v>23</v>
      </c>
      <c r="B28" t="s">
        <v>24</v>
      </c>
    </row>
    <row r="29" spans="1:9" x14ac:dyDescent="0.15">
      <c r="A29" s="7"/>
      <c r="B29" s="7" t="s">
        <v>25</v>
      </c>
    </row>
    <row r="30" spans="1:9" x14ac:dyDescent="0.15">
      <c r="A30"/>
      <c r="B30" s="91" t="s">
        <v>95</v>
      </c>
    </row>
    <row r="31" spans="1:9" x14ac:dyDescent="0.15">
      <c r="A31"/>
      <c r="B31" s="91" t="s">
        <v>96</v>
      </c>
    </row>
    <row r="33" spans="2:2" x14ac:dyDescent="0.15">
      <c r="B33" s="91" t="s">
        <v>91</v>
      </c>
    </row>
  </sheetData>
  <mergeCells count="5">
    <mergeCell ref="E5:E6"/>
    <mergeCell ref="I5:I10"/>
    <mergeCell ref="H5:H9"/>
    <mergeCell ref="G5:G8"/>
    <mergeCell ref="F5:F7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5DAD-44BA-D14F-8AB9-4E6A48E935F5}">
  <dimension ref="A1:K31"/>
  <sheetViews>
    <sheetView topLeftCell="A26" workbookViewId="0">
      <selection activeCell="B34" sqref="B34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11" ht="114" customHeight="1" x14ac:dyDescent="0.15"/>
    <row r="2" spans="1:11" ht="18" x14ac:dyDescent="0.2">
      <c r="A2" s="2" t="s">
        <v>71</v>
      </c>
      <c r="K2" s="9" t="s">
        <v>72</v>
      </c>
    </row>
    <row r="3" spans="1:11" ht="14" thickBot="1" x14ac:dyDescent="0.2"/>
    <row r="4" spans="1:11" ht="17" thickBot="1" x14ac:dyDescent="0.25">
      <c r="A4" s="29" t="s">
        <v>0</v>
      </c>
      <c r="B4" s="30" t="s">
        <v>1</v>
      </c>
      <c r="C4" s="31" t="s">
        <v>2</v>
      </c>
      <c r="D4" s="31" t="s">
        <v>3</v>
      </c>
      <c r="E4" s="31" t="s">
        <v>4</v>
      </c>
      <c r="F4" s="31" t="s">
        <v>5</v>
      </c>
      <c r="G4" s="31" t="s">
        <v>6</v>
      </c>
      <c r="H4" s="31" t="s">
        <v>7</v>
      </c>
      <c r="I4" s="31" t="s">
        <v>8</v>
      </c>
      <c r="J4" s="31" t="s">
        <v>9</v>
      </c>
      <c r="K4" s="32" t="s">
        <v>10</v>
      </c>
    </row>
    <row r="5" spans="1:11" ht="16" x14ac:dyDescent="0.2">
      <c r="A5" s="28" t="s">
        <v>1</v>
      </c>
      <c r="B5" s="25">
        <v>138</v>
      </c>
      <c r="C5" s="12"/>
      <c r="D5" s="6"/>
      <c r="E5" s="6"/>
      <c r="F5" s="6"/>
      <c r="G5" s="6"/>
      <c r="H5" s="6"/>
      <c r="I5" s="6"/>
      <c r="J5" s="6"/>
      <c r="K5" s="19"/>
    </row>
    <row r="6" spans="1:11" ht="16" x14ac:dyDescent="0.2">
      <c r="A6" s="26" t="s">
        <v>2</v>
      </c>
      <c r="B6" s="23">
        <v>157</v>
      </c>
      <c r="C6" s="4">
        <v>168</v>
      </c>
      <c r="D6" s="5"/>
      <c r="E6" s="6"/>
      <c r="F6" s="6"/>
      <c r="G6" s="6"/>
      <c r="H6" s="6"/>
      <c r="I6" s="6"/>
      <c r="J6" s="6"/>
      <c r="K6" s="19"/>
    </row>
    <row r="7" spans="1:11" ht="16" x14ac:dyDescent="0.2">
      <c r="A7" s="26" t="s">
        <v>3</v>
      </c>
      <c r="B7" s="23">
        <v>175</v>
      </c>
      <c r="C7" s="4">
        <v>184</v>
      </c>
      <c r="D7" s="4">
        <v>197</v>
      </c>
      <c r="E7" s="5"/>
      <c r="F7" s="6"/>
      <c r="G7" s="6"/>
      <c r="H7" s="6"/>
      <c r="I7" s="6"/>
      <c r="J7" s="6"/>
      <c r="K7" s="19"/>
    </row>
    <row r="8" spans="1:11" ht="16" x14ac:dyDescent="0.2">
      <c r="A8" s="26" t="s">
        <v>4</v>
      </c>
      <c r="B8" s="23">
        <v>190</v>
      </c>
      <c r="C8" s="4">
        <v>212</v>
      </c>
      <c r="D8" s="3">
        <v>221</v>
      </c>
      <c r="E8" s="4">
        <v>239</v>
      </c>
      <c r="F8" s="5"/>
      <c r="G8" s="6"/>
      <c r="H8" s="6"/>
      <c r="I8" s="6"/>
      <c r="J8" s="6"/>
      <c r="K8" s="19"/>
    </row>
    <row r="9" spans="1:11" ht="16" x14ac:dyDescent="0.2">
      <c r="A9" s="26" t="s">
        <v>5</v>
      </c>
      <c r="B9" s="23">
        <v>208</v>
      </c>
      <c r="C9" s="4">
        <v>236</v>
      </c>
      <c r="D9" s="3">
        <v>250</v>
      </c>
      <c r="E9" s="3">
        <v>271</v>
      </c>
      <c r="F9" s="4">
        <v>289</v>
      </c>
      <c r="G9" s="6"/>
      <c r="H9" s="6"/>
      <c r="I9" s="6"/>
      <c r="J9" s="6"/>
      <c r="K9" s="19"/>
    </row>
    <row r="10" spans="1:11" ht="16" x14ac:dyDescent="0.2">
      <c r="A10" s="26" t="s">
        <v>6</v>
      </c>
      <c r="B10" s="23">
        <v>229</v>
      </c>
      <c r="C10" s="4">
        <v>253</v>
      </c>
      <c r="D10" s="3">
        <v>280</v>
      </c>
      <c r="E10" s="3">
        <v>303</v>
      </c>
      <c r="F10" s="4">
        <v>317</v>
      </c>
      <c r="G10" s="3">
        <v>364</v>
      </c>
      <c r="H10" s="5"/>
      <c r="I10" s="6"/>
      <c r="J10" s="6"/>
      <c r="K10" s="19"/>
    </row>
    <row r="11" spans="1:11" ht="16" x14ac:dyDescent="0.2">
      <c r="A11" s="26" t="s">
        <v>7</v>
      </c>
      <c r="B11" s="23">
        <v>249</v>
      </c>
      <c r="C11" s="4">
        <v>274</v>
      </c>
      <c r="D11" s="3">
        <v>296</v>
      </c>
      <c r="E11" s="3">
        <v>335</v>
      </c>
      <c r="F11" s="3">
        <v>346</v>
      </c>
      <c r="G11" s="3">
        <v>405</v>
      </c>
      <c r="H11" s="4">
        <v>450</v>
      </c>
      <c r="I11" s="5"/>
      <c r="J11" s="6"/>
      <c r="K11" s="19"/>
    </row>
    <row r="12" spans="1:11" ht="16" x14ac:dyDescent="0.2">
      <c r="A12" s="26" t="s">
        <v>8</v>
      </c>
      <c r="B12" s="23">
        <v>262</v>
      </c>
      <c r="C12" s="4">
        <v>301</v>
      </c>
      <c r="D12" s="3">
        <v>317</v>
      </c>
      <c r="E12" s="3">
        <v>366</v>
      </c>
      <c r="F12" s="3">
        <v>381</v>
      </c>
      <c r="G12" s="3">
        <v>445</v>
      </c>
      <c r="H12" s="3">
        <v>492</v>
      </c>
      <c r="I12" s="4">
        <v>547</v>
      </c>
      <c r="J12" s="5"/>
      <c r="K12" s="19"/>
    </row>
    <row r="13" spans="1:11" ht="16" x14ac:dyDescent="0.2">
      <c r="A13" s="26" t="s">
        <v>9</v>
      </c>
      <c r="B13" s="23">
        <v>286</v>
      </c>
      <c r="C13" s="4">
        <v>317</v>
      </c>
      <c r="D13" s="3">
        <v>346</v>
      </c>
      <c r="E13" s="3">
        <v>400</v>
      </c>
      <c r="F13" s="3">
        <v>424</v>
      </c>
      <c r="G13" s="3">
        <v>486</v>
      </c>
      <c r="H13" s="3">
        <v>539</v>
      </c>
      <c r="I13" s="3">
        <v>597</v>
      </c>
      <c r="J13" s="4">
        <v>665</v>
      </c>
      <c r="K13" s="19"/>
    </row>
    <row r="14" spans="1:11" ht="16" x14ac:dyDescent="0.2">
      <c r="A14" s="26" t="s">
        <v>10</v>
      </c>
      <c r="B14" s="23">
        <v>303</v>
      </c>
      <c r="C14" s="4">
        <v>338</v>
      </c>
      <c r="D14" s="3">
        <v>373</v>
      </c>
      <c r="E14" s="3">
        <v>422</v>
      </c>
      <c r="F14" s="3">
        <v>459</v>
      </c>
      <c r="G14" s="3">
        <v>512</v>
      </c>
      <c r="H14" s="3">
        <v>568</v>
      </c>
      <c r="I14" s="3">
        <v>626</v>
      </c>
      <c r="J14" s="4">
        <v>698</v>
      </c>
      <c r="K14" s="22">
        <v>768</v>
      </c>
    </row>
    <row r="15" spans="1:11" ht="16" x14ac:dyDescent="0.2">
      <c r="A15" s="26" t="s">
        <v>11</v>
      </c>
      <c r="B15" s="23">
        <v>320</v>
      </c>
      <c r="C15" s="4">
        <v>364</v>
      </c>
      <c r="D15" s="3">
        <v>403</v>
      </c>
      <c r="E15" s="3">
        <v>447</v>
      </c>
      <c r="F15" s="3">
        <v>495</v>
      </c>
      <c r="G15" s="3">
        <v>539</v>
      </c>
      <c r="H15" s="3">
        <v>596</v>
      </c>
      <c r="I15" s="3">
        <v>658</v>
      </c>
      <c r="J15" s="4">
        <v>730</v>
      </c>
      <c r="K15" s="22">
        <v>824</v>
      </c>
    </row>
    <row r="16" spans="1:11" ht="16" x14ac:dyDescent="0.2">
      <c r="A16" s="26" t="s">
        <v>12</v>
      </c>
      <c r="B16" s="23">
        <v>336</v>
      </c>
      <c r="C16" s="4">
        <v>381</v>
      </c>
      <c r="D16" s="3">
        <v>433</v>
      </c>
      <c r="E16" s="3">
        <v>480</v>
      </c>
      <c r="F16" s="3">
        <v>531</v>
      </c>
      <c r="G16" s="3">
        <v>594</v>
      </c>
      <c r="H16" s="3">
        <v>657</v>
      </c>
      <c r="I16" s="3">
        <v>724</v>
      </c>
      <c r="J16" s="4">
        <v>765</v>
      </c>
      <c r="K16" s="22">
        <v>882</v>
      </c>
    </row>
    <row r="17" spans="1:11" ht="16" x14ac:dyDescent="0.2">
      <c r="A17" s="26" t="s">
        <v>13</v>
      </c>
      <c r="B17" s="23">
        <v>360</v>
      </c>
      <c r="C17" s="4">
        <v>408</v>
      </c>
      <c r="D17" s="3">
        <v>463</v>
      </c>
      <c r="E17" s="3">
        <v>513</v>
      </c>
      <c r="F17" s="3">
        <v>568</v>
      </c>
      <c r="G17" s="3">
        <v>634</v>
      </c>
      <c r="H17" s="3">
        <v>703</v>
      </c>
      <c r="I17" s="3">
        <v>773</v>
      </c>
      <c r="J17" s="4">
        <v>815</v>
      </c>
      <c r="K17" s="22">
        <v>940</v>
      </c>
    </row>
    <row r="18" spans="1:11" ht="16" x14ac:dyDescent="0.2">
      <c r="A18" s="26" t="s">
        <v>14</v>
      </c>
      <c r="B18" s="23">
        <v>376</v>
      </c>
      <c r="C18" s="4">
        <v>426</v>
      </c>
      <c r="D18" s="3">
        <v>484</v>
      </c>
      <c r="E18" s="3">
        <v>533</v>
      </c>
      <c r="F18" s="3">
        <v>606</v>
      </c>
      <c r="G18" s="3">
        <v>661</v>
      </c>
      <c r="H18" s="3">
        <v>731</v>
      </c>
      <c r="I18" s="3">
        <v>805</v>
      </c>
      <c r="J18" s="4">
        <v>868</v>
      </c>
      <c r="K18" s="22">
        <v>975</v>
      </c>
    </row>
    <row r="19" spans="1:11" ht="16" x14ac:dyDescent="0.2">
      <c r="A19" s="26" t="s">
        <v>15</v>
      </c>
      <c r="B19" s="23">
        <v>389</v>
      </c>
      <c r="C19" s="4">
        <v>449</v>
      </c>
      <c r="D19" s="3">
        <v>511</v>
      </c>
      <c r="E19" s="3">
        <v>566</v>
      </c>
      <c r="F19" s="3">
        <v>641</v>
      </c>
      <c r="G19" s="3">
        <v>701</v>
      </c>
      <c r="H19" s="3">
        <v>793</v>
      </c>
      <c r="I19" s="3">
        <v>871</v>
      </c>
      <c r="J19" s="4">
        <v>917</v>
      </c>
      <c r="K19" s="22">
        <v>1007</v>
      </c>
    </row>
    <row r="20" spans="1:11" ht="16" x14ac:dyDescent="0.2">
      <c r="A20" s="26" t="s">
        <v>16</v>
      </c>
      <c r="B20" s="23">
        <v>411</v>
      </c>
      <c r="C20" s="4">
        <v>475</v>
      </c>
      <c r="D20" s="3">
        <v>540</v>
      </c>
      <c r="E20" s="3">
        <v>599</v>
      </c>
      <c r="F20" s="3">
        <v>678</v>
      </c>
      <c r="G20" s="3">
        <v>757</v>
      </c>
      <c r="H20" s="3">
        <v>836</v>
      </c>
      <c r="I20" s="3">
        <v>880</v>
      </c>
      <c r="J20" s="4">
        <v>967</v>
      </c>
      <c r="K20" s="22">
        <v>1061</v>
      </c>
    </row>
    <row r="21" spans="1:11" ht="16" x14ac:dyDescent="0.2">
      <c r="A21" s="26" t="s">
        <v>17</v>
      </c>
      <c r="B21" s="23">
        <v>432</v>
      </c>
      <c r="C21" s="4">
        <v>500</v>
      </c>
      <c r="D21" s="3">
        <v>567</v>
      </c>
      <c r="E21" s="3">
        <v>631</v>
      </c>
      <c r="F21" s="3">
        <v>713</v>
      </c>
      <c r="G21" s="3">
        <v>798</v>
      </c>
      <c r="H21" s="3">
        <v>879</v>
      </c>
      <c r="I21" s="3">
        <v>927</v>
      </c>
      <c r="J21" s="4">
        <v>1016</v>
      </c>
      <c r="K21" s="22">
        <v>1119</v>
      </c>
    </row>
    <row r="22" spans="1:11" ht="16" x14ac:dyDescent="0.2">
      <c r="A22" s="26" t="s">
        <v>18</v>
      </c>
      <c r="B22" s="23">
        <v>444</v>
      </c>
      <c r="C22" s="4">
        <v>524</v>
      </c>
      <c r="D22" s="3">
        <v>596</v>
      </c>
      <c r="E22" s="3">
        <v>663</v>
      </c>
      <c r="F22" s="3">
        <v>751</v>
      </c>
      <c r="G22" s="3">
        <v>838</v>
      </c>
      <c r="H22" s="3">
        <v>926</v>
      </c>
      <c r="I22" s="3">
        <v>974</v>
      </c>
      <c r="J22" s="4">
        <v>1069</v>
      </c>
      <c r="K22" s="22">
        <v>1149</v>
      </c>
    </row>
    <row r="23" spans="1:11" ht="16" x14ac:dyDescent="0.2">
      <c r="A23" s="26" t="s">
        <v>19</v>
      </c>
      <c r="B23" s="23">
        <v>465</v>
      </c>
      <c r="C23" s="4">
        <v>537</v>
      </c>
      <c r="D23" s="3">
        <v>625</v>
      </c>
      <c r="E23" s="3">
        <v>685</v>
      </c>
      <c r="F23" s="3">
        <v>786</v>
      </c>
      <c r="G23" s="3">
        <v>879</v>
      </c>
      <c r="H23" s="3">
        <v>970</v>
      </c>
      <c r="I23" s="3">
        <v>1018</v>
      </c>
      <c r="J23" s="4">
        <v>1122</v>
      </c>
      <c r="K23" s="22">
        <v>1205</v>
      </c>
    </row>
    <row r="24" spans="1:11" ht="16" x14ac:dyDescent="0.2">
      <c r="A24" s="26" t="s">
        <v>20</v>
      </c>
      <c r="B24" s="23">
        <v>487</v>
      </c>
      <c r="C24" s="4">
        <v>550</v>
      </c>
      <c r="D24" s="3">
        <v>654</v>
      </c>
      <c r="E24" s="3">
        <v>726</v>
      </c>
      <c r="F24" s="3">
        <v>823</v>
      </c>
      <c r="G24" s="3">
        <v>919</v>
      </c>
      <c r="H24" s="3">
        <v>1015</v>
      </c>
      <c r="I24" s="3">
        <v>1066</v>
      </c>
      <c r="J24" s="4">
        <v>1172</v>
      </c>
      <c r="K24" s="22">
        <v>1256</v>
      </c>
    </row>
    <row r="25" spans="1:11" ht="16" x14ac:dyDescent="0.2">
      <c r="A25" s="26" t="s">
        <v>21</v>
      </c>
      <c r="B25" s="23">
        <v>507</v>
      </c>
      <c r="C25" s="4">
        <v>575</v>
      </c>
      <c r="D25" s="3">
        <v>673</v>
      </c>
      <c r="E25" s="3">
        <v>759</v>
      </c>
      <c r="F25" s="3">
        <v>858</v>
      </c>
      <c r="G25" s="3">
        <v>960</v>
      </c>
      <c r="H25" s="3">
        <v>1059</v>
      </c>
      <c r="I25" s="3">
        <v>1113</v>
      </c>
      <c r="J25" s="4">
        <v>1221</v>
      </c>
      <c r="K25" s="22">
        <v>1308</v>
      </c>
    </row>
    <row r="26" spans="1:11" ht="17" thickBot="1" x14ac:dyDescent="0.25">
      <c r="A26" s="27" t="s">
        <v>22</v>
      </c>
      <c r="B26" s="24">
        <v>529</v>
      </c>
      <c r="C26" s="18">
        <v>600</v>
      </c>
      <c r="D26" s="17">
        <v>684</v>
      </c>
      <c r="E26" s="17">
        <v>770</v>
      </c>
      <c r="F26" s="17">
        <v>872</v>
      </c>
      <c r="G26" s="17">
        <v>976</v>
      </c>
      <c r="H26" s="17">
        <v>1097</v>
      </c>
      <c r="I26" s="17">
        <v>1160</v>
      </c>
      <c r="J26" s="18">
        <v>1271</v>
      </c>
      <c r="K26" s="21">
        <v>1362</v>
      </c>
    </row>
    <row r="27" spans="1:11" x14ac:dyDescent="0.15">
      <c r="F27" s="1"/>
    </row>
    <row r="28" spans="1:11" x14ac:dyDescent="0.15">
      <c r="A28" s="8" t="s">
        <v>23</v>
      </c>
      <c r="B28" t="s">
        <v>24</v>
      </c>
    </row>
    <row r="29" spans="1:11" x14ac:dyDescent="0.15">
      <c r="A29" s="7"/>
      <c r="B29" s="7" t="s">
        <v>25</v>
      </c>
    </row>
    <row r="31" spans="1:11" x14ac:dyDescent="0.15">
      <c r="B31" s="91" t="s">
        <v>91</v>
      </c>
    </row>
  </sheetData>
  <phoneticPr fontId="1" type="noConversion"/>
  <pageMargins left="0.74803149606299213" right="0.35433070866141736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9C61-C197-6245-ADC9-6C2C92F8AAB9}">
  <dimension ref="B1:C21"/>
  <sheetViews>
    <sheetView workbookViewId="0">
      <selection activeCell="D11" sqref="D11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36.1640625" customWidth="1"/>
    <col min="4" max="4" width="17.83203125" customWidth="1"/>
    <col min="5" max="256" width="8.83203125" customWidth="1"/>
  </cols>
  <sheetData>
    <row r="1" spans="2:3" ht="114" customHeight="1" x14ac:dyDescent="0.15"/>
    <row r="2" spans="2:3" ht="18" x14ac:dyDescent="0.2">
      <c r="B2" s="2" t="s">
        <v>87</v>
      </c>
    </row>
    <row r="3" spans="2:3" ht="18" x14ac:dyDescent="0.2">
      <c r="B3" s="2" t="s">
        <v>88</v>
      </c>
    </row>
    <row r="4" spans="2:3" ht="18" x14ac:dyDescent="0.2">
      <c r="B4" s="2"/>
    </row>
    <row r="5" spans="2:3" ht="237" customHeight="1" x14ac:dyDescent="0.2">
      <c r="B5" s="2"/>
    </row>
    <row r="6" spans="2:3" ht="14" thickBot="1" x14ac:dyDescent="0.2"/>
    <row r="7" spans="2:3" ht="18" customHeight="1" x14ac:dyDescent="0.15">
      <c r="B7" s="577" t="s">
        <v>0</v>
      </c>
      <c r="C7" s="572" t="s">
        <v>63</v>
      </c>
    </row>
    <row r="8" spans="2:3" ht="21.75" customHeight="1" thickBot="1" x14ac:dyDescent="0.2">
      <c r="B8" s="578"/>
      <c r="C8" s="579"/>
    </row>
    <row r="9" spans="2:3" ht="18" customHeight="1" x14ac:dyDescent="0.15">
      <c r="B9" s="50" t="s">
        <v>1</v>
      </c>
      <c r="C9" s="50">
        <v>1200</v>
      </c>
    </row>
    <row r="10" spans="2:3" ht="18" customHeight="1" x14ac:dyDescent="0.15">
      <c r="B10" s="51" t="s">
        <v>2</v>
      </c>
      <c r="C10" s="51">
        <v>1500</v>
      </c>
    </row>
    <row r="11" spans="2:3" ht="18" customHeight="1" x14ac:dyDescent="0.15">
      <c r="B11" s="51" t="s">
        <v>3</v>
      </c>
      <c r="C11" s="51">
        <v>1920</v>
      </c>
    </row>
    <row r="12" spans="2:3" ht="18" customHeight="1" x14ac:dyDescent="0.15">
      <c r="B12" s="51" t="s">
        <v>4</v>
      </c>
      <c r="C12" s="77">
        <v>2400</v>
      </c>
    </row>
    <row r="13" spans="2:3" ht="18" customHeight="1" x14ac:dyDescent="0.15">
      <c r="B13" s="92" t="s">
        <v>6</v>
      </c>
      <c r="C13" s="77">
        <v>4000</v>
      </c>
    </row>
    <row r="14" spans="2:3" ht="18" customHeight="1" x14ac:dyDescent="0.15">
      <c r="B14" s="92" t="s">
        <v>7</v>
      </c>
      <c r="C14" s="77">
        <v>4750</v>
      </c>
    </row>
    <row r="15" spans="2:3" ht="18" customHeight="1" thickBot="1" x14ac:dyDescent="0.2">
      <c r="B15" s="93" t="s">
        <v>8</v>
      </c>
      <c r="C15" s="78">
        <v>5500</v>
      </c>
    </row>
    <row r="16" spans="2:3" ht="15.75" customHeight="1" x14ac:dyDescent="0.15">
      <c r="C16" s="12"/>
    </row>
    <row r="17" spans="2:3" x14ac:dyDescent="0.15">
      <c r="B17" s="8" t="s">
        <v>23</v>
      </c>
      <c r="C17" t="s">
        <v>24</v>
      </c>
    </row>
    <row r="18" spans="2:3" x14ac:dyDescent="0.15">
      <c r="B18" s="7"/>
      <c r="C18" s="7" t="s">
        <v>25</v>
      </c>
    </row>
    <row r="19" spans="2:3" x14ac:dyDescent="0.15">
      <c r="C19" s="91" t="s">
        <v>92</v>
      </c>
    </row>
    <row r="21" spans="2:3" x14ac:dyDescent="0.15">
      <c r="C21" s="91" t="s">
        <v>91</v>
      </c>
    </row>
  </sheetData>
  <mergeCells count="2">
    <mergeCell ref="B7:B8"/>
    <mergeCell ref="C7:C8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0CCFC-837A-4541-AB8A-E2B9DC6EB8AE}">
  <dimension ref="A1:W28"/>
  <sheetViews>
    <sheetView workbookViewId="0">
      <selection activeCell="D31" sqref="D31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23" ht="18" x14ac:dyDescent="0.2">
      <c r="A1" s="2" t="s">
        <v>86</v>
      </c>
      <c r="K1" s="9"/>
    </row>
    <row r="2" spans="1:23" ht="19.5" customHeight="1" thickBot="1" x14ac:dyDescent="0.2"/>
    <row r="3" spans="1:23" ht="17" thickBot="1" x14ac:dyDescent="0.25">
      <c r="A3" s="29" t="s">
        <v>0</v>
      </c>
      <c r="B3" s="30" t="s">
        <v>1</v>
      </c>
      <c r="C3" s="31" t="s">
        <v>2</v>
      </c>
      <c r="D3" s="31" t="s">
        <v>3</v>
      </c>
      <c r="E3" s="31" t="s">
        <v>4</v>
      </c>
      <c r="F3" s="31" t="s">
        <v>5</v>
      </c>
      <c r="G3" s="31" t="s">
        <v>6</v>
      </c>
      <c r="H3" s="31" t="s">
        <v>7</v>
      </c>
      <c r="I3" s="31" t="s">
        <v>8</v>
      </c>
      <c r="J3" s="31" t="s">
        <v>9</v>
      </c>
      <c r="K3" s="32" t="s">
        <v>10</v>
      </c>
      <c r="M3" s="29" t="s">
        <v>0</v>
      </c>
      <c r="N3" s="30">
        <v>6</v>
      </c>
      <c r="O3" s="31">
        <f>N3+2</f>
        <v>8</v>
      </c>
      <c r="P3" s="31">
        <f t="shared" ref="P3:W3" si="0">O3+2</f>
        <v>10</v>
      </c>
      <c r="Q3" s="31">
        <f t="shared" si="0"/>
        <v>12</v>
      </c>
      <c r="R3" s="31">
        <f t="shared" si="0"/>
        <v>14</v>
      </c>
      <c r="S3" s="31">
        <f t="shared" si="0"/>
        <v>16</v>
      </c>
      <c r="T3" s="31">
        <f t="shared" si="0"/>
        <v>18</v>
      </c>
      <c r="U3" s="31">
        <f t="shared" si="0"/>
        <v>20</v>
      </c>
      <c r="V3" s="31">
        <f t="shared" si="0"/>
        <v>22</v>
      </c>
      <c r="W3" s="31">
        <f t="shared" si="0"/>
        <v>24</v>
      </c>
    </row>
    <row r="4" spans="1:23" ht="16" x14ac:dyDescent="0.2">
      <c r="A4" s="28" t="s">
        <v>1</v>
      </c>
      <c r="B4" s="79">
        <v>75.599999999999994</v>
      </c>
      <c r="C4" s="13"/>
      <c r="D4" s="80"/>
      <c r="E4" s="80"/>
      <c r="F4" s="80"/>
      <c r="G4" s="80"/>
      <c r="H4" s="80"/>
      <c r="I4" s="80"/>
      <c r="J4" s="80"/>
      <c r="K4" s="81"/>
      <c r="M4" s="28">
        <v>6</v>
      </c>
      <c r="N4" s="79">
        <f>($N$3*M4*0.7)+(($N$3+M4)*6*0.25)+(($N$3*M4*0.7)+(($N$3+M4)*6*0.25))*0.25+(($N$3*M4*0.7)+(($N$3+M4)*6*0.25)+(($N$3*M4*0.7)+(($N$3+M4)*6*0.25))*0.25)*0.4</f>
        <v>75.599999999999994</v>
      </c>
      <c r="O4" s="13"/>
      <c r="P4" s="80"/>
      <c r="Q4" s="80"/>
      <c r="R4" s="80"/>
      <c r="S4" s="80"/>
      <c r="T4" s="80"/>
      <c r="U4" s="80"/>
      <c r="V4" s="80"/>
      <c r="W4" s="81"/>
    </row>
    <row r="5" spans="1:23" ht="16" x14ac:dyDescent="0.2">
      <c r="A5" s="26" t="s">
        <v>2</v>
      </c>
      <c r="B5" s="89">
        <v>95.55</v>
      </c>
      <c r="C5" s="82">
        <v>120.4</v>
      </c>
      <c r="D5" s="83"/>
      <c r="E5" s="80"/>
      <c r="F5" s="80"/>
      <c r="G5" s="80"/>
      <c r="H5" s="80"/>
      <c r="I5" s="80"/>
      <c r="J5" s="80"/>
      <c r="K5" s="81"/>
      <c r="M5" s="26">
        <f>M4+2</f>
        <v>8</v>
      </c>
      <c r="N5" s="79">
        <f>($N$3*M5*0.7)+(($N$3+M5)*6*0.25)+(($N$3*M5*0.7)+(($N$3+M5)*6*0.25))*0.25+(($N$3*M5*0.7)+(($N$3+M5)*6*0.25)+(($N$3*M5*0.7)+(($N$3+M5)*6*0.25))*0.25)*0.4</f>
        <v>95.55</v>
      </c>
      <c r="O5" s="79">
        <f>($O$3*M5*0.7)+(($O$3+M5)*6*0.25)+(($O$3*M5*0.7)+(($O$3+M5)*6*0.25))*0.25+(($O$3*M5*0.7)+(($O$3+M5)*6*0.25)+(($O$3*M5*0.7)+(($O$3+M5)*6*0.25))*0.25)*0.4</f>
        <v>120.4</v>
      </c>
      <c r="P5" s="83"/>
      <c r="Q5" s="80"/>
      <c r="R5" s="80"/>
      <c r="S5" s="80"/>
      <c r="T5" s="80"/>
      <c r="U5" s="80"/>
      <c r="V5" s="80"/>
      <c r="W5" s="81"/>
    </row>
    <row r="6" spans="1:23" ht="16" x14ac:dyDescent="0.2">
      <c r="A6" s="26" t="s">
        <v>3</v>
      </c>
      <c r="B6" s="89">
        <v>115.5</v>
      </c>
      <c r="C6" s="82">
        <v>145.25</v>
      </c>
      <c r="D6" s="82">
        <v>175</v>
      </c>
      <c r="E6" s="83"/>
      <c r="F6" s="80"/>
      <c r="G6" s="80"/>
      <c r="H6" s="80"/>
      <c r="I6" s="80"/>
      <c r="J6" s="80"/>
      <c r="K6" s="81"/>
      <c r="M6" s="26">
        <f t="shared" ref="M6:M24" si="1">M5+2</f>
        <v>10</v>
      </c>
      <c r="N6" s="79">
        <f t="shared" ref="N6:N25" si="2">($N$3*M6*0.7)+(($N$3+M6)*6*0.25)+(($N$3*M6*0.7)+(($N$3+M6)*6*0.25))*0.25+(($N$3*M6*0.7)+(($N$3+M6)*6*0.25)+(($N$3*M6*0.7)+(($N$3+M6)*6*0.25))*0.25)*0.4</f>
        <v>115.5</v>
      </c>
      <c r="O6" s="79">
        <f t="shared" ref="O6:O25" si="3">($O$3*M6*0.7)+(($O$3+M6)*6*0.25)+(($O$3*M6*0.7)+(($O$3+M6)*6*0.25))*0.25+(($O$3*M6*0.7)+(($O$3+M6)*6*0.25)+(($O$3*M6*0.7)+(($O$3+M6)*6*0.25))*0.25)*0.4</f>
        <v>145.25</v>
      </c>
      <c r="P6" s="79">
        <f>($P$3*M6*0.7)+(($P$3+M6)*6*0.25)+(($P$3*M6*0.7)+(($P$3+M6)*6*0.25))*0.25+(($P$3*M6*0.7)+(($P$3+M6)*6*0.25)+(($P$3*M6*0.7)+(($P$3+M6)*6*0.25))*0.25)*0.4</f>
        <v>175</v>
      </c>
      <c r="Q6" s="83"/>
      <c r="R6" s="80"/>
      <c r="S6" s="80"/>
      <c r="T6" s="80"/>
      <c r="U6" s="80"/>
      <c r="V6" s="80"/>
      <c r="W6" s="81"/>
    </row>
    <row r="7" spans="1:23" ht="16" x14ac:dyDescent="0.2">
      <c r="A7" s="26" t="s">
        <v>4</v>
      </c>
      <c r="B7" s="89">
        <v>135.44999999999999</v>
      </c>
      <c r="C7" s="82">
        <v>170.1</v>
      </c>
      <c r="D7" s="84">
        <v>204.75</v>
      </c>
      <c r="E7" s="82">
        <v>239.4</v>
      </c>
      <c r="F7" s="83"/>
      <c r="G7" s="80"/>
      <c r="H7" s="80"/>
      <c r="I7" s="80"/>
      <c r="J7" s="80"/>
      <c r="K7" s="81"/>
      <c r="M7" s="26">
        <f t="shared" si="1"/>
        <v>12</v>
      </c>
      <c r="N7" s="79">
        <f t="shared" si="2"/>
        <v>135.44999999999999</v>
      </c>
      <c r="O7" s="79">
        <f t="shared" si="3"/>
        <v>170.09999999999997</v>
      </c>
      <c r="P7" s="79">
        <f t="shared" ref="P7:P25" si="4">($P$3*M7*0.7)+(($P$3+M7)*6*0.25)+(($P$3*M7*0.7)+(($P$3+M7)*6*0.25))*0.25+(($P$3*M7*0.7)+(($P$3+M7)*6*0.25)+(($P$3*M7*0.7)+(($P$3+M7)*6*0.25))*0.25)*0.4</f>
        <v>204.75</v>
      </c>
      <c r="Q7" s="79">
        <f>($Q$3*M7*0.7)+(($Q$3+M7)*6*0.25)+(($Q$3*M7*0.7)+(($Q$3+M7)*6*0.25))*0.25+(($Q$3*M7*0.7)+(($Q$3+M7)*6*0.25)+(($Q$3*M7*0.7)+(($Q$3+M7)*6*0.25))*0.25)*0.4</f>
        <v>239.4</v>
      </c>
      <c r="R7" s="83"/>
      <c r="S7" s="80"/>
      <c r="T7" s="80"/>
      <c r="U7" s="80"/>
      <c r="V7" s="80"/>
      <c r="W7" s="81"/>
    </row>
    <row r="8" spans="1:23" ht="16" x14ac:dyDescent="0.2">
      <c r="A8" s="26" t="s">
        <v>5</v>
      </c>
      <c r="B8" s="89">
        <v>155.4</v>
      </c>
      <c r="C8" s="82">
        <v>194.95</v>
      </c>
      <c r="D8" s="84">
        <v>234.5</v>
      </c>
      <c r="E8" s="84">
        <v>274.05</v>
      </c>
      <c r="F8" s="82">
        <v>313.60000000000002</v>
      </c>
      <c r="G8" s="80"/>
      <c r="H8" s="80"/>
      <c r="I8" s="80"/>
      <c r="J8" s="80"/>
      <c r="K8" s="81"/>
      <c r="M8" s="26">
        <f t="shared" si="1"/>
        <v>14</v>
      </c>
      <c r="N8" s="79">
        <f t="shared" si="2"/>
        <v>155.4</v>
      </c>
      <c r="O8" s="79">
        <f t="shared" si="3"/>
        <v>194.95</v>
      </c>
      <c r="P8" s="79">
        <f t="shared" si="4"/>
        <v>234.5</v>
      </c>
      <c r="Q8" s="79">
        <f t="shared" ref="Q8:Q25" si="5">($Q$3*M8*0.7)+(($Q$3+M8)*6*0.25)+(($Q$3*M8*0.7)+(($Q$3+M8)*6*0.25))*0.25+(($Q$3*M8*0.7)+(($Q$3+M8)*6*0.25)+(($Q$3*M8*0.7)+(($Q$3+M8)*6*0.25))*0.25)*0.4</f>
        <v>274.05</v>
      </c>
      <c r="R8" s="79">
        <f>($R$3*M8*0.7)+(($R$3+M8)*6*0.25)+(($R$3*M8*0.7)+(($R$3+M8)*6*0.25))*0.25+(($R$3*M8*0.7)+(($R$3+M8)*6*0.25)+(($R$3*M8*0.7)+(($R$3+M8)*6*0.25))*0.25)*0.4</f>
        <v>313.60000000000002</v>
      </c>
      <c r="S8" s="80"/>
      <c r="T8" s="80"/>
      <c r="U8" s="80"/>
      <c r="V8" s="80"/>
      <c r="W8" s="81"/>
    </row>
    <row r="9" spans="1:23" ht="16" x14ac:dyDescent="0.2">
      <c r="A9" s="26" t="s">
        <v>6</v>
      </c>
      <c r="B9" s="89">
        <v>175.35</v>
      </c>
      <c r="C9" s="82">
        <v>219.8</v>
      </c>
      <c r="D9" s="84">
        <v>264.25</v>
      </c>
      <c r="E9" s="84">
        <v>308.7</v>
      </c>
      <c r="F9" s="82">
        <v>353.15</v>
      </c>
      <c r="G9" s="84">
        <v>397.6</v>
      </c>
      <c r="H9" s="83"/>
      <c r="I9" s="80"/>
      <c r="J9" s="80"/>
      <c r="K9" s="81"/>
      <c r="M9" s="26">
        <f t="shared" si="1"/>
        <v>16</v>
      </c>
      <c r="N9" s="79">
        <f t="shared" si="2"/>
        <v>175.34999999999997</v>
      </c>
      <c r="O9" s="79">
        <f t="shared" si="3"/>
        <v>219.8</v>
      </c>
      <c r="P9" s="79">
        <f t="shared" si="4"/>
        <v>264.25</v>
      </c>
      <c r="Q9" s="79">
        <f t="shared" si="5"/>
        <v>308.69999999999993</v>
      </c>
      <c r="R9" s="79">
        <f t="shared" ref="R9:R25" si="6">($R$3*M9*0.7)+(($R$3+M9)*6*0.25)+(($R$3*M9*0.7)+(($R$3+M9)*6*0.25))*0.25+(($R$3*M9*0.7)+(($R$3+M9)*6*0.25)+(($R$3*M9*0.7)+(($R$3+M9)*6*0.25))*0.25)*0.4</f>
        <v>353.15</v>
      </c>
      <c r="S9" s="79">
        <f>($S$3*M9*0.7)+(($S$3+M9)*6*0.25)+(($S$3*M9*0.7)+(($S$3+M9)*6*0.25))*0.25+(($S$3*M9*0.7)+(($S$3+M9)*6*0.25)+(($S$3*M9*0.7)+(($S$3+M9)*6*0.25))*0.25)*0.4</f>
        <v>397.6</v>
      </c>
      <c r="T9" s="83"/>
      <c r="U9" s="80"/>
      <c r="V9" s="80"/>
      <c r="W9" s="81"/>
    </row>
    <row r="10" spans="1:23" ht="16" x14ac:dyDescent="0.2">
      <c r="A10" s="26" t="s">
        <v>7</v>
      </c>
      <c r="B10" s="89">
        <v>195.3</v>
      </c>
      <c r="C10" s="82">
        <v>244.65</v>
      </c>
      <c r="D10" s="84">
        <v>294</v>
      </c>
      <c r="E10" s="84">
        <v>343.35</v>
      </c>
      <c r="F10" s="84">
        <v>392.7</v>
      </c>
      <c r="G10" s="84">
        <v>442.05</v>
      </c>
      <c r="H10" s="82">
        <v>491.4</v>
      </c>
      <c r="I10" s="83"/>
      <c r="J10" s="80"/>
      <c r="K10" s="81"/>
      <c r="M10" s="26">
        <f t="shared" si="1"/>
        <v>18</v>
      </c>
      <c r="N10" s="79">
        <f t="shared" si="2"/>
        <v>195.3</v>
      </c>
      <c r="O10" s="79">
        <f t="shared" si="3"/>
        <v>244.65</v>
      </c>
      <c r="P10" s="79">
        <f t="shared" si="4"/>
        <v>294</v>
      </c>
      <c r="Q10" s="79">
        <f t="shared" si="5"/>
        <v>343.35</v>
      </c>
      <c r="R10" s="79">
        <f t="shared" si="6"/>
        <v>392.7</v>
      </c>
      <c r="S10" s="79">
        <f t="shared" ref="S10:S25" si="7">($S$3*M10*0.7)+(($S$3+M10)*6*0.25)+(($S$3*M10*0.7)+(($S$3+M10)*6*0.25))*0.25+(($S$3*M10*0.7)+(($S$3+M10)*6*0.25)+(($S$3*M10*0.7)+(($S$3+M10)*6*0.25))*0.25)*0.4</f>
        <v>442.05</v>
      </c>
      <c r="T10" s="79">
        <f>($T$3*M10*0.7)+(($T$3+M10)*6*0.25)+(($T$3*M10*0.7)+(($T$3+M10)*6*0.25))*0.25+(($T$3*M10*0.7)+(($T$3+M10)*6*0.25)+(($T$3*M10*0.7)+(($T$3+M10)*6*0.25))*0.25)*0.4</f>
        <v>491.39999999999992</v>
      </c>
      <c r="U10" s="83"/>
      <c r="V10" s="80"/>
      <c r="W10" s="81"/>
    </row>
    <row r="11" spans="1:23" ht="16" x14ac:dyDescent="0.2">
      <c r="A11" s="26" t="s">
        <v>8</v>
      </c>
      <c r="B11" s="89">
        <v>215.25</v>
      </c>
      <c r="C11" s="82">
        <v>269.5</v>
      </c>
      <c r="D11" s="84">
        <v>323.75</v>
      </c>
      <c r="E11" s="84">
        <v>378</v>
      </c>
      <c r="F11" s="84">
        <v>432.25</v>
      </c>
      <c r="G11" s="84">
        <v>486.5</v>
      </c>
      <c r="H11" s="84">
        <v>540.75</v>
      </c>
      <c r="I11" s="82">
        <v>595</v>
      </c>
      <c r="J11" s="83"/>
      <c r="K11" s="81"/>
      <c r="M11" s="26">
        <f t="shared" si="1"/>
        <v>20</v>
      </c>
      <c r="N11" s="79">
        <f t="shared" si="2"/>
        <v>215.25</v>
      </c>
      <c r="O11" s="79">
        <f t="shared" si="3"/>
        <v>269.5</v>
      </c>
      <c r="P11" s="79">
        <f t="shared" si="4"/>
        <v>323.75</v>
      </c>
      <c r="Q11" s="79">
        <f t="shared" si="5"/>
        <v>378</v>
      </c>
      <c r="R11" s="79">
        <f t="shared" si="6"/>
        <v>432.25</v>
      </c>
      <c r="S11" s="79">
        <f t="shared" si="7"/>
        <v>486.5</v>
      </c>
      <c r="T11" s="79">
        <f t="shared" ref="T11:T25" si="8">($T$3*M11*0.7)+(($T$3+M11)*6*0.25)+(($T$3*M11*0.7)+(($T$3+M11)*6*0.25))*0.25+(($T$3*M11*0.7)+(($T$3+M11)*6*0.25)+(($T$3*M11*0.7)+(($T$3+M11)*6*0.25))*0.25)*0.4</f>
        <v>540.75</v>
      </c>
      <c r="U11" s="79">
        <f>($U$3*M11*0.7)+(($U$3+M11)*6*0.25)+(($U$3*M11*0.7)+(($U$3+M11)*6*0.25))*0.25+(($U$3*M11*0.7)+(($U$3+M11)*6*0.25)+(($U$3*M11*0.7)+(($U$3+M11)*6*0.25))*0.25)*0.4</f>
        <v>595</v>
      </c>
      <c r="V11" s="83"/>
      <c r="W11" s="81"/>
    </row>
    <row r="12" spans="1:23" ht="16" x14ac:dyDescent="0.2">
      <c r="A12" s="26" t="s">
        <v>9</v>
      </c>
      <c r="B12" s="89">
        <v>235.2</v>
      </c>
      <c r="C12" s="82">
        <v>294.35000000000002</v>
      </c>
      <c r="D12" s="84">
        <v>353.5</v>
      </c>
      <c r="E12" s="84">
        <v>412.65</v>
      </c>
      <c r="F12" s="84">
        <v>471.8</v>
      </c>
      <c r="G12" s="84">
        <v>530.95000000000005</v>
      </c>
      <c r="H12" s="84">
        <v>590.1</v>
      </c>
      <c r="I12" s="84">
        <v>649.25</v>
      </c>
      <c r="J12" s="82">
        <v>708.4</v>
      </c>
      <c r="K12" s="81"/>
      <c r="M12" s="26">
        <f t="shared" si="1"/>
        <v>22</v>
      </c>
      <c r="N12" s="79">
        <f t="shared" si="2"/>
        <v>235.19999999999996</v>
      </c>
      <c r="O12" s="79">
        <f t="shared" si="3"/>
        <v>294.35000000000002</v>
      </c>
      <c r="P12" s="79">
        <f t="shared" si="4"/>
        <v>353.5</v>
      </c>
      <c r="Q12" s="79">
        <f t="shared" si="5"/>
        <v>412.65</v>
      </c>
      <c r="R12" s="79">
        <f t="shared" si="6"/>
        <v>471.8</v>
      </c>
      <c r="S12" s="79">
        <f t="shared" si="7"/>
        <v>530.95000000000005</v>
      </c>
      <c r="T12" s="79">
        <f t="shared" si="8"/>
        <v>590.1</v>
      </c>
      <c r="U12" s="79">
        <f t="shared" ref="U12:U25" si="9">($U$3*M12*0.7)+(($U$3+M12)*6*0.25)+(($U$3*M12*0.7)+(($U$3+M12)*6*0.25))*0.25+(($U$3*M12*0.7)+(($U$3+M12)*6*0.25)+(($U$3*M12*0.7)+(($U$3+M12)*6*0.25))*0.25)*0.4</f>
        <v>649.25</v>
      </c>
      <c r="V12" s="79">
        <f>($V$3*M12*0.7)+(($V$3+M12)*6*0.25)+(($V$3*M12*0.7)+(($V$3+M12)*6*0.25))*0.25+(($V$3*M12*0.7)+(($V$3+M12)*6*0.25)+(($V$3*M12*0.7)+(($V$3+M12)*6*0.25))*0.25)*0.4</f>
        <v>708.39999999999986</v>
      </c>
      <c r="W12" s="81"/>
    </row>
    <row r="13" spans="1:23" ht="16" x14ac:dyDescent="0.2">
      <c r="A13" s="26" t="s">
        <v>10</v>
      </c>
      <c r="B13" s="89">
        <v>255.15</v>
      </c>
      <c r="C13" s="82">
        <v>319.2</v>
      </c>
      <c r="D13" s="84">
        <v>383.25</v>
      </c>
      <c r="E13" s="84">
        <v>447.3</v>
      </c>
      <c r="F13" s="84">
        <v>511.35</v>
      </c>
      <c r="G13" s="84">
        <v>575.4</v>
      </c>
      <c r="H13" s="84">
        <v>639.45000000000005</v>
      </c>
      <c r="I13" s="84">
        <v>703.5</v>
      </c>
      <c r="J13" s="82">
        <v>767.55</v>
      </c>
      <c r="K13" s="85">
        <v>831.6</v>
      </c>
      <c r="M13" s="26">
        <f t="shared" si="1"/>
        <v>24</v>
      </c>
      <c r="N13" s="79">
        <f t="shared" si="2"/>
        <v>255.15</v>
      </c>
      <c r="O13" s="79">
        <f t="shared" si="3"/>
        <v>319.19999999999993</v>
      </c>
      <c r="P13" s="79">
        <f t="shared" si="4"/>
        <v>383.25</v>
      </c>
      <c r="Q13" s="79">
        <f t="shared" si="5"/>
        <v>447.3</v>
      </c>
      <c r="R13" s="79">
        <f t="shared" si="6"/>
        <v>511.35</v>
      </c>
      <c r="S13" s="79">
        <f t="shared" si="7"/>
        <v>575.39999999999986</v>
      </c>
      <c r="T13" s="79">
        <f t="shared" si="8"/>
        <v>639.45000000000005</v>
      </c>
      <c r="U13" s="79">
        <f t="shared" si="9"/>
        <v>703.5</v>
      </c>
      <c r="V13" s="79">
        <f t="shared" ref="V13:V25" si="10">($V$3*M13*0.7)+(($V$3+M13)*6*0.25)+(($V$3*M13*0.7)+(($V$3+M13)*6*0.25))*0.25+(($V$3*M13*0.7)+(($V$3+M13)*6*0.25)+(($V$3*M13*0.7)+(($V$3+M13)*6*0.25))*0.25)*0.4</f>
        <v>767.55</v>
      </c>
      <c r="W13" s="79">
        <f>($W$3*M13*0.7)+(($W$3+M13)*6*0.25)+(($W$3*M13*0.7)+(($W$3+M13)*6*0.25))*0.25+(($W$3*M13*0.7)+(($W$3+M13)*6*0.25)+(($W$3*M13*0.7)+(($W$3+M13)*6*0.25))*0.25)*0.4</f>
        <v>831.6</v>
      </c>
    </row>
    <row r="14" spans="1:23" ht="16" x14ac:dyDescent="0.2">
      <c r="A14" s="26" t="s">
        <v>11</v>
      </c>
      <c r="B14" s="89">
        <v>275.10000000000002</v>
      </c>
      <c r="C14" s="82">
        <v>344.05</v>
      </c>
      <c r="D14" s="84">
        <v>413</v>
      </c>
      <c r="E14" s="84">
        <v>481.95</v>
      </c>
      <c r="F14" s="84">
        <v>550.9</v>
      </c>
      <c r="G14" s="84">
        <v>619.85</v>
      </c>
      <c r="H14" s="84">
        <v>688.8</v>
      </c>
      <c r="I14" s="84">
        <v>757.75</v>
      </c>
      <c r="J14" s="82">
        <v>826.7</v>
      </c>
      <c r="K14" s="85">
        <v>895.65</v>
      </c>
      <c r="M14" s="26">
        <f t="shared" si="1"/>
        <v>26</v>
      </c>
      <c r="N14" s="79">
        <f t="shared" si="2"/>
        <v>275.10000000000002</v>
      </c>
      <c r="O14" s="79">
        <f t="shared" si="3"/>
        <v>344.05</v>
      </c>
      <c r="P14" s="79">
        <f t="shared" si="4"/>
        <v>413</v>
      </c>
      <c r="Q14" s="79">
        <f t="shared" si="5"/>
        <v>481.95000000000005</v>
      </c>
      <c r="R14" s="79">
        <f t="shared" si="6"/>
        <v>550.89999999999986</v>
      </c>
      <c r="S14" s="79">
        <f t="shared" si="7"/>
        <v>619.85</v>
      </c>
      <c r="T14" s="79">
        <f t="shared" si="8"/>
        <v>688.8</v>
      </c>
      <c r="U14" s="79">
        <f t="shared" si="9"/>
        <v>757.75</v>
      </c>
      <c r="V14" s="79">
        <f t="shared" si="10"/>
        <v>826.7</v>
      </c>
      <c r="W14" s="79">
        <f t="shared" ref="W14:W25" si="11">($W$3*M14*0.7)+(($W$3+M14)*6*0.25)+(($W$3*M14*0.7)+(($W$3+M14)*6*0.25))*0.25+(($W$3*M14*0.7)+(($W$3+M14)*6*0.25)+(($W$3*M14*0.7)+(($W$3+M14)*6*0.25))*0.25)*0.4</f>
        <v>895.65</v>
      </c>
    </row>
    <row r="15" spans="1:23" ht="16" x14ac:dyDescent="0.2">
      <c r="A15" s="26" t="s">
        <v>12</v>
      </c>
      <c r="B15" s="89">
        <v>295.05</v>
      </c>
      <c r="C15" s="82">
        <v>368.9</v>
      </c>
      <c r="D15" s="84">
        <v>442.75</v>
      </c>
      <c r="E15" s="84">
        <v>516.6</v>
      </c>
      <c r="F15" s="84">
        <v>590.45000000000005</v>
      </c>
      <c r="G15" s="84">
        <v>664.3</v>
      </c>
      <c r="H15" s="84">
        <v>738.15</v>
      </c>
      <c r="I15" s="84">
        <v>812</v>
      </c>
      <c r="J15" s="82">
        <v>885.85</v>
      </c>
      <c r="K15" s="85">
        <v>959.7</v>
      </c>
      <c r="M15" s="26">
        <f t="shared" si="1"/>
        <v>28</v>
      </c>
      <c r="N15" s="79">
        <f t="shared" si="2"/>
        <v>295.05</v>
      </c>
      <c r="O15" s="79">
        <f t="shared" si="3"/>
        <v>368.9</v>
      </c>
      <c r="P15" s="79">
        <f t="shared" si="4"/>
        <v>442.75</v>
      </c>
      <c r="Q15" s="79">
        <f t="shared" si="5"/>
        <v>516.6</v>
      </c>
      <c r="R15" s="79">
        <f t="shared" si="6"/>
        <v>590.45000000000005</v>
      </c>
      <c r="S15" s="79">
        <f t="shared" si="7"/>
        <v>664.3</v>
      </c>
      <c r="T15" s="79">
        <f t="shared" si="8"/>
        <v>738.15</v>
      </c>
      <c r="U15" s="79">
        <f t="shared" si="9"/>
        <v>812</v>
      </c>
      <c r="V15" s="79">
        <f t="shared" si="10"/>
        <v>885.85</v>
      </c>
      <c r="W15" s="79">
        <f t="shared" si="11"/>
        <v>959.7</v>
      </c>
    </row>
    <row r="16" spans="1:23" ht="16" x14ac:dyDescent="0.2">
      <c r="A16" s="26" t="s">
        <v>13</v>
      </c>
      <c r="B16" s="89">
        <v>315</v>
      </c>
      <c r="C16" s="82">
        <v>393.75</v>
      </c>
      <c r="D16" s="84">
        <v>472.5</v>
      </c>
      <c r="E16" s="84">
        <v>551.25</v>
      </c>
      <c r="F16" s="84">
        <v>630</v>
      </c>
      <c r="G16" s="84">
        <v>708.75</v>
      </c>
      <c r="H16" s="84">
        <v>787.5</v>
      </c>
      <c r="I16" s="84">
        <v>866.25</v>
      </c>
      <c r="J16" s="82">
        <v>945</v>
      </c>
      <c r="K16" s="85">
        <v>1023.75</v>
      </c>
      <c r="M16" s="26">
        <f t="shared" si="1"/>
        <v>30</v>
      </c>
      <c r="N16" s="79">
        <f t="shared" si="2"/>
        <v>315</v>
      </c>
      <c r="O16" s="79">
        <f t="shared" si="3"/>
        <v>393.75</v>
      </c>
      <c r="P16" s="79">
        <f t="shared" si="4"/>
        <v>472.5</v>
      </c>
      <c r="Q16" s="79">
        <f t="shared" si="5"/>
        <v>551.25</v>
      </c>
      <c r="R16" s="79">
        <f t="shared" si="6"/>
        <v>630</v>
      </c>
      <c r="S16" s="79">
        <f t="shared" si="7"/>
        <v>708.75</v>
      </c>
      <c r="T16" s="79">
        <f t="shared" si="8"/>
        <v>787.5</v>
      </c>
      <c r="U16" s="79">
        <f t="shared" si="9"/>
        <v>866.25</v>
      </c>
      <c r="V16" s="79">
        <f t="shared" si="10"/>
        <v>945</v>
      </c>
      <c r="W16" s="79">
        <f t="shared" si="11"/>
        <v>1023.75</v>
      </c>
    </row>
    <row r="17" spans="1:23" ht="16" x14ac:dyDescent="0.2">
      <c r="A17" s="26" t="s">
        <v>14</v>
      </c>
      <c r="B17" s="89">
        <v>334.95</v>
      </c>
      <c r="C17" s="82">
        <v>418.6</v>
      </c>
      <c r="D17" s="84">
        <v>502.25</v>
      </c>
      <c r="E17" s="84">
        <v>585.9</v>
      </c>
      <c r="F17" s="84">
        <v>669.55</v>
      </c>
      <c r="G17" s="84">
        <v>753.2</v>
      </c>
      <c r="H17" s="84">
        <v>836.85</v>
      </c>
      <c r="I17" s="84">
        <v>920.5</v>
      </c>
      <c r="J17" s="82">
        <v>1004.15</v>
      </c>
      <c r="K17" s="85">
        <v>1087.8</v>
      </c>
      <c r="M17" s="26">
        <f t="shared" si="1"/>
        <v>32</v>
      </c>
      <c r="N17" s="79">
        <f t="shared" si="2"/>
        <v>334.94999999999993</v>
      </c>
      <c r="O17" s="79">
        <f t="shared" si="3"/>
        <v>418.6</v>
      </c>
      <c r="P17" s="79">
        <f t="shared" si="4"/>
        <v>502.25</v>
      </c>
      <c r="Q17" s="79">
        <f t="shared" si="5"/>
        <v>585.89999999999986</v>
      </c>
      <c r="R17" s="79">
        <f t="shared" si="6"/>
        <v>669.55</v>
      </c>
      <c r="S17" s="79">
        <f t="shared" si="7"/>
        <v>753.2</v>
      </c>
      <c r="T17" s="79">
        <f t="shared" si="8"/>
        <v>836.85</v>
      </c>
      <c r="U17" s="79">
        <f t="shared" si="9"/>
        <v>920.5</v>
      </c>
      <c r="V17" s="79">
        <f t="shared" si="10"/>
        <v>1004.1500000000001</v>
      </c>
      <c r="W17" s="79">
        <f t="shared" si="11"/>
        <v>1087.7999999999997</v>
      </c>
    </row>
    <row r="18" spans="1:23" ht="16" x14ac:dyDescent="0.2">
      <c r="A18" s="26" t="s">
        <v>15</v>
      </c>
      <c r="B18" s="89">
        <v>354.9</v>
      </c>
      <c r="C18" s="82">
        <v>443.45</v>
      </c>
      <c r="D18" s="84">
        <v>532</v>
      </c>
      <c r="E18" s="84">
        <v>620.54999999999995</v>
      </c>
      <c r="F18" s="84">
        <v>709.1</v>
      </c>
      <c r="G18" s="84">
        <v>797.65</v>
      </c>
      <c r="H18" s="84">
        <v>886.2</v>
      </c>
      <c r="I18" s="84">
        <v>974.75</v>
      </c>
      <c r="J18" s="82">
        <v>1063.3</v>
      </c>
      <c r="K18" s="85">
        <v>1151.8499999999999</v>
      </c>
      <c r="M18" s="26">
        <f t="shared" si="1"/>
        <v>34</v>
      </c>
      <c r="N18" s="79">
        <f t="shared" si="2"/>
        <v>354.9</v>
      </c>
      <c r="O18" s="79">
        <f t="shared" si="3"/>
        <v>443.45</v>
      </c>
      <c r="P18" s="79">
        <f t="shared" si="4"/>
        <v>532</v>
      </c>
      <c r="Q18" s="79">
        <f t="shared" si="5"/>
        <v>620.54999999999995</v>
      </c>
      <c r="R18" s="79">
        <f t="shared" si="6"/>
        <v>709.1</v>
      </c>
      <c r="S18" s="79">
        <f t="shared" si="7"/>
        <v>797.65</v>
      </c>
      <c r="T18" s="79">
        <f t="shared" si="8"/>
        <v>886.2</v>
      </c>
      <c r="U18" s="79">
        <f t="shared" si="9"/>
        <v>974.75</v>
      </c>
      <c r="V18" s="79">
        <f t="shared" si="10"/>
        <v>1063.3</v>
      </c>
      <c r="W18" s="79">
        <f t="shared" si="11"/>
        <v>1151.8499999999999</v>
      </c>
    </row>
    <row r="19" spans="1:23" ht="16" x14ac:dyDescent="0.2">
      <c r="A19" s="26" t="s">
        <v>16</v>
      </c>
      <c r="B19" s="89">
        <v>374.85</v>
      </c>
      <c r="C19" s="82">
        <v>468.3</v>
      </c>
      <c r="D19" s="84">
        <v>561.75</v>
      </c>
      <c r="E19" s="84">
        <v>655.20000000000005</v>
      </c>
      <c r="F19" s="84">
        <v>748.65</v>
      </c>
      <c r="G19" s="84">
        <v>842.1</v>
      </c>
      <c r="H19" s="84">
        <v>935.55</v>
      </c>
      <c r="I19" s="84">
        <v>1029</v>
      </c>
      <c r="J19" s="82">
        <v>1122.45</v>
      </c>
      <c r="K19" s="85">
        <v>1215.9000000000001</v>
      </c>
      <c r="M19" s="26">
        <f t="shared" si="1"/>
        <v>36</v>
      </c>
      <c r="N19" s="79">
        <f t="shared" si="2"/>
        <v>374.85</v>
      </c>
      <c r="O19" s="79">
        <f t="shared" si="3"/>
        <v>468.3</v>
      </c>
      <c r="P19" s="79">
        <f t="shared" si="4"/>
        <v>561.75</v>
      </c>
      <c r="Q19" s="79">
        <f t="shared" si="5"/>
        <v>655.20000000000005</v>
      </c>
      <c r="R19" s="79">
        <f t="shared" si="6"/>
        <v>748.65</v>
      </c>
      <c r="S19" s="79">
        <f t="shared" si="7"/>
        <v>842.1</v>
      </c>
      <c r="T19" s="79">
        <f t="shared" si="8"/>
        <v>935.54999999999984</v>
      </c>
      <c r="U19" s="79">
        <f t="shared" si="9"/>
        <v>1029</v>
      </c>
      <c r="V19" s="79">
        <f t="shared" si="10"/>
        <v>1122.45</v>
      </c>
      <c r="W19" s="79">
        <f t="shared" si="11"/>
        <v>1215.9000000000001</v>
      </c>
    </row>
    <row r="20" spans="1:23" ht="16" x14ac:dyDescent="0.2">
      <c r="A20" s="26" t="s">
        <v>17</v>
      </c>
      <c r="B20" s="89">
        <v>394.8</v>
      </c>
      <c r="C20" s="82">
        <v>493.15</v>
      </c>
      <c r="D20" s="84">
        <v>591.5</v>
      </c>
      <c r="E20" s="84">
        <v>689.85</v>
      </c>
      <c r="F20" s="84">
        <v>788.2</v>
      </c>
      <c r="G20" s="84">
        <v>886.55</v>
      </c>
      <c r="H20" s="84">
        <v>984.9</v>
      </c>
      <c r="I20" s="84">
        <v>1083.25</v>
      </c>
      <c r="J20" s="82">
        <v>1181.5999999999999</v>
      </c>
      <c r="K20" s="85">
        <v>1279.95</v>
      </c>
      <c r="M20" s="26">
        <f t="shared" si="1"/>
        <v>38</v>
      </c>
      <c r="N20" s="79">
        <f t="shared" si="2"/>
        <v>394.8</v>
      </c>
      <c r="O20" s="79">
        <f t="shared" si="3"/>
        <v>493.14999999999992</v>
      </c>
      <c r="P20" s="79">
        <f t="shared" si="4"/>
        <v>591.5</v>
      </c>
      <c r="Q20" s="79">
        <f t="shared" si="5"/>
        <v>689.85</v>
      </c>
      <c r="R20" s="79">
        <f t="shared" si="6"/>
        <v>788.2</v>
      </c>
      <c r="S20" s="79">
        <f t="shared" si="7"/>
        <v>886.55</v>
      </c>
      <c r="T20" s="79">
        <f t="shared" si="8"/>
        <v>984.90000000000009</v>
      </c>
      <c r="U20" s="79">
        <f t="shared" si="9"/>
        <v>1083.25</v>
      </c>
      <c r="V20" s="79">
        <f t="shared" si="10"/>
        <v>1181.5999999999999</v>
      </c>
      <c r="W20" s="79">
        <f t="shared" si="11"/>
        <v>1279.95</v>
      </c>
    </row>
    <row r="21" spans="1:23" ht="16" x14ac:dyDescent="0.2">
      <c r="A21" s="26" t="s">
        <v>18</v>
      </c>
      <c r="B21" s="89">
        <v>414.75</v>
      </c>
      <c r="C21" s="82">
        <v>518</v>
      </c>
      <c r="D21" s="84">
        <v>621.25</v>
      </c>
      <c r="E21" s="84">
        <v>724.5</v>
      </c>
      <c r="F21" s="84">
        <v>827.75</v>
      </c>
      <c r="G21" s="84">
        <v>931</v>
      </c>
      <c r="H21" s="84">
        <v>1034.25</v>
      </c>
      <c r="I21" s="84">
        <v>1137.5</v>
      </c>
      <c r="J21" s="82">
        <v>1240.75</v>
      </c>
      <c r="K21" s="85">
        <v>1344</v>
      </c>
      <c r="M21" s="26">
        <f t="shared" si="1"/>
        <v>40</v>
      </c>
      <c r="N21" s="79">
        <f t="shared" si="2"/>
        <v>414.75</v>
      </c>
      <c r="O21" s="79">
        <f t="shared" si="3"/>
        <v>518</v>
      </c>
      <c r="P21" s="79">
        <f t="shared" si="4"/>
        <v>621.25</v>
      </c>
      <c r="Q21" s="79">
        <f t="shared" si="5"/>
        <v>724.5</v>
      </c>
      <c r="R21" s="79">
        <f t="shared" si="6"/>
        <v>827.75</v>
      </c>
      <c r="S21" s="79">
        <f t="shared" si="7"/>
        <v>931</v>
      </c>
      <c r="T21" s="79">
        <f t="shared" si="8"/>
        <v>1034.25</v>
      </c>
      <c r="U21" s="79">
        <f t="shared" si="9"/>
        <v>1137.5</v>
      </c>
      <c r="V21" s="79">
        <f t="shared" si="10"/>
        <v>1240.75</v>
      </c>
      <c r="W21" s="79">
        <f t="shared" si="11"/>
        <v>1344</v>
      </c>
    </row>
    <row r="22" spans="1:23" ht="16" x14ac:dyDescent="0.2">
      <c r="A22" s="26" t="s">
        <v>19</v>
      </c>
      <c r="B22" s="89">
        <v>434.7</v>
      </c>
      <c r="C22" s="82">
        <v>542.85</v>
      </c>
      <c r="D22" s="84">
        <v>651</v>
      </c>
      <c r="E22" s="84">
        <v>759.15</v>
      </c>
      <c r="F22" s="84">
        <v>867.3</v>
      </c>
      <c r="G22" s="84">
        <v>975.45</v>
      </c>
      <c r="H22" s="84">
        <v>1083.5999999999999</v>
      </c>
      <c r="I22" s="84">
        <v>1191.75</v>
      </c>
      <c r="J22" s="82">
        <v>1299.9000000000001</v>
      </c>
      <c r="K22" s="85">
        <v>1408.05</v>
      </c>
      <c r="M22" s="26">
        <f t="shared" si="1"/>
        <v>42</v>
      </c>
      <c r="N22" s="79">
        <f t="shared" si="2"/>
        <v>434.7</v>
      </c>
      <c r="O22" s="79">
        <f t="shared" si="3"/>
        <v>542.85</v>
      </c>
      <c r="P22" s="79">
        <f t="shared" si="4"/>
        <v>651</v>
      </c>
      <c r="Q22" s="79">
        <f t="shared" si="5"/>
        <v>759.15</v>
      </c>
      <c r="R22" s="79">
        <f t="shared" si="6"/>
        <v>867.3</v>
      </c>
      <c r="S22" s="79">
        <f t="shared" si="7"/>
        <v>975.45</v>
      </c>
      <c r="T22" s="79">
        <f t="shared" si="8"/>
        <v>1083.5999999999999</v>
      </c>
      <c r="U22" s="79">
        <f t="shared" si="9"/>
        <v>1191.75</v>
      </c>
      <c r="V22" s="79">
        <f t="shared" si="10"/>
        <v>1299.9000000000001</v>
      </c>
      <c r="W22" s="79">
        <f t="shared" si="11"/>
        <v>1408.0499999999997</v>
      </c>
    </row>
    <row r="23" spans="1:23" ht="16" x14ac:dyDescent="0.2">
      <c r="A23" s="26" t="s">
        <v>20</v>
      </c>
      <c r="B23" s="89">
        <v>454.65</v>
      </c>
      <c r="C23" s="82">
        <v>567.70000000000005</v>
      </c>
      <c r="D23" s="84">
        <v>680.75</v>
      </c>
      <c r="E23" s="84">
        <v>793.8</v>
      </c>
      <c r="F23" s="84">
        <v>906.85</v>
      </c>
      <c r="G23" s="84">
        <v>1019.9</v>
      </c>
      <c r="H23" s="84">
        <v>1132.95</v>
      </c>
      <c r="I23" s="84">
        <v>1246</v>
      </c>
      <c r="J23" s="82">
        <v>1359.05</v>
      </c>
      <c r="K23" s="85">
        <v>1472.1</v>
      </c>
      <c r="M23" s="26">
        <f t="shared" si="1"/>
        <v>44</v>
      </c>
      <c r="N23" s="79">
        <f t="shared" si="2"/>
        <v>454.64999999999992</v>
      </c>
      <c r="O23" s="79">
        <f t="shared" si="3"/>
        <v>567.70000000000005</v>
      </c>
      <c r="P23" s="79">
        <f t="shared" si="4"/>
        <v>680.75</v>
      </c>
      <c r="Q23" s="79">
        <f t="shared" si="5"/>
        <v>793.8</v>
      </c>
      <c r="R23" s="79">
        <f t="shared" si="6"/>
        <v>906.85</v>
      </c>
      <c r="S23" s="79">
        <f t="shared" si="7"/>
        <v>1019.9000000000001</v>
      </c>
      <c r="T23" s="79">
        <f t="shared" si="8"/>
        <v>1132.95</v>
      </c>
      <c r="U23" s="79">
        <f t="shared" si="9"/>
        <v>1246</v>
      </c>
      <c r="V23" s="79">
        <f t="shared" si="10"/>
        <v>1359.0499999999997</v>
      </c>
      <c r="W23" s="79">
        <f t="shared" si="11"/>
        <v>1472.1</v>
      </c>
    </row>
    <row r="24" spans="1:23" ht="16" x14ac:dyDescent="0.2">
      <c r="A24" s="26" t="s">
        <v>21</v>
      </c>
      <c r="B24" s="89">
        <v>474.6</v>
      </c>
      <c r="C24" s="82">
        <v>592.54999999999995</v>
      </c>
      <c r="D24" s="84">
        <v>710.5</v>
      </c>
      <c r="E24" s="84">
        <v>828.45</v>
      </c>
      <c r="F24" s="84">
        <v>946.4</v>
      </c>
      <c r="G24" s="84">
        <v>1064.3499999999999</v>
      </c>
      <c r="H24" s="84">
        <v>1182.3</v>
      </c>
      <c r="I24" s="84">
        <v>1300.25</v>
      </c>
      <c r="J24" s="82">
        <v>1418.2</v>
      </c>
      <c r="K24" s="85">
        <v>1536.15</v>
      </c>
      <c r="M24" s="26">
        <f t="shared" si="1"/>
        <v>46</v>
      </c>
      <c r="N24" s="79">
        <f t="shared" si="2"/>
        <v>474.6</v>
      </c>
      <c r="O24" s="79">
        <f t="shared" si="3"/>
        <v>592.54999999999995</v>
      </c>
      <c r="P24" s="79">
        <f t="shared" si="4"/>
        <v>710.5</v>
      </c>
      <c r="Q24" s="79">
        <f t="shared" si="5"/>
        <v>828.45</v>
      </c>
      <c r="R24" s="79">
        <f t="shared" si="6"/>
        <v>946.40000000000009</v>
      </c>
      <c r="S24" s="79">
        <f t="shared" si="7"/>
        <v>1064.3499999999999</v>
      </c>
      <c r="T24" s="79">
        <f t="shared" si="8"/>
        <v>1182.2999999999997</v>
      </c>
      <c r="U24" s="79">
        <f t="shared" si="9"/>
        <v>1300.25</v>
      </c>
      <c r="V24" s="79">
        <f t="shared" si="10"/>
        <v>1418.2</v>
      </c>
      <c r="W24" s="79">
        <f t="shared" si="11"/>
        <v>1536.15</v>
      </c>
    </row>
    <row r="25" spans="1:23" ht="17" thickBot="1" x14ac:dyDescent="0.25">
      <c r="A25" s="27" t="s">
        <v>22</v>
      </c>
      <c r="B25" s="90">
        <v>494.55</v>
      </c>
      <c r="C25" s="86">
        <v>617.4</v>
      </c>
      <c r="D25" s="87">
        <v>740.25</v>
      </c>
      <c r="E25" s="87">
        <v>863.1</v>
      </c>
      <c r="F25" s="87">
        <v>985.95</v>
      </c>
      <c r="G25" s="87">
        <v>1108.8</v>
      </c>
      <c r="H25" s="87">
        <v>1231.6500000000001</v>
      </c>
      <c r="I25" s="87">
        <v>1354.5</v>
      </c>
      <c r="J25" s="86">
        <v>1477.35</v>
      </c>
      <c r="K25" s="88">
        <v>1600.2</v>
      </c>
      <c r="M25" s="26">
        <f>M24+2</f>
        <v>48</v>
      </c>
      <c r="N25" s="79">
        <f t="shared" si="2"/>
        <v>494.55</v>
      </c>
      <c r="O25" s="79">
        <f t="shared" si="3"/>
        <v>617.39999999999986</v>
      </c>
      <c r="P25" s="79">
        <f t="shared" si="4"/>
        <v>740.25</v>
      </c>
      <c r="Q25" s="79">
        <f t="shared" si="5"/>
        <v>863.1</v>
      </c>
      <c r="R25" s="79">
        <f t="shared" si="6"/>
        <v>985.95</v>
      </c>
      <c r="S25" s="79">
        <f t="shared" si="7"/>
        <v>1108.7999999999997</v>
      </c>
      <c r="T25" s="79">
        <f t="shared" si="8"/>
        <v>1231.6500000000001</v>
      </c>
      <c r="U25" s="79">
        <f t="shared" si="9"/>
        <v>1354.5</v>
      </c>
      <c r="V25" s="79">
        <f t="shared" si="10"/>
        <v>1477.35</v>
      </c>
      <c r="W25" s="79">
        <f t="shared" si="11"/>
        <v>1600.2</v>
      </c>
    </row>
    <row r="26" spans="1:23" x14ac:dyDescent="0.15">
      <c r="F26" s="1"/>
    </row>
    <row r="27" spans="1:23" x14ac:dyDescent="0.15">
      <c r="A27" s="8" t="s">
        <v>23</v>
      </c>
      <c r="B27" t="s">
        <v>24</v>
      </c>
    </row>
    <row r="28" spans="1:23" x14ac:dyDescent="0.15">
      <c r="A28" s="7"/>
      <c r="B28" s="7" t="s">
        <v>25</v>
      </c>
    </row>
  </sheetData>
  <phoneticPr fontId="1" type="noConversion"/>
  <pageMargins left="0.74803149606299213" right="0.35433070866141736" top="2.1653543307086616" bottom="0.98425196850393704" header="0.51181102362204722" footer="0.51181102362204722"/>
  <pageSetup paperSize="9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F1246-FCDB-044E-B525-37FCAAC32B92}">
  <dimension ref="A1:CF167"/>
  <sheetViews>
    <sheetView zoomScale="90" zoomScaleNormal="90" workbookViewId="0">
      <selection activeCell="BO8" sqref="BO8"/>
    </sheetView>
  </sheetViews>
  <sheetFormatPr baseColWidth="10" defaultColWidth="7.1640625" defaultRowHeight="12" x14ac:dyDescent="0.15"/>
  <cols>
    <col min="1" max="2" width="7.1640625" style="129" customWidth="1"/>
    <col min="3" max="21" width="6.83203125" style="129" customWidth="1"/>
    <col min="22" max="22" width="7.1640625" style="154" customWidth="1"/>
    <col min="23" max="16384" width="7.1640625" style="129"/>
  </cols>
  <sheetData>
    <row r="1" spans="1:84" x14ac:dyDescent="0.15">
      <c r="X1" s="170"/>
      <c r="AH1" s="170"/>
      <c r="AS1" s="170"/>
      <c r="BC1" s="170"/>
    </row>
    <row r="2" spans="1:84" x14ac:dyDescent="0.15">
      <c r="X2" s="170"/>
      <c r="AH2" s="170"/>
      <c r="AS2" s="170"/>
      <c r="BC2" s="170"/>
    </row>
    <row r="3" spans="1:84" ht="27" customHeight="1" x14ac:dyDescent="0.15">
      <c r="E3" s="179" t="s">
        <v>149</v>
      </c>
      <c r="X3" s="170"/>
      <c r="AH3" s="170"/>
      <c r="AS3" s="170"/>
      <c r="BC3" s="170"/>
    </row>
    <row r="4" spans="1:84" x14ac:dyDescent="0.15">
      <c r="A4" s="154"/>
      <c r="B4" s="154"/>
      <c r="C4" s="154"/>
      <c r="D4" s="154"/>
      <c r="E4" s="154"/>
      <c r="F4" s="154"/>
      <c r="X4" s="170"/>
      <c r="AH4" s="170"/>
      <c r="AS4" s="170"/>
      <c r="BC4" s="170"/>
    </row>
    <row r="5" spans="1:84" ht="13" thickBot="1" x14ac:dyDescent="0.2">
      <c r="X5" s="170"/>
      <c r="AH5" s="170"/>
      <c r="AS5" s="170"/>
      <c r="BC5" s="170"/>
    </row>
    <row r="6" spans="1:84" x14ac:dyDescent="0.15">
      <c r="A6" s="591" t="s">
        <v>29</v>
      </c>
      <c r="B6" s="592"/>
      <c r="C6" s="124">
        <v>150</v>
      </c>
      <c r="D6" s="132">
        <v>200</v>
      </c>
      <c r="E6" s="132">
        <v>250</v>
      </c>
      <c r="F6" s="125">
        <v>300</v>
      </c>
      <c r="G6" s="124">
        <v>350</v>
      </c>
      <c r="H6" s="132">
        <v>400</v>
      </c>
      <c r="I6" s="132">
        <v>450</v>
      </c>
      <c r="J6" s="132">
        <v>500</v>
      </c>
      <c r="K6" s="132">
        <v>550</v>
      </c>
      <c r="L6" s="125">
        <v>600</v>
      </c>
      <c r="M6" s="124">
        <v>650</v>
      </c>
      <c r="N6" s="132">
        <v>700</v>
      </c>
      <c r="O6" s="132">
        <v>750</v>
      </c>
      <c r="P6" s="132">
        <v>800</v>
      </c>
      <c r="Q6" s="132">
        <v>850</v>
      </c>
      <c r="R6" s="125">
        <v>900</v>
      </c>
      <c r="S6" s="124">
        <v>950</v>
      </c>
      <c r="T6" s="125">
        <v>1000</v>
      </c>
      <c r="U6" s="135"/>
      <c r="V6" s="133"/>
      <c r="W6" s="591" t="s">
        <v>0</v>
      </c>
      <c r="X6" s="592"/>
      <c r="Y6" s="124">
        <v>150</v>
      </c>
      <c r="Z6" s="132">
        <v>200</v>
      </c>
      <c r="AA6" s="132">
        <v>250</v>
      </c>
      <c r="AB6" s="125">
        <v>300</v>
      </c>
      <c r="AC6" s="124">
        <v>350</v>
      </c>
      <c r="AD6" s="132">
        <v>400</v>
      </c>
      <c r="AE6" s="132">
        <v>450</v>
      </c>
      <c r="AF6" s="132">
        <v>500</v>
      </c>
      <c r="AG6" s="132">
        <v>550</v>
      </c>
      <c r="AH6" s="125">
        <v>600</v>
      </c>
      <c r="AI6" s="124">
        <v>650</v>
      </c>
      <c r="AJ6" s="132">
        <v>700</v>
      </c>
      <c r="AK6" s="132">
        <v>750</v>
      </c>
      <c r="AL6" s="132">
        <v>800</v>
      </c>
      <c r="AM6" s="132">
        <v>850</v>
      </c>
      <c r="AN6" s="125">
        <v>900</v>
      </c>
      <c r="AO6" s="198">
        <v>950</v>
      </c>
      <c r="AP6" s="125">
        <v>1000</v>
      </c>
      <c r="AR6" s="595" t="s">
        <v>0</v>
      </c>
      <c r="AS6" s="595"/>
      <c r="AT6" s="126">
        <v>150</v>
      </c>
      <c r="AU6" s="126">
        <v>200</v>
      </c>
      <c r="AV6" s="126">
        <v>250</v>
      </c>
      <c r="AW6" s="126">
        <v>300</v>
      </c>
      <c r="AX6" s="126">
        <v>350</v>
      </c>
      <c r="AY6" s="126">
        <v>400</v>
      </c>
      <c r="AZ6" s="126">
        <v>450</v>
      </c>
      <c r="BA6" s="126">
        <v>500</v>
      </c>
      <c r="BB6" s="126">
        <v>550</v>
      </c>
      <c r="BC6" s="126">
        <v>600</v>
      </c>
      <c r="BD6" s="126">
        <v>650</v>
      </c>
      <c r="BE6" s="126">
        <v>700</v>
      </c>
      <c r="BF6" s="126">
        <v>750</v>
      </c>
      <c r="BG6" s="126">
        <v>800</v>
      </c>
      <c r="BH6" s="126">
        <v>850</v>
      </c>
      <c r="BI6" s="126">
        <v>900</v>
      </c>
      <c r="BJ6" s="126">
        <v>950</v>
      </c>
      <c r="BK6" s="126">
        <v>1000</v>
      </c>
      <c r="BM6" s="591" t="s">
        <v>29</v>
      </c>
      <c r="BN6" s="592"/>
      <c r="BO6" s="124">
        <v>150</v>
      </c>
      <c r="BP6" s="132">
        <v>200</v>
      </c>
      <c r="BQ6" s="132">
        <v>250</v>
      </c>
      <c r="BR6" s="125">
        <v>300</v>
      </c>
      <c r="BS6" s="124">
        <v>350</v>
      </c>
      <c r="BT6" s="132">
        <v>400</v>
      </c>
      <c r="BU6" s="132">
        <v>450</v>
      </c>
      <c r="BV6" s="132">
        <v>500</v>
      </c>
      <c r="BW6" s="132">
        <v>550</v>
      </c>
      <c r="BX6" s="125">
        <v>600</v>
      </c>
      <c r="BY6" s="124">
        <v>650</v>
      </c>
      <c r="BZ6" s="132">
        <v>700</v>
      </c>
      <c r="CA6" s="132">
        <v>750</v>
      </c>
      <c r="CB6" s="132">
        <v>800</v>
      </c>
      <c r="CC6" s="132">
        <v>850</v>
      </c>
      <c r="CD6" s="125">
        <v>900</v>
      </c>
      <c r="CE6" s="124">
        <v>950</v>
      </c>
      <c r="CF6" s="125">
        <v>1000</v>
      </c>
    </row>
    <row r="7" spans="1:84" ht="13" thickBot="1" x14ac:dyDescent="0.2">
      <c r="A7" s="593"/>
      <c r="B7" s="594"/>
      <c r="C7" s="127" t="s">
        <v>1</v>
      </c>
      <c r="D7" s="134" t="s">
        <v>2</v>
      </c>
      <c r="E7" s="134" t="s">
        <v>3</v>
      </c>
      <c r="F7" s="128" t="s">
        <v>4</v>
      </c>
      <c r="G7" s="127" t="s">
        <v>5</v>
      </c>
      <c r="H7" s="134" t="s">
        <v>6</v>
      </c>
      <c r="I7" s="134" t="s">
        <v>7</v>
      </c>
      <c r="J7" s="134" t="s">
        <v>8</v>
      </c>
      <c r="K7" s="134" t="s">
        <v>9</v>
      </c>
      <c r="L7" s="128" t="s">
        <v>10</v>
      </c>
      <c r="M7" s="127" t="s">
        <v>11</v>
      </c>
      <c r="N7" s="134" t="s">
        <v>12</v>
      </c>
      <c r="O7" s="134" t="s">
        <v>13</v>
      </c>
      <c r="P7" s="134" t="s">
        <v>14</v>
      </c>
      <c r="Q7" s="134" t="s">
        <v>15</v>
      </c>
      <c r="R7" s="128" t="s">
        <v>16</v>
      </c>
      <c r="S7" s="127" t="s">
        <v>17</v>
      </c>
      <c r="T7" s="128" t="s">
        <v>18</v>
      </c>
      <c r="U7" s="135"/>
      <c r="V7" s="133"/>
      <c r="W7" s="593"/>
      <c r="X7" s="594"/>
      <c r="Y7" s="127" t="s">
        <v>1</v>
      </c>
      <c r="Z7" s="134" t="s">
        <v>2</v>
      </c>
      <c r="AA7" s="134" t="s">
        <v>3</v>
      </c>
      <c r="AB7" s="128" t="s">
        <v>4</v>
      </c>
      <c r="AC7" s="127" t="s">
        <v>5</v>
      </c>
      <c r="AD7" s="134" t="s">
        <v>6</v>
      </c>
      <c r="AE7" s="134" t="s">
        <v>7</v>
      </c>
      <c r="AF7" s="134" t="s">
        <v>8</v>
      </c>
      <c r="AG7" s="134" t="s">
        <v>9</v>
      </c>
      <c r="AH7" s="128" t="s">
        <v>10</v>
      </c>
      <c r="AI7" s="127" t="s">
        <v>11</v>
      </c>
      <c r="AJ7" s="134" t="s">
        <v>12</v>
      </c>
      <c r="AK7" s="134" t="s">
        <v>13</v>
      </c>
      <c r="AL7" s="134" t="s">
        <v>14</v>
      </c>
      <c r="AM7" s="134" t="s">
        <v>15</v>
      </c>
      <c r="AN7" s="128" t="s">
        <v>16</v>
      </c>
      <c r="AO7" s="199" t="s">
        <v>17</v>
      </c>
      <c r="AP7" s="128" t="s">
        <v>18</v>
      </c>
      <c r="AQ7" s="135"/>
      <c r="AR7" s="595"/>
      <c r="AS7" s="595"/>
      <c r="AT7" s="126" t="s">
        <v>1</v>
      </c>
      <c r="AU7" s="126" t="s">
        <v>2</v>
      </c>
      <c r="AV7" s="126" t="s">
        <v>3</v>
      </c>
      <c r="AW7" s="126" t="s">
        <v>4</v>
      </c>
      <c r="AX7" s="126" t="s">
        <v>5</v>
      </c>
      <c r="AY7" s="126" t="s">
        <v>6</v>
      </c>
      <c r="AZ7" s="126" t="s">
        <v>7</v>
      </c>
      <c r="BA7" s="126" t="s">
        <v>8</v>
      </c>
      <c r="BB7" s="126" t="s">
        <v>9</v>
      </c>
      <c r="BC7" s="126" t="s">
        <v>10</v>
      </c>
      <c r="BD7" s="126" t="s">
        <v>11</v>
      </c>
      <c r="BE7" s="126" t="s">
        <v>12</v>
      </c>
      <c r="BF7" s="126" t="s">
        <v>13</v>
      </c>
      <c r="BG7" s="126" t="s">
        <v>14</v>
      </c>
      <c r="BH7" s="126" t="s">
        <v>15</v>
      </c>
      <c r="BI7" s="126" t="s">
        <v>16</v>
      </c>
      <c r="BJ7" s="126" t="s">
        <v>17</v>
      </c>
      <c r="BK7" s="126" t="s">
        <v>18</v>
      </c>
      <c r="BL7" s="135"/>
      <c r="BM7" s="593"/>
      <c r="BN7" s="594"/>
      <c r="BO7" s="127" t="s">
        <v>1</v>
      </c>
      <c r="BP7" s="134" t="s">
        <v>2</v>
      </c>
      <c r="BQ7" s="134" t="s">
        <v>3</v>
      </c>
      <c r="BR7" s="128" t="s">
        <v>4</v>
      </c>
      <c r="BS7" s="127" t="s">
        <v>5</v>
      </c>
      <c r="BT7" s="134" t="s">
        <v>6</v>
      </c>
      <c r="BU7" s="134" t="s">
        <v>7</v>
      </c>
      <c r="BV7" s="134" t="s">
        <v>8</v>
      </c>
      <c r="BW7" s="134" t="s">
        <v>9</v>
      </c>
      <c r="BX7" s="128" t="s">
        <v>10</v>
      </c>
      <c r="BY7" s="127" t="s">
        <v>11</v>
      </c>
      <c r="BZ7" s="134" t="s">
        <v>12</v>
      </c>
      <c r="CA7" s="134" t="s">
        <v>13</v>
      </c>
      <c r="CB7" s="134" t="s">
        <v>14</v>
      </c>
      <c r="CC7" s="134" t="s">
        <v>15</v>
      </c>
      <c r="CD7" s="128" t="s">
        <v>16</v>
      </c>
      <c r="CE7" s="127" t="s">
        <v>17</v>
      </c>
      <c r="CF7" s="128" t="s">
        <v>18</v>
      </c>
    </row>
    <row r="8" spans="1:84" x14ac:dyDescent="0.15">
      <c r="A8" s="124">
        <v>150</v>
      </c>
      <c r="B8" s="125" t="s">
        <v>1</v>
      </c>
      <c r="C8" s="136">
        <v>850</v>
      </c>
      <c r="D8" s="137"/>
      <c r="E8" s="137"/>
      <c r="F8" s="138"/>
      <c r="G8" s="136"/>
      <c r="H8" s="137"/>
      <c r="I8" s="137"/>
      <c r="J8" s="137"/>
      <c r="K8" s="137"/>
      <c r="L8" s="138"/>
      <c r="M8" s="136"/>
      <c r="N8" s="137"/>
      <c r="O8" s="137"/>
      <c r="P8" s="137"/>
      <c r="Q8" s="137"/>
      <c r="R8" s="138"/>
      <c r="S8" s="136"/>
      <c r="T8" s="138"/>
      <c r="U8" s="176"/>
      <c r="V8" s="139"/>
      <c r="W8" s="124">
        <v>150</v>
      </c>
      <c r="X8" s="125" t="s">
        <v>1</v>
      </c>
      <c r="Y8" s="202">
        <v>660</v>
      </c>
      <c r="Z8" s="203"/>
      <c r="AA8" s="203"/>
      <c r="AB8" s="204"/>
      <c r="AC8" s="202"/>
      <c r="AD8" s="203"/>
      <c r="AE8" s="203"/>
      <c r="AF8" s="203"/>
      <c r="AG8" s="203"/>
      <c r="AH8" s="204"/>
      <c r="AI8" s="202"/>
      <c r="AJ8" s="203"/>
      <c r="AK8" s="203"/>
      <c r="AL8" s="203"/>
      <c r="AM8" s="203"/>
      <c r="AN8" s="204"/>
      <c r="AO8" s="205"/>
      <c r="AP8" s="204"/>
      <c r="AR8" s="126">
        <v>150</v>
      </c>
      <c r="AS8" s="126" t="s">
        <v>1</v>
      </c>
      <c r="AT8" s="153"/>
      <c r="AU8" s="153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53"/>
      <c r="BI8" s="153"/>
      <c r="BJ8" s="153"/>
      <c r="BK8" s="153"/>
      <c r="BM8" s="124">
        <v>150</v>
      </c>
      <c r="BN8" s="125" t="s">
        <v>1</v>
      </c>
      <c r="BO8" s="136">
        <v>850</v>
      </c>
      <c r="BP8" s="137"/>
      <c r="BQ8" s="137"/>
      <c r="BR8" s="138"/>
      <c r="BS8" s="136"/>
      <c r="BT8" s="137"/>
      <c r="BU8" s="137"/>
      <c r="BV8" s="137"/>
      <c r="BW8" s="137"/>
      <c r="BX8" s="138"/>
      <c r="BY8" s="136"/>
      <c r="BZ8" s="137"/>
      <c r="CA8" s="137"/>
      <c r="CB8" s="137"/>
      <c r="CC8" s="137"/>
      <c r="CD8" s="138"/>
      <c r="CE8" s="136"/>
      <c r="CF8" s="138"/>
    </row>
    <row r="9" spans="1:84" x14ac:dyDescent="0.15">
      <c r="A9" s="141">
        <v>200</v>
      </c>
      <c r="B9" s="142" t="s">
        <v>2</v>
      </c>
      <c r="C9" s="143">
        <v>850</v>
      </c>
      <c r="D9" s="144">
        <v>850</v>
      </c>
      <c r="E9" s="144"/>
      <c r="F9" s="145"/>
      <c r="G9" s="143"/>
      <c r="H9" s="144"/>
      <c r="I9" s="144"/>
      <c r="J9" s="144"/>
      <c r="K9" s="144"/>
      <c r="L9" s="145"/>
      <c r="M9" s="143"/>
      <c r="N9" s="144"/>
      <c r="O9" s="144"/>
      <c r="P9" s="144"/>
      <c r="Q9" s="144"/>
      <c r="R9" s="145"/>
      <c r="S9" s="143"/>
      <c r="T9" s="145"/>
      <c r="U9" s="176"/>
      <c r="V9" s="139"/>
      <c r="W9" s="141">
        <v>200</v>
      </c>
      <c r="X9" s="142" t="s">
        <v>2</v>
      </c>
      <c r="Y9" s="182">
        <v>660</v>
      </c>
      <c r="Z9" s="140">
        <v>660</v>
      </c>
      <c r="AA9" s="140"/>
      <c r="AB9" s="183"/>
      <c r="AC9" s="182"/>
      <c r="AD9" s="140"/>
      <c r="AE9" s="140"/>
      <c r="AF9" s="140"/>
      <c r="AG9" s="140"/>
      <c r="AH9" s="183"/>
      <c r="AI9" s="182"/>
      <c r="AJ9" s="140"/>
      <c r="AK9" s="140"/>
      <c r="AL9" s="140"/>
      <c r="AM9" s="140"/>
      <c r="AN9" s="183"/>
      <c r="AO9" s="180"/>
      <c r="AP9" s="183"/>
      <c r="AR9" s="126">
        <v>200</v>
      </c>
      <c r="AS9" s="126" t="s">
        <v>2</v>
      </c>
      <c r="AT9" s="153">
        <v>0</v>
      </c>
      <c r="AU9" s="153">
        <v>0</v>
      </c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M9" s="141">
        <v>200</v>
      </c>
      <c r="BN9" s="142" t="s">
        <v>2</v>
      </c>
      <c r="BO9" s="143">
        <v>850</v>
      </c>
      <c r="BP9" s="144">
        <v>850</v>
      </c>
      <c r="BQ9" s="144"/>
      <c r="BR9" s="145"/>
      <c r="BS9" s="143"/>
      <c r="BT9" s="144"/>
      <c r="BU9" s="144"/>
      <c r="BV9" s="144"/>
      <c r="BW9" s="144"/>
      <c r="BX9" s="145"/>
      <c r="BY9" s="143"/>
      <c r="BZ9" s="144"/>
      <c r="CA9" s="144"/>
      <c r="CB9" s="144"/>
      <c r="CC9" s="144"/>
      <c r="CD9" s="145"/>
      <c r="CE9" s="143"/>
      <c r="CF9" s="145"/>
    </row>
    <row r="10" spans="1:84" x14ac:dyDescent="0.15">
      <c r="A10" s="141">
        <v>250</v>
      </c>
      <c r="B10" s="142" t="s">
        <v>3</v>
      </c>
      <c r="C10" s="143">
        <v>850</v>
      </c>
      <c r="D10" s="144">
        <v>850</v>
      </c>
      <c r="E10" s="144">
        <v>850</v>
      </c>
      <c r="F10" s="145"/>
      <c r="G10" s="143"/>
      <c r="H10" s="144"/>
      <c r="I10" s="144"/>
      <c r="J10" s="144"/>
      <c r="K10" s="144"/>
      <c r="L10" s="145"/>
      <c r="M10" s="143"/>
      <c r="N10" s="144"/>
      <c r="O10" s="144"/>
      <c r="P10" s="144"/>
      <c r="Q10" s="144"/>
      <c r="R10" s="145"/>
      <c r="S10" s="143"/>
      <c r="T10" s="145"/>
      <c r="U10" s="176"/>
      <c r="V10" s="139"/>
      <c r="W10" s="141">
        <v>250</v>
      </c>
      <c r="X10" s="142" t="s">
        <v>3</v>
      </c>
      <c r="Y10" s="182">
        <v>660</v>
      </c>
      <c r="Z10" s="140">
        <v>660</v>
      </c>
      <c r="AA10" s="140">
        <v>660</v>
      </c>
      <c r="AB10" s="183"/>
      <c r="AC10" s="182"/>
      <c r="AD10" s="140"/>
      <c r="AE10" s="140"/>
      <c r="AF10" s="140"/>
      <c r="AG10" s="140"/>
      <c r="AH10" s="183"/>
      <c r="AI10" s="182"/>
      <c r="AJ10" s="140"/>
      <c r="AK10" s="140"/>
      <c r="AL10" s="140"/>
      <c r="AM10" s="140"/>
      <c r="AN10" s="183"/>
      <c r="AO10" s="180"/>
      <c r="AP10" s="183"/>
      <c r="AR10" s="126">
        <v>250</v>
      </c>
      <c r="AS10" s="126" t="s">
        <v>3</v>
      </c>
      <c r="AT10" s="153">
        <v>0</v>
      </c>
      <c r="AU10" s="153">
        <v>0</v>
      </c>
      <c r="AV10" s="153">
        <v>0</v>
      </c>
      <c r="AW10" s="153"/>
      <c r="AX10" s="153"/>
      <c r="AY10" s="153"/>
      <c r="AZ10" s="153"/>
      <c r="BA10" s="153"/>
      <c r="BB10" s="153"/>
      <c r="BC10" s="153"/>
      <c r="BD10" s="153"/>
      <c r="BE10" s="153"/>
      <c r="BF10" s="153"/>
      <c r="BG10" s="153"/>
      <c r="BH10" s="153"/>
      <c r="BI10" s="153"/>
      <c r="BJ10" s="153"/>
      <c r="BK10" s="153"/>
      <c r="BM10" s="141">
        <v>250</v>
      </c>
      <c r="BN10" s="142" t="s">
        <v>3</v>
      </c>
      <c r="BO10" s="143">
        <v>850</v>
      </c>
      <c r="BP10" s="144">
        <v>850</v>
      </c>
      <c r="BQ10" s="144">
        <v>850</v>
      </c>
      <c r="BR10" s="145"/>
      <c r="BS10" s="143"/>
      <c r="BT10" s="144"/>
      <c r="BU10" s="144"/>
      <c r="BV10" s="144"/>
      <c r="BW10" s="144"/>
      <c r="BX10" s="145"/>
      <c r="BY10" s="143"/>
      <c r="BZ10" s="144"/>
      <c r="CA10" s="144"/>
      <c r="CB10" s="144"/>
      <c r="CC10" s="144"/>
      <c r="CD10" s="145"/>
      <c r="CE10" s="143"/>
      <c r="CF10" s="145"/>
    </row>
    <row r="11" spans="1:84" ht="13" thickBot="1" x14ac:dyDescent="0.2">
      <c r="A11" s="127">
        <v>300</v>
      </c>
      <c r="B11" s="128" t="s">
        <v>4</v>
      </c>
      <c r="C11" s="146">
        <v>850</v>
      </c>
      <c r="D11" s="147">
        <v>850</v>
      </c>
      <c r="E11" s="147">
        <v>850</v>
      </c>
      <c r="F11" s="148">
        <v>1070</v>
      </c>
      <c r="G11" s="146"/>
      <c r="H11" s="147"/>
      <c r="I11" s="147"/>
      <c r="J11" s="147"/>
      <c r="K11" s="147"/>
      <c r="L11" s="148"/>
      <c r="M11" s="146"/>
      <c r="N11" s="147"/>
      <c r="O11" s="147"/>
      <c r="P11" s="147"/>
      <c r="Q11" s="147"/>
      <c r="R11" s="148"/>
      <c r="S11" s="146"/>
      <c r="T11" s="148"/>
      <c r="U11" s="176"/>
      <c r="V11" s="139"/>
      <c r="W11" s="127">
        <v>300</v>
      </c>
      <c r="X11" s="128" t="s">
        <v>4</v>
      </c>
      <c r="Y11" s="193">
        <v>660</v>
      </c>
      <c r="Z11" s="189">
        <v>660</v>
      </c>
      <c r="AA11" s="189">
        <v>660</v>
      </c>
      <c r="AB11" s="192">
        <v>880</v>
      </c>
      <c r="AC11" s="193"/>
      <c r="AD11" s="189"/>
      <c r="AE11" s="189"/>
      <c r="AF11" s="189"/>
      <c r="AG11" s="189"/>
      <c r="AH11" s="192"/>
      <c r="AI11" s="193"/>
      <c r="AJ11" s="189"/>
      <c r="AK11" s="189"/>
      <c r="AL11" s="189"/>
      <c r="AM11" s="189"/>
      <c r="AN11" s="192"/>
      <c r="AO11" s="201"/>
      <c r="AP11" s="192"/>
      <c r="AR11" s="126">
        <v>300</v>
      </c>
      <c r="AS11" s="126" t="s">
        <v>4</v>
      </c>
      <c r="AT11" s="153">
        <v>0</v>
      </c>
      <c r="AU11" s="153">
        <v>0</v>
      </c>
      <c r="AV11" s="153">
        <v>0</v>
      </c>
      <c r="AW11" s="175">
        <v>220</v>
      </c>
      <c r="AX11" s="153"/>
      <c r="AY11" s="153"/>
      <c r="AZ11" s="153"/>
      <c r="BA11" s="153"/>
      <c r="BB11" s="153"/>
      <c r="BC11" s="153"/>
      <c r="BD11" s="153"/>
      <c r="BE11" s="153"/>
      <c r="BF11" s="153"/>
      <c r="BG11" s="153"/>
      <c r="BH11" s="153"/>
      <c r="BI11" s="153"/>
      <c r="BJ11" s="153"/>
      <c r="BK11" s="153"/>
      <c r="BM11" s="127">
        <v>300</v>
      </c>
      <c r="BN11" s="128" t="s">
        <v>4</v>
      </c>
      <c r="BO11" s="146">
        <v>850</v>
      </c>
      <c r="BP11" s="147">
        <v>850</v>
      </c>
      <c r="BQ11" s="147">
        <v>850</v>
      </c>
      <c r="BR11" s="158">
        <v>1070</v>
      </c>
      <c r="BS11" s="146"/>
      <c r="BT11" s="147"/>
      <c r="BU11" s="147"/>
      <c r="BV11" s="147"/>
      <c r="BW11" s="147"/>
      <c r="BX11" s="148"/>
      <c r="BY11" s="146"/>
      <c r="BZ11" s="147"/>
      <c r="CA11" s="147"/>
      <c r="CB11" s="147"/>
      <c r="CC11" s="147"/>
      <c r="CD11" s="148"/>
      <c r="CE11" s="146"/>
      <c r="CF11" s="148"/>
    </row>
    <row r="12" spans="1:84" x14ac:dyDescent="0.15">
      <c r="A12" s="124">
        <v>350</v>
      </c>
      <c r="B12" s="125" t="s">
        <v>5</v>
      </c>
      <c r="C12" s="136">
        <v>1070</v>
      </c>
      <c r="D12" s="137">
        <v>1070</v>
      </c>
      <c r="E12" s="137">
        <v>1070</v>
      </c>
      <c r="F12" s="138">
        <v>1180</v>
      </c>
      <c r="G12" s="136">
        <v>1290</v>
      </c>
      <c r="H12" s="137"/>
      <c r="I12" s="137"/>
      <c r="J12" s="137"/>
      <c r="K12" s="137"/>
      <c r="L12" s="138"/>
      <c r="M12" s="136"/>
      <c r="N12" s="137"/>
      <c r="O12" s="137"/>
      <c r="P12" s="137"/>
      <c r="Q12" s="137"/>
      <c r="R12" s="138"/>
      <c r="S12" s="136"/>
      <c r="T12" s="138"/>
      <c r="U12" s="176"/>
      <c r="V12" s="139"/>
      <c r="W12" s="165">
        <v>350</v>
      </c>
      <c r="X12" s="200" t="s">
        <v>5</v>
      </c>
      <c r="Y12" s="194">
        <v>880</v>
      </c>
      <c r="Z12" s="195">
        <v>880</v>
      </c>
      <c r="AA12" s="195">
        <v>880</v>
      </c>
      <c r="AB12" s="196">
        <v>990</v>
      </c>
      <c r="AC12" s="194">
        <v>1100</v>
      </c>
      <c r="AD12" s="195"/>
      <c r="AE12" s="195"/>
      <c r="AF12" s="195"/>
      <c r="AG12" s="195"/>
      <c r="AH12" s="196"/>
      <c r="AI12" s="194"/>
      <c r="AJ12" s="195"/>
      <c r="AK12" s="195"/>
      <c r="AL12" s="195"/>
      <c r="AM12" s="195"/>
      <c r="AN12" s="196"/>
      <c r="AO12" s="197"/>
      <c r="AP12" s="196"/>
      <c r="AR12" s="126">
        <v>350</v>
      </c>
      <c r="AS12" s="126" t="s">
        <v>5</v>
      </c>
      <c r="AT12" s="153">
        <f>Y12-Y11</f>
        <v>220</v>
      </c>
      <c r="AU12" s="153">
        <f>Z12-Z11</f>
        <v>220</v>
      </c>
      <c r="AV12" s="153">
        <f>AA12-AA11</f>
        <v>220</v>
      </c>
      <c r="AW12" s="153">
        <f>AB12-AB11</f>
        <v>110</v>
      </c>
      <c r="AX12" s="175">
        <v>110</v>
      </c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M12" s="124">
        <v>350</v>
      </c>
      <c r="BN12" s="125" t="s">
        <v>5</v>
      </c>
      <c r="BO12" s="136">
        <f>BO11+AT12</f>
        <v>1070</v>
      </c>
      <c r="BP12" s="137">
        <f>BP11+AU12</f>
        <v>1070</v>
      </c>
      <c r="BQ12" s="137">
        <v>1070</v>
      </c>
      <c r="BR12" s="138">
        <f>BR11+AW12</f>
        <v>1180</v>
      </c>
      <c r="BS12" s="136">
        <v>1290</v>
      </c>
      <c r="BT12" s="137"/>
      <c r="BU12" s="137"/>
      <c r="BV12" s="137"/>
      <c r="BW12" s="137"/>
      <c r="BX12" s="138"/>
      <c r="BY12" s="136"/>
      <c r="BZ12" s="137"/>
      <c r="CA12" s="137"/>
      <c r="CB12" s="137"/>
      <c r="CC12" s="137"/>
      <c r="CD12" s="138"/>
      <c r="CE12" s="136"/>
      <c r="CF12" s="138"/>
    </row>
    <row r="13" spans="1:84" x14ac:dyDescent="0.15">
      <c r="A13" s="141">
        <v>400</v>
      </c>
      <c r="B13" s="142" t="s">
        <v>6</v>
      </c>
      <c r="C13" s="143">
        <v>1180</v>
      </c>
      <c r="D13" s="144">
        <v>1180</v>
      </c>
      <c r="E13" s="144">
        <v>1180</v>
      </c>
      <c r="F13" s="145">
        <v>1290</v>
      </c>
      <c r="G13" s="143">
        <v>1510</v>
      </c>
      <c r="H13" s="144">
        <v>1620</v>
      </c>
      <c r="I13" s="144"/>
      <c r="J13" s="144"/>
      <c r="K13" s="144"/>
      <c r="L13" s="145"/>
      <c r="M13" s="143"/>
      <c r="N13" s="144"/>
      <c r="O13" s="144"/>
      <c r="P13" s="144"/>
      <c r="Q13" s="144"/>
      <c r="R13" s="145"/>
      <c r="S13" s="143"/>
      <c r="T13" s="145"/>
      <c r="U13" s="176"/>
      <c r="V13" s="139"/>
      <c r="W13" s="141">
        <v>400</v>
      </c>
      <c r="X13" s="142" t="s">
        <v>6</v>
      </c>
      <c r="Y13" s="182">
        <v>990</v>
      </c>
      <c r="Z13" s="140">
        <v>990</v>
      </c>
      <c r="AA13" s="140">
        <v>990</v>
      </c>
      <c r="AB13" s="183">
        <v>1100</v>
      </c>
      <c r="AC13" s="182">
        <v>1320</v>
      </c>
      <c r="AD13" s="149">
        <v>1430</v>
      </c>
      <c r="AE13" s="140"/>
      <c r="AF13" s="140"/>
      <c r="AG13" s="140"/>
      <c r="AH13" s="183"/>
      <c r="AI13" s="182"/>
      <c r="AJ13" s="140"/>
      <c r="AK13" s="140"/>
      <c r="AL13" s="140"/>
      <c r="AM13" s="140"/>
      <c r="AN13" s="183"/>
      <c r="AO13" s="180"/>
      <c r="AP13" s="183"/>
      <c r="AR13" s="126">
        <v>400</v>
      </c>
      <c r="AS13" s="126" t="s">
        <v>6</v>
      </c>
      <c r="AT13" s="153">
        <f t="shared" ref="AT13:BB45" si="0">Y13-Y12</f>
        <v>110</v>
      </c>
      <c r="AU13" s="153">
        <f t="shared" si="0"/>
        <v>110</v>
      </c>
      <c r="AV13" s="153">
        <f t="shared" si="0"/>
        <v>110</v>
      </c>
      <c r="AW13" s="153">
        <f t="shared" si="0"/>
        <v>110</v>
      </c>
      <c r="AX13" s="174">
        <f t="shared" si="0"/>
        <v>220</v>
      </c>
      <c r="AY13" s="175">
        <v>110</v>
      </c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M13" s="141">
        <v>400</v>
      </c>
      <c r="BN13" s="142" t="s">
        <v>6</v>
      </c>
      <c r="BO13" s="143">
        <f t="shared" ref="BO13:BP45" si="1">BO12+AT13</f>
        <v>1180</v>
      </c>
      <c r="BP13" s="144">
        <f t="shared" si="1"/>
        <v>1180</v>
      </c>
      <c r="BQ13" s="144">
        <v>1180</v>
      </c>
      <c r="BR13" s="145">
        <f t="shared" ref="BR13:BZ45" si="2">BR12+AW13</f>
        <v>1290</v>
      </c>
      <c r="BS13" s="156">
        <f t="shared" si="2"/>
        <v>1510</v>
      </c>
      <c r="BT13" s="144">
        <v>1620</v>
      </c>
      <c r="BU13" s="144"/>
      <c r="BV13" s="144"/>
      <c r="BW13" s="144"/>
      <c r="BX13" s="145"/>
      <c r="BY13" s="143"/>
      <c r="BZ13" s="144"/>
      <c r="CA13" s="144"/>
      <c r="CB13" s="144"/>
      <c r="CC13" s="144"/>
      <c r="CD13" s="145"/>
      <c r="CE13" s="143"/>
      <c r="CF13" s="145"/>
    </row>
    <row r="14" spans="1:84" x14ac:dyDescent="0.15">
      <c r="A14" s="141">
        <v>450</v>
      </c>
      <c r="B14" s="142" t="s">
        <v>7</v>
      </c>
      <c r="C14" s="143">
        <v>1290</v>
      </c>
      <c r="D14" s="144">
        <v>1290</v>
      </c>
      <c r="E14" s="144">
        <v>1290</v>
      </c>
      <c r="F14" s="145">
        <v>1510</v>
      </c>
      <c r="G14" s="143">
        <v>1620</v>
      </c>
      <c r="H14" s="144">
        <v>1730</v>
      </c>
      <c r="I14" s="144">
        <v>1840</v>
      </c>
      <c r="J14" s="144"/>
      <c r="K14" s="144"/>
      <c r="L14" s="145"/>
      <c r="M14" s="143"/>
      <c r="N14" s="144"/>
      <c r="O14" s="144"/>
      <c r="P14" s="144"/>
      <c r="Q14" s="144"/>
      <c r="R14" s="145"/>
      <c r="S14" s="143"/>
      <c r="T14" s="145"/>
      <c r="U14" s="176"/>
      <c r="V14" s="139"/>
      <c r="W14" s="141">
        <v>450</v>
      </c>
      <c r="X14" s="142" t="s">
        <v>7</v>
      </c>
      <c r="Y14" s="182">
        <v>1100</v>
      </c>
      <c r="Z14" s="140">
        <v>1100</v>
      </c>
      <c r="AA14" s="140">
        <v>1100</v>
      </c>
      <c r="AB14" s="183">
        <v>1320</v>
      </c>
      <c r="AC14" s="185">
        <v>1430</v>
      </c>
      <c r="AD14" s="140">
        <v>1540</v>
      </c>
      <c r="AE14" s="140">
        <v>1650</v>
      </c>
      <c r="AF14" s="140"/>
      <c r="AG14" s="140"/>
      <c r="AH14" s="183"/>
      <c r="AI14" s="182"/>
      <c r="AJ14" s="140"/>
      <c r="AK14" s="140"/>
      <c r="AL14" s="140"/>
      <c r="AM14" s="140"/>
      <c r="AN14" s="183"/>
      <c r="AO14" s="180"/>
      <c r="AP14" s="183"/>
      <c r="AR14" s="126">
        <v>450</v>
      </c>
      <c r="AS14" s="126" t="s">
        <v>7</v>
      </c>
      <c r="AT14" s="153">
        <f t="shared" si="0"/>
        <v>110</v>
      </c>
      <c r="AU14" s="153">
        <f t="shared" si="0"/>
        <v>110</v>
      </c>
      <c r="AV14" s="153">
        <f t="shared" si="0"/>
        <v>110</v>
      </c>
      <c r="AW14" s="174">
        <f t="shared" si="0"/>
        <v>220</v>
      </c>
      <c r="AX14" s="153">
        <f t="shared" si="0"/>
        <v>110</v>
      </c>
      <c r="AY14" s="153">
        <f t="shared" si="0"/>
        <v>110</v>
      </c>
      <c r="AZ14" s="175">
        <v>110</v>
      </c>
      <c r="BA14" s="153"/>
      <c r="BB14" s="153"/>
      <c r="BC14" s="153"/>
      <c r="BD14" s="153"/>
      <c r="BE14" s="153"/>
      <c r="BF14" s="153"/>
      <c r="BG14" s="153"/>
      <c r="BH14" s="153"/>
      <c r="BI14" s="153"/>
      <c r="BJ14" s="153"/>
      <c r="BK14" s="153"/>
      <c r="BM14" s="141">
        <v>450</v>
      </c>
      <c r="BN14" s="142" t="s">
        <v>7</v>
      </c>
      <c r="BO14" s="143">
        <f t="shared" si="1"/>
        <v>1290</v>
      </c>
      <c r="BP14" s="144">
        <f t="shared" si="1"/>
        <v>1290</v>
      </c>
      <c r="BQ14" s="144">
        <v>1290</v>
      </c>
      <c r="BR14" s="155">
        <f t="shared" si="2"/>
        <v>1510</v>
      </c>
      <c r="BS14" s="143">
        <f t="shared" si="2"/>
        <v>1620</v>
      </c>
      <c r="BT14" s="144">
        <f t="shared" si="2"/>
        <v>1730</v>
      </c>
      <c r="BU14" s="144">
        <v>1840</v>
      </c>
      <c r="BV14" s="144"/>
      <c r="BW14" s="144"/>
      <c r="BX14" s="145"/>
      <c r="BY14" s="143"/>
      <c r="BZ14" s="144"/>
      <c r="CA14" s="144"/>
      <c r="CB14" s="144"/>
      <c r="CC14" s="144"/>
      <c r="CD14" s="145"/>
      <c r="CE14" s="143"/>
      <c r="CF14" s="145"/>
    </row>
    <row r="15" spans="1:84" x14ac:dyDescent="0.15">
      <c r="A15" s="141">
        <v>500</v>
      </c>
      <c r="B15" s="142" t="s">
        <v>8</v>
      </c>
      <c r="C15" s="143">
        <v>1510</v>
      </c>
      <c r="D15" s="144">
        <v>1510</v>
      </c>
      <c r="E15" s="144">
        <v>1510</v>
      </c>
      <c r="F15" s="145">
        <v>1620</v>
      </c>
      <c r="G15" s="143">
        <v>1730</v>
      </c>
      <c r="H15" s="144">
        <v>1840</v>
      </c>
      <c r="I15" s="144">
        <v>1950</v>
      </c>
      <c r="J15" s="144">
        <v>2060</v>
      </c>
      <c r="K15" s="144"/>
      <c r="L15" s="145"/>
      <c r="M15" s="143"/>
      <c r="N15" s="144"/>
      <c r="O15" s="144"/>
      <c r="P15" s="144"/>
      <c r="Q15" s="144"/>
      <c r="R15" s="145"/>
      <c r="S15" s="143"/>
      <c r="T15" s="145"/>
      <c r="U15" s="176"/>
      <c r="V15" s="139"/>
      <c r="W15" s="141">
        <v>500</v>
      </c>
      <c r="X15" s="142" t="s">
        <v>8</v>
      </c>
      <c r="Y15" s="182">
        <v>1320</v>
      </c>
      <c r="Z15" s="140">
        <v>1320</v>
      </c>
      <c r="AA15" s="140">
        <v>1320</v>
      </c>
      <c r="AB15" s="184">
        <v>1430</v>
      </c>
      <c r="AC15" s="182">
        <v>1540</v>
      </c>
      <c r="AD15" s="140">
        <v>1650</v>
      </c>
      <c r="AE15" s="140">
        <v>1760</v>
      </c>
      <c r="AF15" s="140">
        <v>1870</v>
      </c>
      <c r="AG15" s="140"/>
      <c r="AH15" s="183"/>
      <c r="AI15" s="182"/>
      <c r="AJ15" s="140"/>
      <c r="AK15" s="140"/>
      <c r="AL15" s="140"/>
      <c r="AM15" s="140"/>
      <c r="AN15" s="183"/>
      <c r="AO15" s="180"/>
      <c r="AP15" s="183"/>
      <c r="AR15" s="126">
        <v>500</v>
      </c>
      <c r="AS15" s="126" t="s">
        <v>8</v>
      </c>
      <c r="AT15" s="174">
        <f t="shared" si="0"/>
        <v>220</v>
      </c>
      <c r="AU15" s="174">
        <f t="shared" si="0"/>
        <v>220</v>
      </c>
      <c r="AV15" s="174">
        <f t="shared" si="0"/>
        <v>220</v>
      </c>
      <c r="AW15" s="153">
        <f t="shared" si="0"/>
        <v>110</v>
      </c>
      <c r="AX15" s="153">
        <f t="shared" si="0"/>
        <v>110</v>
      </c>
      <c r="AY15" s="153">
        <f t="shared" si="0"/>
        <v>110</v>
      </c>
      <c r="AZ15" s="153">
        <f t="shared" ref="AZ15:AZ45" si="3">AE15-AE14</f>
        <v>110</v>
      </c>
      <c r="BA15" s="175">
        <v>110</v>
      </c>
      <c r="BB15" s="153"/>
      <c r="BC15" s="153"/>
      <c r="BD15" s="153"/>
      <c r="BE15" s="153"/>
      <c r="BF15" s="153"/>
      <c r="BG15" s="153"/>
      <c r="BH15" s="153"/>
      <c r="BI15" s="153"/>
      <c r="BJ15" s="153"/>
      <c r="BK15" s="153"/>
      <c r="BM15" s="141">
        <v>500</v>
      </c>
      <c r="BN15" s="142" t="s">
        <v>8</v>
      </c>
      <c r="BO15" s="156">
        <f t="shared" si="1"/>
        <v>1510</v>
      </c>
      <c r="BP15" s="164">
        <f t="shared" si="1"/>
        <v>1510</v>
      </c>
      <c r="BQ15" s="164">
        <v>1510</v>
      </c>
      <c r="BR15" s="145">
        <f t="shared" si="2"/>
        <v>1620</v>
      </c>
      <c r="BS15" s="143">
        <f t="shared" si="2"/>
        <v>1730</v>
      </c>
      <c r="BT15" s="144">
        <f t="shared" si="2"/>
        <v>1840</v>
      </c>
      <c r="BU15" s="144">
        <f t="shared" si="2"/>
        <v>1950</v>
      </c>
      <c r="BV15" s="144">
        <v>2060</v>
      </c>
      <c r="BW15" s="144"/>
      <c r="BX15" s="145"/>
      <c r="BY15" s="143"/>
      <c r="BZ15" s="144"/>
      <c r="CA15" s="144"/>
      <c r="CB15" s="144"/>
      <c r="CC15" s="144"/>
      <c r="CD15" s="145"/>
      <c r="CE15" s="143"/>
      <c r="CF15" s="145"/>
    </row>
    <row r="16" spans="1:84" x14ac:dyDescent="0.15">
      <c r="A16" s="141">
        <v>550</v>
      </c>
      <c r="B16" s="142" t="s">
        <v>9</v>
      </c>
      <c r="C16" s="143">
        <v>1620</v>
      </c>
      <c r="D16" s="144">
        <v>1620</v>
      </c>
      <c r="E16" s="144">
        <v>1620</v>
      </c>
      <c r="F16" s="145">
        <v>1730</v>
      </c>
      <c r="G16" s="143">
        <v>1840</v>
      </c>
      <c r="H16" s="144">
        <v>1950</v>
      </c>
      <c r="I16" s="144">
        <v>2060</v>
      </c>
      <c r="J16" s="144">
        <v>2170</v>
      </c>
      <c r="K16" s="144">
        <v>2280</v>
      </c>
      <c r="L16" s="145"/>
      <c r="M16" s="143"/>
      <c r="N16" s="144"/>
      <c r="O16" s="144"/>
      <c r="P16" s="144"/>
      <c r="Q16" s="144"/>
      <c r="R16" s="145"/>
      <c r="S16" s="143"/>
      <c r="T16" s="145"/>
      <c r="U16" s="176"/>
      <c r="V16" s="139"/>
      <c r="W16" s="141">
        <v>550</v>
      </c>
      <c r="X16" s="142" t="s">
        <v>9</v>
      </c>
      <c r="Y16" s="185">
        <v>1430</v>
      </c>
      <c r="Z16" s="149">
        <v>1430</v>
      </c>
      <c r="AA16" s="149">
        <v>1430</v>
      </c>
      <c r="AB16" s="183">
        <v>1540</v>
      </c>
      <c r="AC16" s="182">
        <v>1650</v>
      </c>
      <c r="AD16" s="140">
        <v>1760</v>
      </c>
      <c r="AE16" s="140">
        <v>1870</v>
      </c>
      <c r="AF16" s="140">
        <v>1980</v>
      </c>
      <c r="AG16" s="140">
        <v>2090</v>
      </c>
      <c r="AH16" s="183"/>
      <c r="AI16" s="182"/>
      <c r="AJ16" s="140"/>
      <c r="AK16" s="140"/>
      <c r="AL16" s="140"/>
      <c r="AM16" s="140"/>
      <c r="AN16" s="183"/>
      <c r="AO16" s="180"/>
      <c r="AP16" s="183"/>
      <c r="AR16" s="126">
        <v>550</v>
      </c>
      <c r="AS16" s="126" t="s">
        <v>9</v>
      </c>
      <c r="AT16" s="153">
        <f t="shared" si="0"/>
        <v>110</v>
      </c>
      <c r="AU16" s="153">
        <f t="shared" si="0"/>
        <v>110</v>
      </c>
      <c r="AV16" s="153">
        <f t="shared" si="0"/>
        <v>110</v>
      </c>
      <c r="AW16" s="153">
        <f t="shared" si="0"/>
        <v>110</v>
      </c>
      <c r="AX16" s="153">
        <f t="shared" si="0"/>
        <v>110</v>
      </c>
      <c r="AY16" s="153">
        <f t="shared" si="0"/>
        <v>110</v>
      </c>
      <c r="AZ16" s="153">
        <f t="shared" si="3"/>
        <v>110</v>
      </c>
      <c r="BA16" s="153">
        <f t="shared" si="0"/>
        <v>110</v>
      </c>
      <c r="BB16" s="175">
        <v>110</v>
      </c>
      <c r="BC16" s="153"/>
      <c r="BD16" s="153"/>
      <c r="BE16" s="153"/>
      <c r="BF16" s="153"/>
      <c r="BG16" s="153"/>
      <c r="BH16" s="153"/>
      <c r="BI16" s="153"/>
      <c r="BJ16" s="153"/>
      <c r="BK16" s="153"/>
      <c r="BM16" s="141">
        <v>550</v>
      </c>
      <c r="BN16" s="142" t="s">
        <v>9</v>
      </c>
      <c r="BO16" s="143">
        <f t="shared" si="1"/>
        <v>1620</v>
      </c>
      <c r="BP16" s="144">
        <f t="shared" si="1"/>
        <v>1620</v>
      </c>
      <c r="BQ16" s="144">
        <v>1620</v>
      </c>
      <c r="BR16" s="145">
        <f t="shared" si="2"/>
        <v>1730</v>
      </c>
      <c r="BS16" s="143">
        <f t="shared" si="2"/>
        <v>1840</v>
      </c>
      <c r="BT16" s="144">
        <f t="shared" si="2"/>
        <v>1950</v>
      </c>
      <c r="BU16" s="144">
        <f t="shared" si="2"/>
        <v>2060</v>
      </c>
      <c r="BV16" s="144">
        <f t="shared" si="2"/>
        <v>2170</v>
      </c>
      <c r="BW16" s="144">
        <v>2280</v>
      </c>
      <c r="BX16" s="145"/>
      <c r="BY16" s="143"/>
      <c r="BZ16" s="144"/>
      <c r="CA16" s="144"/>
      <c r="CB16" s="144"/>
      <c r="CC16" s="144"/>
      <c r="CD16" s="145"/>
      <c r="CE16" s="143"/>
      <c r="CF16" s="145"/>
    </row>
    <row r="17" spans="1:84" s="154" customFormat="1" ht="13" thickBot="1" x14ac:dyDescent="0.2">
      <c r="A17" s="150">
        <v>600</v>
      </c>
      <c r="B17" s="151" t="s">
        <v>10</v>
      </c>
      <c r="C17" s="146">
        <v>1730</v>
      </c>
      <c r="D17" s="147">
        <v>1730</v>
      </c>
      <c r="E17" s="147">
        <v>1730</v>
      </c>
      <c r="F17" s="148">
        <v>1840</v>
      </c>
      <c r="G17" s="146">
        <v>1950</v>
      </c>
      <c r="H17" s="147">
        <v>2060</v>
      </c>
      <c r="I17" s="147">
        <v>2170</v>
      </c>
      <c r="J17" s="147">
        <v>2280</v>
      </c>
      <c r="K17" s="147">
        <v>2390</v>
      </c>
      <c r="L17" s="148">
        <v>2610</v>
      </c>
      <c r="M17" s="146"/>
      <c r="N17" s="147"/>
      <c r="O17" s="147"/>
      <c r="P17" s="147"/>
      <c r="Q17" s="147"/>
      <c r="R17" s="148"/>
      <c r="S17" s="146"/>
      <c r="T17" s="148"/>
      <c r="U17" s="176"/>
      <c r="V17" s="139"/>
      <c r="W17" s="150">
        <v>600</v>
      </c>
      <c r="X17" s="151" t="s">
        <v>10</v>
      </c>
      <c r="Y17" s="188">
        <v>1540</v>
      </c>
      <c r="Z17" s="191">
        <v>1540</v>
      </c>
      <c r="AA17" s="191">
        <v>1540</v>
      </c>
      <c r="AB17" s="190">
        <v>1650</v>
      </c>
      <c r="AC17" s="188">
        <v>1760</v>
      </c>
      <c r="AD17" s="191">
        <v>1870</v>
      </c>
      <c r="AE17" s="191">
        <v>1980</v>
      </c>
      <c r="AF17" s="191">
        <v>2090</v>
      </c>
      <c r="AG17" s="191">
        <v>2200</v>
      </c>
      <c r="AH17" s="206">
        <v>2420</v>
      </c>
      <c r="AI17" s="188"/>
      <c r="AJ17" s="191"/>
      <c r="AK17" s="191"/>
      <c r="AL17" s="191"/>
      <c r="AM17" s="191"/>
      <c r="AN17" s="190"/>
      <c r="AO17" s="207"/>
      <c r="AP17" s="190"/>
      <c r="AR17" s="152">
        <v>600</v>
      </c>
      <c r="AS17" s="152" t="s">
        <v>10</v>
      </c>
      <c r="AT17" s="153">
        <f t="shared" si="0"/>
        <v>110</v>
      </c>
      <c r="AU17" s="153">
        <f t="shared" si="0"/>
        <v>110</v>
      </c>
      <c r="AV17" s="153">
        <f t="shared" si="0"/>
        <v>110</v>
      </c>
      <c r="AW17" s="153">
        <f t="shared" si="0"/>
        <v>110</v>
      </c>
      <c r="AX17" s="153">
        <f t="shared" si="0"/>
        <v>110</v>
      </c>
      <c r="AY17" s="153">
        <f t="shared" si="0"/>
        <v>110</v>
      </c>
      <c r="AZ17" s="153">
        <f t="shared" si="3"/>
        <v>110</v>
      </c>
      <c r="BA17" s="153">
        <f t="shared" si="0"/>
        <v>110</v>
      </c>
      <c r="BB17" s="153">
        <f t="shared" si="0"/>
        <v>110</v>
      </c>
      <c r="BC17" s="175">
        <v>220</v>
      </c>
      <c r="BD17" s="153"/>
      <c r="BE17" s="153"/>
      <c r="BF17" s="153"/>
      <c r="BG17" s="153"/>
      <c r="BH17" s="153"/>
      <c r="BI17" s="153"/>
      <c r="BJ17" s="153"/>
      <c r="BK17" s="153"/>
      <c r="BM17" s="150">
        <v>600</v>
      </c>
      <c r="BN17" s="151" t="s">
        <v>10</v>
      </c>
      <c r="BO17" s="146">
        <f t="shared" si="1"/>
        <v>1730</v>
      </c>
      <c r="BP17" s="147">
        <f t="shared" si="1"/>
        <v>1730</v>
      </c>
      <c r="BQ17" s="147">
        <v>1730</v>
      </c>
      <c r="BR17" s="148">
        <f t="shared" si="2"/>
        <v>1840</v>
      </c>
      <c r="BS17" s="146">
        <f t="shared" si="2"/>
        <v>1950</v>
      </c>
      <c r="BT17" s="147">
        <f t="shared" si="2"/>
        <v>2060</v>
      </c>
      <c r="BU17" s="147">
        <f t="shared" si="2"/>
        <v>2170</v>
      </c>
      <c r="BV17" s="147">
        <f t="shared" si="2"/>
        <v>2280</v>
      </c>
      <c r="BW17" s="147">
        <f t="shared" si="2"/>
        <v>2390</v>
      </c>
      <c r="BX17" s="158">
        <v>2610</v>
      </c>
      <c r="BY17" s="146"/>
      <c r="BZ17" s="147"/>
      <c r="CA17" s="147"/>
      <c r="CB17" s="147"/>
      <c r="CC17" s="147"/>
      <c r="CD17" s="148"/>
      <c r="CE17" s="146"/>
      <c r="CF17" s="148"/>
    </row>
    <row r="18" spans="1:84" x14ac:dyDescent="0.15">
      <c r="A18" s="124">
        <v>650</v>
      </c>
      <c r="B18" s="125" t="s">
        <v>11</v>
      </c>
      <c r="C18" s="136">
        <v>1840</v>
      </c>
      <c r="D18" s="137">
        <v>1840</v>
      </c>
      <c r="E18" s="137">
        <v>1840</v>
      </c>
      <c r="F18" s="138">
        <v>1950</v>
      </c>
      <c r="G18" s="136">
        <v>2060</v>
      </c>
      <c r="H18" s="137">
        <v>2170</v>
      </c>
      <c r="I18" s="137">
        <v>2280</v>
      </c>
      <c r="J18" s="137">
        <v>2390</v>
      </c>
      <c r="K18" s="137">
        <v>2610</v>
      </c>
      <c r="L18" s="138">
        <v>2720</v>
      </c>
      <c r="M18" s="136">
        <v>2830</v>
      </c>
      <c r="N18" s="137"/>
      <c r="O18" s="137"/>
      <c r="P18" s="137"/>
      <c r="Q18" s="137"/>
      <c r="R18" s="138"/>
      <c r="S18" s="136"/>
      <c r="T18" s="138"/>
      <c r="U18" s="176"/>
      <c r="V18" s="139"/>
      <c r="W18" s="124">
        <v>650</v>
      </c>
      <c r="X18" s="125" t="s">
        <v>11</v>
      </c>
      <c r="Y18" s="202">
        <v>1650</v>
      </c>
      <c r="Z18" s="203">
        <v>1650</v>
      </c>
      <c r="AA18" s="203">
        <v>1650</v>
      </c>
      <c r="AB18" s="204">
        <v>1760</v>
      </c>
      <c r="AC18" s="202">
        <v>1870</v>
      </c>
      <c r="AD18" s="203">
        <v>1980</v>
      </c>
      <c r="AE18" s="203">
        <v>2090</v>
      </c>
      <c r="AF18" s="203">
        <v>2200</v>
      </c>
      <c r="AG18" s="208">
        <v>2420</v>
      </c>
      <c r="AH18" s="204">
        <v>2530</v>
      </c>
      <c r="AI18" s="202">
        <v>2640</v>
      </c>
      <c r="AJ18" s="203"/>
      <c r="AK18" s="203"/>
      <c r="AL18" s="203"/>
      <c r="AM18" s="203"/>
      <c r="AN18" s="204"/>
      <c r="AO18" s="205"/>
      <c r="AP18" s="204"/>
      <c r="AR18" s="126">
        <v>650</v>
      </c>
      <c r="AS18" s="126" t="s">
        <v>11</v>
      </c>
      <c r="AT18" s="153">
        <f t="shared" si="0"/>
        <v>110</v>
      </c>
      <c r="AU18" s="153">
        <f t="shared" si="0"/>
        <v>110</v>
      </c>
      <c r="AV18" s="153">
        <f t="shared" si="0"/>
        <v>110</v>
      </c>
      <c r="AW18" s="153">
        <f t="shared" si="0"/>
        <v>110</v>
      </c>
      <c r="AX18" s="153">
        <f t="shared" si="0"/>
        <v>110</v>
      </c>
      <c r="AY18" s="153">
        <f t="shared" si="0"/>
        <v>110</v>
      </c>
      <c r="AZ18" s="153">
        <f t="shared" si="3"/>
        <v>110</v>
      </c>
      <c r="BA18" s="153">
        <f t="shared" si="0"/>
        <v>110</v>
      </c>
      <c r="BB18" s="174">
        <f t="shared" si="0"/>
        <v>220</v>
      </c>
      <c r="BC18" s="153">
        <f t="shared" ref="BC18:BJ45" si="4">AH18-AH17</f>
        <v>110</v>
      </c>
      <c r="BD18" s="175">
        <v>110</v>
      </c>
      <c r="BE18" s="153"/>
      <c r="BF18" s="153"/>
      <c r="BG18" s="153"/>
      <c r="BH18" s="153"/>
      <c r="BI18" s="153"/>
      <c r="BJ18" s="153"/>
      <c r="BK18" s="153"/>
      <c r="BM18" s="124">
        <v>650</v>
      </c>
      <c r="BN18" s="125" t="s">
        <v>11</v>
      </c>
      <c r="BO18" s="136">
        <f t="shared" si="1"/>
        <v>1840</v>
      </c>
      <c r="BP18" s="137">
        <f t="shared" si="1"/>
        <v>1840</v>
      </c>
      <c r="BQ18" s="137">
        <v>1840</v>
      </c>
      <c r="BR18" s="138">
        <f t="shared" si="2"/>
        <v>1950</v>
      </c>
      <c r="BS18" s="136">
        <f t="shared" si="2"/>
        <v>2060</v>
      </c>
      <c r="BT18" s="137">
        <f t="shared" si="2"/>
        <v>2170</v>
      </c>
      <c r="BU18" s="137">
        <f t="shared" si="2"/>
        <v>2280</v>
      </c>
      <c r="BV18" s="137">
        <f t="shared" si="2"/>
        <v>2390</v>
      </c>
      <c r="BW18" s="161">
        <f t="shared" si="2"/>
        <v>2610</v>
      </c>
      <c r="BX18" s="138">
        <f t="shared" si="2"/>
        <v>2720</v>
      </c>
      <c r="BY18" s="136">
        <v>2830</v>
      </c>
      <c r="BZ18" s="137"/>
      <c r="CA18" s="137"/>
      <c r="CB18" s="137"/>
      <c r="CC18" s="137"/>
      <c r="CD18" s="138"/>
      <c r="CE18" s="136"/>
      <c r="CF18" s="138"/>
    </row>
    <row r="19" spans="1:84" x14ac:dyDescent="0.15">
      <c r="A19" s="141">
        <v>700</v>
      </c>
      <c r="B19" s="142" t="s">
        <v>12</v>
      </c>
      <c r="C19" s="143">
        <v>1950</v>
      </c>
      <c r="D19" s="144">
        <v>1950</v>
      </c>
      <c r="E19" s="144">
        <v>1950</v>
      </c>
      <c r="F19" s="145">
        <v>2060</v>
      </c>
      <c r="G19" s="143">
        <v>2170</v>
      </c>
      <c r="H19" s="144">
        <v>2280</v>
      </c>
      <c r="I19" s="144">
        <v>2390</v>
      </c>
      <c r="J19" s="144">
        <v>2610</v>
      </c>
      <c r="K19" s="144">
        <v>2720</v>
      </c>
      <c r="L19" s="145">
        <v>2830</v>
      </c>
      <c r="M19" s="143">
        <v>2940</v>
      </c>
      <c r="N19" s="144">
        <v>3050</v>
      </c>
      <c r="O19" s="144"/>
      <c r="P19" s="144"/>
      <c r="Q19" s="144"/>
      <c r="R19" s="145"/>
      <c r="S19" s="143"/>
      <c r="T19" s="145"/>
      <c r="U19" s="176"/>
      <c r="V19" s="139"/>
      <c r="W19" s="141">
        <v>700</v>
      </c>
      <c r="X19" s="142" t="s">
        <v>12</v>
      </c>
      <c r="Y19" s="182">
        <v>1760</v>
      </c>
      <c r="Z19" s="140">
        <v>1760</v>
      </c>
      <c r="AA19" s="140">
        <v>1760</v>
      </c>
      <c r="AB19" s="183">
        <v>1870</v>
      </c>
      <c r="AC19" s="182">
        <v>1980</v>
      </c>
      <c r="AD19" s="140">
        <v>2090</v>
      </c>
      <c r="AE19" s="140">
        <v>2200</v>
      </c>
      <c r="AF19" s="149">
        <v>2420</v>
      </c>
      <c r="AG19" s="140">
        <v>2530</v>
      </c>
      <c r="AH19" s="183">
        <v>2640</v>
      </c>
      <c r="AI19" s="182">
        <v>2750</v>
      </c>
      <c r="AJ19" s="140">
        <v>2860</v>
      </c>
      <c r="AK19" s="140"/>
      <c r="AL19" s="140"/>
      <c r="AM19" s="140"/>
      <c r="AN19" s="183"/>
      <c r="AO19" s="180"/>
      <c r="AP19" s="183"/>
      <c r="AR19" s="126">
        <v>700</v>
      </c>
      <c r="AS19" s="126" t="s">
        <v>12</v>
      </c>
      <c r="AT19" s="153">
        <f t="shared" si="0"/>
        <v>110</v>
      </c>
      <c r="AU19" s="153">
        <f t="shared" si="0"/>
        <v>110</v>
      </c>
      <c r="AV19" s="153">
        <f t="shared" si="0"/>
        <v>110</v>
      </c>
      <c r="AW19" s="153">
        <f t="shared" si="0"/>
        <v>110</v>
      </c>
      <c r="AX19" s="153">
        <f t="shared" si="0"/>
        <v>110</v>
      </c>
      <c r="AY19" s="153">
        <f t="shared" si="0"/>
        <v>110</v>
      </c>
      <c r="AZ19" s="153">
        <f t="shared" si="3"/>
        <v>110</v>
      </c>
      <c r="BA19" s="174">
        <f t="shared" si="0"/>
        <v>220</v>
      </c>
      <c r="BB19" s="153">
        <f t="shared" si="0"/>
        <v>110</v>
      </c>
      <c r="BC19" s="153">
        <f t="shared" si="4"/>
        <v>110</v>
      </c>
      <c r="BD19" s="153">
        <f t="shared" si="4"/>
        <v>110</v>
      </c>
      <c r="BE19" s="175">
        <v>110</v>
      </c>
      <c r="BF19" s="153"/>
      <c r="BG19" s="153"/>
      <c r="BH19" s="153"/>
      <c r="BI19" s="153"/>
      <c r="BJ19" s="153"/>
      <c r="BK19" s="153"/>
      <c r="BM19" s="141">
        <v>700</v>
      </c>
      <c r="BN19" s="142" t="s">
        <v>12</v>
      </c>
      <c r="BO19" s="143">
        <f t="shared" si="1"/>
        <v>1950</v>
      </c>
      <c r="BP19" s="144">
        <f t="shared" si="1"/>
        <v>1950</v>
      </c>
      <c r="BQ19" s="144">
        <v>1950</v>
      </c>
      <c r="BR19" s="145">
        <f t="shared" si="2"/>
        <v>2060</v>
      </c>
      <c r="BS19" s="143">
        <f t="shared" si="2"/>
        <v>2170</v>
      </c>
      <c r="BT19" s="144">
        <f t="shared" si="2"/>
        <v>2280</v>
      </c>
      <c r="BU19" s="144">
        <f t="shared" si="2"/>
        <v>2390</v>
      </c>
      <c r="BV19" s="164">
        <f t="shared" si="2"/>
        <v>2610</v>
      </c>
      <c r="BW19" s="144">
        <f t="shared" si="2"/>
        <v>2720</v>
      </c>
      <c r="BX19" s="145">
        <f t="shared" si="2"/>
        <v>2830</v>
      </c>
      <c r="BY19" s="143">
        <f t="shared" si="2"/>
        <v>2940</v>
      </c>
      <c r="BZ19" s="144">
        <v>3050</v>
      </c>
      <c r="CA19" s="144"/>
      <c r="CB19" s="144"/>
      <c r="CC19" s="144"/>
      <c r="CD19" s="145"/>
      <c r="CE19" s="143"/>
      <c r="CF19" s="145"/>
    </row>
    <row r="20" spans="1:84" x14ac:dyDescent="0.15">
      <c r="A20" s="141">
        <v>750</v>
      </c>
      <c r="B20" s="142" t="s">
        <v>13</v>
      </c>
      <c r="C20" s="143">
        <v>2060</v>
      </c>
      <c r="D20" s="144">
        <v>2060</v>
      </c>
      <c r="E20" s="144">
        <v>2060</v>
      </c>
      <c r="F20" s="145">
        <v>2170</v>
      </c>
      <c r="G20" s="143">
        <v>2280</v>
      </c>
      <c r="H20" s="144">
        <v>2390</v>
      </c>
      <c r="I20" s="144">
        <v>2610</v>
      </c>
      <c r="J20" s="144">
        <v>2720</v>
      </c>
      <c r="K20" s="144">
        <v>2830</v>
      </c>
      <c r="L20" s="145">
        <v>2940</v>
      </c>
      <c r="M20" s="143">
        <v>3050</v>
      </c>
      <c r="N20" s="144">
        <v>3160</v>
      </c>
      <c r="O20" s="144">
        <v>3270</v>
      </c>
      <c r="P20" s="144"/>
      <c r="Q20" s="144"/>
      <c r="R20" s="145"/>
      <c r="S20" s="143"/>
      <c r="T20" s="145"/>
      <c r="U20" s="176"/>
      <c r="V20" s="139"/>
      <c r="W20" s="141">
        <v>750</v>
      </c>
      <c r="X20" s="142" t="s">
        <v>13</v>
      </c>
      <c r="Y20" s="182">
        <v>1870</v>
      </c>
      <c r="Z20" s="140">
        <v>1870</v>
      </c>
      <c r="AA20" s="140">
        <v>1870</v>
      </c>
      <c r="AB20" s="183">
        <v>1980</v>
      </c>
      <c r="AC20" s="182">
        <v>2090</v>
      </c>
      <c r="AD20" s="140">
        <v>2200</v>
      </c>
      <c r="AE20" s="149">
        <v>2420</v>
      </c>
      <c r="AF20" s="140">
        <v>2530</v>
      </c>
      <c r="AG20" s="140">
        <v>2640</v>
      </c>
      <c r="AH20" s="183">
        <v>2750</v>
      </c>
      <c r="AI20" s="182">
        <v>2860</v>
      </c>
      <c r="AJ20" s="140">
        <v>2970</v>
      </c>
      <c r="AK20" s="140">
        <v>3080</v>
      </c>
      <c r="AL20" s="140"/>
      <c r="AM20" s="140"/>
      <c r="AN20" s="183"/>
      <c r="AO20" s="180"/>
      <c r="AP20" s="183"/>
      <c r="AR20" s="126">
        <v>750</v>
      </c>
      <c r="AS20" s="126" t="s">
        <v>13</v>
      </c>
      <c r="AT20" s="153">
        <f t="shared" si="0"/>
        <v>110</v>
      </c>
      <c r="AU20" s="153">
        <f t="shared" si="0"/>
        <v>110</v>
      </c>
      <c r="AV20" s="153">
        <f t="shared" si="0"/>
        <v>110</v>
      </c>
      <c r="AW20" s="153">
        <f t="shared" si="0"/>
        <v>110</v>
      </c>
      <c r="AX20" s="153">
        <f t="shared" si="0"/>
        <v>110</v>
      </c>
      <c r="AY20" s="153">
        <f t="shared" si="0"/>
        <v>110</v>
      </c>
      <c r="AZ20" s="174">
        <f t="shared" si="3"/>
        <v>220</v>
      </c>
      <c r="BA20" s="153">
        <f t="shared" si="0"/>
        <v>110</v>
      </c>
      <c r="BB20" s="153">
        <f t="shared" si="0"/>
        <v>110</v>
      </c>
      <c r="BC20" s="153">
        <f t="shared" si="4"/>
        <v>110</v>
      </c>
      <c r="BD20" s="153">
        <f t="shared" si="4"/>
        <v>110</v>
      </c>
      <c r="BE20" s="153">
        <f t="shared" si="4"/>
        <v>110</v>
      </c>
      <c r="BF20" s="175">
        <v>110</v>
      </c>
      <c r="BG20" s="153"/>
      <c r="BH20" s="153"/>
      <c r="BI20" s="153"/>
      <c r="BJ20" s="153"/>
      <c r="BK20" s="153"/>
      <c r="BM20" s="141">
        <v>750</v>
      </c>
      <c r="BN20" s="142" t="s">
        <v>13</v>
      </c>
      <c r="BO20" s="143">
        <f t="shared" si="1"/>
        <v>2060</v>
      </c>
      <c r="BP20" s="144">
        <f t="shared" si="1"/>
        <v>2060</v>
      </c>
      <c r="BQ20" s="144">
        <v>2060</v>
      </c>
      <c r="BR20" s="145">
        <f t="shared" si="2"/>
        <v>2170</v>
      </c>
      <c r="BS20" s="143">
        <f t="shared" si="2"/>
        <v>2280</v>
      </c>
      <c r="BT20" s="144">
        <f t="shared" si="2"/>
        <v>2390</v>
      </c>
      <c r="BU20" s="164">
        <f t="shared" si="2"/>
        <v>2610</v>
      </c>
      <c r="BV20" s="144">
        <f t="shared" si="2"/>
        <v>2720</v>
      </c>
      <c r="BW20" s="144">
        <f t="shared" si="2"/>
        <v>2830</v>
      </c>
      <c r="BX20" s="145">
        <f t="shared" si="2"/>
        <v>2940</v>
      </c>
      <c r="BY20" s="143">
        <f t="shared" si="2"/>
        <v>3050</v>
      </c>
      <c r="BZ20" s="144">
        <f t="shared" si="2"/>
        <v>3160</v>
      </c>
      <c r="CA20" s="144">
        <v>3270</v>
      </c>
      <c r="CB20" s="144"/>
      <c r="CC20" s="144"/>
      <c r="CD20" s="145"/>
      <c r="CE20" s="143"/>
      <c r="CF20" s="145"/>
    </row>
    <row r="21" spans="1:84" x14ac:dyDescent="0.15">
      <c r="A21" s="141">
        <v>800</v>
      </c>
      <c r="B21" s="142" t="s">
        <v>14</v>
      </c>
      <c r="C21" s="143">
        <v>2170</v>
      </c>
      <c r="D21" s="144">
        <v>2170</v>
      </c>
      <c r="E21" s="144">
        <v>2170</v>
      </c>
      <c r="F21" s="145">
        <v>2280</v>
      </c>
      <c r="G21" s="143">
        <v>2390</v>
      </c>
      <c r="H21" s="144">
        <v>2610</v>
      </c>
      <c r="I21" s="144">
        <v>2720</v>
      </c>
      <c r="J21" s="144">
        <v>2830</v>
      </c>
      <c r="K21" s="144">
        <v>2940</v>
      </c>
      <c r="L21" s="145">
        <v>3050</v>
      </c>
      <c r="M21" s="143">
        <v>3160</v>
      </c>
      <c r="N21" s="144">
        <v>3270</v>
      </c>
      <c r="O21" s="144">
        <v>3380</v>
      </c>
      <c r="P21" s="144">
        <v>3490</v>
      </c>
      <c r="Q21" s="144"/>
      <c r="R21" s="145"/>
      <c r="S21" s="143"/>
      <c r="T21" s="145"/>
      <c r="U21" s="176"/>
      <c r="V21" s="139"/>
      <c r="W21" s="141">
        <v>800</v>
      </c>
      <c r="X21" s="142" t="s">
        <v>14</v>
      </c>
      <c r="Y21" s="182">
        <v>1980</v>
      </c>
      <c r="Z21" s="140">
        <v>1980</v>
      </c>
      <c r="AA21" s="140">
        <v>1980</v>
      </c>
      <c r="AB21" s="183">
        <v>2090</v>
      </c>
      <c r="AC21" s="182">
        <v>2200</v>
      </c>
      <c r="AD21" s="149">
        <v>2420</v>
      </c>
      <c r="AE21" s="140">
        <v>2530</v>
      </c>
      <c r="AF21" s="140">
        <v>2640</v>
      </c>
      <c r="AG21" s="140">
        <v>2750</v>
      </c>
      <c r="AH21" s="183">
        <v>2860</v>
      </c>
      <c r="AI21" s="182">
        <v>2970</v>
      </c>
      <c r="AJ21" s="140">
        <v>3080</v>
      </c>
      <c r="AK21" s="140">
        <v>3190</v>
      </c>
      <c r="AL21" s="149">
        <v>3300</v>
      </c>
      <c r="AM21" s="140"/>
      <c r="AN21" s="183"/>
      <c r="AO21" s="180"/>
      <c r="AP21" s="183"/>
      <c r="AR21" s="126">
        <v>800</v>
      </c>
      <c r="AS21" s="126" t="s">
        <v>14</v>
      </c>
      <c r="AT21" s="153">
        <f t="shared" si="0"/>
        <v>110</v>
      </c>
      <c r="AU21" s="153">
        <f t="shared" si="0"/>
        <v>110</v>
      </c>
      <c r="AV21" s="153">
        <f t="shared" si="0"/>
        <v>110</v>
      </c>
      <c r="AW21" s="153">
        <f t="shared" si="0"/>
        <v>110</v>
      </c>
      <c r="AX21" s="153">
        <f t="shared" si="0"/>
        <v>110</v>
      </c>
      <c r="AY21" s="174">
        <f t="shared" si="0"/>
        <v>220</v>
      </c>
      <c r="AZ21" s="153">
        <f t="shared" si="3"/>
        <v>110</v>
      </c>
      <c r="BA21" s="153">
        <f t="shared" si="0"/>
        <v>110</v>
      </c>
      <c r="BB21" s="153">
        <f t="shared" si="0"/>
        <v>110</v>
      </c>
      <c r="BC21" s="153">
        <f t="shared" si="4"/>
        <v>110</v>
      </c>
      <c r="BD21" s="153">
        <f t="shared" si="4"/>
        <v>110</v>
      </c>
      <c r="BE21" s="153">
        <f t="shared" si="4"/>
        <v>110</v>
      </c>
      <c r="BF21" s="153">
        <f t="shared" si="4"/>
        <v>110</v>
      </c>
      <c r="BG21" s="175">
        <v>110</v>
      </c>
      <c r="BH21" s="153"/>
      <c r="BI21" s="153"/>
      <c r="BJ21" s="153"/>
      <c r="BK21" s="153"/>
      <c r="BM21" s="141">
        <v>800</v>
      </c>
      <c r="BN21" s="142" t="s">
        <v>14</v>
      </c>
      <c r="BO21" s="143">
        <f t="shared" si="1"/>
        <v>2170</v>
      </c>
      <c r="BP21" s="144">
        <f t="shared" si="1"/>
        <v>2170</v>
      </c>
      <c r="BQ21" s="144">
        <v>2170</v>
      </c>
      <c r="BR21" s="145">
        <f t="shared" si="2"/>
        <v>2280</v>
      </c>
      <c r="BS21" s="143">
        <f t="shared" si="2"/>
        <v>2390</v>
      </c>
      <c r="BT21" s="164">
        <f t="shared" si="2"/>
        <v>2610</v>
      </c>
      <c r="BU21" s="144">
        <f t="shared" si="2"/>
        <v>2720</v>
      </c>
      <c r="BV21" s="144">
        <f t="shared" si="2"/>
        <v>2830</v>
      </c>
      <c r="BW21" s="144">
        <f t="shared" si="2"/>
        <v>2940</v>
      </c>
      <c r="BX21" s="145">
        <f t="shared" si="2"/>
        <v>3050</v>
      </c>
      <c r="BY21" s="143">
        <f t="shared" si="2"/>
        <v>3160</v>
      </c>
      <c r="BZ21" s="144">
        <f t="shared" si="2"/>
        <v>3270</v>
      </c>
      <c r="CA21" s="144">
        <f t="shared" ref="CA21:CA31" si="5">CA20+BF21</f>
        <v>3380</v>
      </c>
      <c r="CB21" s="144">
        <v>3490</v>
      </c>
      <c r="CC21" s="144"/>
      <c r="CD21" s="145"/>
      <c r="CE21" s="143"/>
      <c r="CF21" s="145"/>
    </row>
    <row r="22" spans="1:84" x14ac:dyDescent="0.15">
      <c r="A22" s="141">
        <v>850</v>
      </c>
      <c r="B22" s="142" t="s">
        <v>15</v>
      </c>
      <c r="C22" s="143">
        <v>2280</v>
      </c>
      <c r="D22" s="144">
        <v>2280</v>
      </c>
      <c r="E22" s="144">
        <v>2280</v>
      </c>
      <c r="F22" s="145">
        <v>2390</v>
      </c>
      <c r="G22" s="143">
        <v>2610</v>
      </c>
      <c r="H22" s="144">
        <v>2720</v>
      </c>
      <c r="I22" s="144">
        <v>2830</v>
      </c>
      <c r="J22" s="144">
        <v>2940</v>
      </c>
      <c r="K22" s="144">
        <v>3050</v>
      </c>
      <c r="L22" s="145">
        <v>3160</v>
      </c>
      <c r="M22" s="143">
        <v>3270</v>
      </c>
      <c r="N22" s="144">
        <v>3380</v>
      </c>
      <c r="O22" s="144">
        <v>3490</v>
      </c>
      <c r="P22" s="144">
        <v>3710</v>
      </c>
      <c r="Q22" s="144">
        <v>3930</v>
      </c>
      <c r="R22" s="145"/>
      <c r="S22" s="143"/>
      <c r="T22" s="145"/>
      <c r="U22" s="176"/>
      <c r="V22" s="139"/>
      <c r="W22" s="141">
        <v>850</v>
      </c>
      <c r="X22" s="142" t="s">
        <v>15</v>
      </c>
      <c r="Y22" s="182">
        <v>2090</v>
      </c>
      <c r="Z22" s="140">
        <v>2090</v>
      </c>
      <c r="AA22" s="140">
        <v>2090</v>
      </c>
      <c r="AB22" s="183">
        <v>2200</v>
      </c>
      <c r="AC22" s="185">
        <v>2420</v>
      </c>
      <c r="AD22" s="140">
        <v>2530</v>
      </c>
      <c r="AE22" s="140">
        <v>2640</v>
      </c>
      <c r="AF22" s="140">
        <v>2750</v>
      </c>
      <c r="AG22" s="140">
        <v>2860</v>
      </c>
      <c r="AH22" s="183">
        <v>2970</v>
      </c>
      <c r="AI22" s="182">
        <v>3080</v>
      </c>
      <c r="AJ22" s="140">
        <v>3190</v>
      </c>
      <c r="AK22" s="149">
        <v>3300</v>
      </c>
      <c r="AL22" s="140">
        <v>3520</v>
      </c>
      <c r="AM22" s="140">
        <v>3740</v>
      </c>
      <c r="AN22" s="183"/>
      <c r="AO22" s="180"/>
      <c r="AP22" s="183"/>
      <c r="AR22" s="126">
        <v>850</v>
      </c>
      <c r="AS22" s="126" t="s">
        <v>15</v>
      </c>
      <c r="AT22" s="153">
        <f t="shared" si="0"/>
        <v>110</v>
      </c>
      <c r="AU22" s="153">
        <f t="shared" si="0"/>
        <v>110</v>
      </c>
      <c r="AV22" s="153">
        <f t="shared" si="0"/>
        <v>110</v>
      </c>
      <c r="AW22" s="153">
        <f t="shared" si="0"/>
        <v>110</v>
      </c>
      <c r="AX22" s="174">
        <f t="shared" si="0"/>
        <v>220</v>
      </c>
      <c r="AY22" s="153">
        <f t="shared" si="0"/>
        <v>110</v>
      </c>
      <c r="AZ22" s="153">
        <f t="shared" si="3"/>
        <v>110</v>
      </c>
      <c r="BA22" s="153">
        <f t="shared" si="0"/>
        <v>110</v>
      </c>
      <c r="BB22" s="153">
        <f t="shared" si="0"/>
        <v>110</v>
      </c>
      <c r="BC22" s="153">
        <f t="shared" si="4"/>
        <v>110</v>
      </c>
      <c r="BD22" s="153">
        <f t="shared" si="4"/>
        <v>110</v>
      </c>
      <c r="BE22" s="153">
        <f t="shared" si="4"/>
        <v>110</v>
      </c>
      <c r="BF22" s="153">
        <f t="shared" si="4"/>
        <v>110</v>
      </c>
      <c r="BG22" s="174">
        <f t="shared" si="4"/>
        <v>220</v>
      </c>
      <c r="BH22" s="175">
        <v>220</v>
      </c>
      <c r="BI22" s="153"/>
      <c r="BJ22" s="153"/>
      <c r="BK22" s="153"/>
      <c r="BM22" s="141">
        <v>850</v>
      </c>
      <c r="BN22" s="142" t="s">
        <v>15</v>
      </c>
      <c r="BO22" s="143">
        <f t="shared" si="1"/>
        <v>2280</v>
      </c>
      <c r="BP22" s="144">
        <f t="shared" si="1"/>
        <v>2280</v>
      </c>
      <c r="BQ22" s="144">
        <v>2280</v>
      </c>
      <c r="BR22" s="145">
        <f t="shared" si="2"/>
        <v>2390</v>
      </c>
      <c r="BS22" s="156">
        <f t="shared" si="2"/>
        <v>2610</v>
      </c>
      <c r="BT22" s="144">
        <f t="shared" si="2"/>
        <v>2720</v>
      </c>
      <c r="BU22" s="144">
        <f t="shared" si="2"/>
        <v>2830</v>
      </c>
      <c r="BV22" s="144">
        <f t="shared" si="2"/>
        <v>2940</v>
      </c>
      <c r="BW22" s="144">
        <f t="shared" si="2"/>
        <v>3050</v>
      </c>
      <c r="BX22" s="145">
        <f t="shared" si="2"/>
        <v>3160</v>
      </c>
      <c r="BY22" s="143">
        <f t="shared" si="2"/>
        <v>3270</v>
      </c>
      <c r="BZ22" s="144">
        <f t="shared" si="2"/>
        <v>3380</v>
      </c>
      <c r="CA22" s="144">
        <f t="shared" si="5"/>
        <v>3490</v>
      </c>
      <c r="CB22" s="164">
        <f t="shared" ref="CB22:CB31" si="6">CB21+BG22</f>
        <v>3710</v>
      </c>
      <c r="CC22" s="164">
        <v>3930</v>
      </c>
      <c r="CD22" s="145"/>
      <c r="CE22" s="143"/>
      <c r="CF22" s="145"/>
    </row>
    <row r="23" spans="1:84" ht="13" thickBot="1" x14ac:dyDescent="0.2">
      <c r="A23" s="127">
        <v>900</v>
      </c>
      <c r="B23" s="128" t="s">
        <v>16</v>
      </c>
      <c r="C23" s="146">
        <v>2390</v>
      </c>
      <c r="D23" s="147">
        <v>2390</v>
      </c>
      <c r="E23" s="147">
        <v>2390</v>
      </c>
      <c r="F23" s="148">
        <v>2610</v>
      </c>
      <c r="G23" s="146">
        <v>2720</v>
      </c>
      <c r="H23" s="147">
        <v>2830</v>
      </c>
      <c r="I23" s="147">
        <v>2940</v>
      </c>
      <c r="J23" s="147">
        <v>3050</v>
      </c>
      <c r="K23" s="147">
        <v>3160</v>
      </c>
      <c r="L23" s="148">
        <v>3270</v>
      </c>
      <c r="M23" s="146">
        <v>3380</v>
      </c>
      <c r="N23" s="147">
        <v>3490</v>
      </c>
      <c r="O23" s="147">
        <v>3710</v>
      </c>
      <c r="P23" s="147">
        <v>3930</v>
      </c>
      <c r="Q23" s="147">
        <v>4150</v>
      </c>
      <c r="R23" s="148">
        <v>4370</v>
      </c>
      <c r="S23" s="146"/>
      <c r="T23" s="148"/>
      <c r="U23" s="176"/>
      <c r="V23" s="139"/>
      <c r="W23" s="127">
        <v>900</v>
      </c>
      <c r="X23" s="128" t="s">
        <v>16</v>
      </c>
      <c r="Y23" s="193">
        <v>2200</v>
      </c>
      <c r="Z23" s="189">
        <v>2200</v>
      </c>
      <c r="AA23" s="189">
        <v>2200</v>
      </c>
      <c r="AB23" s="206">
        <v>2420</v>
      </c>
      <c r="AC23" s="193">
        <v>2530</v>
      </c>
      <c r="AD23" s="189">
        <v>2640</v>
      </c>
      <c r="AE23" s="189">
        <v>2750</v>
      </c>
      <c r="AF23" s="189">
        <v>2860</v>
      </c>
      <c r="AG23" s="189">
        <v>2970</v>
      </c>
      <c r="AH23" s="192">
        <v>3080</v>
      </c>
      <c r="AI23" s="193">
        <v>3190</v>
      </c>
      <c r="AJ23" s="209">
        <v>3300</v>
      </c>
      <c r="AK23" s="189">
        <v>3520</v>
      </c>
      <c r="AL23" s="189">
        <v>3740</v>
      </c>
      <c r="AM23" s="189">
        <v>3960</v>
      </c>
      <c r="AN23" s="192">
        <v>4180</v>
      </c>
      <c r="AO23" s="201"/>
      <c r="AP23" s="192"/>
      <c r="AR23" s="126">
        <v>900</v>
      </c>
      <c r="AS23" s="126" t="s">
        <v>16</v>
      </c>
      <c r="AT23" s="153">
        <f t="shared" si="0"/>
        <v>110</v>
      </c>
      <c r="AU23" s="153">
        <f t="shared" si="0"/>
        <v>110</v>
      </c>
      <c r="AV23" s="153">
        <f t="shared" si="0"/>
        <v>110</v>
      </c>
      <c r="AW23" s="174">
        <f t="shared" si="0"/>
        <v>220</v>
      </c>
      <c r="AX23" s="153">
        <f t="shared" si="0"/>
        <v>110</v>
      </c>
      <c r="AY23" s="153">
        <f t="shared" si="0"/>
        <v>110</v>
      </c>
      <c r="AZ23" s="153">
        <f t="shared" si="3"/>
        <v>110</v>
      </c>
      <c r="BA23" s="153">
        <f t="shared" si="0"/>
        <v>110</v>
      </c>
      <c r="BB23" s="153">
        <f t="shared" si="0"/>
        <v>110</v>
      </c>
      <c r="BC23" s="153">
        <f t="shared" si="4"/>
        <v>110</v>
      </c>
      <c r="BD23" s="153">
        <f t="shared" si="4"/>
        <v>110</v>
      </c>
      <c r="BE23" s="153">
        <f t="shared" si="4"/>
        <v>110</v>
      </c>
      <c r="BF23" s="174">
        <f t="shared" si="4"/>
        <v>220</v>
      </c>
      <c r="BG23" s="174">
        <f t="shared" si="4"/>
        <v>220</v>
      </c>
      <c r="BH23" s="174">
        <f t="shared" si="4"/>
        <v>220</v>
      </c>
      <c r="BI23" s="175">
        <v>220</v>
      </c>
      <c r="BJ23" s="153"/>
      <c r="BK23" s="153"/>
      <c r="BM23" s="127">
        <v>900</v>
      </c>
      <c r="BN23" s="128" t="s">
        <v>16</v>
      </c>
      <c r="BO23" s="146">
        <f t="shared" si="1"/>
        <v>2390</v>
      </c>
      <c r="BP23" s="147">
        <f t="shared" si="1"/>
        <v>2390</v>
      </c>
      <c r="BQ23" s="147">
        <v>2390</v>
      </c>
      <c r="BR23" s="158">
        <f t="shared" si="2"/>
        <v>2610</v>
      </c>
      <c r="BS23" s="146">
        <f t="shared" si="2"/>
        <v>2720</v>
      </c>
      <c r="BT23" s="147">
        <f t="shared" si="2"/>
        <v>2830</v>
      </c>
      <c r="BU23" s="147">
        <f t="shared" si="2"/>
        <v>2940</v>
      </c>
      <c r="BV23" s="147">
        <f t="shared" si="2"/>
        <v>3050</v>
      </c>
      <c r="BW23" s="147">
        <f t="shared" si="2"/>
        <v>3160</v>
      </c>
      <c r="BX23" s="148">
        <f t="shared" si="2"/>
        <v>3270</v>
      </c>
      <c r="BY23" s="146">
        <f t="shared" si="2"/>
        <v>3380</v>
      </c>
      <c r="BZ23" s="147">
        <f t="shared" si="2"/>
        <v>3490</v>
      </c>
      <c r="CA23" s="157">
        <f t="shared" si="5"/>
        <v>3710</v>
      </c>
      <c r="CB23" s="157">
        <f t="shared" si="6"/>
        <v>3930</v>
      </c>
      <c r="CC23" s="157">
        <f t="shared" ref="CC23:CC31" si="7">CC22+BH23</f>
        <v>4150</v>
      </c>
      <c r="CD23" s="158">
        <v>4370</v>
      </c>
      <c r="CE23" s="146"/>
      <c r="CF23" s="148"/>
    </row>
    <row r="24" spans="1:84" x14ac:dyDescent="0.15">
      <c r="A24" s="124">
        <v>950</v>
      </c>
      <c r="B24" s="125" t="s">
        <v>17</v>
      </c>
      <c r="C24" s="136">
        <v>2610</v>
      </c>
      <c r="D24" s="137">
        <v>2610</v>
      </c>
      <c r="E24" s="137">
        <v>2610</v>
      </c>
      <c r="F24" s="138">
        <v>2720</v>
      </c>
      <c r="G24" s="136">
        <v>2830</v>
      </c>
      <c r="H24" s="137">
        <v>2940</v>
      </c>
      <c r="I24" s="137">
        <v>3050</v>
      </c>
      <c r="J24" s="137">
        <v>3160</v>
      </c>
      <c r="K24" s="137">
        <v>3270</v>
      </c>
      <c r="L24" s="138">
        <v>3380</v>
      </c>
      <c r="M24" s="136">
        <v>3490</v>
      </c>
      <c r="N24" s="137">
        <v>3710</v>
      </c>
      <c r="O24" s="137">
        <v>3930</v>
      </c>
      <c r="P24" s="137">
        <v>4150</v>
      </c>
      <c r="Q24" s="137">
        <v>4370</v>
      </c>
      <c r="R24" s="138">
        <v>4480</v>
      </c>
      <c r="S24" s="136">
        <v>4590</v>
      </c>
      <c r="T24" s="138"/>
      <c r="U24" s="176"/>
      <c r="V24" s="139"/>
      <c r="W24" s="124">
        <v>950</v>
      </c>
      <c r="X24" s="125" t="s">
        <v>17</v>
      </c>
      <c r="Y24" s="212">
        <v>2420</v>
      </c>
      <c r="Z24" s="208">
        <v>2420</v>
      </c>
      <c r="AA24" s="208">
        <v>2420</v>
      </c>
      <c r="AB24" s="204">
        <v>2530</v>
      </c>
      <c r="AC24" s="202">
        <v>2640</v>
      </c>
      <c r="AD24" s="203">
        <v>2750</v>
      </c>
      <c r="AE24" s="203">
        <v>2860</v>
      </c>
      <c r="AF24" s="203">
        <v>2970</v>
      </c>
      <c r="AG24" s="203">
        <v>3080</v>
      </c>
      <c r="AH24" s="204">
        <v>3190</v>
      </c>
      <c r="AI24" s="212">
        <v>3300</v>
      </c>
      <c r="AJ24" s="203">
        <v>3520</v>
      </c>
      <c r="AK24" s="203">
        <v>3740</v>
      </c>
      <c r="AL24" s="203">
        <v>3960</v>
      </c>
      <c r="AM24" s="203">
        <v>4180</v>
      </c>
      <c r="AN24" s="204">
        <v>4290</v>
      </c>
      <c r="AO24" s="205">
        <v>4400</v>
      </c>
      <c r="AP24" s="204"/>
      <c r="AR24" s="126">
        <v>950</v>
      </c>
      <c r="AS24" s="126" t="s">
        <v>17</v>
      </c>
      <c r="AT24" s="174">
        <f t="shared" si="0"/>
        <v>220</v>
      </c>
      <c r="AU24" s="174">
        <f t="shared" si="0"/>
        <v>220</v>
      </c>
      <c r="AV24" s="174">
        <f t="shared" si="0"/>
        <v>220</v>
      </c>
      <c r="AW24" s="153">
        <f t="shared" si="0"/>
        <v>110</v>
      </c>
      <c r="AX24" s="153">
        <f t="shared" si="0"/>
        <v>110</v>
      </c>
      <c r="AY24" s="153">
        <f t="shared" si="0"/>
        <v>110</v>
      </c>
      <c r="AZ24" s="153">
        <f t="shared" si="3"/>
        <v>110</v>
      </c>
      <c r="BA24" s="153">
        <f t="shared" si="0"/>
        <v>110</v>
      </c>
      <c r="BB24" s="153">
        <f t="shared" si="0"/>
        <v>110</v>
      </c>
      <c r="BC24" s="153">
        <f t="shared" si="4"/>
        <v>110</v>
      </c>
      <c r="BD24" s="153">
        <f t="shared" si="4"/>
        <v>110</v>
      </c>
      <c r="BE24" s="174">
        <f t="shared" si="4"/>
        <v>220</v>
      </c>
      <c r="BF24" s="174">
        <f t="shared" si="4"/>
        <v>220</v>
      </c>
      <c r="BG24" s="174">
        <f t="shared" si="4"/>
        <v>220</v>
      </c>
      <c r="BH24" s="174">
        <f t="shared" si="4"/>
        <v>220</v>
      </c>
      <c r="BI24" s="153">
        <f t="shared" si="4"/>
        <v>110</v>
      </c>
      <c r="BJ24" s="175">
        <v>110</v>
      </c>
      <c r="BK24" s="153"/>
      <c r="BM24" s="124">
        <v>950</v>
      </c>
      <c r="BN24" s="125" t="s">
        <v>17</v>
      </c>
      <c r="BO24" s="162">
        <f t="shared" si="1"/>
        <v>2610</v>
      </c>
      <c r="BP24" s="161">
        <f t="shared" si="1"/>
        <v>2610</v>
      </c>
      <c r="BQ24" s="161">
        <v>2610</v>
      </c>
      <c r="BR24" s="138">
        <f t="shared" si="2"/>
        <v>2720</v>
      </c>
      <c r="BS24" s="136">
        <f t="shared" si="2"/>
        <v>2830</v>
      </c>
      <c r="BT24" s="137">
        <f t="shared" si="2"/>
        <v>2940</v>
      </c>
      <c r="BU24" s="137">
        <f t="shared" si="2"/>
        <v>3050</v>
      </c>
      <c r="BV24" s="137">
        <f t="shared" si="2"/>
        <v>3160</v>
      </c>
      <c r="BW24" s="137">
        <f t="shared" si="2"/>
        <v>3270</v>
      </c>
      <c r="BX24" s="138">
        <f t="shared" si="2"/>
        <v>3380</v>
      </c>
      <c r="BY24" s="136">
        <f t="shared" si="2"/>
        <v>3490</v>
      </c>
      <c r="BZ24" s="161">
        <f t="shared" si="2"/>
        <v>3710</v>
      </c>
      <c r="CA24" s="161">
        <f t="shared" si="5"/>
        <v>3930</v>
      </c>
      <c r="CB24" s="161">
        <f t="shared" si="6"/>
        <v>4150</v>
      </c>
      <c r="CC24" s="161">
        <f t="shared" si="7"/>
        <v>4370</v>
      </c>
      <c r="CD24" s="138">
        <f t="shared" ref="CD24:CD31" si="8">CD23+BI24</f>
        <v>4480</v>
      </c>
      <c r="CE24" s="136">
        <v>4590</v>
      </c>
      <c r="CF24" s="138"/>
    </row>
    <row r="25" spans="1:84" x14ac:dyDescent="0.15">
      <c r="A25" s="141">
        <v>1000</v>
      </c>
      <c r="B25" s="142" t="s">
        <v>18</v>
      </c>
      <c r="C25" s="143">
        <v>2720</v>
      </c>
      <c r="D25" s="144">
        <v>2720</v>
      </c>
      <c r="E25" s="144">
        <v>2720</v>
      </c>
      <c r="F25" s="145">
        <v>2830</v>
      </c>
      <c r="G25" s="143">
        <v>2940</v>
      </c>
      <c r="H25" s="144">
        <v>3050</v>
      </c>
      <c r="I25" s="144">
        <v>3160</v>
      </c>
      <c r="J25" s="144">
        <v>3270</v>
      </c>
      <c r="K25" s="144">
        <v>3380</v>
      </c>
      <c r="L25" s="145">
        <v>3490</v>
      </c>
      <c r="M25" s="143">
        <v>3710</v>
      </c>
      <c r="N25" s="144">
        <v>3930</v>
      </c>
      <c r="O25" s="144">
        <v>4150</v>
      </c>
      <c r="P25" s="144">
        <v>4370</v>
      </c>
      <c r="Q25" s="144">
        <v>4480</v>
      </c>
      <c r="R25" s="145">
        <v>4590</v>
      </c>
      <c r="S25" s="143">
        <v>4700</v>
      </c>
      <c r="T25" s="145">
        <v>4810</v>
      </c>
      <c r="U25" s="176"/>
      <c r="V25" s="139"/>
      <c r="W25" s="141">
        <v>1000</v>
      </c>
      <c r="X25" s="142" t="s">
        <v>18</v>
      </c>
      <c r="Y25" s="182">
        <v>2530</v>
      </c>
      <c r="Z25" s="140">
        <v>2530</v>
      </c>
      <c r="AA25" s="140">
        <v>2530</v>
      </c>
      <c r="AB25" s="183">
        <v>2640</v>
      </c>
      <c r="AC25" s="182">
        <v>2750</v>
      </c>
      <c r="AD25" s="140">
        <v>2860</v>
      </c>
      <c r="AE25" s="140">
        <v>2970</v>
      </c>
      <c r="AF25" s="140">
        <v>3080</v>
      </c>
      <c r="AG25" s="140">
        <v>3190</v>
      </c>
      <c r="AH25" s="184">
        <v>3300</v>
      </c>
      <c r="AI25" s="182">
        <v>3520</v>
      </c>
      <c r="AJ25" s="140">
        <v>3740</v>
      </c>
      <c r="AK25" s="140">
        <v>3960</v>
      </c>
      <c r="AL25" s="140">
        <v>4180</v>
      </c>
      <c r="AM25" s="140">
        <v>4290</v>
      </c>
      <c r="AN25" s="183">
        <v>4400</v>
      </c>
      <c r="AO25" s="180">
        <v>4510</v>
      </c>
      <c r="AP25" s="184">
        <v>4620</v>
      </c>
      <c r="AR25" s="126">
        <v>1000</v>
      </c>
      <c r="AS25" s="126" t="s">
        <v>18</v>
      </c>
      <c r="AT25" s="153">
        <f t="shared" si="0"/>
        <v>110</v>
      </c>
      <c r="AU25" s="153">
        <f t="shared" si="0"/>
        <v>110</v>
      </c>
      <c r="AV25" s="153">
        <f t="shared" si="0"/>
        <v>110</v>
      </c>
      <c r="AW25" s="153">
        <f t="shared" si="0"/>
        <v>110</v>
      </c>
      <c r="AX25" s="153">
        <f t="shared" si="0"/>
        <v>110</v>
      </c>
      <c r="AY25" s="153">
        <f t="shared" si="0"/>
        <v>110</v>
      </c>
      <c r="AZ25" s="153">
        <f t="shared" si="3"/>
        <v>110</v>
      </c>
      <c r="BA25" s="153">
        <f t="shared" si="0"/>
        <v>110</v>
      </c>
      <c r="BB25" s="153">
        <f t="shared" si="0"/>
        <v>110</v>
      </c>
      <c r="BC25" s="153">
        <f t="shared" si="4"/>
        <v>110</v>
      </c>
      <c r="BD25" s="174">
        <f t="shared" si="4"/>
        <v>220</v>
      </c>
      <c r="BE25" s="174">
        <f t="shared" si="4"/>
        <v>220</v>
      </c>
      <c r="BF25" s="174">
        <f t="shared" si="4"/>
        <v>220</v>
      </c>
      <c r="BG25" s="174">
        <f t="shared" si="4"/>
        <v>220</v>
      </c>
      <c r="BH25" s="153">
        <f t="shared" si="4"/>
        <v>110</v>
      </c>
      <c r="BI25" s="153">
        <f t="shared" si="4"/>
        <v>110</v>
      </c>
      <c r="BJ25" s="153">
        <f t="shared" si="4"/>
        <v>110</v>
      </c>
      <c r="BK25" s="175">
        <v>110</v>
      </c>
      <c r="BM25" s="141">
        <v>1000</v>
      </c>
      <c r="BN25" s="142" t="s">
        <v>18</v>
      </c>
      <c r="BO25" s="143">
        <f t="shared" si="1"/>
        <v>2720</v>
      </c>
      <c r="BP25" s="144">
        <f t="shared" si="1"/>
        <v>2720</v>
      </c>
      <c r="BQ25" s="144">
        <v>2720</v>
      </c>
      <c r="BR25" s="145">
        <f t="shared" si="2"/>
        <v>2830</v>
      </c>
      <c r="BS25" s="143">
        <f t="shared" si="2"/>
        <v>2940</v>
      </c>
      <c r="BT25" s="144">
        <f t="shared" si="2"/>
        <v>3050</v>
      </c>
      <c r="BU25" s="144">
        <f t="shared" si="2"/>
        <v>3160</v>
      </c>
      <c r="BV25" s="144">
        <f t="shared" si="2"/>
        <v>3270</v>
      </c>
      <c r="BW25" s="144">
        <f t="shared" si="2"/>
        <v>3380</v>
      </c>
      <c r="BX25" s="145">
        <f t="shared" si="2"/>
        <v>3490</v>
      </c>
      <c r="BY25" s="156">
        <f t="shared" si="2"/>
        <v>3710</v>
      </c>
      <c r="BZ25" s="164">
        <f t="shared" si="2"/>
        <v>3930</v>
      </c>
      <c r="CA25" s="164">
        <f t="shared" si="5"/>
        <v>4150</v>
      </c>
      <c r="CB25" s="164">
        <f t="shared" si="6"/>
        <v>4370</v>
      </c>
      <c r="CC25" s="144">
        <f t="shared" si="7"/>
        <v>4480</v>
      </c>
      <c r="CD25" s="145">
        <f t="shared" si="8"/>
        <v>4590</v>
      </c>
      <c r="CE25" s="143">
        <f t="shared" ref="CE25:CE31" si="9">CE24+BJ25</f>
        <v>4700</v>
      </c>
      <c r="CF25" s="145">
        <v>4810</v>
      </c>
    </row>
    <row r="26" spans="1:84" x14ac:dyDescent="0.15">
      <c r="A26" s="141">
        <v>1050</v>
      </c>
      <c r="B26" s="142" t="s">
        <v>19</v>
      </c>
      <c r="C26" s="143">
        <v>2830</v>
      </c>
      <c r="D26" s="144">
        <v>2830</v>
      </c>
      <c r="E26" s="144">
        <v>2830</v>
      </c>
      <c r="F26" s="145">
        <v>2940</v>
      </c>
      <c r="G26" s="143">
        <v>3050</v>
      </c>
      <c r="H26" s="144">
        <v>3160</v>
      </c>
      <c r="I26" s="144">
        <v>3270</v>
      </c>
      <c r="J26" s="144">
        <v>3380</v>
      </c>
      <c r="K26" s="144">
        <v>3490</v>
      </c>
      <c r="L26" s="145">
        <v>3710</v>
      </c>
      <c r="M26" s="143">
        <v>3930</v>
      </c>
      <c r="N26" s="144">
        <v>4150</v>
      </c>
      <c r="O26" s="144">
        <v>4370</v>
      </c>
      <c r="P26" s="144">
        <v>4480</v>
      </c>
      <c r="Q26" s="144">
        <v>4590</v>
      </c>
      <c r="R26" s="145">
        <v>4700</v>
      </c>
      <c r="S26" s="143">
        <v>4810</v>
      </c>
      <c r="T26" s="145">
        <v>4920</v>
      </c>
      <c r="U26" s="176"/>
      <c r="V26" s="139"/>
      <c r="W26" s="141">
        <v>1050</v>
      </c>
      <c r="X26" s="142" t="s">
        <v>19</v>
      </c>
      <c r="Y26" s="182">
        <v>2640</v>
      </c>
      <c r="Z26" s="140">
        <v>2640</v>
      </c>
      <c r="AA26" s="140">
        <v>2640</v>
      </c>
      <c r="AB26" s="183">
        <v>2750</v>
      </c>
      <c r="AC26" s="182">
        <v>2860</v>
      </c>
      <c r="AD26" s="140">
        <v>2970</v>
      </c>
      <c r="AE26" s="140">
        <v>3080</v>
      </c>
      <c r="AF26" s="140">
        <v>3190</v>
      </c>
      <c r="AG26" s="149">
        <v>3300</v>
      </c>
      <c r="AH26" s="183">
        <v>3520</v>
      </c>
      <c r="AI26" s="182">
        <v>3740</v>
      </c>
      <c r="AJ26" s="140">
        <v>3960</v>
      </c>
      <c r="AK26" s="140">
        <v>4180</v>
      </c>
      <c r="AL26" s="140">
        <v>4290</v>
      </c>
      <c r="AM26" s="140">
        <v>4400</v>
      </c>
      <c r="AN26" s="183">
        <v>4510</v>
      </c>
      <c r="AO26" s="181">
        <v>4620</v>
      </c>
      <c r="AP26" s="183">
        <v>4730</v>
      </c>
      <c r="AR26" s="126">
        <v>1050</v>
      </c>
      <c r="AS26" s="126" t="s">
        <v>19</v>
      </c>
      <c r="AT26" s="153">
        <f t="shared" si="0"/>
        <v>110</v>
      </c>
      <c r="AU26" s="153">
        <f t="shared" si="0"/>
        <v>110</v>
      </c>
      <c r="AV26" s="153">
        <f t="shared" si="0"/>
        <v>110</v>
      </c>
      <c r="AW26" s="153">
        <f t="shared" si="0"/>
        <v>110</v>
      </c>
      <c r="AX26" s="153">
        <f t="shared" si="0"/>
        <v>110</v>
      </c>
      <c r="AY26" s="153">
        <f t="shared" si="0"/>
        <v>110</v>
      </c>
      <c r="AZ26" s="153">
        <f t="shared" si="3"/>
        <v>110</v>
      </c>
      <c r="BA26" s="153">
        <f t="shared" si="0"/>
        <v>110</v>
      </c>
      <c r="BB26" s="153">
        <f t="shared" si="0"/>
        <v>110</v>
      </c>
      <c r="BC26" s="174">
        <f t="shared" si="4"/>
        <v>220</v>
      </c>
      <c r="BD26" s="174">
        <f t="shared" si="4"/>
        <v>220</v>
      </c>
      <c r="BE26" s="174">
        <f t="shared" si="4"/>
        <v>220</v>
      </c>
      <c r="BF26" s="174">
        <f t="shared" si="4"/>
        <v>220</v>
      </c>
      <c r="BG26" s="153">
        <f t="shared" si="4"/>
        <v>110</v>
      </c>
      <c r="BH26" s="153">
        <f t="shared" si="4"/>
        <v>110</v>
      </c>
      <c r="BI26" s="153">
        <f t="shared" si="4"/>
        <v>110</v>
      </c>
      <c r="BJ26" s="153">
        <f t="shared" si="4"/>
        <v>110</v>
      </c>
      <c r="BK26" s="153">
        <f t="shared" ref="BK26:BK45" si="10">AP26-AP25</f>
        <v>110</v>
      </c>
      <c r="BM26" s="141">
        <v>1050</v>
      </c>
      <c r="BN26" s="142" t="s">
        <v>19</v>
      </c>
      <c r="BO26" s="143">
        <f t="shared" si="1"/>
        <v>2830</v>
      </c>
      <c r="BP26" s="144">
        <f t="shared" si="1"/>
        <v>2830</v>
      </c>
      <c r="BQ26" s="144">
        <v>2830</v>
      </c>
      <c r="BR26" s="145">
        <f t="shared" si="2"/>
        <v>2940</v>
      </c>
      <c r="BS26" s="143">
        <f t="shared" si="2"/>
        <v>3050</v>
      </c>
      <c r="BT26" s="144">
        <f t="shared" si="2"/>
        <v>3160</v>
      </c>
      <c r="BU26" s="144">
        <f t="shared" si="2"/>
        <v>3270</v>
      </c>
      <c r="BV26" s="144">
        <f t="shared" si="2"/>
        <v>3380</v>
      </c>
      <c r="BW26" s="144">
        <f t="shared" si="2"/>
        <v>3490</v>
      </c>
      <c r="BX26" s="155">
        <f t="shared" si="2"/>
        <v>3710</v>
      </c>
      <c r="BY26" s="156">
        <f t="shared" si="2"/>
        <v>3930</v>
      </c>
      <c r="BZ26" s="164">
        <f t="shared" si="2"/>
        <v>4150</v>
      </c>
      <c r="CA26" s="164">
        <f t="shared" si="5"/>
        <v>4370</v>
      </c>
      <c r="CB26" s="144">
        <f t="shared" si="6"/>
        <v>4480</v>
      </c>
      <c r="CC26" s="144">
        <f t="shared" si="7"/>
        <v>4590</v>
      </c>
      <c r="CD26" s="145">
        <f t="shared" si="8"/>
        <v>4700</v>
      </c>
      <c r="CE26" s="143">
        <f t="shared" si="9"/>
        <v>4810</v>
      </c>
      <c r="CF26" s="145">
        <f t="shared" ref="CF26:CF31" si="11">CF25+BK26</f>
        <v>4920</v>
      </c>
    </row>
    <row r="27" spans="1:84" x14ac:dyDescent="0.15">
      <c r="A27" s="141">
        <v>1100</v>
      </c>
      <c r="B27" s="142" t="s">
        <v>20</v>
      </c>
      <c r="C27" s="143">
        <v>2940</v>
      </c>
      <c r="D27" s="144">
        <v>2940</v>
      </c>
      <c r="E27" s="144">
        <v>2940</v>
      </c>
      <c r="F27" s="145">
        <v>3050</v>
      </c>
      <c r="G27" s="143">
        <v>3160</v>
      </c>
      <c r="H27" s="144">
        <v>3270</v>
      </c>
      <c r="I27" s="144">
        <v>3380</v>
      </c>
      <c r="J27" s="144">
        <v>3490</v>
      </c>
      <c r="K27" s="144">
        <v>3710</v>
      </c>
      <c r="L27" s="145">
        <v>3930</v>
      </c>
      <c r="M27" s="143">
        <v>4150</v>
      </c>
      <c r="N27" s="144">
        <v>4370</v>
      </c>
      <c r="O27" s="144">
        <v>4480</v>
      </c>
      <c r="P27" s="144">
        <v>4590</v>
      </c>
      <c r="Q27" s="144">
        <v>4700</v>
      </c>
      <c r="R27" s="145">
        <v>4810</v>
      </c>
      <c r="S27" s="143">
        <v>4920</v>
      </c>
      <c r="T27" s="145">
        <v>5030</v>
      </c>
      <c r="U27" s="176"/>
      <c r="V27" s="139"/>
      <c r="W27" s="141">
        <v>1100</v>
      </c>
      <c r="X27" s="142" t="s">
        <v>20</v>
      </c>
      <c r="Y27" s="182">
        <v>2750</v>
      </c>
      <c r="Z27" s="140">
        <v>2750</v>
      </c>
      <c r="AA27" s="140">
        <v>2750</v>
      </c>
      <c r="AB27" s="183">
        <v>2860</v>
      </c>
      <c r="AC27" s="182">
        <v>2970</v>
      </c>
      <c r="AD27" s="140">
        <v>3080</v>
      </c>
      <c r="AE27" s="140">
        <v>3190</v>
      </c>
      <c r="AF27" s="149">
        <v>3300</v>
      </c>
      <c r="AG27" s="140">
        <v>3520</v>
      </c>
      <c r="AH27" s="183">
        <v>3740</v>
      </c>
      <c r="AI27" s="182">
        <v>3960</v>
      </c>
      <c r="AJ27" s="140">
        <v>4180</v>
      </c>
      <c r="AK27" s="140">
        <v>4290</v>
      </c>
      <c r="AL27" s="140">
        <v>4400</v>
      </c>
      <c r="AM27" s="140">
        <v>4510</v>
      </c>
      <c r="AN27" s="184">
        <v>4620</v>
      </c>
      <c r="AO27" s="180">
        <v>4730</v>
      </c>
      <c r="AP27" s="183">
        <v>4840</v>
      </c>
      <c r="AR27" s="126">
        <v>1100</v>
      </c>
      <c r="AS27" s="126" t="s">
        <v>20</v>
      </c>
      <c r="AT27" s="153">
        <f t="shared" si="0"/>
        <v>110</v>
      </c>
      <c r="AU27" s="153">
        <f t="shared" si="0"/>
        <v>110</v>
      </c>
      <c r="AV27" s="153">
        <f t="shared" si="0"/>
        <v>110</v>
      </c>
      <c r="AW27" s="153">
        <f t="shared" si="0"/>
        <v>110</v>
      </c>
      <c r="AX27" s="153">
        <f t="shared" si="0"/>
        <v>110</v>
      </c>
      <c r="AY27" s="153">
        <f t="shared" si="0"/>
        <v>110</v>
      </c>
      <c r="AZ27" s="153">
        <f t="shared" si="3"/>
        <v>110</v>
      </c>
      <c r="BA27" s="153">
        <f t="shared" si="0"/>
        <v>110</v>
      </c>
      <c r="BB27" s="174">
        <f t="shared" si="0"/>
        <v>220</v>
      </c>
      <c r="BC27" s="174">
        <f t="shared" si="4"/>
        <v>220</v>
      </c>
      <c r="BD27" s="174">
        <f t="shared" si="4"/>
        <v>220</v>
      </c>
      <c r="BE27" s="174">
        <f t="shared" si="4"/>
        <v>220</v>
      </c>
      <c r="BF27" s="153">
        <f t="shared" si="4"/>
        <v>110</v>
      </c>
      <c r="BG27" s="153">
        <f t="shared" si="4"/>
        <v>110</v>
      </c>
      <c r="BH27" s="153">
        <f t="shared" si="4"/>
        <v>110</v>
      </c>
      <c r="BI27" s="153">
        <f t="shared" si="4"/>
        <v>110</v>
      </c>
      <c r="BJ27" s="153">
        <f t="shared" si="4"/>
        <v>110</v>
      </c>
      <c r="BK27" s="153">
        <f t="shared" si="10"/>
        <v>110</v>
      </c>
      <c r="BM27" s="141">
        <v>1100</v>
      </c>
      <c r="BN27" s="142" t="s">
        <v>20</v>
      </c>
      <c r="BO27" s="143">
        <f t="shared" si="1"/>
        <v>2940</v>
      </c>
      <c r="BP27" s="144">
        <f t="shared" si="1"/>
        <v>2940</v>
      </c>
      <c r="BQ27" s="144">
        <v>2940</v>
      </c>
      <c r="BR27" s="145">
        <f t="shared" si="2"/>
        <v>3050</v>
      </c>
      <c r="BS27" s="143">
        <f t="shared" si="2"/>
        <v>3160</v>
      </c>
      <c r="BT27" s="144">
        <f t="shared" si="2"/>
        <v>3270</v>
      </c>
      <c r="BU27" s="144">
        <f t="shared" si="2"/>
        <v>3380</v>
      </c>
      <c r="BV27" s="144">
        <f t="shared" si="2"/>
        <v>3490</v>
      </c>
      <c r="BW27" s="164">
        <f t="shared" si="2"/>
        <v>3710</v>
      </c>
      <c r="BX27" s="155">
        <f t="shared" si="2"/>
        <v>3930</v>
      </c>
      <c r="BY27" s="156">
        <f t="shared" si="2"/>
        <v>4150</v>
      </c>
      <c r="BZ27" s="164">
        <f t="shared" si="2"/>
        <v>4370</v>
      </c>
      <c r="CA27" s="144">
        <f t="shared" si="5"/>
        <v>4480</v>
      </c>
      <c r="CB27" s="144">
        <f t="shared" si="6"/>
        <v>4590</v>
      </c>
      <c r="CC27" s="144">
        <f t="shared" si="7"/>
        <v>4700</v>
      </c>
      <c r="CD27" s="145">
        <f t="shared" si="8"/>
        <v>4810</v>
      </c>
      <c r="CE27" s="143">
        <f t="shared" si="9"/>
        <v>4920</v>
      </c>
      <c r="CF27" s="145">
        <f t="shared" si="11"/>
        <v>5030</v>
      </c>
    </row>
    <row r="28" spans="1:84" x14ac:dyDescent="0.15">
      <c r="A28" s="141">
        <v>1150</v>
      </c>
      <c r="B28" s="142" t="s">
        <v>21</v>
      </c>
      <c r="C28" s="143">
        <v>3050</v>
      </c>
      <c r="D28" s="144">
        <v>3050</v>
      </c>
      <c r="E28" s="144">
        <v>3050</v>
      </c>
      <c r="F28" s="145">
        <v>3160</v>
      </c>
      <c r="G28" s="143">
        <v>3270</v>
      </c>
      <c r="H28" s="144">
        <v>3380</v>
      </c>
      <c r="I28" s="144">
        <v>3490</v>
      </c>
      <c r="J28" s="144">
        <v>3710</v>
      </c>
      <c r="K28" s="144">
        <v>3930</v>
      </c>
      <c r="L28" s="145">
        <v>4150</v>
      </c>
      <c r="M28" s="143">
        <v>4370</v>
      </c>
      <c r="N28" s="144">
        <v>4480</v>
      </c>
      <c r="O28" s="144">
        <v>4590</v>
      </c>
      <c r="P28" s="144">
        <v>4700</v>
      </c>
      <c r="Q28" s="144">
        <v>4810</v>
      </c>
      <c r="R28" s="145">
        <v>4920</v>
      </c>
      <c r="S28" s="143">
        <v>5030</v>
      </c>
      <c r="T28" s="145">
        <v>5140</v>
      </c>
      <c r="U28" s="176"/>
      <c r="V28" s="139"/>
      <c r="W28" s="141">
        <v>1150</v>
      </c>
      <c r="X28" s="142" t="s">
        <v>21</v>
      </c>
      <c r="Y28" s="182">
        <v>2860</v>
      </c>
      <c r="Z28" s="140">
        <v>2860</v>
      </c>
      <c r="AA28" s="140">
        <v>2860</v>
      </c>
      <c r="AB28" s="183">
        <v>2970</v>
      </c>
      <c r="AC28" s="182">
        <v>3080</v>
      </c>
      <c r="AD28" s="140">
        <v>3190</v>
      </c>
      <c r="AE28" s="149">
        <v>3300</v>
      </c>
      <c r="AF28" s="140">
        <v>3520</v>
      </c>
      <c r="AG28" s="140">
        <v>3740</v>
      </c>
      <c r="AH28" s="183">
        <v>3960</v>
      </c>
      <c r="AI28" s="182">
        <v>4180</v>
      </c>
      <c r="AJ28" s="140">
        <v>4290</v>
      </c>
      <c r="AK28" s="140">
        <v>4400</v>
      </c>
      <c r="AL28" s="140">
        <v>4510</v>
      </c>
      <c r="AM28" s="149">
        <v>4620</v>
      </c>
      <c r="AN28" s="183">
        <v>4730</v>
      </c>
      <c r="AO28" s="180">
        <v>4840</v>
      </c>
      <c r="AP28" s="183">
        <v>4950</v>
      </c>
      <c r="AR28" s="126">
        <v>1150</v>
      </c>
      <c r="AS28" s="126" t="s">
        <v>21</v>
      </c>
      <c r="AT28" s="153">
        <f t="shared" si="0"/>
        <v>110</v>
      </c>
      <c r="AU28" s="153">
        <f t="shared" si="0"/>
        <v>110</v>
      </c>
      <c r="AV28" s="153">
        <f t="shared" si="0"/>
        <v>110</v>
      </c>
      <c r="AW28" s="153">
        <f t="shared" si="0"/>
        <v>110</v>
      </c>
      <c r="AX28" s="153">
        <f t="shared" si="0"/>
        <v>110</v>
      </c>
      <c r="AY28" s="153">
        <f t="shared" si="0"/>
        <v>110</v>
      </c>
      <c r="AZ28" s="153">
        <f t="shared" si="3"/>
        <v>110</v>
      </c>
      <c r="BA28" s="174">
        <f t="shared" si="0"/>
        <v>220</v>
      </c>
      <c r="BB28" s="174">
        <f t="shared" si="0"/>
        <v>220</v>
      </c>
      <c r="BC28" s="174">
        <f t="shared" si="4"/>
        <v>220</v>
      </c>
      <c r="BD28" s="174">
        <f t="shared" si="4"/>
        <v>220</v>
      </c>
      <c r="BE28" s="153">
        <f t="shared" si="4"/>
        <v>110</v>
      </c>
      <c r="BF28" s="153">
        <f t="shared" si="4"/>
        <v>110</v>
      </c>
      <c r="BG28" s="153">
        <f t="shared" si="4"/>
        <v>110</v>
      </c>
      <c r="BH28" s="153">
        <f t="shared" si="4"/>
        <v>110</v>
      </c>
      <c r="BI28" s="153">
        <f t="shared" si="4"/>
        <v>110</v>
      </c>
      <c r="BJ28" s="153">
        <f t="shared" si="4"/>
        <v>110</v>
      </c>
      <c r="BK28" s="153">
        <f t="shared" si="10"/>
        <v>110</v>
      </c>
      <c r="BM28" s="141">
        <v>1150</v>
      </c>
      <c r="BN28" s="142" t="s">
        <v>21</v>
      </c>
      <c r="BO28" s="143">
        <f t="shared" si="1"/>
        <v>3050</v>
      </c>
      <c r="BP28" s="144">
        <f t="shared" si="1"/>
        <v>3050</v>
      </c>
      <c r="BQ28" s="144">
        <v>3050</v>
      </c>
      <c r="BR28" s="145">
        <f t="shared" si="2"/>
        <v>3160</v>
      </c>
      <c r="BS28" s="143">
        <f t="shared" si="2"/>
        <v>3270</v>
      </c>
      <c r="BT28" s="144">
        <f t="shared" si="2"/>
        <v>3380</v>
      </c>
      <c r="BU28" s="144">
        <f t="shared" si="2"/>
        <v>3490</v>
      </c>
      <c r="BV28" s="164">
        <f t="shared" si="2"/>
        <v>3710</v>
      </c>
      <c r="BW28" s="164">
        <f t="shared" si="2"/>
        <v>3930</v>
      </c>
      <c r="BX28" s="155">
        <f t="shared" si="2"/>
        <v>4150</v>
      </c>
      <c r="BY28" s="156">
        <f t="shared" si="2"/>
        <v>4370</v>
      </c>
      <c r="BZ28" s="144">
        <f t="shared" si="2"/>
        <v>4480</v>
      </c>
      <c r="CA28" s="144">
        <f t="shared" si="5"/>
        <v>4590</v>
      </c>
      <c r="CB28" s="144">
        <f t="shared" si="6"/>
        <v>4700</v>
      </c>
      <c r="CC28" s="144">
        <f t="shared" si="7"/>
        <v>4810</v>
      </c>
      <c r="CD28" s="145">
        <f t="shared" si="8"/>
        <v>4920</v>
      </c>
      <c r="CE28" s="143">
        <f t="shared" si="9"/>
        <v>5030</v>
      </c>
      <c r="CF28" s="145">
        <f t="shared" si="11"/>
        <v>5140</v>
      </c>
    </row>
    <row r="29" spans="1:84" ht="13" thickBot="1" x14ac:dyDescent="0.2">
      <c r="A29" s="127">
        <v>1200</v>
      </c>
      <c r="B29" s="128" t="s">
        <v>22</v>
      </c>
      <c r="C29" s="146">
        <v>3160</v>
      </c>
      <c r="D29" s="147">
        <v>3160</v>
      </c>
      <c r="E29" s="147">
        <v>3160</v>
      </c>
      <c r="F29" s="148">
        <v>3270</v>
      </c>
      <c r="G29" s="146">
        <v>3380</v>
      </c>
      <c r="H29" s="147">
        <v>3490</v>
      </c>
      <c r="I29" s="147">
        <v>3710</v>
      </c>
      <c r="J29" s="147">
        <v>3930</v>
      </c>
      <c r="K29" s="147">
        <v>4150</v>
      </c>
      <c r="L29" s="148">
        <v>4370</v>
      </c>
      <c r="M29" s="146">
        <v>4480</v>
      </c>
      <c r="N29" s="147">
        <v>4590</v>
      </c>
      <c r="O29" s="147">
        <v>4700</v>
      </c>
      <c r="P29" s="147">
        <v>4810</v>
      </c>
      <c r="Q29" s="147">
        <v>4920</v>
      </c>
      <c r="R29" s="148">
        <v>5030</v>
      </c>
      <c r="S29" s="146">
        <v>5140</v>
      </c>
      <c r="T29" s="148">
        <v>5250</v>
      </c>
      <c r="U29" s="176"/>
      <c r="V29" s="139"/>
      <c r="W29" s="127">
        <v>1200</v>
      </c>
      <c r="X29" s="128" t="s">
        <v>22</v>
      </c>
      <c r="Y29" s="193">
        <v>2970</v>
      </c>
      <c r="Z29" s="189">
        <v>2970</v>
      </c>
      <c r="AA29" s="189">
        <v>2970</v>
      </c>
      <c r="AB29" s="192">
        <v>3080</v>
      </c>
      <c r="AC29" s="193">
        <v>3190</v>
      </c>
      <c r="AD29" s="209">
        <v>3300</v>
      </c>
      <c r="AE29" s="189">
        <v>3520</v>
      </c>
      <c r="AF29" s="189">
        <v>3740</v>
      </c>
      <c r="AG29" s="189">
        <v>3960</v>
      </c>
      <c r="AH29" s="192">
        <v>4180</v>
      </c>
      <c r="AI29" s="193">
        <v>4290</v>
      </c>
      <c r="AJ29" s="189">
        <v>4400</v>
      </c>
      <c r="AK29" s="189">
        <v>4510</v>
      </c>
      <c r="AL29" s="209">
        <v>4620</v>
      </c>
      <c r="AM29" s="189">
        <v>4730</v>
      </c>
      <c r="AN29" s="192">
        <v>4840</v>
      </c>
      <c r="AO29" s="201">
        <v>4950</v>
      </c>
      <c r="AP29" s="192">
        <v>5060</v>
      </c>
      <c r="AR29" s="126">
        <v>1200</v>
      </c>
      <c r="AS29" s="126" t="s">
        <v>22</v>
      </c>
      <c r="AT29" s="153">
        <f t="shared" si="0"/>
        <v>110</v>
      </c>
      <c r="AU29" s="153">
        <f t="shared" si="0"/>
        <v>110</v>
      </c>
      <c r="AV29" s="153">
        <f t="shared" si="0"/>
        <v>110</v>
      </c>
      <c r="AW29" s="153">
        <f t="shared" si="0"/>
        <v>110</v>
      </c>
      <c r="AX29" s="153">
        <f t="shared" si="0"/>
        <v>110</v>
      </c>
      <c r="AY29" s="153">
        <f t="shared" si="0"/>
        <v>110</v>
      </c>
      <c r="AZ29" s="174">
        <f t="shared" si="3"/>
        <v>220</v>
      </c>
      <c r="BA29" s="174">
        <f t="shared" si="0"/>
        <v>220</v>
      </c>
      <c r="BB29" s="174">
        <f t="shared" si="0"/>
        <v>220</v>
      </c>
      <c r="BC29" s="174">
        <f t="shared" si="4"/>
        <v>220</v>
      </c>
      <c r="BD29" s="153">
        <f t="shared" si="4"/>
        <v>110</v>
      </c>
      <c r="BE29" s="153">
        <f t="shared" si="4"/>
        <v>110</v>
      </c>
      <c r="BF29" s="153">
        <f t="shared" si="4"/>
        <v>110</v>
      </c>
      <c r="BG29" s="153">
        <f t="shared" si="4"/>
        <v>110</v>
      </c>
      <c r="BH29" s="153">
        <f t="shared" si="4"/>
        <v>110</v>
      </c>
      <c r="BI29" s="153">
        <f t="shared" si="4"/>
        <v>110</v>
      </c>
      <c r="BJ29" s="153">
        <f t="shared" si="4"/>
        <v>110</v>
      </c>
      <c r="BK29" s="153">
        <f t="shared" si="10"/>
        <v>110</v>
      </c>
      <c r="BM29" s="127">
        <v>1200</v>
      </c>
      <c r="BN29" s="128" t="s">
        <v>22</v>
      </c>
      <c r="BO29" s="146">
        <f t="shared" si="1"/>
        <v>3160</v>
      </c>
      <c r="BP29" s="147">
        <f t="shared" si="1"/>
        <v>3160</v>
      </c>
      <c r="BQ29" s="147">
        <v>3160</v>
      </c>
      <c r="BR29" s="148">
        <f t="shared" si="2"/>
        <v>3270</v>
      </c>
      <c r="BS29" s="146">
        <f t="shared" si="2"/>
        <v>3380</v>
      </c>
      <c r="BT29" s="147">
        <f t="shared" si="2"/>
        <v>3490</v>
      </c>
      <c r="BU29" s="157">
        <f t="shared" si="2"/>
        <v>3710</v>
      </c>
      <c r="BV29" s="157">
        <f t="shared" si="2"/>
        <v>3930</v>
      </c>
      <c r="BW29" s="157">
        <f t="shared" si="2"/>
        <v>4150</v>
      </c>
      <c r="BX29" s="158">
        <f t="shared" si="2"/>
        <v>4370</v>
      </c>
      <c r="BY29" s="146">
        <f t="shared" si="2"/>
        <v>4480</v>
      </c>
      <c r="BZ29" s="147">
        <f t="shared" si="2"/>
        <v>4590</v>
      </c>
      <c r="CA29" s="147">
        <f t="shared" si="5"/>
        <v>4700</v>
      </c>
      <c r="CB29" s="147">
        <f t="shared" si="6"/>
        <v>4810</v>
      </c>
      <c r="CC29" s="147">
        <f t="shared" si="7"/>
        <v>4920</v>
      </c>
      <c r="CD29" s="148">
        <f t="shared" si="8"/>
        <v>5030</v>
      </c>
      <c r="CE29" s="146">
        <f t="shared" si="9"/>
        <v>5140</v>
      </c>
      <c r="CF29" s="148">
        <f t="shared" si="11"/>
        <v>5250</v>
      </c>
    </row>
    <row r="30" spans="1:84" x14ac:dyDescent="0.15">
      <c r="A30" s="124">
        <v>1250</v>
      </c>
      <c r="B30" s="160" t="s">
        <v>130</v>
      </c>
      <c r="C30" s="136">
        <v>3270</v>
      </c>
      <c r="D30" s="137">
        <v>3270</v>
      </c>
      <c r="E30" s="137">
        <v>3270</v>
      </c>
      <c r="F30" s="138">
        <v>3380</v>
      </c>
      <c r="G30" s="136">
        <v>3490</v>
      </c>
      <c r="H30" s="137">
        <v>3710</v>
      </c>
      <c r="I30" s="137">
        <v>3930</v>
      </c>
      <c r="J30" s="137">
        <v>4150</v>
      </c>
      <c r="K30" s="137">
        <v>4370</v>
      </c>
      <c r="L30" s="138">
        <v>4480</v>
      </c>
      <c r="M30" s="136">
        <v>4590</v>
      </c>
      <c r="N30" s="137">
        <v>4700</v>
      </c>
      <c r="O30" s="137">
        <v>4810</v>
      </c>
      <c r="P30" s="137">
        <v>4920</v>
      </c>
      <c r="Q30" s="137">
        <v>5030</v>
      </c>
      <c r="R30" s="138">
        <v>5140</v>
      </c>
      <c r="S30" s="136">
        <v>5250</v>
      </c>
      <c r="T30" s="138">
        <v>5360</v>
      </c>
      <c r="U30" s="176"/>
      <c r="V30" s="139"/>
      <c r="W30" s="124">
        <v>1250</v>
      </c>
      <c r="X30" s="160" t="s">
        <v>130</v>
      </c>
      <c r="Y30" s="213">
        <v>3080</v>
      </c>
      <c r="Z30" s="203">
        <v>3080</v>
      </c>
      <c r="AA30" s="203">
        <v>3080</v>
      </c>
      <c r="AB30" s="214">
        <v>3190</v>
      </c>
      <c r="AC30" s="212">
        <v>3300</v>
      </c>
      <c r="AD30" s="215">
        <v>3520</v>
      </c>
      <c r="AE30" s="203">
        <v>3740</v>
      </c>
      <c r="AF30" s="203">
        <v>3960</v>
      </c>
      <c r="AG30" s="203">
        <v>4180</v>
      </c>
      <c r="AH30" s="204">
        <v>4290</v>
      </c>
      <c r="AI30" s="202">
        <v>4400</v>
      </c>
      <c r="AJ30" s="203">
        <v>4510</v>
      </c>
      <c r="AK30" s="208">
        <v>4620</v>
      </c>
      <c r="AL30" s="203">
        <v>4730</v>
      </c>
      <c r="AM30" s="203">
        <v>4840</v>
      </c>
      <c r="AN30" s="204">
        <v>4950</v>
      </c>
      <c r="AO30" s="205">
        <v>5060</v>
      </c>
      <c r="AP30" s="204">
        <v>5170</v>
      </c>
      <c r="AR30" s="126">
        <v>1250</v>
      </c>
      <c r="AS30" s="152" t="s">
        <v>130</v>
      </c>
      <c r="AT30" s="153">
        <f t="shared" si="0"/>
        <v>110</v>
      </c>
      <c r="AU30" s="153">
        <f t="shared" si="0"/>
        <v>110</v>
      </c>
      <c r="AV30" s="153">
        <f t="shared" si="0"/>
        <v>110</v>
      </c>
      <c r="AW30" s="153">
        <f t="shared" si="0"/>
        <v>110</v>
      </c>
      <c r="AX30" s="153">
        <f t="shared" si="0"/>
        <v>110</v>
      </c>
      <c r="AY30" s="174">
        <f t="shared" si="0"/>
        <v>220</v>
      </c>
      <c r="AZ30" s="174">
        <f t="shared" si="3"/>
        <v>220</v>
      </c>
      <c r="BA30" s="174">
        <f t="shared" si="0"/>
        <v>220</v>
      </c>
      <c r="BB30" s="174">
        <f t="shared" si="0"/>
        <v>220</v>
      </c>
      <c r="BC30" s="153">
        <f t="shared" si="4"/>
        <v>110</v>
      </c>
      <c r="BD30" s="153">
        <f t="shared" si="4"/>
        <v>110</v>
      </c>
      <c r="BE30" s="153">
        <f t="shared" si="4"/>
        <v>110</v>
      </c>
      <c r="BF30" s="153">
        <f t="shared" si="4"/>
        <v>110</v>
      </c>
      <c r="BG30" s="153">
        <f t="shared" si="4"/>
        <v>110</v>
      </c>
      <c r="BH30" s="153">
        <f t="shared" si="4"/>
        <v>110</v>
      </c>
      <c r="BI30" s="153">
        <f t="shared" si="4"/>
        <v>110</v>
      </c>
      <c r="BJ30" s="153">
        <f t="shared" si="4"/>
        <v>110</v>
      </c>
      <c r="BK30" s="153">
        <f t="shared" si="10"/>
        <v>110</v>
      </c>
      <c r="BM30" s="124">
        <v>1250</v>
      </c>
      <c r="BN30" s="160" t="s">
        <v>130</v>
      </c>
      <c r="BO30" s="136">
        <f t="shared" si="1"/>
        <v>3270</v>
      </c>
      <c r="BP30" s="137">
        <f t="shared" si="1"/>
        <v>3270</v>
      </c>
      <c r="BQ30" s="137">
        <v>3270</v>
      </c>
      <c r="BR30" s="138">
        <f t="shared" si="2"/>
        <v>3380</v>
      </c>
      <c r="BS30" s="136">
        <f t="shared" si="2"/>
        <v>3490</v>
      </c>
      <c r="BT30" s="161">
        <f t="shared" si="2"/>
        <v>3710</v>
      </c>
      <c r="BU30" s="161">
        <f t="shared" si="2"/>
        <v>3930</v>
      </c>
      <c r="BV30" s="161">
        <f t="shared" si="2"/>
        <v>4150</v>
      </c>
      <c r="BW30" s="161">
        <f t="shared" si="2"/>
        <v>4370</v>
      </c>
      <c r="BX30" s="138">
        <f t="shared" si="2"/>
        <v>4480</v>
      </c>
      <c r="BY30" s="136">
        <f t="shared" si="2"/>
        <v>4590</v>
      </c>
      <c r="BZ30" s="137">
        <f t="shared" si="2"/>
        <v>4700</v>
      </c>
      <c r="CA30" s="137">
        <f t="shared" si="5"/>
        <v>4810</v>
      </c>
      <c r="CB30" s="137">
        <f t="shared" si="6"/>
        <v>4920</v>
      </c>
      <c r="CC30" s="137">
        <f t="shared" si="7"/>
        <v>5030</v>
      </c>
      <c r="CD30" s="138">
        <f t="shared" si="8"/>
        <v>5140</v>
      </c>
      <c r="CE30" s="136">
        <f t="shared" si="9"/>
        <v>5250</v>
      </c>
      <c r="CF30" s="138">
        <f t="shared" si="11"/>
        <v>5360</v>
      </c>
    </row>
    <row r="31" spans="1:84" x14ac:dyDescent="0.15">
      <c r="A31" s="141">
        <v>1300</v>
      </c>
      <c r="B31" s="163" t="s">
        <v>131</v>
      </c>
      <c r="C31" s="143">
        <v>3380</v>
      </c>
      <c r="D31" s="144">
        <v>3380</v>
      </c>
      <c r="E31" s="144">
        <v>3380</v>
      </c>
      <c r="F31" s="145">
        <v>3490</v>
      </c>
      <c r="G31" s="143">
        <v>3710</v>
      </c>
      <c r="H31" s="144">
        <v>3930</v>
      </c>
      <c r="I31" s="144">
        <v>4150</v>
      </c>
      <c r="J31" s="144">
        <v>4370</v>
      </c>
      <c r="K31" s="144">
        <v>4480</v>
      </c>
      <c r="L31" s="145">
        <v>4590</v>
      </c>
      <c r="M31" s="143">
        <v>4700</v>
      </c>
      <c r="N31" s="144">
        <v>4810</v>
      </c>
      <c r="O31" s="144">
        <v>4920</v>
      </c>
      <c r="P31" s="144">
        <v>5030</v>
      </c>
      <c r="Q31" s="144">
        <v>5140</v>
      </c>
      <c r="R31" s="145">
        <v>5250</v>
      </c>
      <c r="S31" s="143">
        <v>5360</v>
      </c>
      <c r="T31" s="145">
        <v>5470</v>
      </c>
      <c r="U31" s="176"/>
      <c r="V31" s="139"/>
      <c r="W31" s="141">
        <v>1300</v>
      </c>
      <c r="X31" s="163" t="s">
        <v>131</v>
      </c>
      <c r="Y31" s="186">
        <v>3190</v>
      </c>
      <c r="Z31" s="140">
        <v>3190</v>
      </c>
      <c r="AA31" s="140">
        <v>3190</v>
      </c>
      <c r="AB31" s="184">
        <v>3300</v>
      </c>
      <c r="AC31" s="186">
        <v>3520</v>
      </c>
      <c r="AD31" s="140">
        <v>3740</v>
      </c>
      <c r="AE31" s="140">
        <v>3960</v>
      </c>
      <c r="AF31" s="140">
        <v>4180</v>
      </c>
      <c r="AG31" s="140">
        <v>4290</v>
      </c>
      <c r="AH31" s="183">
        <v>4400</v>
      </c>
      <c r="AI31" s="182">
        <v>4510</v>
      </c>
      <c r="AJ31" s="149">
        <v>4620</v>
      </c>
      <c r="AK31" s="140">
        <v>4730</v>
      </c>
      <c r="AL31" s="140">
        <v>4840</v>
      </c>
      <c r="AM31" s="140">
        <v>4950</v>
      </c>
      <c r="AN31" s="183">
        <v>5060</v>
      </c>
      <c r="AO31" s="180">
        <v>5170</v>
      </c>
      <c r="AP31" s="183">
        <v>5280</v>
      </c>
      <c r="AR31" s="126">
        <v>1300</v>
      </c>
      <c r="AS31" s="152" t="s">
        <v>131</v>
      </c>
      <c r="AT31" s="153">
        <f t="shared" si="0"/>
        <v>110</v>
      </c>
      <c r="AU31" s="153">
        <f t="shared" si="0"/>
        <v>110</v>
      </c>
      <c r="AV31" s="153">
        <f t="shared" si="0"/>
        <v>110</v>
      </c>
      <c r="AW31" s="153">
        <f t="shared" si="0"/>
        <v>110</v>
      </c>
      <c r="AX31" s="174">
        <f t="shared" si="0"/>
        <v>220</v>
      </c>
      <c r="AY31" s="174">
        <f t="shared" si="0"/>
        <v>220</v>
      </c>
      <c r="AZ31" s="174">
        <f t="shared" si="3"/>
        <v>220</v>
      </c>
      <c r="BA31" s="174">
        <f t="shared" si="0"/>
        <v>220</v>
      </c>
      <c r="BB31" s="153">
        <f t="shared" si="0"/>
        <v>110</v>
      </c>
      <c r="BC31" s="153">
        <f t="shared" si="4"/>
        <v>110</v>
      </c>
      <c r="BD31" s="153">
        <f t="shared" si="4"/>
        <v>110</v>
      </c>
      <c r="BE31" s="153">
        <f t="shared" si="4"/>
        <v>110</v>
      </c>
      <c r="BF31" s="153">
        <f t="shared" si="4"/>
        <v>110</v>
      </c>
      <c r="BG31" s="153">
        <f t="shared" si="4"/>
        <v>110</v>
      </c>
      <c r="BH31" s="153">
        <f t="shared" si="4"/>
        <v>110</v>
      </c>
      <c r="BI31" s="153">
        <f t="shared" si="4"/>
        <v>110</v>
      </c>
      <c r="BJ31" s="153">
        <f t="shared" si="4"/>
        <v>110</v>
      </c>
      <c r="BK31" s="153">
        <f t="shared" si="10"/>
        <v>110</v>
      </c>
      <c r="BM31" s="141">
        <v>1300</v>
      </c>
      <c r="BN31" s="163" t="s">
        <v>131</v>
      </c>
      <c r="BO31" s="143">
        <f t="shared" si="1"/>
        <v>3380</v>
      </c>
      <c r="BP31" s="144">
        <f t="shared" si="1"/>
        <v>3380</v>
      </c>
      <c r="BQ31" s="144">
        <v>3380</v>
      </c>
      <c r="BR31" s="145">
        <f t="shared" si="2"/>
        <v>3490</v>
      </c>
      <c r="BS31" s="156">
        <f t="shared" si="2"/>
        <v>3710</v>
      </c>
      <c r="BT31" s="164">
        <f t="shared" si="2"/>
        <v>3930</v>
      </c>
      <c r="BU31" s="164">
        <f t="shared" si="2"/>
        <v>4150</v>
      </c>
      <c r="BV31" s="164">
        <f t="shared" si="2"/>
        <v>4370</v>
      </c>
      <c r="BW31" s="144">
        <f t="shared" si="2"/>
        <v>4480</v>
      </c>
      <c r="BX31" s="145">
        <f t="shared" si="2"/>
        <v>4590</v>
      </c>
      <c r="BY31" s="143">
        <f t="shared" si="2"/>
        <v>4700</v>
      </c>
      <c r="BZ31" s="144">
        <f t="shared" si="2"/>
        <v>4810</v>
      </c>
      <c r="CA31" s="144">
        <f t="shared" si="5"/>
        <v>4920</v>
      </c>
      <c r="CB31" s="144">
        <f t="shared" si="6"/>
        <v>5030</v>
      </c>
      <c r="CC31" s="144">
        <f t="shared" si="7"/>
        <v>5140</v>
      </c>
      <c r="CD31" s="145">
        <f t="shared" si="8"/>
        <v>5250</v>
      </c>
      <c r="CE31" s="143">
        <f t="shared" si="9"/>
        <v>5360</v>
      </c>
      <c r="CF31" s="145">
        <f t="shared" si="11"/>
        <v>5470</v>
      </c>
    </row>
    <row r="32" spans="1:84" x14ac:dyDescent="0.15">
      <c r="A32" s="141">
        <v>1350</v>
      </c>
      <c r="B32" s="163" t="s">
        <v>132</v>
      </c>
      <c r="C32" s="143">
        <v>3490</v>
      </c>
      <c r="D32" s="144">
        <v>3490</v>
      </c>
      <c r="E32" s="144">
        <v>3490</v>
      </c>
      <c r="F32" s="145">
        <v>3710</v>
      </c>
      <c r="G32" s="143">
        <v>3930</v>
      </c>
      <c r="H32" s="144">
        <v>4150</v>
      </c>
      <c r="I32" s="144">
        <v>4370</v>
      </c>
      <c r="J32" s="144">
        <v>4480</v>
      </c>
      <c r="K32" s="144">
        <v>4590</v>
      </c>
      <c r="L32" s="145">
        <v>4700</v>
      </c>
      <c r="M32" s="143">
        <v>4810</v>
      </c>
      <c r="N32" s="144">
        <v>4920</v>
      </c>
      <c r="O32" s="144">
        <v>5030</v>
      </c>
      <c r="P32" s="144">
        <v>5140</v>
      </c>
      <c r="Q32" s="144">
        <v>5250</v>
      </c>
      <c r="R32" s="145">
        <v>5360</v>
      </c>
      <c r="S32" s="143">
        <v>5470</v>
      </c>
      <c r="T32" s="145">
        <v>5580</v>
      </c>
      <c r="U32" s="176"/>
      <c r="V32" s="139"/>
      <c r="W32" s="141">
        <v>1350</v>
      </c>
      <c r="X32" s="163" t="s">
        <v>132</v>
      </c>
      <c r="Y32" s="185">
        <v>3300</v>
      </c>
      <c r="Z32" s="149">
        <v>3300</v>
      </c>
      <c r="AA32" s="149">
        <v>3300</v>
      </c>
      <c r="AB32" s="187">
        <v>3520</v>
      </c>
      <c r="AC32" s="186">
        <v>3740</v>
      </c>
      <c r="AD32" s="140">
        <v>3960</v>
      </c>
      <c r="AE32" s="140">
        <v>4180</v>
      </c>
      <c r="AF32" s="140">
        <v>4290</v>
      </c>
      <c r="AG32" s="140">
        <v>4400</v>
      </c>
      <c r="AH32" s="183">
        <v>4510</v>
      </c>
      <c r="AI32" s="185">
        <v>4620</v>
      </c>
      <c r="AJ32" s="140">
        <v>4730</v>
      </c>
      <c r="AK32" s="140">
        <v>4840</v>
      </c>
      <c r="AL32" s="140">
        <v>4950</v>
      </c>
      <c r="AM32" s="140">
        <v>5060</v>
      </c>
      <c r="AN32" s="183">
        <v>5170</v>
      </c>
      <c r="AO32" s="180">
        <v>5280</v>
      </c>
      <c r="AP32" s="183">
        <v>5390</v>
      </c>
      <c r="AR32" s="126">
        <v>1350</v>
      </c>
      <c r="AS32" s="152" t="s">
        <v>132</v>
      </c>
      <c r="AT32" s="153">
        <f t="shared" si="0"/>
        <v>110</v>
      </c>
      <c r="AU32" s="153">
        <f t="shared" si="0"/>
        <v>110</v>
      </c>
      <c r="AV32" s="153">
        <f t="shared" si="0"/>
        <v>110</v>
      </c>
      <c r="AW32" s="174">
        <f t="shared" si="0"/>
        <v>220</v>
      </c>
      <c r="AX32" s="174">
        <f t="shared" si="0"/>
        <v>220</v>
      </c>
      <c r="AY32" s="174">
        <f t="shared" si="0"/>
        <v>220</v>
      </c>
      <c r="AZ32" s="153">
        <f t="shared" si="3"/>
        <v>220</v>
      </c>
      <c r="BA32" s="153">
        <f t="shared" si="0"/>
        <v>110</v>
      </c>
      <c r="BB32" s="153">
        <f t="shared" si="0"/>
        <v>110</v>
      </c>
      <c r="BC32" s="153">
        <f t="shared" si="4"/>
        <v>110</v>
      </c>
      <c r="BD32" s="153">
        <f t="shared" si="4"/>
        <v>110</v>
      </c>
      <c r="BE32" s="153">
        <f t="shared" si="4"/>
        <v>110</v>
      </c>
      <c r="BF32" s="153">
        <f t="shared" si="4"/>
        <v>110</v>
      </c>
      <c r="BG32" s="153">
        <f t="shared" si="4"/>
        <v>110</v>
      </c>
      <c r="BH32" s="153">
        <f t="shared" si="4"/>
        <v>110</v>
      </c>
      <c r="BI32" s="153">
        <f t="shared" si="4"/>
        <v>110</v>
      </c>
      <c r="BJ32" s="153">
        <f t="shared" si="4"/>
        <v>110</v>
      </c>
      <c r="BK32" s="153">
        <f t="shared" si="10"/>
        <v>110</v>
      </c>
      <c r="BM32" s="141">
        <v>1350</v>
      </c>
      <c r="BN32" s="163" t="s">
        <v>132</v>
      </c>
      <c r="BO32" s="143">
        <f t="shared" si="1"/>
        <v>3490</v>
      </c>
      <c r="BP32" s="144">
        <f t="shared" si="1"/>
        <v>3490</v>
      </c>
      <c r="BQ32" s="144">
        <v>3490</v>
      </c>
      <c r="BR32" s="155">
        <f t="shared" si="2"/>
        <v>3710</v>
      </c>
      <c r="BS32" s="156">
        <f t="shared" si="2"/>
        <v>3930</v>
      </c>
      <c r="BT32" s="164">
        <f t="shared" si="2"/>
        <v>4150</v>
      </c>
      <c r="BU32" s="164">
        <f t="shared" si="2"/>
        <v>4370</v>
      </c>
      <c r="BV32" s="144">
        <f t="shared" si="2"/>
        <v>4480</v>
      </c>
      <c r="BW32" s="144">
        <f t="shared" si="2"/>
        <v>4590</v>
      </c>
      <c r="BX32" s="145">
        <f t="shared" si="2"/>
        <v>4700</v>
      </c>
      <c r="BY32" s="143">
        <f t="shared" si="2"/>
        <v>4810</v>
      </c>
      <c r="BZ32" s="144">
        <f t="shared" ref="BZ32:CF45" si="12">BZ31+BE32</f>
        <v>4920</v>
      </c>
      <c r="CA32" s="144">
        <f t="shared" si="12"/>
        <v>5030</v>
      </c>
      <c r="CB32" s="144">
        <f t="shared" si="12"/>
        <v>5140</v>
      </c>
      <c r="CC32" s="144">
        <f t="shared" si="12"/>
        <v>5250</v>
      </c>
      <c r="CD32" s="145">
        <f t="shared" si="12"/>
        <v>5360</v>
      </c>
      <c r="CE32" s="143">
        <f t="shared" si="12"/>
        <v>5470</v>
      </c>
      <c r="CF32" s="145">
        <f t="shared" si="12"/>
        <v>5580</v>
      </c>
    </row>
    <row r="33" spans="1:84" x14ac:dyDescent="0.15">
      <c r="A33" s="141">
        <v>1400</v>
      </c>
      <c r="B33" s="163" t="s">
        <v>133</v>
      </c>
      <c r="C33" s="143">
        <v>3710</v>
      </c>
      <c r="D33" s="144">
        <v>3710</v>
      </c>
      <c r="E33" s="144">
        <v>3710</v>
      </c>
      <c r="F33" s="145">
        <v>3930</v>
      </c>
      <c r="G33" s="143">
        <v>4150</v>
      </c>
      <c r="H33" s="144">
        <v>4370</v>
      </c>
      <c r="I33" s="144">
        <v>4480</v>
      </c>
      <c r="J33" s="144">
        <v>4590</v>
      </c>
      <c r="K33" s="144">
        <v>4700</v>
      </c>
      <c r="L33" s="145">
        <v>4810</v>
      </c>
      <c r="M33" s="143">
        <v>4920</v>
      </c>
      <c r="N33" s="144">
        <v>5030</v>
      </c>
      <c r="O33" s="144">
        <v>5140</v>
      </c>
      <c r="P33" s="144">
        <v>5250</v>
      </c>
      <c r="Q33" s="144">
        <v>5360</v>
      </c>
      <c r="R33" s="145">
        <v>5470</v>
      </c>
      <c r="S33" s="143">
        <v>5580</v>
      </c>
      <c r="T33" s="145">
        <v>5690</v>
      </c>
      <c r="U33" s="176"/>
      <c r="V33" s="139"/>
      <c r="W33" s="141">
        <v>1400</v>
      </c>
      <c r="X33" s="163" t="s">
        <v>133</v>
      </c>
      <c r="Y33" s="186">
        <v>3520</v>
      </c>
      <c r="Z33" s="140">
        <v>3520</v>
      </c>
      <c r="AA33" s="140">
        <v>3520</v>
      </c>
      <c r="AB33" s="187">
        <v>3740</v>
      </c>
      <c r="AC33" s="186">
        <v>3960</v>
      </c>
      <c r="AD33" s="140">
        <v>4180</v>
      </c>
      <c r="AE33" s="140">
        <v>4290</v>
      </c>
      <c r="AF33" s="140">
        <v>4400</v>
      </c>
      <c r="AG33" s="140">
        <v>4510</v>
      </c>
      <c r="AH33" s="184">
        <v>4620</v>
      </c>
      <c r="AI33" s="182">
        <v>4730</v>
      </c>
      <c r="AJ33" s="140">
        <v>4840</v>
      </c>
      <c r="AK33" s="140">
        <v>4950</v>
      </c>
      <c r="AL33" s="140">
        <v>5060</v>
      </c>
      <c r="AM33" s="140">
        <v>5170</v>
      </c>
      <c r="AN33" s="183">
        <v>5280</v>
      </c>
      <c r="AO33" s="180">
        <v>5390</v>
      </c>
      <c r="AP33" s="183">
        <v>5500</v>
      </c>
      <c r="AR33" s="126">
        <v>1400</v>
      </c>
      <c r="AS33" s="152" t="s">
        <v>133</v>
      </c>
      <c r="AT33" s="174">
        <f t="shared" si="0"/>
        <v>220</v>
      </c>
      <c r="AU33" s="174">
        <f t="shared" si="0"/>
        <v>220</v>
      </c>
      <c r="AV33" s="174">
        <f t="shared" si="0"/>
        <v>220</v>
      </c>
      <c r="AW33" s="174">
        <f t="shared" si="0"/>
        <v>220</v>
      </c>
      <c r="AX33" s="174">
        <f t="shared" si="0"/>
        <v>220</v>
      </c>
      <c r="AY33" s="174">
        <f t="shared" si="0"/>
        <v>220</v>
      </c>
      <c r="AZ33" s="153">
        <f t="shared" si="3"/>
        <v>110</v>
      </c>
      <c r="BA33" s="153">
        <f t="shared" si="0"/>
        <v>110</v>
      </c>
      <c r="BB33" s="153">
        <f t="shared" si="0"/>
        <v>110</v>
      </c>
      <c r="BC33" s="153">
        <f t="shared" si="4"/>
        <v>110</v>
      </c>
      <c r="BD33" s="153">
        <f t="shared" si="4"/>
        <v>110</v>
      </c>
      <c r="BE33" s="153">
        <f t="shared" si="4"/>
        <v>110</v>
      </c>
      <c r="BF33" s="153">
        <f t="shared" si="4"/>
        <v>110</v>
      </c>
      <c r="BG33" s="153">
        <f t="shared" si="4"/>
        <v>110</v>
      </c>
      <c r="BH33" s="153">
        <f t="shared" si="4"/>
        <v>110</v>
      </c>
      <c r="BI33" s="153">
        <f t="shared" si="4"/>
        <v>110</v>
      </c>
      <c r="BJ33" s="153">
        <f t="shared" si="4"/>
        <v>110</v>
      </c>
      <c r="BK33" s="153">
        <f t="shared" si="10"/>
        <v>110</v>
      </c>
      <c r="BM33" s="141">
        <v>1400</v>
      </c>
      <c r="BN33" s="163" t="s">
        <v>133</v>
      </c>
      <c r="BO33" s="156">
        <f t="shared" si="1"/>
        <v>3710</v>
      </c>
      <c r="BP33" s="164">
        <f t="shared" si="1"/>
        <v>3710</v>
      </c>
      <c r="BQ33" s="164">
        <v>3710</v>
      </c>
      <c r="BR33" s="155">
        <f t="shared" si="2"/>
        <v>3930</v>
      </c>
      <c r="BS33" s="156">
        <f t="shared" si="2"/>
        <v>4150</v>
      </c>
      <c r="BT33" s="164">
        <f t="shared" si="2"/>
        <v>4370</v>
      </c>
      <c r="BU33" s="144">
        <f t="shared" si="2"/>
        <v>4480</v>
      </c>
      <c r="BV33" s="144">
        <f t="shared" si="2"/>
        <v>4590</v>
      </c>
      <c r="BW33" s="144">
        <f t="shared" si="2"/>
        <v>4700</v>
      </c>
      <c r="BX33" s="145">
        <f t="shared" si="2"/>
        <v>4810</v>
      </c>
      <c r="BY33" s="143">
        <f t="shared" si="2"/>
        <v>4920</v>
      </c>
      <c r="BZ33" s="144">
        <f t="shared" si="12"/>
        <v>5030</v>
      </c>
      <c r="CA33" s="144">
        <f t="shared" si="12"/>
        <v>5140</v>
      </c>
      <c r="CB33" s="144">
        <f t="shared" si="12"/>
        <v>5250</v>
      </c>
      <c r="CC33" s="144">
        <f t="shared" si="12"/>
        <v>5360</v>
      </c>
      <c r="CD33" s="145">
        <f t="shared" si="12"/>
        <v>5470</v>
      </c>
      <c r="CE33" s="143">
        <f t="shared" si="12"/>
        <v>5580</v>
      </c>
      <c r="CF33" s="145">
        <f t="shared" si="12"/>
        <v>5690</v>
      </c>
    </row>
    <row r="34" spans="1:84" x14ac:dyDescent="0.15">
      <c r="A34" s="141">
        <v>1450</v>
      </c>
      <c r="B34" s="163" t="s">
        <v>134</v>
      </c>
      <c r="C34" s="143">
        <v>3930</v>
      </c>
      <c r="D34" s="144">
        <v>3930</v>
      </c>
      <c r="E34" s="144">
        <v>3930</v>
      </c>
      <c r="F34" s="145">
        <v>4150</v>
      </c>
      <c r="G34" s="143">
        <v>4370</v>
      </c>
      <c r="H34" s="144">
        <v>4480</v>
      </c>
      <c r="I34" s="144">
        <v>4590</v>
      </c>
      <c r="J34" s="144">
        <v>4700</v>
      </c>
      <c r="K34" s="144">
        <v>4810</v>
      </c>
      <c r="L34" s="145">
        <v>4920</v>
      </c>
      <c r="M34" s="143">
        <v>5030</v>
      </c>
      <c r="N34" s="144">
        <v>5140</v>
      </c>
      <c r="O34" s="144">
        <v>5250</v>
      </c>
      <c r="P34" s="144">
        <v>5360</v>
      </c>
      <c r="Q34" s="144">
        <v>5470</v>
      </c>
      <c r="R34" s="145">
        <v>5580</v>
      </c>
      <c r="S34" s="143">
        <v>5690</v>
      </c>
      <c r="T34" s="145">
        <v>5800</v>
      </c>
      <c r="U34" s="176"/>
      <c r="V34" s="139"/>
      <c r="W34" s="141">
        <v>1450</v>
      </c>
      <c r="X34" s="163" t="s">
        <v>134</v>
      </c>
      <c r="Y34" s="186">
        <v>3740</v>
      </c>
      <c r="Z34" s="140">
        <v>3740</v>
      </c>
      <c r="AA34" s="140">
        <v>3740</v>
      </c>
      <c r="AB34" s="187">
        <v>3960</v>
      </c>
      <c r="AC34" s="186">
        <v>4180</v>
      </c>
      <c r="AD34" s="140">
        <v>4290</v>
      </c>
      <c r="AE34" s="140">
        <v>4400</v>
      </c>
      <c r="AF34" s="140">
        <v>4510</v>
      </c>
      <c r="AG34" s="149">
        <v>4620</v>
      </c>
      <c r="AH34" s="183">
        <v>4730</v>
      </c>
      <c r="AI34" s="182">
        <v>4840</v>
      </c>
      <c r="AJ34" s="140">
        <v>4950</v>
      </c>
      <c r="AK34" s="140">
        <v>5060</v>
      </c>
      <c r="AL34" s="140">
        <v>5170</v>
      </c>
      <c r="AM34" s="140">
        <v>5280</v>
      </c>
      <c r="AN34" s="183">
        <v>5390</v>
      </c>
      <c r="AO34" s="180">
        <v>5500</v>
      </c>
      <c r="AP34" s="183">
        <v>5610</v>
      </c>
      <c r="AR34" s="126">
        <v>1450</v>
      </c>
      <c r="AS34" s="152" t="s">
        <v>134</v>
      </c>
      <c r="AT34" s="174">
        <f t="shared" si="0"/>
        <v>220</v>
      </c>
      <c r="AU34" s="174">
        <f t="shared" si="0"/>
        <v>220</v>
      </c>
      <c r="AV34" s="174">
        <f t="shared" si="0"/>
        <v>220</v>
      </c>
      <c r="AW34" s="174">
        <f t="shared" si="0"/>
        <v>220</v>
      </c>
      <c r="AX34" s="174">
        <f t="shared" si="0"/>
        <v>220</v>
      </c>
      <c r="AY34" s="153">
        <f t="shared" si="0"/>
        <v>110</v>
      </c>
      <c r="AZ34" s="153">
        <f t="shared" si="3"/>
        <v>110</v>
      </c>
      <c r="BA34" s="153">
        <f t="shared" si="0"/>
        <v>110</v>
      </c>
      <c r="BB34" s="153">
        <f t="shared" si="0"/>
        <v>110</v>
      </c>
      <c r="BC34" s="153">
        <f t="shared" si="4"/>
        <v>110</v>
      </c>
      <c r="BD34" s="153">
        <f t="shared" si="4"/>
        <v>110</v>
      </c>
      <c r="BE34" s="153">
        <f t="shared" si="4"/>
        <v>110</v>
      </c>
      <c r="BF34" s="153">
        <f t="shared" si="4"/>
        <v>110</v>
      </c>
      <c r="BG34" s="153">
        <f t="shared" si="4"/>
        <v>110</v>
      </c>
      <c r="BH34" s="153">
        <f t="shared" si="4"/>
        <v>110</v>
      </c>
      <c r="BI34" s="153">
        <f t="shared" si="4"/>
        <v>110</v>
      </c>
      <c r="BJ34" s="153">
        <f t="shared" si="4"/>
        <v>110</v>
      </c>
      <c r="BK34" s="153">
        <f t="shared" si="10"/>
        <v>110</v>
      </c>
      <c r="BM34" s="141">
        <v>1450</v>
      </c>
      <c r="BN34" s="163" t="s">
        <v>134</v>
      </c>
      <c r="BO34" s="156">
        <f t="shared" si="1"/>
        <v>3930</v>
      </c>
      <c r="BP34" s="164">
        <f t="shared" si="1"/>
        <v>3930</v>
      </c>
      <c r="BQ34" s="164">
        <v>3930</v>
      </c>
      <c r="BR34" s="155">
        <f t="shared" si="2"/>
        <v>4150</v>
      </c>
      <c r="BS34" s="156">
        <f t="shared" si="2"/>
        <v>4370</v>
      </c>
      <c r="BT34" s="144">
        <f t="shared" si="2"/>
        <v>4480</v>
      </c>
      <c r="BU34" s="144">
        <f t="shared" si="2"/>
        <v>4590</v>
      </c>
      <c r="BV34" s="144">
        <f t="shared" si="2"/>
        <v>4700</v>
      </c>
      <c r="BW34" s="144">
        <f t="shared" si="2"/>
        <v>4810</v>
      </c>
      <c r="BX34" s="145">
        <f t="shared" si="2"/>
        <v>4920</v>
      </c>
      <c r="BY34" s="143">
        <f t="shared" si="2"/>
        <v>5030</v>
      </c>
      <c r="BZ34" s="144">
        <f t="shared" si="12"/>
        <v>5140</v>
      </c>
      <c r="CA34" s="144">
        <f t="shared" si="12"/>
        <v>5250</v>
      </c>
      <c r="CB34" s="144">
        <f t="shared" si="12"/>
        <v>5360</v>
      </c>
      <c r="CC34" s="144">
        <f t="shared" si="12"/>
        <v>5470</v>
      </c>
      <c r="CD34" s="145">
        <f t="shared" si="12"/>
        <v>5580</v>
      </c>
      <c r="CE34" s="143">
        <f t="shared" si="12"/>
        <v>5690</v>
      </c>
      <c r="CF34" s="145">
        <f t="shared" si="12"/>
        <v>5800</v>
      </c>
    </row>
    <row r="35" spans="1:84" ht="13" thickBot="1" x14ac:dyDescent="0.2">
      <c r="A35" s="127">
        <v>1500</v>
      </c>
      <c r="B35" s="151" t="s">
        <v>135</v>
      </c>
      <c r="C35" s="146">
        <v>4150</v>
      </c>
      <c r="D35" s="147">
        <v>4150</v>
      </c>
      <c r="E35" s="147">
        <v>4150</v>
      </c>
      <c r="F35" s="148">
        <v>4370</v>
      </c>
      <c r="G35" s="146">
        <v>4480</v>
      </c>
      <c r="H35" s="147">
        <v>4590</v>
      </c>
      <c r="I35" s="147">
        <v>4700</v>
      </c>
      <c r="J35" s="147">
        <v>4810</v>
      </c>
      <c r="K35" s="147">
        <v>4920</v>
      </c>
      <c r="L35" s="148">
        <v>5030</v>
      </c>
      <c r="M35" s="146">
        <v>5140</v>
      </c>
      <c r="N35" s="147">
        <v>5250</v>
      </c>
      <c r="O35" s="147">
        <v>5360</v>
      </c>
      <c r="P35" s="147">
        <v>5470</v>
      </c>
      <c r="Q35" s="147">
        <v>5580</v>
      </c>
      <c r="R35" s="148">
        <v>5690</v>
      </c>
      <c r="S35" s="146">
        <v>5800</v>
      </c>
      <c r="T35" s="148">
        <v>5910</v>
      </c>
      <c r="U35" s="176"/>
      <c r="V35" s="139"/>
      <c r="W35" s="127">
        <v>1500</v>
      </c>
      <c r="X35" s="151" t="s">
        <v>135</v>
      </c>
      <c r="Y35" s="188">
        <v>3960</v>
      </c>
      <c r="Z35" s="189">
        <v>3960</v>
      </c>
      <c r="AA35" s="189">
        <v>3960</v>
      </c>
      <c r="AB35" s="190">
        <v>4180</v>
      </c>
      <c r="AC35" s="188">
        <v>4290</v>
      </c>
      <c r="AD35" s="189">
        <v>4400</v>
      </c>
      <c r="AE35" s="189">
        <v>4510</v>
      </c>
      <c r="AF35" s="209">
        <v>4620</v>
      </c>
      <c r="AG35" s="189">
        <v>4730</v>
      </c>
      <c r="AH35" s="192">
        <v>4840</v>
      </c>
      <c r="AI35" s="193">
        <v>4950</v>
      </c>
      <c r="AJ35" s="189">
        <v>5060</v>
      </c>
      <c r="AK35" s="189">
        <v>5170</v>
      </c>
      <c r="AL35" s="189">
        <v>5280</v>
      </c>
      <c r="AM35" s="189">
        <v>5390</v>
      </c>
      <c r="AN35" s="192">
        <v>5500</v>
      </c>
      <c r="AO35" s="201">
        <v>5610</v>
      </c>
      <c r="AP35" s="192">
        <v>5720</v>
      </c>
      <c r="AR35" s="126">
        <v>1500</v>
      </c>
      <c r="AS35" s="152" t="s">
        <v>135</v>
      </c>
      <c r="AT35" s="174">
        <f t="shared" si="0"/>
        <v>220</v>
      </c>
      <c r="AU35" s="174">
        <f t="shared" si="0"/>
        <v>220</v>
      </c>
      <c r="AV35" s="174">
        <f t="shared" si="0"/>
        <v>220</v>
      </c>
      <c r="AW35" s="174">
        <f t="shared" si="0"/>
        <v>220</v>
      </c>
      <c r="AX35" s="153">
        <f t="shared" si="0"/>
        <v>110</v>
      </c>
      <c r="AY35" s="153">
        <f t="shared" si="0"/>
        <v>110</v>
      </c>
      <c r="AZ35" s="153">
        <f t="shared" si="3"/>
        <v>110</v>
      </c>
      <c r="BA35" s="153">
        <f t="shared" si="0"/>
        <v>110</v>
      </c>
      <c r="BB35" s="153">
        <f t="shared" si="0"/>
        <v>110</v>
      </c>
      <c r="BC35" s="153">
        <f t="shared" si="4"/>
        <v>110</v>
      </c>
      <c r="BD35" s="153">
        <f t="shared" si="4"/>
        <v>110</v>
      </c>
      <c r="BE35" s="153">
        <f t="shared" si="4"/>
        <v>110</v>
      </c>
      <c r="BF35" s="153">
        <f t="shared" si="4"/>
        <v>110</v>
      </c>
      <c r="BG35" s="153">
        <f t="shared" si="4"/>
        <v>110</v>
      </c>
      <c r="BH35" s="153">
        <f t="shared" si="4"/>
        <v>110</v>
      </c>
      <c r="BI35" s="153">
        <f t="shared" si="4"/>
        <v>110</v>
      </c>
      <c r="BJ35" s="153">
        <f t="shared" si="4"/>
        <v>110</v>
      </c>
      <c r="BK35" s="153">
        <f t="shared" si="10"/>
        <v>110</v>
      </c>
      <c r="BM35" s="127">
        <v>1500</v>
      </c>
      <c r="BN35" s="151" t="s">
        <v>135</v>
      </c>
      <c r="BO35" s="159">
        <f t="shared" si="1"/>
        <v>4150</v>
      </c>
      <c r="BP35" s="157">
        <f t="shared" si="1"/>
        <v>4150</v>
      </c>
      <c r="BQ35" s="157">
        <v>4150</v>
      </c>
      <c r="BR35" s="158">
        <f t="shared" si="2"/>
        <v>4370</v>
      </c>
      <c r="BS35" s="146">
        <f t="shared" si="2"/>
        <v>4480</v>
      </c>
      <c r="BT35" s="147">
        <f t="shared" si="2"/>
        <v>4590</v>
      </c>
      <c r="BU35" s="147">
        <f t="shared" si="2"/>
        <v>4700</v>
      </c>
      <c r="BV35" s="147">
        <f t="shared" si="2"/>
        <v>4810</v>
      </c>
      <c r="BW35" s="147">
        <f t="shared" si="2"/>
        <v>4920</v>
      </c>
      <c r="BX35" s="148">
        <f t="shared" si="2"/>
        <v>5030</v>
      </c>
      <c r="BY35" s="146">
        <f t="shared" si="2"/>
        <v>5140</v>
      </c>
      <c r="BZ35" s="147">
        <f t="shared" si="12"/>
        <v>5250</v>
      </c>
      <c r="CA35" s="147">
        <f t="shared" si="12"/>
        <v>5360</v>
      </c>
      <c r="CB35" s="147">
        <f t="shared" si="12"/>
        <v>5470</v>
      </c>
      <c r="CC35" s="147">
        <f t="shared" si="12"/>
        <v>5580</v>
      </c>
      <c r="CD35" s="148">
        <f t="shared" si="12"/>
        <v>5690</v>
      </c>
      <c r="CE35" s="146">
        <f t="shared" si="12"/>
        <v>5800</v>
      </c>
      <c r="CF35" s="148">
        <f t="shared" si="12"/>
        <v>5910</v>
      </c>
    </row>
    <row r="36" spans="1:84" x14ac:dyDescent="0.15">
      <c r="A36" s="124">
        <v>1550</v>
      </c>
      <c r="B36" s="160" t="s">
        <v>136</v>
      </c>
      <c r="C36" s="136">
        <v>4370</v>
      </c>
      <c r="D36" s="137">
        <v>4370</v>
      </c>
      <c r="E36" s="137">
        <v>4370</v>
      </c>
      <c r="F36" s="138">
        <v>4480</v>
      </c>
      <c r="G36" s="136">
        <v>4590</v>
      </c>
      <c r="H36" s="137">
        <v>4700</v>
      </c>
      <c r="I36" s="137">
        <v>4810</v>
      </c>
      <c r="J36" s="137">
        <v>4920</v>
      </c>
      <c r="K36" s="137">
        <v>5030</v>
      </c>
      <c r="L36" s="138">
        <v>5140</v>
      </c>
      <c r="M36" s="136">
        <v>5250</v>
      </c>
      <c r="N36" s="137">
        <v>5360</v>
      </c>
      <c r="O36" s="137">
        <v>5470</v>
      </c>
      <c r="P36" s="137">
        <v>5580</v>
      </c>
      <c r="Q36" s="137">
        <v>5690</v>
      </c>
      <c r="R36" s="138">
        <v>5800</v>
      </c>
      <c r="S36" s="136">
        <v>5910</v>
      </c>
      <c r="T36" s="138">
        <v>6020</v>
      </c>
      <c r="U36" s="176"/>
      <c r="V36" s="139"/>
      <c r="W36" s="124">
        <v>1550</v>
      </c>
      <c r="X36" s="160" t="s">
        <v>136</v>
      </c>
      <c r="Y36" s="213">
        <v>4180</v>
      </c>
      <c r="Z36" s="203">
        <v>4180</v>
      </c>
      <c r="AA36" s="203">
        <v>4180</v>
      </c>
      <c r="AB36" s="214">
        <v>4290</v>
      </c>
      <c r="AC36" s="213">
        <v>4400</v>
      </c>
      <c r="AD36" s="203">
        <v>4510</v>
      </c>
      <c r="AE36" s="208">
        <v>4620</v>
      </c>
      <c r="AF36" s="203">
        <v>4730</v>
      </c>
      <c r="AG36" s="203">
        <v>4840</v>
      </c>
      <c r="AH36" s="204">
        <v>4950</v>
      </c>
      <c r="AI36" s="202">
        <v>5060</v>
      </c>
      <c r="AJ36" s="203">
        <v>5170</v>
      </c>
      <c r="AK36" s="203">
        <v>5280</v>
      </c>
      <c r="AL36" s="203">
        <v>5390</v>
      </c>
      <c r="AM36" s="203">
        <v>5500</v>
      </c>
      <c r="AN36" s="204">
        <v>5610</v>
      </c>
      <c r="AO36" s="205">
        <v>5720</v>
      </c>
      <c r="AP36" s="204">
        <v>5830</v>
      </c>
      <c r="AR36" s="126">
        <v>1550</v>
      </c>
      <c r="AS36" s="152" t="s">
        <v>136</v>
      </c>
      <c r="AT36" s="174">
        <f t="shared" si="0"/>
        <v>220</v>
      </c>
      <c r="AU36" s="174">
        <f t="shared" si="0"/>
        <v>220</v>
      </c>
      <c r="AV36" s="174">
        <f t="shared" si="0"/>
        <v>220</v>
      </c>
      <c r="AW36" s="153">
        <f t="shared" si="0"/>
        <v>110</v>
      </c>
      <c r="AX36" s="153">
        <f t="shared" si="0"/>
        <v>110</v>
      </c>
      <c r="AY36" s="153">
        <f t="shared" si="0"/>
        <v>110</v>
      </c>
      <c r="AZ36" s="153">
        <f t="shared" si="3"/>
        <v>110</v>
      </c>
      <c r="BA36" s="153">
        <f t="shared" si="0"/>
        <v>110</v>
      </c>
      <c r="BB36" s="153">
        <f t="shared" si="0"/>
        <v>110</v>
      </c>
      <c r="BC36" s="153">
        <f t="shared" si="4"/>
        <v>110</v>
      </c>
      <c r="BD36" s="153">
        <f t="shared" si="4"/>
        <v>110</v>
      </c>
      <c r="BE36" s="153">
        <f t="shared" si="4"/>
        <v>110</v>
      </c>
      <c r="BF36" s="153">
        <f t="shared" si="4"/>
        <v>110</v>
      </c>
      <c r="BG36" s="153">
        <f t="shared" si="4"/>
        <v>110</v>
      </c>
      <c r="BH36" s="153">
        <f t="shared" si="4"/>
        <v>110</v>
      </c>
      <c r="BI36" s="153">
        <f t="shared" si="4"/>
        <v>110</v>
      </c>
      <c r="BJ36" s="153">
        <f t="shared" si="4"/>
        <v>110</v>
      </c>
      <c r="BK36" s="153">
        <f t="shared" si="10"/>
        <v>110</v>
      </c>
      <c r="BM36" s="124">
        <v>1550</v>
      </c>
      <c r="BN36" s="160" t="s">
        <v>136</v>
      </c>
      <c r="BO36" s="162">
        <f t="shared" si="1"/>
        <v>4370</v>
      </c>
      <c r="BP36" s="161">
        <f t="shared" si="1"/>
        <v>4370</v>
      </c>
      <c r="BQ36" s="161">
        <v>4370</v>
      </c>
      <c r="BR36" s="138">
        <f t="shared" si="2"/>
        <v>4480</v>
      </c>
      <c r="BS36" s="136">
        <f t="shared" si="2"/>
        <v>4590</v>
      </c>
      <c r="BT36" s="137">
        <f t="shared" si="2"/>
        <v>4700</v>
      </c>
      <c r="BU36" s="137">
        <f t="shared" si="2"/>
        <v>4810</v>
      </c>
      <c r="BV36" s="137">
        <f t="shared" si="2"/>
        <v>4920</v>
      </c>
      <c r="BW36" s="137">
        <f t="shared" si="2"/>
        <v>5030</v>
      </c>
      <c r="BX36" s="138">
        <f t="shared" si="2"/>
        <v>5140</v>
      </c>
      <c r="BY36" s="136">
        <f t="shared" si="2"/>
        <v>5250</v>
      </c>
      <c r="BZ36" s="137">
        <f t="shared" si="12"/>
        <v>5360</v>
      </c>
      <c r="CA36" s="137">
        <f t="shared" si="12"/>
        <v>5470</v>
      </c>
      <c r="CB36" s="137">
        <f t="shared" si="12"/>
        <v>5580</v>
      </c>
      <c r="CC36" s="137">
        <f t="shared" si="12"/>
        <v>5690</v>
      </c>
      <c r="CD36" s="138">
        <f t="shared" si="12"/>
        <v>5800</v>
      </c>
      <c r="CE36" s="136">
        <f t="shared" si="12"/>
        <v>5910</v>
      </c>
      <c r="CF36" s="138">
        <f t="shared" si="12"/>
        <v>6020</v>
      </c>
    </row>
    <row r="37" spans="1:84" x14ac:dyDescent="0.15">
      <c r="A37" s="141">
        <v>1600</v>
      </c>
      <c r="B37" s="163" t="s">
        <v>137</v>
      </c>
      <c r="C37" s="143">
        <v>4480</v>
      </c>
      <c r="D37" s="144">
        <v>4480</v>
      </c>
      <c r="E37" s="144">
        <v>4480</v>
      </c>
      <c r="F37" s="145">
        <v>4590</v>
      </c>
      <c r="G37" s="143">
        <v>4700</v>
      </c>
      <c r="H37" s="144">
        <v>4810</v>
      </c>
      <c r="I37" s="144">
        <v>4920</v>
      </c>
      <c r="J37" s="144">
        <v>5030</v>
      </c>
      <c r="K37" s="144">
        <v>5140</v>
      </c>
      <c r="L37" s="145">
        <v>5250</v>
      </c>
      <c r="M37" s="143">
        <v>5360</v>
      </c>
      <c r="N37" s="144">
        <v>5470</v>
      </c>
      <c r="O37" s="144">
        <v>5580</v>
      </c>
      <c r="P37" s="144">
        <v>5690</v>
      </c>
      <c r="Q37" s="144">
        <v>5800</v>
      </c>
      <c r="R37" s="145">
        <v>5910</v>
      </c>
      <c r="S37" s="143">
        <v>6020</v>
      </c>
      <c r="T37" s="145">
        <v>6130</v>
      </c>
      <c r="U37" s="176"/>
      <c r="V37" s="139"/>
      <c r="W37" s="141">
        <v>1600</v>
      </c>
      <c r="X37" s="163" t="s">
        <v>137</v>
      </c>
      <c r="Y37" s="186">
        <v>4290</v>
      </c>
      <c r="Z37" s="140">
        <v>4290</v>
      </c>
      <c r="AA37" s="140">
        <v>4290</v>
      </c>
      <c r="AB37" s="187">
        <v>4400</v>
      </c>
      <c r="AC37" s="186">
        <v>4510</v>
      </c>
      <c r="AD37" s="149">
        <v>4620</v>
      </c>
      <c r="AE37" s="140">
        <v>4730</v>
      </c>
      <c r="AF37" s="140">
        <v>4840</v>
      </c>
      <c r="AG37" s="140">
        <v>4950</v>
      </c>
      <c r="AH37" s="183">
        <v>5060</v>
      </c>
      <c r="AI37" s="182">
        <v>5170</v>
      </c>
      <c r="AJ37" s="140">
        <v>5280</v>
      </c>
      <c r="AK37" s="140">
        <v>5390</v>
      </c>
      <c r="AL37" s="140">
        <v>5500</v>
      </c>
      <c r="AM37" s="140">
        <v>5610</v>
      </c>
      <c r="AN37" s="183">
        <v>5720</v>
      </c>
      <c r="AO37" s="180">
        <v>5830</v>
      </c>
      <c r="AP37" s="183">
        <v>5940</v>
      </c>
      <c r="AR37" s="126">
        <v>1600</v>
      </c>
      <c r="AS37" s="152" t="s">
        <v>137</v>
      </c>
      <c r="AT37" s="153">
        <f t="shared" si="0"/>
        <v>110</v>
      </c>
      <c r="AU37" s="153">
        <f t="shared" si="0"/>
        <v>110</v>
      </c>
      <c r="AV37" s="153">
        <f t="shared" si="0"/>
        <v>110</v>
      </c>
      <c r="AW37" s="153">
        <f t="shared" si="0"/>
        <v>110</v>
      </c>
      <c r="AX37" s="153">
        <f t="shared" si="0"/>
        <v>110</v>
      </c>
      <c r="AY37" s="153">
        <f t="shared" si="0"/>
        <v>110</v>
      </c>
      <c r="AZ37" s="153">
        <f t="shared" si="3"/>
        <v>110</v>
      </c>
      <c r="BA37" s="153">
        <f t="shared" si="0"/>
        <v>110</v>
      </c>
      <c r="BB37" s="153">
        <f t="shared" ref="BB37:BB45" si="13">AG37-AG36</f>
        <v>110</v>
      </c>
      <c r="BC37" s="153">
        <f t="shared" si="4"/>
        <v>110</v>
      </c>
      <c r="BD37" s="153">
        <f t="shared" si="4"/>
        <v>110</v>
      </c>
      <c r="BE37" s="153">
        <f t="shared" si="4"/>
        <v>110</v>
      </c>
      <c r="BF37" s="153">
        <f t="shared" si="4"/>
        <v>110</v>
      </c>
      <c r="BG37" s="153">
        <f t="shared" si="4"/>
        <v>110</v>
      </c>
      <c r="BH37" s="153">
        <f t="shared" si="4"/>
        <v>110</v>
      </c>
      <c r="BI37" s="153">
        <f t="shared" si="4"/>
        <v>110</v>
      </c>
      <c r="BJ37" s="153">
        <f t="shared" ref="BJ37:BJ45" si="14">AO37-AO36</f>
        <v>110</v>
      </c>
      <c r="BK37" s="153">
        <f t="shared" si="10"/>
        <v>110</v>
      </c>
      <c r="BM37" s="141">
        <v>1600</v>
      </c>
      <c r="BN37" s="163" t="s">
        <v>137</v>
      </c>
      <c r="BO37" s="143">
        <f t="shared" si="1"/>
        <v>4480</v>
      </c>
      <c r="BP37" s="144">
        <f t="shared" si="1"/>
        <v>4480</v>
      </c>
      <c r="BQ37" s="144">
        <v>4480</v>
      </c>
      <c r="BR37" s="145">
        <f t="shared" si="2"/>
        <v>4590</v>
      </c>
      <c r="BS37" s="143">
        <f t="shared" si="2"/>
        <v>4700</v>
      </c>
      <c r="BT37" s="144">
        <f t="shared" si="2"/>
        <v>4810</v>
      </c>
      <c r="BU37" s="144">
        <f t="shared" si="2"/>
        <v>4920</v>
      </c>
      <c r="BV37" s="144">
        <f t="shared" si="2"/>
        <v>5030</v>
      </c>
      <c r="BW37" s="144">
        <f t="shared" si="2"/>
        <v>5140</v>
      </c>
      <c r="BX37" s="145">
        <f t="shared" si="2"/>
        <v>5250</v>
      </c>
      <c r="BY37" s="143">
        <f t="shared" si="2"/>
        <v>5360</v>
      </c>
      <c r="BZ37" s="144">
        <f t="shared" si="12"/>
        <v>5470</v>
      </c>
      <c r="CA37" s="144">
        <f t="shared" si="12"/>
        <v>5580</v>
      </c>
      <c r="CB37" s="144">
        <f t="shared" si="12"/>
        <v>5690</v>
      </c>
      <c r="CC37" s="144">
        <f t="shared" si="12"/>
        <v>5800</v>
      </c>
      <c r="CD37" s="145">
        <f t="shared" si="12"/>
        <v>5910</v>
      </c>
      <c r="CE37" s="143">
        <f t="shared" si="12"/>
        <v>6020</v>
      </c>
      <c r="CF37" s="145">
        <f t="shared" si="12"/>
        <v>6130</v>
      </c>
    </row>
    <row r="38" spans="1:84" x14ac:dyDescent="0.15">
      <c r="A38" s="141">
        <v>1650</v>
      </c>
      <c r="B38" s="163" t="s">
        <v>138</v>
      </c>
      <c r="C38" s="143">
        <v>4590</v>
      </c>
      <c r="D38" s="144">
        <v>4590</v>
      </c>
      <c r="E38" s="144">
        <v>4590</v>
      </c>
      <c r="F38" s="145">
        <v>4700</v>
      </c>
      <c r="G38" s="143">
        <v>4810</v>
      </c>
      <c r="H38" s="144">
        <v>4920</v>
      </c>
      <c r="I38" s="144">
        <v>5030</v>
      </c>
      <c r="J38" s="144">
        <v>5140</v>
      </c>
      <c r="K38" s="144">
        <v>5250</v>
      </c>
      <c r="L38" s="145">
        <v>5360</v>
      </c>
      <c r="M38" s="143">
        <v>5470</v>
      </c>
      <c r="N38" s="144">
        <v>5580</v>
      </c>
      <c r="O38" s="144">
        <v>5690</v>
      </c>
      <c r="P38" s="144">
        <v>5800</v>
      </c>
      <c r="Q38" s="144">
        <v>5910</v>
      </c>
      <c r="R38" s="145">
        <v>6020</v>
      </c>
      <c r="S38" s="143">
        <v>6130</v>
      </c>
      <c r="T38" s="145">
        <v>6240</v>
      </c>
      <c r="U38" s="176"/>
      <c r="V38" s="139"/>
      <c r="W38" s="141">
        <v>1650</v>
      </c>
      <c r="X38" s="163" t="s">
        <v>138</v>
      </c>
      <c r="Y38" s="186">
        <v>4400</v>
      </c>
      <c r="Z38" s="140">
        <v>4400</v>
      </c>
      <c r="AA38" s="140">
        <v>4400</v>
      </c>
      <c r="AB38" s="187">
        <v>4510</v>
      </c>
      <c r="AC38" s="185">
        <v>4620</v>
      </c>
      <c r="AD38" s="140">
        <v>4730</v>
      </c>
      <c r="AE38" s="140">
        <v>4840</v>
      </c>
      <c r="AF38" s="140">
        <v>4950</v>
      </c>
      <c r="AG38" s="140">
        <v>5060</v>
      </c>
      <c r="AH38" s="183">
        <v>5170</v>
      </c>
      <c r="AI38" s="182">
        <v>5280</v>
      </c>
      <c r="AJ38" s="140">
        <v>5390</v>
      </c>
      <c r="AK38" s="140">
        <v>5500</v>
      </c>
      <c r="AL38" s="140">
        <v>5610</v>
      </c>
      <c r="AM38" s="140">
        <v>5720</v>
      </c>
      <c r="AN38" s="183">
        <v>5830</v>
      </c>
      <c r="AO38" s="180">
        <v>5940</v>
      </c>
      <c r="AP38" s="183">
        <v>6050</v>
      </c>
      <c r="AR38" s="126">
        <v>1650</v>
      </c>
      <c r="AS38" s="152" t="s">
        <v>138</v>
      </c>
      <c r="AT38" s="153">
        <f t="shared" si="0"/>
        <v>110</v>
      </c>
      <c r="AU38" s="153">
        <f t="shared" si="0"/>
        <v>110</v>
      </c>
      <c r="AV38" s="153">
        <f t="shared" si="0"/>
        <v>110</v>
      </c>
      <c r="AW38" s="153">
        <f t="shared" si="0"/>
        <v>110</v>
      </c>
      <c r="AX38" s="153">
        <f t="shared" si="0"/>
        <v>110</v>
      </c>
      <c r="AY38" s="153">
        <f t="shared" si="0"/>
        <v>110</v>
      </c>
      <c r="AZ38" s="153">
        <f t="shared" si="3"/>
        <v>110</v>
      </c>
      <c r="BA38" s="153">
        <f t="shared" si="0"/>
        <v>110</v>
      </c>
      <c r="BB38" s="153">
        <f t="shared" si="13"/>
        <v>110</v>
      </c>
      <c r="BC38" s="153">
        <f t="shared" si="4"/>
        <v>110</v>
      </c>
      <c r="BD38" s="153">
        <f t="shared" si="4"/>
        <v>110</v>
      </c>
      <c r="BE38" s="153">
        <f t="shared" si="4"/>
        <v>110</v>
      </c>
      <c r="BF38" s="153">
        <f t="shared" si="4"/>
        <v>110</v>
      </c>
      <c r="BG38" s="153">
        <f t="shared" si="4"/>
        <v>110</v>
      </c>
      <c r="BH38" s="153">
        <f t="shared" si="4"/>
        <v>110</v>
      </c>
      <c r="BI38" s="153">
        <f t="shared" si="4"/>
        <v>110</v>
      </c>
      <c r="BJ38" s="153">
        <f t="shared" si="14"/>
        <v>110</v>
      </c>
      <c r="BK38" s="153">
        <f t="shared" si="10"/>
        <v>110</v>
      </c>
      <c r="BM38" s="141">
        <v>1650</v>
      </c>
      <c r="BN38" s="163" t="s">
        <v>138</v>
      </c>
      <c r="BO38" s="143">
        <f t="shared" si="1"/>
        <v>4590</v>
      </c>
      <c r="BP38" s="144">
        <f t="shared" si="1"/>
        <v>4590</v>
      </c>
      <c r="BQ38" s="144">
        <v>4590</v>
      </c>
      <c r="BR38" s="145">
        <f t="shared" si="2"/>
        <v>4700</v>
      </c>
      <c r="BS38" s="143">
        <f t="shared" si="2"/>
        <v>4810</v>
      </c>
      <c r="BT38" s="144">
        <f t="shared" si="2"/>
        <v>4920</v>
      </c>
      <c r="BU38" s="144">
        <f t="shared" si="2"/>
        <v>5030</v>
      </c>
      <c r="BV38" s="144">
        <f t="shared" si="2"/>
        <v>5140</v>
      </c>
      <c r="BW38" s="144">
        <f t="shared" si="2"/>
        <v>5250</v>
      </c>
      <c r="BX38" s="145">
        <f t="shared" si="2"/>
        <v>5360</v>
      </c>
      <c r="BY38" s="143">
        <f t="shared" si="2"/>
        <v>5470</v>
      </c>
      <c r="BZ38" s="144">
        <f t="shared" si="12"/>
        <v>5580</v>
      </c>
      <c r="CA38" s="144">
        <f t="shared" si="12"/>
        <v>5690</v>
      </c>
      <c r="CB38" s="144">
        <f t="shared" si="12"/>
        <v>5800</v>
      </c>
      <c r="CC38" s="144">
        <f t="shared" si="12"/>
        <v>5910</v>
      </c>
      <c r="CD38" s="145">
        <f t="shared" si="12"/>
        <v>6020</v>
      </c>
      <c r="CE38" s="143">
        <f t="shared" si="12"/>
        <v>6130</v>
      </c>
      <c r="CF38" s="145">
        <f t="shared" si="12"/>
        <v>6240</v>
      </c>
    </row>
    <row r="39" spans="1:84" x14ac:dyDescent="0.15">
      <c r="A39" s="141">
        <v>1700</v>
      </c>
      <c r="B39" s="163" t="s">
        <v>139</v>
      </c>
      <c r="C39" s="143">
        <v>4700</v>
      </c>
      <c r="D39" s="144">
        <v>4700</v>
      </c>
      <c r="E39" s="144">
        <v>4700</v>
      </c>
      <c r="F39" s="145">
        <v>4810</v>
      </c>
      <c r="G39" s="143">
        <v>4920</v>
      </c>
      <c r="H39" s="144">
        <v>5030</v>
      </c>
      <c r="I39" s="144">
        <v>5140</v>
      </c>
      <c r="J39" s="144">
        <v>5250</v>
      </c>
      <c r="K39" s="144">
        <v>5360</v>
      </c>
      <c r="L39" s="145">
        <v>5470</v>
      </c>
      <c r="M39" s="143">
        <v>5580</v>
      </c>
      <c r="N39" s="144">
        <v>5690</v>
      </c>
      <c r="O39" s="144">
        <v>5800</v>
      </c>
      <c r="P39" s="144">
        <v>5910</v>
      </c>
      <c r="Q39" s="144">
        <v>6020</v>
      </c>
      <c r="R39" s="145">
        <v>6130</v>
      </c>
      <c r="S39" s="143">
        <v>6240</v>
      </c>
      <c r="T39" s="145">
        <v>6350</v>
      </c>
      <c r="U39" s="176"/>
      <c r="V39" s="139"/>
      <c r="W39" s="141">
        <v>1700</v>
      </c>
      <c r="X39" s="163" t="s">
        <v>139</v>
      </c>
      <c r="Y39" s="186">
        <v>4510</v>
      </c>
      <c r="Z39" s="140">
        <v>4510</v>
      </c>
      <c r="AA39" s="140">
        <v>4510</v>
      </c>
      <c r="AB39" s="184">
        <v>4620</v>
      </c>
      <c r="AC39" s="186">
        <v>4730</v>
      </c>
      <c r="AD39" s="140">
        <v>4840</v>
      </c>
      <c r="AE39" s="140">
        <v>4950</v>
      </c>
      <c r="AF39" s="140">
        <v>5060</v>
      </c>
      <c r="AG39" s="140">
        <v>5170</v>
      </c>
      <c r="AH39" s="183">
        <v>5280</v>
      </c>
      <c r="AI39" s="182">
        <v>5390</v>
      </c>
      <c r="AJ39" s="140">
        <v>5500</v>
      </c>
      <c r="AK39" s="140">
        <v>5610</v>
      </c>
      <c r="AL39" s="140">
        <v>5720</v>
      </c>
      <c r="AM39" s="140">
        <v>5830</v>
      </c>
      <c r="AN39" s="183">
        <v>5940</v>
      </c>
      <c r="AO39" s="180">
        <v>6050</v>
      </c>
      <c r="AP39" s="183">
        <v>6160</v>
      </c>
      <c r="AR39" s="126">
        <v>1700</v>
      </c>
      <c r="AS39" s="152" t="s">
        <v>139</v>
      </c>
      <c r="AT39" s="153">
        <f t="shared" si="0"/>
        <v>110</v>
      </c>
      <c r="AU39" s="153">
        <f t="shared" si="0"/>
        <v>110</v>
      </c>
      <c r="AV39" s="153">
        <f t="shared" si="0"/>
        <v>110</v>
      </c>
      <c r="AW39" s="153">
        <f t="shared" si="0"/>
        <v>110</v>
      </c>
      <c r="AX39" s="153">
        <f t="shared" si="0"/>
        <v>110</v>
      </c>
      <c r="AY39" s="153">
        <f t="shared" si="0"/>
        <v>110</v>
      </c>
      <c r="AZ39" s="153">
        <f t="shared" si="3"/>
        <v>110</v>
      </c>
      <c r="BA39" s="153">
        <f t="shared" si="0"/>
        <v>110</v>
      </c>
      <c r="BB39" s="153">
        <f t="shared" si="13"/>
        <v>110</v>
      </c>
      <c r="BC39" s="153">
        <f t="shared" si="4"/>
        <v>110</v>
      </c>
      <c r="BD39" s="153">
        <f t="shared" si="4"/>
        <v>110</v>
      </c>
      <c r="BE39" s="153">
        <f t="shared" si="4"/>
        <v>110</v>
      </c>
      <c r="BF39" s="153">
        <f t="shared" si="4"/>
        <v>110</v>
      </c>
      <c r="BG39" s="153">
        <f t="shared" si="4"/>
        <v>110</v>
      </c>
      <c r="BH39" s="153">
        <f t="shared" si="4"/>
        <v>110</v>
      </c>
      <c r="BI39" s="153">
        <f t="shared" si="4"/>
        <v>110</v>
      </c>
      <c r="BJ39" s="153">
        <f t="shared" si="14"/>
        <v>110</v>
      </c>
      <c r="BK39" s="153">
        <f t="shared" si="10"/>
        <v>110</v>
      </c>
      <c r="BM39" s="141">
        <v>1700</v>
      </c>
      <c r="BN39" s="163" t="s">
        <v>139</v>
      </c>
      <c r="BO39" s="143">
        <f t="shared" si="1"/>
        <v>4700</v>
      </c>
      <c r="BP39" s="144">
        <f t="shared" si="1"/>
        <v>4700</v>
      </c>
      <c r="BQ39" s="144">
        <v>4700</v>
      </c>
      <c r="BR39" s="145">
        <f t="shared" si="2"/>
        <v>4810</v>
      </c>
      <c r="BS39" s="143">
        <f t="shared" si="2"/>
        <v>4920</v>
      </c>
      <c r="BT39" s="144">
        <f t="shared" si="2"/>
        <v>5030</v>
      </c>
      <c r="BU39" s="144">
        <f t="shared" si="2"/>
        <v>5140</v>
      </c>
      <c r="BV39" s="144">
        <f t="shared" si="2"/>
        <v>5250</v>
      </c>
      <c r="BW39" s="144">
        <f t="shared" si="2"/>
        <v>5360</v>
      </c>
      <c r="BX39" s="145">
        <f t="shared" si="2"/>
        <v>5470</v>
      </c>
      <c r="BY39" s="143">
        <f t="shared" si="2"/>
        <v>5580</v>
      </c>
      <c r="BZ39" s="144">
        <f t="shared" si="12"/>
        <v>5690</v>
      </c>
      <c r="CA39" s="144">
        <f t="shared" si="12"/>
        <v>5800</v>
      </c>
      <c r="CB39" s="144">
        <f t="shared" si="12"/>
        <v>5910</v>
      </c>
      <c r="CC39" s="144">
        <f t="shared" si="12"/>
        <v>6020</v>
      </c>
      <c r="CD39" s="145">
        <f t="shared" si="12"/>
        <v>6130</v>
      </c>
      <c r="CE39" s="143">
        <f t="shared" si="12"/>
        <v>6240</v>
      </c>
      <c r="CF39" s="145">
        <f t="shared" si="12"/>
        <v>6350</v>
      </c>
    </row>
    <row r="40" spans="1:84" x14ac:dyDescent="0.15">
      <c r="A40" s="141">
        <v>1750</v>
      </c>
      <c r="B40" s="163" t="s">
        <v>140</v>
      </c>
      <c r="C40" s="143">
        <v>4810</v>
      </c>
      <c r="D40" s="144">
        <v>4810</v>
      </c>
      <c r="E40" s="144">
        <v>4810</v>
      </c>
      <c r="F40" s="145">
        <v>4920</v>
      </c>
      <c r="G40" s="143">
        <v>5030</v>
      </c>
      <c r="H40" s="144">
        <v>5140</v>
      </c>
      <c r="I40" s="144">
        <v>5250</v>
      </c>
      <c r="J40" s="144">
        <v>5360</v>
      </c>
      <c r="K40" s="144">
        <v>5470</v>
      </c>
      <c r="L40" s="145">
        <v>5580</v>
      </c>
      <c r="M40" s="143">
        <v>5690</v>
      </c>
      <c r="N40" s="144">
        <v>5800</v>
      </c>
      <c r="O40" s="144">
        <v>5910</v>
      </c>
      <c r="P40" s="144">
        <v>6020</v>
      </c>
      <c r="Q40" s="144">
        <v>6130</v>
      </c>
      <c r="R40" s="145">
        <v>6240</v>
      </c>
      <c r="S40" s="143">
        <v>6350</v>
      </c>
      <c r="T40" s="145">
        <v>6460</v>
      </c>
      <c r="U40" s="176"/>
      <c r="V40" s="139"/>
      <c r="W40" s="141">
        <v>1750</v>
      </c>
      <c r="X40" s="163" t="s">
        <v>140</v>
      </c>
      <c r="Y40" s="185">
        <v>4620</v>
      </c>
      <c r="Z40" s="149">
        <v>4620</v>
      </c>
      <c r="AA40" s="149">
        <v>4620</v>
      </c>
      <c r="AB40" s="187">
        <v>4730</v>
      </c>
      <c r="AC40" s="186">
        <v>4840</v>
      </c>
      <c r="AD40" s="140">
        <v>4950</v>
      </c>
      <c r="AE40" s="140">
        <v>5060</v>
      </c>
      <c r="AF40" s="140">
        <v>5170</v>
      </c>
      <c r="AG40" s="140">
        <v>5280</v>
      </c>
      <c r="AH40" s="183">
        <v>5390</v>
      </c>
      <c r="AI40" s="182">
        <v>5500</v>
      </c>
      <c r="AJ40" s="140">
        <v>5610</v>
      </c>
      <c r="AK40" s="140">
        <v>5720</v>
      </c>
      <c r="AL40" s="140">
        <v>5830</v>
      </c>
      <c r="AM40" s="140">
        <v>5940</v>
      </c>
      <c r="AN40" s="183">
        <v>6050</v>
      </c>
      <c r="AO40" s="180">
        <v>6160</v>
      </c>
      <c r="AP40" s="183">
        <v>6270</v>
      </c>
      <c r="AR40" s="126">
        <v>1750</v>
      </c>
      <c r="AS40" s="152" t="s">
        <v>140</v>
      </c>
      <c r="AT40" s="153">
        <f t="shared" si="0"/>
        <v>110</v>
      </c>
      <c r="AU40" s="153">
        <f t="shared" si="0"/>
        <v>110</v>
      </c>
      <c r="AV40" s="153">
        <f t="shared" si="0"/>
        <v>110</v>
      </c>
      <c r="AW40" s="153">
        <f t="shared" si="0"/>
        <v>110</v>
      </c>
      <c r="AX40" s="153">
        <f t="shared" si="0"/>
        <v>110</v>
      </c>
      <c r="AY40" s="153">
        <f t="shared" si="0"/>
        <v>110</v>
      </c>
      <c r="AZ40" s="153">
        <f t="shared" si="3"/>
        <v>110</v>
      </c>
      <c r="BA40" s="153">
        <f t="shared" si="0"/>
        <v>110</v>
      </c>
      <c r="BB40" s="153">
        <f t="shared" si="13"/>
        <v>110</v>
      </c>
      <c r="BC40" s="153">
        <f t="shared" si="4"/>
        <v>110</v>
      </c>
      <c r="BD40" s="153">
        <f t="shared" si="4"/>
        <v>110</v>
      </c>
      <c r="BE40" s="153">
        <f t="shared" si="4"/>
        <v>110</v>
      </c>
      <c r="BF40" s="153">
        <f t="shared" si="4"/>
        <v>110</v>
      </c>
      <c r="BG40" s="153">
        <f t="shared" si="4"/>
        <v>110</v>
      </c>
      <c r="BH40" s="153">
        <f t="shared" si="4"/>
        <v>110</v>
      </c>
      <c r="BI40" s="153">
        <f t="shared" si="4"/>
        <v>110</v>
      </c>
      <c r="BJ40" s="153">
        <f t="shared" si="14"/>
        <v>110</v>
      </c>
      <c r="BK40" s="153">
        <f t="shared" si="10"/>
        <v>110</v>
      </c>
      <c r="BM40" s="141">
        <v>1750</v>
      </c>
      <c r="BN40" s="163" t="s">
        <v>140</v>
      </c>
      <c r="BO40" s="143">
        <f t="shared" si="1"/>
        <v>4810</v>
      </c>
      <c r="BP40" s="144">
        <f t="shared" si="1"/>
        <v>4810</v>
      </c>
      <c r="BQ40" s="144">
        <v>4810</v>
      </c>
      <c r="BR40" s="145">
        <f t="shared" si="2"/>
        <v>4920</v>
      </c>
      <c r="BS40" s="143">
        <f t="shared" si="2"/>
        <v>5030</v>
      </c>
      <c r="BT40" s="144">
        <f t="shared" si="2"/>
        <v>5140</v>
      </c>
      <c r="BU40" s="144">
        <f t="shared" si="2"/>
        <v>5250</v>
      </c>
      <c r="BV40" s="144">
        <f t="shared" si="2"/>
        <v>5360</v>
      </c>
      <c r="BW40" s="144">
        <f t="shared" si="2"/>
        <v>5470</v>
      </c>
      <c r="BX40" s="145">
        <f t="shared" si="2"/>
        <v>5580</v>
      </c>
      <c r="BY40" s="143">
        <f t="shared" si="2"/>
        <v>5690</v>
      </c>
      <c r="BZ40" s="144">
        <f t="shared" si="12"/>
        <v>5800</v>
      </c>
      <c r="CA40" s="144">
        <f t="shared" si="12"/>
        <v>5910</v>
      </c>
      <c r="CB40" s="144">
        <f t="shared" si="12"/>
        <v>6020</v>
      </c>
      <c r="CC40" s="144">
        <f t="shared" si="12"/>
        <v>6130</v>
      </c>
      <c r="CD40" s="145">
        <f t="shared" si="12"/>
        <v>6240</v>
      </c>
      <c r="CE40" s="143">
        <f t="shared" si="12"/>
        <v>6350</v>
      </c>
      <c r="CF40" s="145">
        <f t="shared" si="12"/>
        <v>6460</v>
      </c>
    </row>
    <row r="41" spans="1:84" ht="13" thickBot="1" x14ac:dyDescent="0.2">
      <c r="A41" s="127">
        <v>1800</v>
      </c>
      <c r="B41" s="151" t="s">
        <v>141</v>
      </c>
      <c r="C41" s="146">
        <v>4920</v>
      </c>
      <c r="D41" s="147">
        <v>4920</v>
      </c>
      <c r="E41" s="147">
        <v>4920</v>
      </c>
      <c r="F41" s="148">
        <v>5030</v>
      </c>
      <c r="G41" s="146">
        <v>5140</v>
      </c>
      <c r="H41" s="147">
        <v>5250</v>
      </c>
      <c r="I41" s="147">
        <v>5360</v>
      </c>
      <c r="J41" s="147">
        <v>5470</v>
      </c>
      <c r="K41" s="147">
        <v>5580</v>
      </c>
      <c r="L41" s="148">
        <v>5690</v>
      </c>
      <c r="M41" s="146">
        <v>5800</v>
      </c>
      <c r="N41" s="147">
        <v>5910</v>
      </c>
      <c r="O41" s="147">
        <v>6020</v>
      </c>
      <c r="P41" s="147">
        <v>6130</v>
      </c>
      <c r="Q41" s="147">
        <v>6240</v>
      </c>
      <c r="R41" s="148">
        <v>6350</v>
      </c>
      <c r="S41" s="146">
        <v>6460</v>
      </c>
      <c r="T41" s="148">
        <v>6570</v>
      </c>
      <c r="U41" s="176"/>
      <c r="V41" s="139"/>
      <c r="W41" s="127">
        <v>1800</v>
      </c>
      <c r="X41" s="151" t="s">
        <v>141</v>
      </c>
      <c r="Y41" s="188">
        <v>4730</v>
      </c>
      <c r="Z41" s="189">
        <v>4730</v>
      </c>
      <c r="AA41" s="189">
        <v>4730</v>
      </c>
      <c r="AB41" s="190">
        <v>4840</v>
      </c>
      <c r="AC41" s="188">
        <v>4950</v>
      </c>
      <c r="AD41" s="189">
        <v>5060</v>
      </c>
      <c r="AE41" s="189">
        <v>5170</v>
      </c>
      <c r="AF41" s="189">
        <v>5280</v>
      </c>
      <c r="AG41" s="189">
        <v>5390</v>
      </c>
      <c r="AH41" s="192">
        <v>5500</v>
      </c>
      <c r="AI41" s="193">
        <v>5610</v>
      </c>
      <c r="AJ41" s="189">
        <v>5720</v>
      </c>
      <c r="AK41" s="189">
        <v>5830</v>
      </c>
      <c r="AL41" s="189">
        <v>5940</v>
      </c>
      <c r="AM41" s="189">
        <v>6050</v>
      </c>
      <c r="AN41" s="192">
        <v>6160</v>
      </c>
      <c r="AO41" s="201">
        <v>6270</v>
      </c>
      <c r="AP41" s="192">
        <v>6380</v>
      </c>
      <c r="AR41" s="126">
        <v>1800</v>
      </c>
      <c r="AS41" s="152" t="s">
        <v>141</v>
      </c>
      <c r="AT41" s="153">
        <f t="shared" si="0"/>
        <v>110</v>
      </c>
      <c r="AU41" s="153">
        <f t="shared" si="0"/>
        <v>110</v>
      </c>
      <c r="AV41" s="153">
        <f t="shared" si="0"/>
        <v>110</v>
      </c>
      <c r="AW41" s="153">
        <f t="shared" si="0"/>
        <v>110</v>
      </c>
      <c r="AX41" s="153">
        <f t="shared" si="0"/>
        <v>110</v>
      </c>
      <c r="AY41" s="153">
        <f t="shared" si="0"/>
        <v>110</v>
      </c>
      <c r="AZ41" s="153">
        <f t="shared" si="3"/>
        <v>110</v>
      </c>
      <c r="BA41" s="153">
        <f t="shared" si="0"/>
        <v>110</v>
      </c>
      <c r="BB41" s="153">
        <f t="shared" si="13"/>
        <v>110</v>
      </c>
      <c r="BC41" s="153">
        <f t="shared" si="4"/>
        <v>110</v>
      </c>
      <c r="BD41" s="153">
        <f t="shared" si="4"/>
        <v>110</v>
      </c>
      <c r="BE41" s="153">
        <f t="shared" si="4"/>
        <v>110</v>
      </c>
      <c r="BF41" s="153">
        <f t="shared" si="4"/>
        <v>110</v>
      </c>
      <c r="BG41" s="153">
        <f t="shared" si="4"/>
        <v>110</v>
      </c>
      <c r="BH41" s="153">
        <f t="shared" si="4"/>
        <v>110</v>
      </c>
      <c r="BI41" s="153">
        <f t="shared" si="4"/>
        <v>110</v>
      </c>
      <c r="BJ41" s="153">
        <f t="shared" si="14"/>
        <v>110</v>
      </c>
      <c r="BK41" s="153">
        <f t="shared" si="10"/>
        <v>110</v>
      </c>
      <c r="BM41" s="127">
        <v>1800</v>
      </c>
      <c r="BN41" s="151" t="s">
        <v>141</v>
      </c>
      <c r="BO41" s="146">
        <f t="shared" si="1"/>
        <v>4920</v>
      </c>
      <c r="BP41" s="147">
        <f t="shared" si="1"/>
        <v>4920</v>
      </c>
      <c r="BQ41" s="147">
        <v>4920</v>
      </c>
      <c r="BR41" s="148">
        <f t="shared" si="2"/>
        <v>5030</v>
      </c>
      <c r="BS41" s="146">
        <f t="shared" si="2"/>
        <v>5140</v>
      </c>
      <c r="BT41" s="147">
        <f t="shared" si="2"/>
        <v>5250</v>
      </c>
      <c r="BU41" s="147">
        <f t="shared" si="2"/>
        <v>5360</v>
      </c>
      <c r="BV41" s="147">
        <f t="shared" si="2"/>
        <v>5470</v>
      </c>
      <c r="BW41" s="147">
        <f t="shared" si="2"/>
        <v>5580</v>
      </c>
      <c r="BX41" s="148">
        <f t="shared" si="2"/>
        <v>5690</v>
      </c>
      <c r="BY41" s="146">
        <f t="shared" si="2"/>
        <v>5800</v>
      </c>
      <c r="BZ41" s="147">
        <f t="shared" si="12"/>
        <v>5910</v>
      </c>
      <c r="CA41" s="147">
        <f t="shared" si="12"/>
        <v>6020</v>
      </c>
      <c r="CB41" s="147">
        <f t="shared" si="12"/>
        <v>6130</v>
      </c>
      <c r="CC41" s="147">
        <f t="shared" si="12"/>
        <v>6240</v>
      </c>
      <c r="CD41" s="148">
        <f t="shared" si="12"/>
        <v>6350</v>
      </c>
      <c r="CE41" s="146">
        <f t="shared" si="12"/>
        <v>6460</v>
      </c>
      <c r="CF41" s="148">
        <f t="shared" si="12"/>
        <v>6570</v>
      </c>
    </row>
    <row r="42" spans="1:84" x14ac:dyDescent="0.15">
      <c r="A42" s="165">
        <v>1850</v>
      </c>
      <c r="B42" s="166" t="s">
        <v>142</v>
      </c>
      <c r="C42" s="167">
        <v>5030</v>
      </c>
      <c r="D42" s="168">
        <v>5030</v>
      </c>
      <c r="E42" s="168">
        <v>5030</v>
      </c>
      <c r="F42" s="169">
        <v>5140</v>
      </c>
      <c r="G42" s="167">
        <v>5250</v>
      </c>
      <c r="H42" s="168">
        <v>5360</v>
      </c>
      <c r="I42" s="168">
        <v>5470</v>
      </c>
      <c r="J42" s="168">
        <v>5580</v>
      </c>
      <c r="K42" s="168">
        <v>5690</v>
      </c>
      <c r="L42" s="169">
        <v>5800</v>
      </c>
      <c r="M42" s="167">
        <v>5910</v>
      </c>
      <c r="N42" s="168">
        <v>6020</v>
      </c>
      <c r="O42" s="168">
        <v>6130</v>
      </c>
      <c r="P42" s="168">
        <v>6240</v>
      </c>
      <c r="Q42" s="168">
        <v>6350</v>
      </c>
      <c r="R42" s="169">
        <v>6460</v>
      </c>
      <c r="S42" s="167">
        <v>6570</v>
      </c>
      <c r="T42" s="169">
        <v>6680</v>
      </c>
      <c r="U42" s="176"/>
      <c r="V42" s="139"/>
      <c r="W42" s="165">
        <v>1850</v>
      </c>
      <c r="X42" s="166" t="s">
        <v>142</v>
      </c>
      <c r="Y42" s="210">
        <v>4840</v>
      </c>
      <c r="Z42" s="195">
        <v>4840</v>
      </c>
      <c r="AA42" s="195">
        <v>4840</v>
      </c>
      <c r="AB42" s="211">
        <v>4950</v>
      </c>
      <c r="AC42" s="210">
        <v>5060</v>
      </c>
      <c r="AD42" s="195">
        <v>5170</v>
      </c>
      <c r="AE42" s="195">
        <v>5280</v>
      </c>
      <c r="AF42" s="195">
        <v>5390</v>
      </c>
      <c r="AG42" s="195">
        <v>5500</v>
      </c>
      <c r="AH42" s="196">
        <v>5610</v>
      </c>
      <c r="AI42" s="194">
        <v>5720</v>
      </c>
      <c r="AJ42" s="195">
        <v>5830</v>
      </c>
      <c r="AK42" s="195">
        <v>5940</v>
      </c>
      <c r="AL42" s="195">
        <v>6050</v>
      </c>
      <c r="AM42" s="195">
        <v>6160</v>
      </c>
      <c r="AN42" s="196">
        <v>6270</v>
      </c>
      <c r="AO42" s="197">
        <v>6380</v>
      </c>
      <c r="AP42" s="196">
        <v>6490</v>
      </c>
      <c r="AR42" s="126">
        <v>1850</v>
      </c>
      <c r="AS42" s="152" t="s">
        <v>142</v>
      </c>
      <c r="AT42" s="153">
        <f t="shared" si="0"/>
        <v>110</v>
      </c>
      <c r="AU42" s="153">
        <f t="shared" si="0"/>
        <v>110</v>
      </c>
      <c r="AV42" s="153">
        <f t="shared" si="0"/>
        <v>110</v>
      </c>
      <c r="AW42" s="153">
        <f t="shared" si="0"/>
        <v>110</v>
      </c>
      <c r="AX42" s="153">
        <f t="shared" si="0"/>
        <v>110</v>
      </c>
      <c r="AY42" s="153">
        <f t="shared" si="0"/>
        <v>110</v>
      </c>
      <c r="AZ42" s="153">
        <f t="shared" si="3"/>
        <v>110</v>
      </c>
      <c r="BA42" s="153">
        <f t="shared" si="0"/>
        <v>110</v>
      </c>
      <c r="BB42" s="153">
        <f t="shared" si="13"/>
        <v>110</v>
      </c>
      <c r="BC42" s="153">
        <f t="shared" si="4"/>
        <v>110</v>
      </c>
      <c r="BD42" s="153">
        <f t="shared" si="4"/>
        <v>110</v>
      </c>
      <c r="BE42" s="153">
        <f t="shared" si="4"/>
        <v>110</v>
      </c>
      <c r="BF42" s="153">
        <f t="shared" si="4"/>
        <v>110</v>
      </c>
      <c r="BG42" s="153">
        <f t="shared" si="4"/>
        <v>110</v>
      </c>
      <c r="BH42" s="153">
        <f t="shared" si="4"/>
        <v>110</v>
      </c>
      <c r="BI42" s="153">
        <f t="shared" si="4"/>
        <v>110</v>
      </c>
      <c r="BJ42" s="153">
        <f t="shared" si="14"/>
        <v>110</v>
      </c>
      <c r="BK42" s="153">
        <f t="shared" si="10"/>
        <v>110</v>
      </c>
      <c r="BM42" s="165">
        <v>1850</v>
      </c>
      <c r="BN42" s="166" t="s">
        <v>142</v>
      </c>
      <c r="BO42" s="167">
        <f t="shared" si="1"/>
        <v>5030</v>
      </c>
      <c r="BP42" s="168">
        <f t="shared" si="1"/>
        <v>5030</v>
      </c>
      <c r="BQ42" s="168">
        <v>5030</v>
      </c>
      <c r="BR42" s="169">
        <f t="shared" si="2"/>
        <v>5140</v>
      </c>
      <c r="BS42" s="167">
        <f t="shared" si="2"/>
        <v>5250</v>
      </c>
      <c r="BT42" s="168">
        <f t="shared" si="2"/>
        <v>5360</v>
      </c>
      <c r="BU42" s="168">
        <f t="shared" si="2"/>
        <v>5470</v>
      </c>
      <c r="BV42" s="168">
        <f t="shared" si="2"/>
        <v>5580</v>
      </c>
      <c r="BW42" s="168">
        <f t="shared" si="2"/>
        <v>5690</v>
      </c>
      <c r="BX42" s="169">
        <f t="shared" si="2"/>
        <v>5800</v>
      </c>
      <c r="BY42" s="167">
        <f t="shared" si="2"/>
        <v>5910</v>
      </c>
      <c r="BZ42" s="168">
        <f t="shared" si="12"/>
        <v>6020</v>
      </c>
      <c r="CA42" s="168">
        <f t="shared" si="12"/>
        <v>6130</v>
      </c>
      <c r="CB42" s="168">
        <f t="shared" si="12"/>
        <v>6240</v>
      </c>
      <c r="CC42" s="168">
        <f t="shared" si="12"/>
        <v>6350</v>
      </c>
      <c r="CD42" s="169">
        <f t="shared" si="12"/>
        <v>6460</v>
      </c>
      <c r="CE42" s="167">
        <f t="shared" si="12"/>
        <v>6570</v>
      </c>
      <c r="CF42" s="169">
        <f t="shared" si="12"/>
        <v>6680</v>
      </c>
    </row>
    <row r="43" spans="1:84" x14ac:dyDescent="0.15">
      <c r="A43" s="141">
        <v>1900</v>
      </c>
      <c r="B43" s="163" t="s">
        <v>143</v>
      </c>
      <c r="C43" s="143">
        <v>5140</v>
      </c>
      <c r="D43" s="144">
        <v>5140</v>
      </c>
      <c r="E43" s="144">
        <v>5140</v>
      </c>
      <c r="F43" s="145">
        <v>5250</v>
      </c>
      <c r="G43" s="143">
        <v>5360</v>
      </c>
      <c r="H43" s="144">
        <v>5470</v>
      </c>
      <c r="I43" s="144">
        <v>5580</v>
      </c>
      <c r="J43" s="144">
        <v>5690</v>
      </c>
      <c r="K43" s="144">
        <v>5800</v>
      </c>
      <c r="L43" s="145">
        <v>5910</v>
      </c>
      <c r="M43" s="143">
        <v>6020</v>
      </c>
      <c r="N43" s="144">
        <v>6130</v>
      </c>
      <c r="O43" s="144">
        <v>6240</v>
      </c>
      <c r="P43" s="144">
        <v>6350</v>
      </c>
      <c r="Q43" s="144">
        <v>6460</v>
      </c>
      <c r="R43" s="145">
        <v>6570</v>
      </c>
      <c r="S43" s="143">
        <v>6680</v>
      </c>
      <c r="T43" s="145">
        <v>6790</v>
      </c>
      <c r="U43" s="176"/>
      <c r="V43" s="139"/>
      <c r="W43" s="141">
        <v>1900</v>
      </c>
      <c r="X43" s="163" t="s">
        <v>143</v>
      </c>
      <c r="Y43" s="186">
        <v>4950</v>
      </c>
      <c r="Z43" s="140">
        <v>4950</v>
      </c>
      <c r="AA43" s="140">
        <v>4950</v>
      </c>
      <c r="AB43" s="187">
        <v>5060</v>
      </c>
      <c r="AC43" s="186">
        <v>5170</v>
      </c>
      <c r="AD43" s="140">
        <v>5280</v>
      </c>
      <c r="AE43" s="140">
        <v>5390</v>
      </c>
      <c r="AF43" s="140">
        <v>5500</v>
      </c>
      <c r="AG43" s="140">
        <v>5610</v>
      </c>
      <c r="AH43" s="183">
        <v>5720</v>
      </c>
      <c r="AI43" s="182">
        <v>5830</v>
      </c>
      <c r="AJ43" s="140">
        <v>5940</v>
      </c>
      <c r="AK43" s="140">
        <v>6050</v>
      </c>
      <c r="AL43" s="140">
        <v>6160</v>
      </c>
      <c r="AM43" s="140">
        <v>6270</v>
      </c>
      <c r="AN43" s="183">
        <v>6380</v>
      </c>
      <c r="AO43" s="180">
        <v>6490</v>
      </c>
      <c r="AP43" s="183">
        <v>6600</v>
      </c>
      <c r="AR43" s="126">
        <v>1900</v>
      </c>
      <c r="AS43" s="152" t="s">
        <v>143</v>
      </c>
      <c r="AT43" s="153">
        <f t="shared" si="0"/>
        <v>110</v>
      </c>
      <c r="AU43" s="153">
        <f t="shared" si="0"/>
        <v>110</v>
      </c>
      <c r="AV43" s="153">
        <f t="shared" si="0"/>
        <v>110</v>
      </c>
      <c r="AW43" s="153">
        <f t="shared" si="0"/>
        <v>110</v>
      </c>
      <c r="AX43" s="153">
        <f t="shared" si="0"/>
        <v>110</v>
      </c>
      <c r="AY43" s="153">
        <f t="shared" si="0"/>
        <v>110</v>
      </c>
      <c r="AZ43" s="153">
        <f t="shared" si="3"/>
        <v>110</v>
      </c>
      <c r="BA43" s="153">
        <f t="shared" si="0"/>
        <v>110</v>
      </c>
      <c r="BB43" s="153">
        <f t="shared" si="13"/>
        <v>110</v>
      </c>
      <c r="BC43" s="153">
        <f t="shared" si="4"/>
        <v>110</v>
      </c>
      <c r="BD43" s="153">
        <f t="shared" si="4"/>
        <v>110</v>
      </c>
      <c r="BE43" s="153">
        <f t="shared" si="4"/>
        <v>110</v>
      </c>
      <c r="BF43" s="153">
        <f t="shared" si="4"/>
        <v>110</v>
      </c>
      <c r="BG43" s="153">
        <f t="shared" si="4"/>
        <v>110</v>
      </c>
      <c r="BH43" s="153">
        <f t="shared" si="4"/>
        <v>110</v>
      </c>
      <c r="BI43" s="153">
        <f t="shared" si="4"/>
        <v>110</v>
      </c>
      <c r="BJ43" s="153">
        <f t="shared" si="14"/>
        <v>110</v>
      </c>
      <c r="BK43" s="153">
        <f t="shared" si="10"/>
        <v>110</v>
      </c>
      <c r="BM43" s="141">
        <v>1900</v>
      </c>
      <c r="BN43" s="163" t="s">
        <v>143</v>
      </c>
      <c r="BO43" s="143">
        <f t="shared" si="1"/>
        <v>5140</v>
      </c>
      <c r="BP43" s="144">
        <f t="shared" si="1"/>
        <v>5140</v>
      </c>
      <c r="BQ43" s="144">
        <v>5140</v>
      </c>
      <c r="BR43" s="145">
        <f t="shared" si="2"/>
        <v>5250</v>
      </c>
      <c r="BS43" s="143">
        <f t="shared" si="2"/>
        <v>5360</v>
      </c>
      <c r="BT43" s="144">
        <f t="shared" si="2"/>
        <v>5470</v>
      </c>
      <c r="BU43" s="144">
        <f t="shared" si="2"/>
        <v>5580</v>
      </c>
      <c r="BV43" s="144">
        <f t="shared" si="2"/>
        <v>5690</v>
      </c>
      <c r="BW43" s="144">
        <f t="shared" si="2"/>
        <v>5800</v>
      </c>
      <c r="BX43" s="145">
        <f t="shared" si="2"/>
        <v>5910</v>
      </c>
      <c r="BY43" s="143">
        <f t="shared" si="2"/>
        <v>6020</v>
      </c>
      <c r="BZ43" s="144">
        <f t="shared" si="12"/>
        <v>6130</v>
      </c>
      <c r="CA43" s="144">
        <f t="shared" si="12"/>
        <v>6240</v>
      </c>
      <c r="CB43" s="144">
        <f t="shared" si="12"/>
        <v>6350</v>
      </c>
      <c r="CC43" s="144">
        <f t="shared" si="12"/>
        <v>6460</v>
      </c>
      <c r="CD43" s="145">
        <f t="shared" si="12"/>
        <v>6570</v>
      </c>
      <c r="CE43" s="143">
        <f t="shared" si="12"/>
        <v>6680</v>
      </c>
      <c r="CF43" s="145">
        <f t="shared" si="12"/>
        <v>6790</v>
      </c>
    </row>
    <row r="44" spans="1:84" x14ac:dyDescent="0.15">
      <c r="A44" s="141">
        <v>1950</v>
      </c>
      <c r="B44" s="163" t="s">
        <v>144</v>
      </c>
      <c r="C44" s="143">
        <v>5250</v>
      </c>
      <c r="D44" s="144">
        <v>5250</v>
      </c>
      <c r="E44" s="144">
        <v>5250</v>
      </c>
      <c r="F44" s="145">
        <v>5360</v>
      </c>
      <c r="G44" s="143">
        <v>5470</v>
      </c>
      <c r="H44" s="144">
        <v>5580</v>
      </c>
      <c r="I44" s="144">
        <v>5690</v>
      </c>
      <c r="J44" s="144">
        <v>5800</v>
      </c>
      <c r="K44" s="144">
        <v>5910</v>
      </c>
      <c r="L44" s="145">
        <v>6020</v>
      </c>
      <c r="M44" s="143">
        <v>6130</v>
      </c>
      <c r="N44" s="144">
        <v>6240</v>
      </c>
      <c r="O44" s="144">
        <v>6350</v>
      </c>
      <c r="P44" s="144">
        <v>6460</v>
      </c>
      <c r="Q44" s="144">
        <v>6570</v>
      </c>
      <c r="R44" s="145">
        <v>6680</v>
      </c>
      <c r="S44" s="143">
        <v>6790</v>
      </c>
      <c r="T44" s="145">
        <v>6900</v>
      </c>
      <c r="U44" s="176"/>
      <c r="V44" s="139"/>
      <c r="W44" s="141">
        <v>1950</v>
      </c>
      <c r="X44" s="163" t="s">
        <v>144</v>
      </c>
      <c r="Y44" s="186">
        <v>5060</v>
      </c>
      <c r="Z44" s="140">
        <v>5060</v>
      </c>
      <c r="AA44" s="140">
        <v>5060</v>
      </c>
      <c r="AB44" s="187">
        <v>5170</v>
      </c>
      <c r="AC44" s="186">
        <v>5280</v>
      </c>
      <c r="AD44" s="140">
        <v>5390</v>
      </c>
      <c r="AE44" s="140">
        <v>5500</v>
      </c>
      <c r="AF44" s="140">
        <v>5610</v>
      </c>
      <c r="AG44" s="140">
        <v>5720</v>
      </c>
      <c r="AH44" s="183">
        <v>5830</v>
      </c>
      <c r="AI44" s="182">
        <v>5940</v>
      </c>
      <c r="AJ44" s="140">
        <v>6050</v>
      </c>
      <c r="AK44" s="140">
        <v>6160</v>
      </c>
      <c r="AL44" s="140">
        <v>6270</v>
      </c>
      <c r="AM44" s="140">
        <v>6380</v>
      </c>
      <c r="AN44" s="183">
        <v>6490</v>
      </c>
      <c r="AO44" s="180">
        <v>6600</v>
      </c>
      <c r="AP44" s="183">
        <v>6710</v>
      </c>
      <c r="AR44" s="126">
        <v>1950</v>
      </c>
      <c r="AS44" s="152" t="s">
        <v>144</v>
      </c>
      <c r="AT44" s="153">
        <f t="shared" si="0"/>
        <v>110</v>
      </c>
      <c r="AU44" s="153">
        <f t="shared" si="0"/>
        <v>110</v>
      </c>
      <c r="AV44" s="153">
        <f t="shared" si="0"/>
        <v>110</v>
      </c>
      <c r="AW44" s="153">
        <f t="shared" si="0"/>
        <v>110</v>
      </c>
      <c r="AX44" s="153">
        <f t="shared" si="0"/>
        <v>110</v>
      </c>
      <c r="AY44" s="153">
        <f t="shared" si="0"/>
        <v>110</v>
      </c>
      <c r="AZ44" s="153">
        <f t="shared" si="3"/>
        <v>110</v>
      </c>
      <c r="BA44" s="153">
        <f t="shared" si="0"/>
        <v>110</v>
      </c>
      <c r="BB44" s="153">
        <f t="shared" si="13"/>
        <v>110</v>
      </c>
      <c r="BC44" s="153">
        <f t="shared" si="4"/>
        <v>110</v>
      </c>
      <c r="BD44" s="153">
        <f t="shared" si="4"/>
        <v>110</v>
      </c>
      <c r="BE44" s="153">
        <f t="shared" si="4"/>
        <v>110</v>
      </c>
      <c r="BF44" s="153">
        <f t="shared" si="4"/>
        <v>110</v>
      </c>
      <c r="BG44" s="153">
        <f t="shared" si="4"/>
        <v>110</v>
      </c>
      <c r="BH44" s="153">
        <f t="shared" si="4"/>
        <v>110</v>
      </c>
      <c r="BI44" s="153">
        <f t="shared" si="4"/>
        <v>110</v>
      </c>
      <c r="BJ44" s="153">
        <f t="shared" si="14"/>
        <v>110</v>
      </c>
      <c r="BK44" s="153">
        <f t="shared" si="10"/>
        <v>110</v>
      </c>
      <c r="BM44" s="141">
        <v>1950</v>
      </c>
      <c r="BN44" s="163" t="s">
        <v>144</v>
      </c>
      <c r="BO44" s="143">
        <f t="shared" si="1"/>
        <v>5250</v>
      </c>
      <c r="BP44" s="144">
        <f t="shared" si="1"/>
        <v>5250</v>
      </c>
      <c r="BQ44" s="144">
        <v>5250</v>
      </c>
      <c r="BR44" s="145">
        <f t="shared" si="2"/>
        <v>5360</v>
      </c>
      <c r="BS44" s="143">
        <f t="shared" si="2"/>
        <v>5470</v>
      </c>
      <c r="BT44" s="144">
        <f t="shared" si="2"/>
        <v>5580</v>
      </c>
      <c r="BU44" s="144">
        <f t="shared" si="2"/>
        <v>5690</v>
      </c>
      <c r="BV44" s="144">
        <f t="shared" si="2"/>
        <v>5800</v>
      </c>
      <c r="BW44" s="144">
        <f t="shared" si="2"/>
        <v>5910</v>
      </c>
      <c r="BX44" s="145">
        <f t="shared" si="2"/>
        <v>6020</v>
      </c>
      <c r="BY44" s="143">
        <f t="shared" si="2"/>
        <v>6130</v>
      </c>
      <c r="BZ44" s="144">
        <f t="shared" si="12"/>
        <v>6240</v>
      </c>
      <c r="CA44" s="144">
        <f t="shared" si="12"/>
        <v>6350</v>
      </c>
      <c r="CB44" s="144">
        <f t="shared" si="12"/>
        <v>6460</v>
      </c>
      <c r="CC44" s="144">
        <f t="shared" si="12"/>
        <v>6570</v>
      </c>
      <c r="CD44" s="145">
        <f t="shared" si="12"/>
        <v>6680</v>
      </c>
      <c r="CE44" s="143">
        <f t="shared" si="12"/>
        <v>6790</v>
      </c>
      <c r="CF44" s="145">
        <f t="shared" si="12"/>
        <v>6900</v>
      </c>
    </row>
    <row r="45" spans="1:84" ht="13" thickBot="1" x14ac:dyDescent="0.2">
      <c r="A45" s="127">
        <v>2000</v>
      </c>
      <c r="B45" s="151" t="s">
        <v>145</v>
      </c>
      <c r="C45" s="146">
        <v>5360</v>
      </c>
      <c r="D45" s="147">
        <v>5360</v>
      </c>
      <c r="E45" s="147">
        <v>5360</v>
      </c>
      <c r="F45" s="148">
        <v>5470</v>
      </c>
      <c r="G45" s="146">
        <v>5580</v>
      </c>
      <c r="H45" s="147">
        <v>5690</v>
      </c>
      <c r="I45" s="147">
        <v>5800</v>
      </c>
      <c r="J45" s="147">
        <v>5910</v>
      </c>
      <c r="K45" s="147">
        <v>6020</v>
      </c>
      <c r="L45" s="148">
        <v>6130</v>
      </c>
      <c r="M45" s="146">
        <v>6240</v>
      </c>
      <c r="N45" s="147">
        <v>6350</v>
      </c>
      <c r="O45" s="147">
        <v>6460</v>
      </c>
      <c r="P45" s="147">
        <v>6570</v>
      </c>
      <c r="Q45" s="147">
        <v>6680</v>
      </c>
      <c r="R45" s="148">
        <v>6790</v>
      </c>
      <c r="S45" s="146">
        <v>6900</v>
      </c>
      <c r="T45" s="148">
        <v>7010</v>
      </c>
      <c r="U45" s="176"/>
      <c r="V45" s="139"/>
      <c r="W45" s="127">
        <v>2000</v>
      </c>
      <c r="X45" s="151" t="s">
        <v>145</v>
      </c>
      <c r="Y45" s="188">
        <v>5170</v>
      </c>
      <c r="Z45" s="189">
        <v>5170</v>
      </c>
      <c r="AA45" s="189">
        <v>5170</v>
      </c>
      <c r="AB45" s="190">
        <v>5280</v>
      </c>
      <c r="AC45" s="188">
        <v>5390</v>
      </c>
      <c r="AD45" s="191">
        <v>5500</v>
      </c>
      <c r="AE45" s="189">
        <v>5610</v>
      </c>
      <c r="AF45" s="189">
        <v>5720</v>
      </c>
      <c r="AG45" s="189">
        <v>5830</v>
      </c>
      <c r="AH45" s="192">
        <v>5940</v>
      </c>
      <c r="AI45" s="193">
        <v>6050</v>
      </c>
      <c r="AJ45" s="189">
        <v>6160</v>
      </c>
      <c r="AK45" s="189">
        <v>6270</v>
      </c>
      <c r="AL45" s="189">
        <v>6380</v>
      </c>
      <c r="AM45" s="189">
        <v>6490</v>
      </c>
      <c r="AN45" s="192">
        <v>6600</v>
      </c>
      <c r="AO45" s="201">
        <v>6710</v>
      </c>
      <c r="AP45" s="192">
        <v>6820</v>
      </c>
      <c r="AR45" s="126">
        <v>2000</v>
      </c>
      <c r="AS45" s="152" t="s">
        <v>145</v>
      </c>
      <c r="AT45" s="153">
        <f t="shared" si="0"/>
        <v>110</v>
      </c>
      <c r="AU45" s="153">
        <f t="shared" si="0"/>
        <v>110</v>
      </c>
      <c r="AV45" s="153">
        <f t="shared" si="0"/>
        <v>110</v>
      </c>
      <c r="AW45" s="153">
        <f t="shared" si="0"/>
        <v>110</v>
      </c>
      <c r="AX45" s="153">
        <f t="shared" si="0"/>
        <v>110</v>
      </c>
      <c r="AY45" s="153">
        <f t="shared" si="0"/>
        <v>110</v>
      </c>
      <c r="AZ45" s="153">
        <f t="shared" si="3"/>
        <v>110</v>
      </c>
      <c r="BA45" s="153">
        <f t="shared" si="0"/>
        <v>110</v>
      </c>
      <c r="BB45" s="153">
        <f t="shared" si="13"/>
        <v>110</v>
      </c>
      <c r="BC45" s="153">
        <f t="shared" si="4"/>
        <v>110</v>
      </c>
      <c r="BD45" s="153">
        <f t="shared" si="4"/>
        <v>110</v>
      </c>
      <c r="BE45" s="153">
        <f t="shared" si="4"/>
        <v>110</v>
      </c>
      <c r="BF45" s="153">
        <f t="shared" si="4"/>
        <v>110</v>
      </c>
      <c r="BG45" s="153">
        <f t="shared" si="4"/>
        <v>110</v>
      </c>
      <c r="BH45" s="153">
        <f t="shared" si="4"/>
        <v>110</v>
      </c>
      <c r="BI45" s="153">
        <f t="shared" si="4"/>
        <v>110</v>
      </c>
      <c r="BJ45" s="153">
        <f t="shared" si="14"/>
        <v>110</v>
      </c>
      <c r="BK45" s="153">
        <f t="shared" si="10"/>
        <v>110</v>
      </c>
      <c r="BM45" s="127">
        <v>2000</v>
      </c>
      <c r="BN45" s="151" t="s">
        <v>145</v>
      </c>
      <c r="BO45" s="146">
        <f t="shared" si="1"/>
        <v>5360</v>
      </c>
      <c r="BP45" s="147">
        <f t="shared" si="1"/>
        <v>5360</v>
      </c>
      <c r="BQ45" s="147">
        <v>5360</v>
      </c>
      <c r="BR45" s="148">
        <f t="shared" si="2"/>
        <v>5470</v>
      </c>
      <c r="BS45" s="146">
        <f t="shared" si="2"/>
        <v>5580</v>
      </c>
      <c r="BT45" s="147">
        <f t="shared" si="2"/>
        <v>5690</v>
      </c>
      <c r="BU45" s="147">
        <f t="shared" si="2"/>
        <v>5800</v>
      </c>
      <c r="BV45" s="147">
        <f t="shared" si="2"/>
        <v>5910</v>
      </c>
      <c r="BW45" s="147">
        <f t="shared" si="2"/>
        <v>6020</v>
      </c>
      <c r="BX45" s="148">
        <f t="shared" si="2"/>
        <v>6130</v>
      </c>
      <c r="BY45" s="146">
        <f t="shared" si="2"/>
        <v>6240</v>
      </c>
      <c r="BZ45" s="147">
        <f t="shared" si="12"/>
        <v>6350</v>
      </c>
      <c r="CA45" s="147">
        <f t="shared" si="12"/>
        <v>6460</v>
      </c>
      <c r="CB45" s="147">
        <f t="shared" si="12"/>
        <v>6570</v>
      </c>
      <c r="CC45" s="147">
        <f t="shared" si="12"/>
        <v>6680</v>
      </c>
      <c r="CD45" s="148">
        <f t="shared" si="12"/>
        <v>6790</v>
      </c>
      <c r="CE45" s="146">
        <f t="shared" si="12"/>
        <v>6900</v>
      </c>
      <c r="CF45" s="148">
        <f t="shared" si="12"/>
        <v>7010</v>
      </c>
    </row>
    <row r="46" spans="1:84" x14ac:dyDescent="0.15">
      <c r="AC46" s="172"/>
      <c r="AX46" s="172"/>
    </row>
    <row r="47" spans="1:84" x14ac:dyDescent="0.15">
      <c r="A47" s="130" t="s">
        <v>148</v>
      </c>
      <c r="C47" s="173"/>
      <c r="T47" s="131" t="s">
        <v>147</v>
      </c>
      <c r="U47" s="131"/>
      <c r="AC47" s="172"/>
      <c r="AX47" s="172"/>
    </row>
    <row r="48" spans="1:84" x14ac:dyDescent="0.15">
      <c r="X48" s="177" t="s">
        <v>23</v>
      </c>
      <c r="Y48" s="173" t="s">
        <v>24</v>
      </c>
      <c r="AS48" s="133"/>
    </row>
    <row r="49" spans="24:46" x14ac:dyDescent="0.15">
      <c r="X49" s="178"/>
      <c r="Y49" s="178" t="s">
        <v>25</v>
      </c>
      <c r="AS49" s="139"/>
      <c r="AT49" s="139"/>
    </row>
    <row r="50" spans="24:46" x14ac:dyDescent="0.15">
      <c r="X50" s="173"/>
      <c r="Y50" s="173" t="s">
        <v>120</v>
      </c>
    </row>
    <row r="51" spans="24:46" x14ac:dyDescent="0.15">
      <c r="X51" s="173"/>
      <c r="Y51" s="173" t="s">
        <v>117</v>
      </c>
    </row>
    <row r="52" spans="24:46" x14ac:dyDescent="0.15">
      <c r="X52" s="173"/>
      <c r="Y52" s="173" t="s">
        <v>119</v>
      </c>
    </row>
    <row r="53" spans="24:46" x14ac:dyDescent="0.15">
      <c r="X53" s="173"/>
      <c r="Y53" s="173" t="s">
        <v>118</v>
      </c>
    </row>
    <row r="54" spans="24:46" x14ac:dyDescent="0.15">
      <c r="X54" s="173"/>
      <c r="Y54" s="173"/>
    </row>
    <row r="55" spans="24:46" x14ac:dyDescent="0.15">
      <c r="X55" s="173"/>
      <c r="Y55" s="173"/>
    </row>
    <row r="56" spans="24:46" x14ac:dyDescent="0.15">
      <c r="X56" s="173"/>
      <c r="Y56" s="173" t="s">
        <v>146</v>
      </c>
    </row>
    <row r="67" spans="30:56" x14ac:dyDescent="0.15">
      <c r="AD67" s="129" t="s">
        <v>2</v>
      </c>
      <c r="AE67" s="129">
        <v>660</v>
      </c>
      <c r="AH67" s="129">
        <v>850</v>
      </c>
      <c r="AX67" s="154"/>
      <c r="AY67" s="154"/>
      <c r="AZ67" s="154"/>
      <c r="BA67" s="154"/>
      <c r="BB67" s="154"/>
      <c r="BC67" s="154"/>
      <c r="BD67" s="154"/>
    </row>
    <row r="68" spans="30:56" x14ac:dyDescent="0.15">
      <c r="AD68" s="129" t="s">
        <v>3</v>
      </c>
      <c r="AE68" s="129">
        <v>660</v>
      </c>
      <c r="AH68" s="129">
        <v>850</v>
      </c>
      <c r="AX68" s="154"/>
      <c r="AY68" s="154"/>
      <c r="AZ68" s="154"/>
      <c r="BA68" s="154"/>
      <c r="BB68" s="154"/>
      <c r="BC68" s="154"/>
      <c r="BD68" s="154"/>
    </row>
    <row r="69" spans="30:56" x14ac:dyDescent="0.15">
      <c r="AD69" s="171" t="s">
        <v>4</v>
      </c>
      <c r="AE69" s="171">
        <v>880</v>
      </c>
      <c r="AF69" s="171">
        <f>AE69-AE68</f>
        <v>220</v>
      </c>
      <c r="AH69" s="129">
        <f>AH68+AF69</f>
        <v>1070</v>
      </c>
      <c r="AI69" s="129">
        <v>220</v>
      </c>
      <c r="AX69" s="154"/>
      <c r="AY69" s="154"/>
      <c r="AZ69" s="154"/>
      <c r="BA69" s="154"/>
      <c r="BB69" s="154"/>
      <c r="BC69" s="154"/>
      <c r="BD69" s="154"/>
    </row>
    <row r="70" spans="30:56" x14ac:dyDescent="0.15">
      <c r="AD70" s="129" t="s">
        <v>5</v>
      </c>
      <c r="AE70" s="129">
        <v>990</v>
      </c>
      <c r="AF70" s="129">
        <f t="shared" ref="AF70:AF117" si="15">AE70-AE69</f>
        <v>110</v>
      </c>
      <c r="AH70" s="129">
        <f t="shared" ref="AH70:AH117" si="16">AH69+AF70</f>
        <v>1180</v>
      </c>
      <c r="AI70" s="129">
        <v>110</v>
      </c>
      <c r="AX70" s="154"/>
      <c r="AY70" s="154"/>
      <c r="AZ70" s="154"/>
      <c r="BA70" s="154"/>
      <c r="BB70" s="154"/>
      <c r="BC70" s="154"/>
      <c r="BD70" s="154"/>
    </row>
    <row r="71" spans="30:56" x14ac:dyDescent="0.15">
      <c r="AD71" s="129" t="s">
        <v>6</v>
      </c>
      <c r="AE71" s="129">
        <v>1100</v>
      </c>
      <c r="AF71" s="129">
        <f t="shared" si="15"/>
        <v>110</v>
      </c>
      <c r="AH71" s="129">
        <f t="shared" si="16"/>
        <v>1290</v>
      </c>
      <c r="AI71" s="129">
        <v>110</v>
      </c>
      <c r="AX71" s="154"/>
      <c r="AY71" s="154"/>
      <c r="AZ71" s="154"/>
      <c r="BA71" s="154"/>
      <c r="BB71" s="154"/>
      <c r="BC71" s="154"/>
      <c r="BD71" s="154"/>
    </row>
    <row r="72" spans="30:56" x14ac:dyDescent="0.15">
      <c r="AD72" s="171" t="s">
        <v>7</v>
      </c>
      <c r="AE72" s="171">
        <v>1320</v>
      </c>
      <c r="AF72" s="171">
        <f t="shared" si="15"/>
        <v>220</v>
      </c>
      <c r="AH72" s="129">
        <f t="shared" si="16"/>
        <v>1510</v>
      </c>
      <c r="AI72" s="129">
        <v>220</v>
      </c>
      <c r="AX72" s="154"/>
      <c r="AY72" s="154"/>
      <c r="AZ72" s="154"/>
      <c r="BA72" s="154"/>
      <c r="BB72" s="154"/>
      <c r="BC72" s="154"/>
      <c r="BD72" s="154"/>
    </row>
    <row r="73" spans="30:56" x14ac:dyDescent="0.15">
      <c r="AD73" s="129" t="s">
        <v>8</v>
      </c>
      <c r="AE73" s="129">
        <v>1430</v>
      </c>
      <c r="AF73" s="129">
        <f t="shared" si="15"/>
        <v>110</v>
      </c>
      <c r="AH73" s="129">
        <f t="shared" si="16"/>
        <v>1620</v>
      </c>
      <c r="AI73" s="129">
        <v>110</v>
      </c>
      <c r="AX73" s="154"/>
      <c r="AY73" s="154"/>
      <c r="AZ73" s="154"/>
      <c r="BA73" s="154"/>
      <c r="BB73" s="154"/>
      <c r="BC73" s="154"/>
      <c r="BD73" s="154"/>
    </row>
    <row r="74" spans="30:56" x14ac:dyDescent="0.15">
      <c r="AD74" s="129" t="s">
        <v>9</v>
      </c>
      <c r="AE74" s="129">
        <v>1540</v>
      </c>
      <c r="AF74" s="129">
        <f t="shared" si="15"/>
        <v>110</v>
      </c>
      <c r="AH74" s="129">
        <f t="shared" si="16"/>
        <v>1730</v>
      </c>
      <c r="AI74" s="129">
        <v>110</v>
      </c>
      <c r="AX74" s="154"/>
      <c r="AY74" s="154"/>
      <c r="AZ74" s="154"/>
      <c r="BA74" s="154"/>
      <c r="BB74" s="154"/>
      <c r="BC74" s="154"/>
      <c r="BD74" s="154"/>
    </row>
    <row r="75" spans="30:56" x14ac:dyDescent="0.15">
      <c r="AD75" s="129" t="s">
        <v>10</v>
      </c>
      <c r="AE75" s="129">
        <v>1650</v>
      </c>
      <c r="AF75" s="129">
        <f t="shared" si="15"/>
        <v>110</v>
      </c>
      <c r="AH75" s="129">
        <f t="shared" si="16"/>
        <v>1840</v>
      </c>
      <c r="AI75" s="129">
        <v>110</v>
      </c>
      <c r="AX75" s="154"/>
      <c r="AY75" s="154"/>
      <c r="AZ75" s="154"/>
      <c r="BA75" s="154"/>
      <c r="BB75" s="154"/>
      <c r="BC75" s="154"/>
      <c r="BD75" s="154"/>
    </row>
    <row r="76" spans="30:56" x14ac:dyDescent="0.15">
      <c r="AD76" s="129" t="s">
        <v>11</v>
      </c>
      <c r="AE76" s="129">
        <v>1760</v>
      </c>
      <c r="AF76" s="129">
        <f t="shared" si="15"/>
        <v>110</v>
      </c>
      <c r="AH76" s="129">
        <f t="shared" si="16"/>
        <v>1950</v>
      </c>
      <c r="AI76" s="129">
        <v>110</v>
      </c>
      <c r="AX76" s="154"/>
      <c r="AY76" s="154"/>
      <c r="AZ76" s="154"/>
      <c r="BA76" s="154"/>
      <c r="BB76" s="154"/>
      <c r="BC76" s="154"/>
      <c r="BD76" s="154"/>
    </row>
    <row r="77" spans="30:56" x14ac:dyDescent="0.15">
      <c r="AD77" s="129" t="s">
        <v>12</v>
      </c>
      <c r="AE77" s="129">
        <v>1870</v>
      </c>
      <c r="AF77" s="129">
        <f t="shared" si="15"/>
        <v>110</v>
      </c>
      <c r="AH77" s="129">
        <f t="shared" si="16"/>
        <v>2060</v>
      </c>
      <c r="AI77" s="129">
        <v>110</v>
      </c>
      <c r="AX77" s="154"/>
      <c r="AY77" s="154"/>
      <c r="AZ77" s="154"/>
      <c r="BA77" s="154"/>
      <c r="BB77" s="154"/>
      <c r="BC77" s="154"/>
      <c r="BD77" s="154"/>
    </row>
    <row r="78" spans="30:56" x14ac:dyDescent="0.15">
      <c r="AD78" s="129" t="s">
        <v>13</v>
      </c>
      <c r="AE78" s="129">
        <v>1980</v>
      </c>
      <c r="AF78" s="129">
        <f t="shared" si="15"/>
        <v>110</v>
      </c>
      <c r="AH78" s="129">
        <f t="shared" si="16"/>
        <v>2170</v>
      </c>
      <c r="AI78" s="129">
        <v>110</v>
      </c>
      <c r="AX78" s="154"/>
      <c r="AY78" s="154"/>
      <c r="AZ78" s="154"/>
      <c r="BA78" s="154"/>
      <c r="BB78" s="154"/>
      <c r="BC78" s="154"/>
      <c r="BD78" s="154"/>
    </row>
    <row r="79" spans="30:56" x14ac:dyDescent="0.15">
      <c r="AD79" s="129" t="s">
        <v>14</v>
      </c>
      <c r="AE79" s="129">
        <v>2090</v>
      </c>
      <c r="AF79" s="129">
        <f t="shared" si="15"/>
        <v>110</v>
      </c>
      <c r="AH79" s="129">
        <f t="shared" si="16"/>
        <v>2280</v>
      </c>
      <c r="AI79" s="129">
        <v>110</v>
      </c>
      <c r="AX79" s="154"/>
      <c r="AY79" s="154"/>
      <c r="AZ79" s="154"/>
      <c r="BA79" s="154"/>
      <c r="BB79" s="154"/>
      <c r="BC79" s="154"/>
      <c r="BD79" s="154"/>
    </row>
    <row r="80" spans="30:56" x14ac:dyDescent="0.15">
      <c r="AD80" s="129" t="s">
        <v>15</v>
      </c>
      <c r="AE80" s="129">
        <v>2200</v>
      </c>
      <c r="AF80" s="129">
        <f t="shared" si="15"/>
        <v>110</v>
      </c>
      <c r="AH80" s="129">
        <f t="shared" si="16"/>
        <v>2390</v>
      </c>
      <c r="AI80" s="129">
        <v>110</v>
      </c>
      <c r="AX80" s="154"/>
      <c r="AY80" s="154"/>
      <c r="AZ80" s="154"/>
      <c r="BA80" s="154"/>
      <c r="BB80" s="154"/>
      <c r="BC80" s="154"/>
      <c r="BD80" s="154"/>
    </row>
    <row r="81" spans="30:56" x14ac:dyDescent="0.15">
      <c r="AD81" s="171" t="s">
        <v>16</v>
      </c>
      <c r="AE81" s="171">
        <v>2420</v>
      </c>
      <c r="AF81" s="171">
        <f t="shared" si="15"/>
        <v>220</v>
      </c>
      <c r="AH81" s="129">
        <f t="shared" si="16"/>
        <v>2610</v>
      </c>
      <c r="AI81" s="129">
        <v>220</v>
      </c>
      <c r="AX81" s="154"/>
      <c r="AY81" s="154"/>
      <c r="AZ81" s="154"/>
      <c r="BA81" s="154"/>
      <c r="BB81" s="154"/>
      <c r="BC81" s="154"/>
      <c r="BD81" s="154"/>
    </row>
    <row r="82" spans="30:56" x14ac:dyDescent="0.15">
      <c r="AD82" s="129" t="s">
        <v>17</v>
      </c>
      <c r="AE82" s="129">
        <v>2530</v>
      </c>
      <c r="AF82" s="129">
        <f t="shared" si="15"/>
        <v>110</v>
      </c>
      <c r="AH82" s="129">
        <f t="shared" si="16"/>
        <v>2720</v>
      </c>
      <c r="AI82" s="129">
        <v>110</v>
      </c>
      <c r="AX82" s="154"/>
      <c r="AY82" s="154"/>
      <c r="AZ82" s="154"/>
      <c r="BA82" s="154"/>
      <c r="BB82" s="154"/>
      <c r="BC82" s="154"/>
      <c r="BD82" s="154"/>
    </row>
    <row r="83" spans="30:56" x14ac:dyDescent="0.15">
      <c r="AD83" s="129" t="s">
        <v>18</v>
      </c>
      <c r="AE83" s="129">
        <v>2640</v>
      </c>
      <c r="AF83" s="129">
        <f t="shared" si="15"/>
        <v>110</v>
      </c>
      <c r="AH83" s="129">
        <f t="shared" si="16"/>
        <v>2830</v>
      </c>
      <c r="AI83" s="129">
        <v>110</v>
      </c>
      <c r="AX83" s="154"/>
      <c r="AY83" s="154"/>
      <c r="AZ83" s="154"/>
      <c r="BA83" s="154"/>
      <c r="BB83" s="154"/>
      <c r="BC83" s="154"/>
      <c r="BD83" s="154"/>
    </row>
    <row r="84" spans="30:56" x14ac:dyDescent="0.15">
      <c r="AD84" s="129" t="s">
        <v>19</v>
      </c>
      <c r="AE84" s="129">
        <v>2750</v>
      </c>
      <c r="AF84" s="129">
        <f t="shared" si="15"/>
        <v>110</v>
      </c>
      <c r="AH84" s="129">
        <f t="shared" si="16"/>
        <v>2940</v>
      </c>
      <c r="AI84" s="129">
        <v>110</v>
      </c>
      <c r="AX84" s="154"/>
      <c r="AY84" s="154"/>
      <c r="AZ84" s="154"/>
      <c r="BA84" s="154"/>
      <c r="BB84" s="154"/>
      <c r="BC84" s="154"/>
      <c r="BD84" s="154"/>
    </row>
    <row r="85" spans="30:56" x14ac:dyDescent="0.15">
      <c r="AD85" s="129" t="s">
        <v>20</v>
      </c>
      <c r="AE85" s="129">
        <v>2860</v>
      </c>
      <c r="AF85" s="129">
        <f t="shared" si="15"/>
        <v>110</v>
      </c>
      <c r="AH85" s="129">
        <f t="shared" si="16"/>
        <v>3050</v>
      </c>
      <c r="AI85" s="129">
        <v>110</v>
      </c>
      <c r="AX85" s="154"/>
      <c r="AY85" s="154"/>
      <c r="AZ85" s="154"/>
      <c r="BA85" s="154"/>
      <c r="BB85" s="154"/>
      <c r="BC85" s="154"/>
      <c r="BD85" s="154"/>
    </row>
    <row r="86" spans="30:56" x14ac:dyDescent="0.15">
      <c r="AD86" s="129" t="s">
        <v>21</v>
      </c>
      <c r="AE86" s="129">
        <v>2970</v>
      </c>
      <c r="AF86" s="129">
        <f t="shared" si="15"/>
        <v>110</v>
      </c>
      <c r="AH86" s="129">
        <f t="shared" si="16"/>
        <v>3160</v>
      </c>
      <c r="AI86" s="129">
        <v>110</v>
      </c>
      <c r="AX86" s="154"/>
      <c r="AY86" s="154"/>
      <c r="AZ86" s="154"/>
      <c r="BA86" s="154"/>
      <c r="BB86" s="154"/>
      <c r="BC86" s="154"/>
      <c r="BD86" s="154"/>
    </row>
    <row r="87" spans="30:56" x14ac:dyDescent="0.15">
      <c r="AD87" s="129" t="s">
        <v>22</v>
      </c>
      <c r="AE87" s="129">
        <v>3080</v>
      </c>
      <c r="AF87" s="129">
        <f t="shared" si="15"/>
        <v>110</v>
      </c>
      <c r="AH87" s="129">
        <f t="shared" si="16"/>
        <v>3270</v>
      </c>
      <c r="AI87" s="129">
        <v>110</v>
      </c>
      <c r="AX87" s="154"/>
      <c r="AY87" s="154"/>
      <c r="AZ87" s="154"/>
      <c r="BA87" s="154"/>
      <c r="BB87" s="154"/>
      <c r="BC87" s="154"/>
      <c r="BD87" s="154"/>
    </row>
    <row r="88" spans="30:56" x14ac:dyDescent="0.15">
      <c r="AD88" s="129" t="s">
        <v>130</v>
      </c>
      <c r="AE88" s="129">
        <v>3190</v>
      </c>
      <c r="AF88" s="129">
        <f t="shared" si="15"/>
        <v>110</v>
      </c>
      <c r="AH88" s="129">
        <f t="shared" si="16"/>
        <v>3380</v>
      </c>
      <c r="AI88" s="129">
        <v>110</v>
      </c>
      <c r="AX88" s="154"/>
      <c r="AY88" s="154"/>
      <c r="AZ88" s="154"/>
      <c r="BA88" s="154"/>
      <c r="BB88" s="154"/>
      <c r="BC88" s="154"/>
      <c r="BD88" s="154"/>
    </row>
    <row r="89" spans="30:56" x14ac:dyDescent="0.15">
      <c r="AD89" s="129" t="s">
        <v>131</v>
      </c>
      <c r="AE89" s="129">
        <v>3300</v>
      </c>
      <c r="AF89" s="129">
        <f t="shared" si="15"/>
        <v>110</v>
      </c>
      <c r="AH89" s="129">
        <f t="shared" si="16"/>
        <v>3490</v>
      </c>
      <c r="AI89" s="129">
        <v>110</v>
      </c>
      <c r="AX89" s="154"/>
      <c r="AY89" s="154"/>
      <c r="AZ89" s="154"/>
      <c r="BA89" s="154"/>
      <c r="BB89" s="154"/>
      <c r="BC89" s="154"/>
      <c r="BD89" s="154"/>
    </row>
    <row r="90" spans="30:56" x14ac:dyDescent="0.15">
      <c r="AD90" s="171" t="s">
        <v>132</v>
      </c>
      <c r="AE90" s="171">
        <v>3520</v>
      </c>
      <c r="AF90" s="171">
        <f t="shared" si="15"/>
        <v>220</v>
      </c>
      <c r="AH90" s="129">
        <f t="shared" si="16"/>
        <v>3710</v>
      </c>
      <c r="AI90" s="129">
        <v>220</v>
      </c>
      <c r="AX90" s="154"/>
      <c r="AY90" s="154"/>
      <c r="AZ90" s="154"/>
      <c r="BA90" s="154"/>
      <c r="BB90" s="154"/>
      <c r="BC90" s="154"/>
      <c r="BD90" s="154"/>
    </row>
    <row r="91" spans="30:56" x14ac:dyDescent="0.15">
      <c r="AD91" s="129" t="s">
        <v>133</v>
      </c>
      <c r="AE91" s="129">
        <v>3740</v>
      </c>
      <c r="AF91" s="129">
        <f t="shared" si="15"/>
        <v>220</v>
      </c>
      <c r="AH91" s="129">
        <f t="shared" si="16"/>
        <v>3930</v>
      </c>
      <c r="AI91" s="129">
        <v>220</v>
      </c>
      <c r="AX91" s="154"/>
      <c r="AY91" s="154"/>
      <c r="AZ91" s="154"/>
      <c r="BA91" s="154"/>
      <c r="BB91" s="154"/>
      <c r="BC91" s="154"/>
      <c r="BD91" s="154"/>
    </row>
    <row r="92" spans="30:56" x14ac:dyDescent="0.15">
      <c r="AD92" s="129" t="s">
        <v>134</v>
      </c>
      <c r="AE92" s="129">
        <v>3960</v>
      </c>
      <c r="AF92" s="129">
        <f t="shared" si="15"/>
        <v>220</v>
      </c>
      <c r="AH92" s="129">
        <f t="shared" si="16"/>
        <v>4150</v>
      </c>
      <c r="AI92" s="129">
        <v>220</v>
      </c>
      <c r="AX92" s="154"/>
      <c r="AY92" s="154"/>
      <c r="AZ92" s="154"/>
      <c r="BA92" s="154"/>
      <c r="BB92" s="154"/>
      <c r="BC92" s="154"/>
      <c r="BD92" s="154"/>
    </row>
    <row r="93" spans="30:56" x14ac:dyDescent="0.15">
      <c r="AD93" s="129" t="s">
        <v>135</v>
      </c>
      <c r="AE93" s="129">
        <v>4180</v>
      </c>
      <c r="AF93" s="129">
        <f t="shared" si="15"/>
        <v>220</v>
      </c>
      <c r="AH93" s="129">
        <f t="shared" si="16"/>
        <v>4370</v>
      </c>
      <c r="AI93" s="129">
        <v>220</v>
      </c>
      <c r="AX93" s="154"/>
      <c r="AY93" s="154"/>
      <c r="AZ93" s="154"/>
      <c r="BA93" s="154"/>
      <c r="BB93" s="154"/>
      <c r="BC93" s="154"/>
      <c r="BD93" s="154"/>
    </row>
    <row r="94" spans="30:56" x14ac:dyDescent="0.15">
      <c r="AD94" s="129" t="s">
        <v>136</v>
      </c>
      <c r="AE94" s="129">
        <v>4290</v>
      </c>
      <c r="AF94" s="129">
        <f t="shared" si="15"/>
        <v>110</v>
      </c>
      <c r="AH94" s="129">
        <f t="shared" si="16"/>
        <v>4480</v>
      </c>
      <c r="AI94" s="129">
        <v>110</v>
      </c>
      <c r="AX94" s="154"/>
      <c r="AY94" s="154"/>
      <c r="AZ94" s="154"/>
      <c r="BA94" s="154"/>
      <c r="BB94" s="154"/>
      <c r="BC94" s="154"/>
      <c r="BD94" s="154"/>
    </row>
    <row r="95" spans="30:56" x14ac:dyDescent="0.15">
      <c r="AD95" s="129" t="s">
        <v>137</v>
      </c>
      <c r="AE95" s="129">
        <v>4400</v>
      </c>
      <c r="AF95" s="129">
        <f t="shared" si="15"/>
        <v>110</v>
      </c>
      <c r="AH95" s="129">
        <f t="shared" si="16"/>
        <v>4590</v>
      </c>
      <c r="AI95" s="129">
        <v>110</v>
      </c>
      <c r="AX95" s="154"/>
      <c r="AY95" s="154"/>
      <c r="AZ95" s="154"/>
      <c r="BA95" s="154"/>
      <c r="BB95" s="154"/>
      <c r="BC95" s="154"/>
      <c r="BD95" s="154"/>
    </row>
    <row r="96" spans="30:56" x14ac:dyDescent="0.15">
      <c r="AD96" s="129" t="s">
        <v>138</v>
      </c>
      <c r="AE96" s="129">
        <v>4510</v>
      </c>
      <c r="AF96" s="129">
        <f t="shared" si="15"/>
        <v>110</v>
      </c>
      <c r="AH96" s="129">
        <f t="shared" si="16"/>
        <v>4700</v>
      </c>
      <c r="AI96" s="129">
        <v>110</v>
      </c>
      <c r="AX96" s="154"/>
      <c r="AY96" s="154"/>
      <c r="AZ96" s="154"/>
      <c r="BA96" s="154"/>
      <c r="BB96" s="154"/>
      <c r="BC96" s="154"/>
      <c r="BD96" s="154"/>
    </row>
    <row r="97" spans="30:56" x14ac:dyDescent="0.15">
      <c r="AD97" s="129" t="s">
        <v>139</v>
      </c>
      <c r="AE97" s="129">
        <v>4620</v>
      </c>
      <c r="AF97" s="129">
        <f t="shared" si="15"/>
        <v>110</v>
      </c>
      <c r="AH97" s="129">
        <f t="shared" si="16"/>
        <v>4810</v>
      </c>
      <c r="AI97" s="129">
        <v>110</v>
      </c>
      <c r="AX97" s="154"/>
      <c r="AY97" s="154"/>
      <c r="AZ97" s="154"/>
      <c r="BA97" s="154"/>
      <c r="BB97" s="154"/>
      <c r="BC97" s="154"/>
      <c r="BD97" s="154"/>
    </row>
    <row r="98" spans="30:56" x14ac:dyDescent="0.15">
      <c r="AD98" s="129" t="s">
        <v>140</v>
      </c>
      <c r="AE98" s="129">
        <v>4730</v>
      </c>
      <c r="AF98" s="129">
        <f t="shared" si="15"/>
        <v>110</v>
      </c>
      <c r="AH98" s="129">
        <f t="shared" si="16"/>
        <v>4920</v>
      </c>
      <c r="AI98" s="129">
        <v>110</v>
      </c>
      <c r="AX98" s="154"/>
      <c r="AY98" s="154"/>
      <c r="AZ98" s="154"/>
      <c r="BA98" s="154"/>
      <c r="BB98" s="154"/>
      <c r="BC98" s="154"/>
      <c r="BD98" s="154"/>
    </row>
    <row r="99" spans="30:56" x14ac:dyDescent="0.15">
      <c r="AD99" s="129" t="s">
        <v>141</v>
      </c>
      <c r="AE99" s="129">
        <v>4840</v>
      </c>
      <c r="AF99" s="129">
        <f t="shared" si="15"/>
        <v>110</v>
      </c>
      <c r="AH99" s="129">
        <f t="shared" si="16"/>
        <v>5030</v>
      </c>
      <c r="AI99" s="129">
        <v>110</v>
      </c>
      <c r="AX99" s="154"/>
      <c r="AY99" s="154"/>
      <c r="AZ99" s="154"/>
      <c r="BA99" s="154"/>
      <c r="BB99" s="154"/>
      <c r="BC99" s="154"/>
      <c r="BD99" s="154"/>
    </row>
    <row r="100" spans="30:56" x14ac:dyDescent="0.15">
      <c r="AD100" s="129" t="s">
        <v>142</v>
      </c>
      <c r="AE100" s="129">
        <v>4950</v>
      </c>
      <c r="AF100" s="129">
        <f t="shared" si="15"/>
        <v>110</v>
      </c>
      <c r="AH100" s="129">
        <f t="shared" si="16"/>
        <v>5140</v>
      </c>
      <c r="AI100" s="129">
        <v>110</v>
      </c>
      <c r="AX100" s="154"/>
      <c r="AY100" s="154"/>
      <c r="AZ100" s="154"/>
      <c r="BA100" s="154"/>
      <c r="BB100" s="154"/>
      <c r="BC100" s="154"/>
      <c r="BD100" s="154"/>
    </row>
    <row r="101" spans="30:56" x14ac:dyDescent="0.15">
      <c r="AD101" s="129" t="s">
        <v>143</v>
      </c>
      <c r="AE101" s="129">
        <v>5060</v>
      </c>
      <c r="AF101" s="129">
        <f t="shared" si="15"/>
        <v>110</v>
      </c>
      <c r="AH101" s="129">
        <f t="shared" si="16"/>
        <v>5250</v>
      </c>
      <c r="AI101" s="129">
        <v>110</v>
      </c>
      <c r="AX101" s="154"/>
      <c r="AY101" s="154"/>
      <c r="AZ101" s="154"/>
      <c r="BA101" s="154"/>
      <c r="BB101" s="154"/>
      <c r="BC101" s="154"/>
      <c r="BD101" s="154"/>
    </row>
    <row r="102" spans="30:56" x14ac:dyDescent="0.15">
      <c r="AD102" s="129" t="s">
        <v>144</v>
      </c>
      <c r="AE102" s="129">
        <v>5170</v>
      </c>
      <c r="AF102" s="129">
        <f t="shared" si="15"/>
        <v>110</v>
      </c>
      <c r="AH102" s="129">
        <f t="shared" si="16"/>
        <v>5360</v>
      </c>
      <c r="AI102" s="129">
        <v>110</v>
      </c>
      <c r="AX102" s="154"/>
      <c r="AY102" s="154"/>
      <c r="AZ102" s="154"/>
      <c r="BA102" s="154"/>
      <c r="BB102" s="154"/>
      <c r="BC102" s="154"/>
      <c r="BD102" s="154"/>
    </row>
    <row r="103" spans="30:56" x14ac:dyDescent="0.15">
      <c r="AD103" s="129" t="s">
        <v>145</v>
      </c>
      <c r="AE103" s="129">
        <v>5280</v>
      </c>
      <c r="AF103" s="129">
        <f t="shared" si="15"/>
        <v>110</v>
      </c>
      <c r="AH103" s="129">
        <f t="shared" si="16"/>
        <v>5470</v>
      </c>
      <c r="AI103" s="129">
        <v>110</v>
      </c>
      <c r="AX103" s="154"/>
      <c r="AY103" s="154"/>
      <c r="AZ103" s="154"/>
      <c r="BA103" s="154"/>
      <c r="BB103" s="154"/>
      <c r="BC103" s="154"/>
      <c r="BD103" s="154"/>
    </row>
    <row r="104" spans="30:56" x14ac:dyDescent="0.15">
      <c r="AE104" s="129">
        <v>5390</v>
      </c>
      <c r="AF104" s="129">
        <f t="shared" si="15"/>
        <v>110</v>
      </c>
      <c r="AH104" s="129">
        <f t="shared" si="16"/>
        <v>5580</v>
      </c>
      <c r="AI104" s="129">
        <v>110</v>
      </c>
      <c r="AX104" s="154"/>
      <c r="AY104" s="154"/>
      <c r="AZ104" s="154"/>
      <c r="BA104" s="154"/>
      <c r="BB104" s="154"/>
      <c r="BC104" s="154"/>
      <c r="BD104" s="154"/>
    </row>
    <row r="105" spans="30:56" x14ac:dyDescent="0.15">
      <c r="AE105" s="129">
        <v>5500</v>
      </c>
      <c r="AF105" s="129">
        <f t="shared" si="15"/>
        <v>110</v>
      </c>
      <c r="AH105" s="129">
        <f t="shared" si="16"/>
        <v>5690</v>
      </c>
      <c r="AI105" s="129">
        <v>110</v>
      </c>
      <c r="AX105" s="154"/>
      <c r="AY105" s="154"/>
      <c r="AZ105" s="154"/>
      <c r="BA105" s="154"/>
      <c r="BB105" s="154"/>
      <c r="BC105" s="154"/>
      <c r="BD105" s="154"/>
    </row>
    <row r="106" spans="30:56" x14ac:dyDescent="0.15">
      <c r="AE106" s="129">
        <v>5610</v>
      </c>
      <c r="AF106" s="129">
        <f t="shared" si="15"/>
        <v>110</v>
      </c>
      <c r="AH106" s="129">
        <f t="shared" si="16"/>
        <v>5800</v>
      </c>
      <c r="AI106" s="129">
        <v>110</v>
      </c>
      <c r="AX106" s="154"/>
      <c r="AY106" s="154"/>
      <c r="AZ106" s="154"/>
      <c r="BA106" s="154"/>
      <c r="BB106" s="154"/>
      <c r="BC106" s="154"/>
      <c r="BD106" s="154"/>
    </row>
    <row r="107" spans="30:56" x14ac:dyDescent="0.15">
      <c r="AE107" s="129">
        <v>5720</v>
      </c>
      <c r="AF107" s="129">
        <f t="shared" si="15"/>
        <v>110</v>
      </c>
      <c r="AH107" s="129">
        <f t="shared" si="16"/>
        <v>5910</v>
      </c>
      <c r="AI107" s="129">
        <v>110</v>
      </c>
      <c r="AX107" s="154"/>
      <c r="AY107" s="154"/>
      <c r="AZ107" s="154"/>
      <c r="BA107" s="154"/>
      <c r="BB107" s="154"/>
      <c r="BC107" s="154"/>
      <c r="BD107" s="154"/>
    </row>
    <row r="108" spans="30:56" x14ac:dyDescent="0.15">
      <c r="AE108" s="129">
        <v>5830</v>
      </c>
      <c r="AF108" s="129">
        <f t="shared" si="15"/>
        <v>110</v>
      </c>
      <c r="AH108" s="129">
        <f t="shared" si="16"/>
        <v>6020</v>
      </c>
      <c r="AI108" s="129">
        <v>110</v>
      </c>
      <c r="AX108" s="154"/>
      <c r="AY108" s="154"/>
      <c r="AZ108" s="154"/>
      <c r="BA108" s="154"/>
      <c r="BB108" s="154"/>
      <c r="BC108" s="154"/>
      <c r="BD108" s="154"/>
    </row>
    <row r="109" spans="30:56" x14ac:dyDescent="0.15">
      <c r="AE109" s="129">
        <v>5940</v>
      </c>
      <c r="AF109" s="129">
        <f t="shared" si="15"/>
        <v>110</v>
      </c>
      <c r="AH109" s="129">
        <f t="shared" si="16"/>
        <v>6130</v>
      </c>
      <c r="AI109" s="129">
        <v>110</v>
      </c>
      <c r="AX109" s="154"/>
      <c r="AY109" s="154"/>
      <c r="AZ109" s="154"/>
      <c r="BA109" s="154"/>
      <c r="BB109" s="154"/>
      <c r="BC109" s="154"/>
      <c r="BD109" s="154"/>
    </row>
    <row r="110" spans="30:56" x14ac:dyDescent="0.15">
      <c r="AE110" s="129">
        <v>6050</v>
      </c>
      <c r="AF110" s="129">
        <f t="shared" si="15"/>
        <v>110</v>
      </c>
      <c r="AH110" s="129">
        <f t="shared" si="16"/>
        <v>6240</v>
      </c>
      <c r="AI110" s="129">
        <v>110</v>
      </c>
      <c r="AX110" s="154"/>
      <c r="AY110" s="154"/>
      <c r="AZ110" s="154"/>
      <c r="BA110" s="154"/>
      <c r="BB110" s="154"/>
      <c r="BC110" s="154"/>
      <c r="BD110" s="154"/>
    </row>
    <row r="111" spans="30:56" x14ac:dyDescent="0.15">
      <c r="AE111" s="129">
        <v>6160</v>
      </c>
      <c r="AF111" s="129">
        <f t="shared" si="15"/>
        <v>110</v>
      </c>
      <c r="AH111" s="129">
        <f t="shared" si="16"/>
        <v>6350</v>
      </c>
      <c r="AI111" s="129">
        <v>110</v>
      </c>
      <c r="AX111" s="154"/>
      <c r="AY111" s="154"/>
      <c r="AZ111" s="154"/>
      <c r="BA111" s="154"/>
      <c r="BB111" s="154"/>
      <c r="BC111" s="154"/>
      <c r="BD111" s="154"/>
    </row>
    <row r="112" spans="30:56" x14ac:dyDescent="0.15">
      <c r="AE112" s="129">
        <v>6270</v>
      </c>
      <c r="AF112" s="129">
        <f t="shared" si="15"/>
        <v>110</v>
      </c>
      <c r="AH112" s="129">
        <f t="shared" si="16"/>
        <v>6460</v>
      </c>
      <c r="AI112" s="129">
        <v>110</v>
      </c>
      <c r="AX112" s="154"/>
      <c r="AY112" s="154"/>
      <c r="AZ112" s="154"/>
      <c r="BA112" s="154"/>
      <c r="BB112" s="154"/>
      <c r="BC112" s="154"/>
      <c r="BD112" s="154"/>
    </row>
    <row r="113" spans="31:56" x14ac:dyDescent="0.15">
      <c r="AE113" s="129">
        <v>6380</v>
      </c>
      <c r="AF113" s="129">
        <f t="shared" si="15"/>
        <v>110</v>
      </c>
      <c r="AH113" s="129">
        <f t="shared" si="16"/>
        <v>6570</v>
      </c>
      <c r="AI113" s="129">
        <v>110</v>
      </c>
      <c r="AX113" s="154"/>
      <c r="AY113" s="154"/>
      <c r="AZ113" s="154"/>
      <c r="BA113" s="154"/>
      <c r="BB113" s="154"/>
      <c r="BC113" s="154"/>
      <c r="BD113" s="154"/>
    </row>
    <row r="114" spans="31:56" x14ac:dyDescent="0.15">
      <c r="AE114" s="129">
        <v>6490</v>
      </c>
      <c r="AF114" s="129">
        <f t="shared" si="15"/>
        <v>110</v>
      </c>
      <c r="AH114" s="129">
        <f t="shared" si="16"/>
        <v>6680</v>
      </c>
      <c r="AI114" s="129">
        <v>110</v>
      </c>
      <c r="AX114" s="154"/>
      <c r="AY114" s="154"/>
      <c r="AZ114" s="154"/>
      <c r="BA114" s="154"/>
      <c r="BB114" s="154"/>
      <c r="BC114" s="154"/>
      <c r="BD114" s="154"/>
    </row>
    <row r="115" spans="31:56" x14ac:dyDescent="0.15">
      <c r="AE115" s="129">
        <v>6600</v>
      </c>
      <c r="AF115" s="129">
        <f t="shared" si="15"/>
        <v>110</v>
      </c>
      <c r="AH115" s="129">
        <f t="shared" si="16"/>
        <v>6790</v>
      </c>
      <c r="AI115" s="129">
        <v>110</v>
      </c>
      <c r="AX115" s="154"/>
      <c r="AY115" s="154"/>
      <c r="AZ115" s="154"/>
      <c r="BA115" s="154"/>
      <c r="BB115" s="154"/>
      <c r="BC115" s="154"/>
      <c r="BD115" s="154"/>
    </row>
    <row r="116" spans="31:56" x14ac:dyDescent="0.15">
      <c r="AE116" s="129">
        <v>6710</v>
      </c>
      <c r="AF116" s="129">
        <f t="shared" si="15"/>
        <v>110</v>
      </c>
      <c r="AH116" s="129">
        <f t="shared" si="16"/>
        <v>6900</v>
      </c>
      <c r="AI116" s="129">
        <v>110</v>
      </c>
      <c r="AX116" s="154"/>
      <c r="AY116" s="154"/>
      <c r="AZ116" s="154"/>
      <c r="BA116" s="154"/>
      <c r="BB116" s="154"/>
      <c r="BC116" s="154"/>
      <c r="BD116" s="154"/>
    </row>
    <row r="117" spans="31:56" x14ac:dyDescent="0.15">
      <c r="AE117" s="129">
        <v>6820</v>
      </c>
      <c r="AF117" s="129">
        <f t="shared" si="15"/>
        <v>110</v>
      </c>
      <c r="AH117" s="129">
        <f t="shared" si="16"/>
        <v>7010</v>
      </c>
      <c r="AI117" s="129">
        <v>110</v>
      </c>
      <c r="AX117" s="154"/>
      <c r="AY117" s="154"/>
      <c r="AZ117" s="154"/>
      <c r="BA117" s="154"/>
      <c r="BB117" s="154"/>
      <c r="BC117" s="154"/>
      <c r="BD117" s="154"/>
    </row>
    <row r="118" spans="31:56" x14ac:dyDescent="0.15">
      <c r="AX118" s="154"/>
      <c r="AY118" s="154"/>
      <c r="AZ118" s="154"/>
      <c r="BA118" s="154"/>
      <c r="BB118" s="154"/>
      <c r="BC118" s="154"/>
      <c r="BD118" s="154"/>
    </row>
    <row r="119" spans="31:56" x14ac:dyDescent="0.15">
      <c r="AX119" s="154"/>
      <c r="AY119" s="154"/>
      <c r="AZ119" s="154"/>
      <c r="BA119" s="154"/>
      <c r="BB119" s="154"/>
      <c r="BC119" s="154"/>
      <c r="BD119" s="154"/>
    </row>
    <row r="120" spans="31:56" x14ac:dyDescent="0.15">
      <c r="AX120" s="154"/>
      <c r="AY120" s="154"/>
      <c r="AZ120" s="154"/>
      <c r="BA120" s="154"/>
      <c r="BB120" s="154"/>
      <c r="BC120" s="154"/>
      <c r="BD120" s="154"/>
    </row>
    <row r="121" spans="31:56" x14ac:dyDescent="0.15">
      <c r="AX121" s="154"/>
      <c r="AY121" s="154"/>
      <c r="AZ121" s="154"/>
      <c r="BA121" s="154"/>
      <c r="BB121" s="154"/>
      <c r="BC121" s="154"/>
      <c r="BD121" s="154"/>
    </row>
    <row r="122" spans="31:56" x14ac:dyDescent="0.15">
      <c r="AX122" s="154"/>
      <c r="AY122" s="154"/>
      <c r="AZ122" s="154"/>
      <c r="BA122" s="154"/>
      <c r="BB122" s="154"/>
      <c r="BC122" s="154"/>
      <c r="BD122" s="154"/>
    </row>
    <row r="123" spans="31:56" x14ac:dyDescent="0.15">
      <c r="AX123" s="154"/>
      <c r="AY123" s="154"/>
      <c r="AZ123" s="154"/>
      <c r="BA123" s="154"/>
      <c r="BB123" s="154"/>
      <c r="BC123" s="154"/>
      <c r="BD123" s="154"/>
    </row>
    <row r="124" spans="31:56" x14ac:dyDescent="0.15">
      <c r="AX124" s="154"/>
      <c r="AY124" s="154"/>
      <c r="AZ124" s="154"/>
      <c r="BA124" s="154"/>
      <c r="BB124" s="154"/>
      <c r="BC124" s="154"/>
      <c r="BD124" s="154"/>
    </row>
    <row r="125" spans="31:56" x14ac:dyDescent="0.15">
      <c r="AX125" s="154"/>
      <c r="AY125" s="154"/>
      <c r="AZ125" s="154"/>
      <c r="BA125" s="154"/>
      <c r="BB125" s="154"/>
      <c r="BC125" s="154"/>
      <c r="BD125" s="154"/>
    </row>
    <row r="126" spans="31:56" x14ac:dyDescent="0.15">
      <c r="AX126" s="154"/>
      <c r="AY126" s="154"/>
      <c r="AZ126" s="154"/>
      <c r="BA126" s="154"/>
      <c r="BB126" s="154"/>
      <c r="BC126" s="154"/>
      <c r="BD126" s="154"/>
    </row>
    <row r="127" spans="31:56" x14ac:dyDescent="0.15">
      <c r="AX127" s="154"/>
      <c r="AY127" s="154"/>
      <c r="AZ127" s="154"/>
      <c r="BA127" s="154"/>
      <c r="BB127" s="154"/>
      <c r="BC127" s="154"/>
      <c r="BD127" s="154"/>
    </row>
    <row r="128" spans="31:56" x14ac:dyDescent="0.15">
      <c r="AX128" s="154"/>
      <c r="AY128" s="154"/>
      <c r="AZ128" s="154"/>
      <c r="BA128" s="154"/>
      <c r="BB128" s="154"/>
      <c r="BC128" s="154"/>
      <c r="BD128" s="154"/>
    </row>
    <row r="129" spans="50:56" x14ac:dyDescent="0.15">
      <c r="AX129" s="154"/>
      <c r="AY129" s="154"/>
      <c r="AZ129" s="154"/>
      <c r="BA129" s="154"/>
      <c r="BB129" s="154"/>
      <c r="BC129" s="154"/>
      <c r="BD129" s="154"/>
    </row>
    <row r="130" spans="50:56" x14ac:dyDescent="0.15">
      <c r="AX130" s="154"/>
      <c r="AY130" s="154"/>
      <c r="AZ130" s="154"/>
      <c r="BA130" s="154"/>
      <c r="BB130" s="154"/>
      <c r="BC130" s="154"/>
      <c r="BD130" s="154"/>
    </row>
    <row r="131" spans="50:56" x14ac:dyDescent="0.15">
      <c r="AX131" s="154"/>
      <c r="AY131" s="154"/>
      <c r="AZ131" s="154"/>
      <c r="BA131" s="154"/>
      <c r="BB131" s="154"/>
      <c r="BC131" s="154"/>
      <c r="BD131" s="154"/>
    </row>
    <row r="132" spans="50:56" x14ac:dyDescent="0.15">
      <c r="AX132" s="154"/>
      <c r="AY132" s="154"/>
      <c r="AZ132" s="154"/>
      <c r="BA132" s="154"/>
      <c r="BB132" s="154"/>
      <c r="BC132" s="154"/>
      <c r="BD132" s="154"/>
    </row>
    <row r="133" spans="50:56" x14ac:dyDescent="0.15">
      <c r="AX133" s="154"/>
      <c r="AY133" s="154"/>
      <c r="AZ133" s="154"/>
      <c r="BA133" s="154"/>
      <c r="BB133" s="154"/>
      <c r="BC133" s="154"/>
      <c r="BD133" s="154"/>
    </row>
    <row r="134" spans="50:56" x14ac:dyDescent="0.15">
      <c r="AX134" s="154"/>
      <c r="AY134" s="154"/>
      <c r="AZ134" s="154"/>
      <c r="BA134" s="154"/>
      <c r="BB134" s="154"/>
      <c r="BC134" s="154"/>
      <c r="BD134" s="154"/>
    </row>
    <row r="135" spans="50:56" x14ac:dyDescent="0.15">
      <c r="AX135" s="154"/>
      <c r="AY135" s="154"/>
      <c r="AZ135" s="154"/>
      <c r="BA135" s="154"/>
      <c r="BB135" s="154"/>
      <c r="BC135" s="154"/>
      <c r="BD135" s="154"/>
    </row>
    <row r="136" spans="50:56" x14ac:dyDescent="0.15">
      <c r="AX136" s="154"/>
      <c r="AY136" s="154"/>
      <c r="AZ136" s="154"/>
      <c r="BA136" s="154"/>
      <c r="BB136" s="154"/>
      <c r="BC136" s="154"/>
      <c r="BD136" s="154"/>
    </row>
    <row r="137" spans="50:56" x14ac:dyDescent="0.15">
      <c r="AX137" s="154"/>
      <c r="AY137" s="154"/>
      <c r="AZ137" s="154"/>
      <c r="BA137" s="154"/>
      <c r="BB137" s="154"/>
      <c r="BC137" s="154"/>
      <c r="BD137" s="154"/>
    </row>
    <row r="138" spans="50:56" x14ac:dyDescent="0.15">
      <c r="AX138" s="154"/>
      <c r="AY138" s="154"/>
      <c r="AZ138" s="154"/>
      <c r="BA138" s="154"/>
      <c r="BB138" s="154"/>
      <c r="BC138" s="154"/>
      <c r="BD138" s="154"/>
    </row>
    <row r="139" spans="50:56" x14ac:dyDescent="0.15">
      <c r="AX139" s="154"/>
      <c r="AY139" s="154"/>
      <c r="AZ139" s="154"/>
      <c r="BA139" s="154"/>
      <c r="BB139" s="154"/>
      <c r="BC139" s="154"/>
      <c r="BD139" s="154"/>
    </row>
    <row r="140" spans="50:56" x14ac:dyDescent="0.15">
      <c r="AX140" s="154"/>
      <c r="AY140" s="154"/>
      <c r="AZ140" s="154"/>
      <c r="BA140" s="154"/>
      <c r="BB140" s="154"/>
      <c r="BC140" s="154"/>
      <c r="BD140" s="154"/>
    </row>
    <row r="141" spans="50:56" x14ac:dyDescent="0.15">
      <c r="AX141" s="154"/>
      <c r="AY141" s="154"/>
      <c r="AZ141" s="154"/>
      <c r="BA141" s="154"/>
      <c r="BB141" s="154"/>
      <c r="BC141" s="154"/>
      <c r="BD141" s="154"/>
    </row>
    <row r="142" spans="50:56" x14ac:dyDescent="0.15">
      <c r="AX142" s="154"/>
      <c r="AY142" s="154"/>
      <c r="AZ142" s="154"/>
      <c r="BA142" s="154"/>
      <c r="BB142" s="154"/>
      <c r="BC142" s="154"/>
      <c r="BD142" s="154"/>
    </row>
    <row r="143" spans="50:56" x14ac:dyDescent="0.15">
      <c r="AX143" s="154"/>
      <c r="AY143" s="154"/>
      <c r="AZ143" s="154"/>
      <c r="BA143" s="154"/>
      <c r="BB143" s="154"/>
      <c r="BC143" s="154"/>
      <c r="BD143" s="154"/>
    </row>
    <row r="144" spans="50:56" x14ac:dyDescent="0.15">
      <c r="AX144" s="154"/>
      <c r="AY144" s="154"/>
      <c r="AZ144" s="154"/>
      <c r="BA144" s="154"/>
      <c r="BB144" s="154"/>
      <c r="BC144" s="154"/>
      <c r="BD144" s="154"/>
    </row>
    <row r="145" spans="50:56" x14ac:dyDescent="0.15">
      <c r="AX145" s="154"/>
      <c r="AY145" s="154"/>
      <c r="AZ145" s="154"/>
      <c r="BA145" s="154"/>
      <c r="BB145" s="154"/>
      <c r="BC145" s="154"/>
      <c r="BD145" s="154"/>
    </row>
    <row r="146" spans="50:56" x14ac:dyDescent="0.15">
      <c r="AX146" s="154"/>
      <c r="AY146" s="154"/>
      <c r="AZ146" s="154"/>
      <c r="BA146" s="154"/>
      <c r="BB146" s="154"/>
      <c r="BC146" s="154"/>
      <c r="BD146" s="154"/>
    </row>
    <row r="147" spans="50:56" x14ac:dyDescent="0.15">
      <c r="AX147" s="154"/>
      <c r="AY147" s="154"/>
      <c r="AZ147" s="154"/>
      <c r="BA147" s="154"/>
      <c r="BB147" s="154"/>
      <c r="BC147" s="154"/>
      <c r="BD147" s="154"/>
    </row>
    <row r="148" spans="50:56" x14ac:dyDescent="0.15">
      <c r="AX148" s="154"/>
      <c r="AY148" s="154"/>
      <c r="AZ148" s="154"/>
      <c r="BA148" s="154"/>
      <c r="BB148" s="154"/>
      <c r="BC148" s="154"/>
      <c r="BD148" s="154"/>
    </row>
    <row r="149" spans="50:56" x14ac:dyDescent="0.15">
      <c r="AX149" s="154"/>
      <c r="AY149" s="154"/>
      <c r="AZ149" s="154"/>
      <c r="BA149" s="154"/>
      <c r="BB149" s="154"/>
      <c r="BC149" s="154"/>
      <c r="BD149" s="154"/>
    </row>
    <row r="150" spans="50:56" x14ac:dyDescent="0.15">
      <c r="AX150" s="154"/>
      <c r="AY150" s="154"/>
      <c r="AZ150" s="154"/>
      <c r="BA150" s="154"/>
      <c r="BB150" s="154"/>
      <c r="BC150" s="154"/>
      <c r="BD150" s="154"/>
    </row>
    <row r="151" spans="50:56" x14ac:dyDescent="0.15">
      <c r="AX151" s="154"/>
      <c r="AY151" s="154"/>
      <c r="AZ151" s="154"/>
      <c r="BA151" s="154"/>
      <c r="BB151" s="154"/>
      <c r="BC151" s="154"/>
      <c r="BD151" s="154"/>
    </row>
    <row r="152" spans="50:56" x14ac:dyDescent="0.15">
      <c r="AX152" s="154"/>
      <c r="AY152" s="154"/>
      <c r="AZ152" s="154"/>
      <c r="BA152" s="154"/>
      <c r="BB152" s="154"/>
      <c r="BC152" s="154"/>
      <c r="BD152" s="154"/>
    </row>
    <row r="153" spans="50:56" x14ac:dyDescent="0.15">
      <c r="AX153" s="154"/>
      <c r="AY153" s="154"/>
      <c r="AZ153" s="154"/>
      <c r="BA153" s="154"/>
      <c r="BB153" s="154"/>
      <c r="BC153" s="154"/>
      <c r="BD153" s="154"/>
    </row>
    <row r="154" spans="50:56" x14ac:dyDescent="0.15">
      <c r="AX154" s="154"/>
      <c r="AY154" s="154"/>
      <c r="AZ154" s="154"/>
      <c r="BA154" s="154"/>
      <c r="BB154" s="154"/>
      <c r="BC154" s="154"/>
      <c r="BD154" s="154"/>
    </row>
    <row r="155" spans="50:56" x14ac:dyDescent="0.15">
      <c r="AX155" s="154"/>
      <c r="AY155" s="154"/>
      <c r="AZ155" s="154"/>
      <c r="BA155" s="154"/>
      <c r="BB155" s="154"/>
      <c r="BC155" s="154"/>
      <c r="BD155" s="154"/>
    </row>
    <row r="156" spans="50:56" x14ac:dyDescent="0.15">
      <c r="AX156" s="154"/>
      <c r="AY156" s="154"/>
      <c r="AZ156" s="154"/>
      <c r="BA156" s="154"/>
      <c r="BB156" s="154"/>
      <c r="BC156" s="154"/>
      <c r="BD156" s="154"/>
    </row>
    <row r="157" spans="50:56" x14ac:dyDescent="0.15">
      <c r="AX157" s="154"/>
      <c r="AY157" s="154"/>
      <c r="AZ157" s="154"/>
      <c r="BA157" s="154"/>
      <c r="BB157" s="154"/>
      <c r="BC157" s="154"/>
      <c r="BD157" s="154"/>
    </row>
    <row r="158" spans="50:56" x14ac:dyDescent="0.15">
      <c r="AX158" s="154"/>
      <c r="AY158" s="154"/>
      <c r="AZ158" s="154"/>
      <c r="BA158" s="154"/>
      <c r="BB158" s="154"/>
      <c r="BC158" s="154"/>
      <c r="BD158" s="154"/>
    </row>
    <row r="159" spans="50:56" x14ac:dyDescent="0.15">
      <c r="AX159" s="154"/>
      <c r="AY159" s="154"/>
      <c r="AZ159" s="154"/>
      <c r="BA159" s="154"/>
      <c r="BB159" s="154"/>
      <c r="BC159" s="154"/>
      <c r="BD159" s="154"/>
    </row>
    <row r="160" spans="50:56" x14ac:dyDescent="0.15">
      <c r="AX160" s="154"/>
      <c r="AY160" s="154"/>
      <c r="AZ160" s="154"/>
      <c r="BA160" s="154"/>
      <c r="BB160" s="154"/>
      <c r="BC160" s="154"/>
      <c r="BD160" s="154"/>
    </row>
    <row r="161" spans="50:56" x14ac:dyDescent="0.15">
      <c r="AX161" s="154"/>
      <c r="AY161" s="154"/>
      <c r="AZ161" s="154"/>
      <c r="BA161" s="154"/>
      <c r="BB161" s="154"/>
      <c r="BC161" s="154"/>
      <c r="BD161" s="154"/>
    </row>
    <row r="162" spans="50:56" x14ac:dyDescent="0.15">
      <c r="AX162" s="154"/>
      <c r="AY162" s="154"/>
      <c r="AZ162" s="154"/>
      <c r="BA162" s="154"/>
      <c r="BB162" s="154"/>
      <c r="BC162" s="154"/>
      <c r="BD162" s="154"/>
    </row>
    <row r="163" spans="50:56" x14ac:dyDescent="0.15">
      <c r="AX163" s="154"/>
      <c r="AY163" s="154"/>
      <c r="AZ163" s="154"/>
      <c r="BA163" s="154"/>
      <c r="BB163" s="154"/>
      <c r="BC163" s="154"/>
      <c r="BD163" s="154"/>
    </row>
    <row r="164" spans="50:56" x14ac:dyDescent="0.15">
      <c r="AX164" s="154"/>
      <c r="AY164" s="154"/>
      <c r="AZ164" s="154"/>
      <c r="BA164" s="154"/>
      <c r="BB164" s="154"/>
      <c r="BC164" s="154"/>
      <c r="BD164" s="154"/>
    </row>
    <row r="165" spans="50:56" x14ac:dyDescent="0.15">
      <c r="AX165" s="154"/>
      <c r="AY165" s="154"/>
      <c r="AZ165" s="154"/>
      <c r="BA165" s="154"/>
      <c r="BB165" s="154"/>
      <c r="BC165" s="154"/>
      <c r="BD165" s="154"/>
    </row>
    <row r="166" spans="50:56" x14ac:dyDescent="0.15">
      <c r="AX166" s="154"/>
      <c r="AY166" s="154"/>
      <c r="AZ166" s="154"/>
      <c r="BA166" s="154"/>
      <c r="BB166" s="154"/>
      <c r="BC166" s="154"/>
      <c r="BD166" s="154"/>
    </row>
    <row r="167" spans="50:56" x14ac:dyDescent="0.15">
      <c r="AX167" s="154"/>
      <c r="AY167" s="154"/>
      <c r="AZ167" s="154"/>
      <c r="BA167" s="154"/>
      <c r="BB167" s="154"/>
      <c r="BC167" s="154"/>
      <c r="BD167" s="154"/>
    </row>
  </sheetData>
  <mergeCells count="4">
    <mergeCell ref="W6:X7"/>
    <mergeCell ref="BM6:BN7"/>
    <mergeCell ref="A6:B7"/>
    <mergeCell ref="AR6:AS7"/>
  </mergeCells>
  <pageMargins left="0.74803149606299213" right="0.35433070866141736" top="0" bottom="0" header="0.51181102362204722" footer="0.51181102362204722"/>
  <pageSetup paperSize="9" orientation="landscape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DA429-DA99-F64D-BF9D-E11C8E8B5E3A}">
  <dimension ref="A1:BC41"/>
  <sheetViews>
    <sheetView topLeftCell="A4" workbookViewId="0">
      <selection activeCell="O2" sqref="O2"/>
    </sheetView>
  </sheetViews>
  <sheetFormatPr baseColWidth="10" defaultRowHeight="13" x14ac:dyDescent="0.15"/>
  <cols>
    <col min="1" max="1" width="9.6640625" customWidth="1"/>
    <col min="2" max="12" width="6.83203125" customWidth="1"/>
    <col min="13" max="13" width="6.33203125" style="216" customWidth="1"/>
    <col min="14" max="14" width="8.83203125" customWidth="1"/>
    <col min="15" max="15" width="3.6640625" style="94" bestFit="1" customWidth="1"/>
    <col min="16" max="18" width="4" bestFit="1" customWidth="1"/>
    <col min="19" max="23" width="5" bestFit="1" customWidth="1"/>
    <col min="24" max="26" width="5" customWidth="1"/>
    <col min="27" max="28" width="8.83203125" customWidth="1"/>
    <col min="29" max="29" width="3.6640625" style="94" bestFit="1" customWidth="1"/>
    <col min="30" max="37" width="5" bestFit="1" customWidth="1"/>
    <col min="38" max="40" width="5" style="96" bestFit="1" customWidth="1"/>
    <col min="41" max="41" width="7.33203125" style="218" customWidth="1"/>
    <col min="42" max="42" width="8.83203125" customWidth="1"/>
    <col min="43" max="43" width="3.6640625" style="94" bestFit="1" customWidth="1"/>
    <col min="44" max="51" width="5" bestFit="1" customWidth="1"/>
    <col min="52" max="54" width="5" style="96" bestFit="1" customWidth="1"/>
    <col min="55" max="55" width="9.1640625" style="217" customWidth="1"/>
    <col min="56" max="256" width="8.83203125" customWidth="1"/>
  </cols>
  <sheetData>
    <row r="1" spans="1:54" ht="100.5" customHeight="1" x14ac:dyDescent="0.15"/>
    <row r="2" spans="1:54" ht="18" x14ac:dyDescent="0.2">
      <c r="A2" s="2" t="s">
        <v>125</v>
      </c>
      <c r="B2" s="2"/>
    </row>
    <row r="3" spans="1:54" ht="18" x14ac:dyDescent="0.2">
      <c r="A3" s="11" t="s">
        <v>150</v>
      </c>
      <c r="B3" s="11"/>
    </row>
    <row r="4" spans="1:54" ht="18" x14ac:dyDescent="0.2">
      <c r="A4" s="11"/>
      <c r="B4" s="11"/>
    </row>
    <row r="5" spans="1:54" ht="100.5" customHeight="1" x14ac:dyDescent="0.2">
      <c r="A5" s="11"/>
      <c r="B5" s="11"/>
    </row>
    <row r="6" spans="1:54" ht="18" x14ac:dyDescent="0.2">
      <c r="A6" s="11"/>
      <c r="B6" s="11"/>
      <c r="C6" s="571"/>
      <c r="D6" s="571"/>
      <c r="F6" s="571"/>
      <c r="G6" s="571"/>
    </row>
    <row r="7" spans="1:54" ht="18" x14ac:dyDescent="0.2">
      <c r="A7" s="11"/>
      <c r="B7" s="11"/>
      <c r="C7" s="571"/>
      <c r="D7" s="571"/>
      <c r="F7" s="571"/>
      <c r="G7" s="571"/>
    </row>
    <row r="8" spans="1:54" ht="18" x14ac:dyDescent="0.2">
      <c r="A8" s="11"/>
      <c r="B8" s="11"/>
      <c r="C8" s="94"/>
      <c r="D8" s="94"/>
      <c r="F8" s="94"/>
      <c r="G8" s="94"/>
    </row>
    <row r="9" spans="1:54" ht="18" x14ac:dyDescent="0.2">
      <c r="A9" s="11"/>
      <c r="B9" s="11"/>
      <c r="C9" s="94"/>
      <c r="D9" s="94"/>
      <c r="F9" s="94"/>
      <c r="G9" s="94"/>
    </row>
    <row r="10" spans="1:54" ht="18" x14ac:dyDescent="0.2">
      <c r="A10" s="11"/>
      <c r="B10" s="11"/>
      <c r="C10" s="94"/>
      <c r="D10" s="94"/>
      <c r="F10" s="94"/>
      <c r="G10" s="94"/>
    </row>
    <row r="11" spans="1:54" ht="18" x14ac:dyDescent="0.2">
      <c r="A11" s="11"/>
      <c r="B11" s="11"/>
      <c r="C11" s="94"/>
      <c r="D11" s="94"/>
      <c r="F11" s="94"/>
      <c r="G11" s="94"/>
    </row>
    <row r="12" spans="1:54" ht="14" thickBot="1" x14ac:dyDescent="0.2"/>
    <row r="13" spans="1:54" ht="17" thickBot="1" x14ac:dyDescent="0.25">
      <c r="A13" s="29" t="s">
        <v>0</v>
      </c>
      <c r="B13" s="46" t="s">
        <v>28</v>
      </c>
      <c r="C13" s="31" t="s">
        <v>1</v>
      </c>
      <c r="D13" s="32" t="s">
        <v>2</v>
      </c>
      <c r="E13" s="118" t="s">
        <v>3</v>
      </c>
      <c r="F13" s="31" t="s">
        <v>4</v>
      </c>
      <c r="G13" s="31" t="s">
        <v>5</v>
      </c>
      <c r="H13" s="32" t="s">
        <v>6</v>
      </c>
      <c r="I13" s="61" t="s">
        <v>7</v>
      </c>
      <c r="J13" s="97" t="s">
        <v>8</v>
      </c>
      <c r="K13" s="97" t="s">
        <v>9</v>
      </c>
      <c r="L13" s="32" t="s">
        <v>10</v>
      </c>
      <c r="P13" s="94">
        <v>4</v>
      </c>
      <c r="Q13" s="94">
        <v>6</v>
      </c>
      <c r="R13" s="94">
        <v>8</v>
      </c>
      <c r="S13" s="94">
        <v>10</v>
      </c>
      <c r="T13" s="94">
        <v>12</v>
      </c>
      <c r="U13" s="94">
        <v>14</v>
      </c>
      <c r="V13" s="94">
        <v>16</v>
      </c>
      <c r="W13" s="94">
        <v>18</v>
      </c>
      <c r="X13" s="94">
        <v>20</v>
      </c>
      <c r="Y13" s="94">
        <v>22</v>
      </c>
      <c r="Z13" s="94">
        <v>24</v>
      </c>
      <c r="AA13" s="94"/>
      <c r="AB13" s="94"/>
      <c r="AD13" s="94">
        <v>4</v>
      </c>
      <c r="AE13" s="94">
        <v>6</v>
      </c>
      <c r="AF13" s="94">
        <v>8</v>
      </c>
      <c r="AG13" s="94">
        <v>10</v>
      </c>
      <c r="AH13" s="94">
        <v>12</v>
      </c>
      <c r="AI13" s="94">
        <v>14</v>
      </c>
      <c r="AJ13" s="94">
        <v>16</v>
      </c>
      <c r="AK13" s="94">
        <v>18</v>
      </c>
      <c r="AL13" s="94">
        <v>20</v>
      </c>
      <c r="AM13" s="94">
        <v>22</v>
      </c>
      <c r="AN13" s="94">
        <v>24</v>
      </c>
      <c r="AR13" s="94">
        <v>4</v>
      </c>
      <c r="AS13" s="94">
        <v>6</v>
      </c>
      <c r="AT13" s="94">
        <v>8</v>
      </c>
      <c r="AU13" s="94">
        <v>10</v>
      </c>
      <c r="AV13" s="94">
        <v>12</v>
      </c>
      <c r="AW13" s="94">
        <v>14</v>
      </c>
      <c r="AX13" s="94">
        <v>16</v>
      </c>
      <c r="AY13" s="94">
        <v>18</v>
      </c>
      <c r="AZ13" s="94">
        <v>20</v>
      </c>
      <c r="BA13" s="94">
        <v>22</v>
      </c>
      <c r="BB13" s="94">
        <v>24</v>
      </c>
    </row>
    <row r="14" spans="1:54" ht="16" x14ac:dyDescent="0.2">
      <c r="A14" s="100" t="s">
        <v>1</v>
      </c>
      <c r="B14" s="112">
        <v>314</v>
      </c>
      <c r="C14" s="102">
        <v>362</v>
      </c>
      <c r="D14" s="113"/>
      <c r="E14" s="119"/>
      <c r="F14" s="104"/>
      <c r="G14" s="104"/>
      <c r="H14" s="106"/>
      <c r="I14" s="103"/>
      <c r="J14" s="105"/>
      <c r="K14" s="105"/>
      <c r="L14" s="106"/>
      <c r="O14" s="94">
        <v>6</v>
      </c>
      <c r="P14">
        <v>157</v>
      </c>
      <c r="Q14">
        <v>181</v>
      </c>
      <c r="AC14" s="94">
        <v>6</v>
      </c>
      <c r="AD14">
        <f t="shared" ref="AD14:AD35" si="0">P14*2</f>
        <v>314</v>
      </c>
      <c r="AE14">
        <f t="shared" ref="AE14:AE35" si="1">Q14*2</f>
        <v>362</v>
      </c>
      <c r="AQ14" s="94">
        <v>6</v>
      </c>
      <c r="AR14">
        <f>ROUND(AD14,0)</f>
        <v>314</v>
      </c>
      <c r="AS14">
        <f>ROUND(AE14,0)</f>
        <v>362</v>
      </c>
      <c r="AZ14"/>
      <c r="BA14"/>
      <c r="BB14"/>
    </row>
    <row r="15" spans="1:54" ht="16" x14ac:dyDescent="0.2">
      <c r="A15" s="26" t="s">
        <v>2</v>
      </c>
      <c r="B15" s="114">
        <v>364</v>
      </c>
      <c r="C15" s="66">
        <v>408</v>
      </c>
      <c r="D15" s="69">
        <v>446</v>
      </c>
      <c r="E15" s="120"/>
      <c r="F15" s="64"/>
      <c r="G15" s="64"/>
      <c r="H15" s="65"/>
      <c r="I15" s="63"/>
      <c r="J15" s="98"/>
      <c r="K15" s="98"/>
      <c r="L15" s="65"/>
      <c r="O15" s="94">
        <v>8</v>
      </c>
      <c r="P15">
        <v>182</v>
      </c>
      <c r="Q15">
        <v>204</v>
      </c>
      <c r="R15">
        <v>223</v>
      </c>
      <c r="AC15" s="94">
        <v>8</v>
      </c>
      <c r="AD15">
        <f t="shared" si="0"/>
        <v>364</v>
      </c>
      <c r="AE15">
        <f t="shared" si="1"/>
        <v>408</v>
      </c>
      <c r="AF15">
        <f t="shared" ref="AF15:AF35" si="2">R15*2</f>
        <v>446</v>
      </c>
      <c r="AQ15" s="94">
        <v>8</v>
      </c>
      <c r="AR15">
        <f t="shared" ref="AR15:AR35" si="3">ROUND(AD15,0)</f>
        <v>364</v>
      </c>
      <c r="AS15">
        <f t="shared" ref="AS15:AS35" si="4">ROUND(AE15,0)</f>
        <v>408</v>
      </c>
      <c r="AT15">
        <f t="shared" ref="AT15:AT35" si="5">ROUND(AF15,0)</f>
        <v>446</v>
      </c>
      <c r="AZ15"/>
      <c r="BA15"/>
      <c r="BB15"/>
    </row>
    <row r="16" spans="1:54" ht="16" x14ac:dyDescent="0.2">
      <c r="A16" s="26" t="s">
        <v>3</v>
      </c>
      <c r="B16" s="114">
        <v>412</v>
      </c>
      <c r="C16" s="66">
        <v>466</v>
      </c>
      <c r="D16" s="69">
        <v>514</v>
      </c>
      <c r="E16" s="114">
        <v>562</v>
      </c>
      <c r="F16" s="62"/>
      <c r="G16" s="64"/>
      <c r="H16" s="65"/>
      <c r="I16" s="63"/>
      <c r="J16" s="98"/>
      <c r="K16" s="98"/>
      <c r="L16" s="65"/>
      <c r="O16" s="94">
        <v>10</v>
      </c>
      <c r="P16">
        <v>206</v>
      </c>
      <c r="Q16">
        <v>233</v>
      </c>
      <c r="R16">
        <v>257</v>
      </c>
      <c r="S16">
        <v>281</v>
      </c>
      <c r="AC16" s="94">
        <v>10</v>
      </c>
      <c r="AD16">
        <f t="shared" si="0"/>
        <v>412</v>
      </c>
      <c r="AE16">
        <f t="shared" si="1"/>
        <v>466</v>
      </c>
      <c r="AF16">
        <f t="shared" si="2"/>
        <v>514</v>
      </c>
      <c r="AG16">
        <f t="shared" ref="AG16:AG35" si="6">S16*2</f>
        <v>562</v>
      </c>
      <c r="AQ16" s="94">
        <v>10</v>
      </c>
      <c r="AR16">
        <f t="shared" si="3"/>
        <v>412</v>
      </c>
      <c r="AS16">
        <f t="shared" si="4"/>
        <v>466</v>
      </c>
      <c r="AT16">
        <f t="shared" si="5"/>
        <v>514</v>
      </c>
      <c r="AU16">
        <f t="shared" ref="AU16:AU35" si="7">ROUND(AG16,0)</f>
        <v>562</v>
      </c>
      <c r="AZ16"/>
      <c r="BA16"/>
      <c r="BB16"/>
    </row>
    <row r="17" spans="1:55" ht="17" thickBot="1" x14ac:dyDescent="0.25">
      <c r="A17" s="27" t="s">
        <v>4</v>
      </c>
      <c r="B17" s="115">
        <v>448</v>
      </c>
      <c r="C17" s="70">
        <v>520</v>
      </c>
      <c r="D17" s="72">
        <v>576</v>
      </c>
      <c r="E17" s="121">
        <v>652</v>
      </c>
      <c r="F17" s="71">
        <v>706</v>
      </c>
      <c r="G17" s="107"/>
      <c r="H17" s="109"/>
      <c r="I17" s="117"/>
      <c r="J17" s="108"/>
      <c r="K17" s="108"/>
      <c r="L17" s="109"/>
      <c r="O17" s="94">
        <v>12</v>
      </c>
      <c r="P17">
        <v>224</v>
      </c>
      <c r="Q17">
        <v>260</v>
      </c>
      <c r="R17">
        <v>288</v>
      </c>
      <c r="S17">
        <v>326</v>
      </c>
      <c r="T17">
        <v>353</v>
      </c>
      <c r="AC17" s="94">
        <v>12</v>
      </c>
      <c r="AD17">
        <f t="shared" si="0"/>
        <v>448</v>
      </c>
      <c r="AE17">
        <f t="shared" si="1"/>
        <v>520</v>
      </c>
      <c r="AF17">
        <f t="shared" si="2"/>
        <v>576</v>
      </c>
      <c r="AG17">
        <f t="shared" si="6"/>
        <v>652</v>
      </c>
      <c r="AH17">
        <f t="shared" ref="AH17:AH35" si="8">T17*2</f>
        <v>706</v>
      </c>
      <c r="AQ17" s="94">
        <v>12</v>
      </c>
      <c r="AR17">
        <f t="shared" si="3"/>
        <v>448</v>
      </c>
      <c r="AS17">
        <f t="shared" si="4"/>
        <v>520</v>
      </c>
      <c r="AT17">
        <f t="shared" si="5"/>
        <v>576</v>
      </c>
      <c r="AU17">
        <f t="shared" si="7"/>
        <v>652</v>
      </c>
      <c r="AV17">
        <f t="shared" ref="AV17:AV35" si="9">ROUND(AH17,0)</f>
        <v>706</v>
      </c>
      <c r="AZ17"/>
      <c r="BA17"/>
      <c r="BB17"/>
    </row>
    <row r="18" spans="1:55" ht="16" x14ac:dyDescent="0.2">
      <c r="A18" s="100" t="s">
        <v>5</v>
      </c>
      <c r="B18" s="112">
        <v>494</v>
      </c>
      <c r="C18" s="102">
        <v>566</v>
      </c>
      <c r="D18" s="111">
        <v>640</v>
      </c>
      <c r="E18" s="122">
        <v>726</v>
      </c>
      <c r="F18" s="102">
        <v>792</v>
      </c>
      <c r="G18" s="110">
        <v>890</v>
      </c>
      <c r="H18" s="106"/>
      <c r="I18" s="103"/>
      <c r="J18" s="105"/>
      <c r="K18" s="105"/>
      <c r="L18" s="106"/>
      <c r="O18" s="94">
        <v>14</v>
      </c>
      <c r="P18">
        <v>247</v>
      </c>
      <c r="Q18">
        <v>283</v>
      </c>
      <c r="R18">
        <v>320</v>
      </c>
      <c r="S18">
        <v>363</v>
      </c>
      <c r="T18">
        <v>396</v>
      </c>
      <c r="U18">
        <v>445</v>
      </c>
      <c r="AC18" s="94">
        <v>14</v>
      </c>
      <c r="AD18">
        <f t="shared" si="0"/>
        <v>494</v>
      </c>
      <c r="AE18">
        <f t="shared" si="1"/>
        <v>566</v>
      </c>
      <c r="AF18">
        <f t="shared" si="2"/>
        <v>640</v>
      </c>
      <c r="AG18">
        <f t="shared" si="6"/>
        <v>726</v>
      </c>
      <c r="AH18">
        <f t="shared" si="8"/>
        <v>792</v>
      </c>
      <c r="AI18">
        <f t="shared" ref="AI18:AI35" si="10">U18*2</f>
        <v>890</v>
      </c>
      <c r="AQ18" s="94">
        <v>14</v>
      </c>
      <c r="AR18">
        <f t="shared" si="3"/>
        <v>494</v>
      </c>
      <c r="AS18">
        <f t="shared" si="4"/>
        <v>566</v>
      </c>
      <c r="AT18">
        <f t="shared" si="5"/>
        <v>640</v>
      </c>
      <c r="AU18">
        <f t="shared" si="7"/>
        <v>726</v>
      </c>
      <c r="AV18">
        <f t="shared" si="9"/>
        <v>792</v>
      </c>
      <c r="AW18">
        <f t="shared" ref="AW18:AW35" si="11">ROUND(AI18,0)</f>
        <v>890</v>
      </c>
      <c r="AZ18"/>
      <c r="BA18"/>
      <c r="BB18"/>
    </row>
    <row r="19" spans="1:55" ht="16" x14ac:dyDescent="0.2">
      <c r="A19" s="26" t="s">
        <v>6</v>
      </c>
      <c r="B19" s="114">
        <v>528</v>
      </c>
      <c r="C19" s="66">
        <v>618</v>
      </c>
      <c r="D19" s="69">
        <v>696</v>
      </c>
      <c r="E19" s="123">
        <v>812</v>
      </c>
      <c r="F19" s="66">
        <v>884</v>
      </c>
      <c r="G19" s="67">
        <v>998</v>
      </c>
      <c r="H19" s="69">
        <v>1118</v>
      </c>
      <c r="I19" s="73"/>
      <c r="J19" s="99"/>
      <c r="K19" s="99"/>
      <c r="L19" s="68"/>
      <c r="O19" s="94">
        <v>16</v>
      </c>
      <c r="P19">
        <v>264</v>
      </c>
      <c r="Q19">
        <v>309</v>
      </c>
      <c r="R19">
        <v>348</v>
      </c>
      <c r="S19">
        <v>406</v>
      </c>
      <c r="T19">
        <v>442</v>
      </c>
      <c r="U19">
        <v>499</v>
      </c>
      <c r="V19">
        <v>559</v>
      </c>
      <c r="AC19" s="94">
        <v>16</v>
      </c>
      <c r="AD19">
        <f t="shared" si="0"/>
        <v>528</v>
      </c>
      <c r="AE19">
        <f t="shared" si="1"/>
        <v>618</v>
      </c>
      <c r="AF19">
        <f t="shared" si="2"/>
        <v>696</v>
      </c>
      <c r="AG19">
        <f t="shared" si="6"/>
        <v>812</v>
      </c>
      <c r="AH19">
        <f t="shared" si="8"/>
        <v>884</v>
      </c>
      <c r="AI19">
        <f t="shared" si="10"/>
        <v>998</v>
      </c>
      <c r="AJ19">
        <f t="shared" ref="AJ19:AJ35" si="12">V19*2</f>
        <v>1118</v>
      </c>
      <c r="AQ19" s="94">
        <v>16</v>
      </c>
      <c r="AR19">
        <f t="shared" si="3"/>
        <v>528</v>
      </c>
      <c r="AS19">
        <f t="shared" si="4"/>
        <v>618</v>
      </c>
      <c r="AT19">
        <f t="shared" si="5"/>
        <v>696</v>
      </c>
      <c r="AU19">
        <f t="shared" si="7"/>
        <v>812</v>
      </c>
      <c r="AV19">
        <f t="shared" si="9"/>
        <v>884</v>
      </c>
      <c r="AW19">
        <f t="shared" si="11"/>
        <v>998</v>
      </c>
      <c r="AX19">
        <f t="shared" ref="AX19:AX35" si="13">ROUND(AJ19,0)</f>
        <v>1118</v>
      </c>
      <c r="AZ19"/>
      <c r="BA19"/>
      <c r="BB19"/>
    </row>
    <row r="20" spans="1:55" ht="16" x14ac:dyDescent="0.2">
      <c r="A20" s="26" t="s">
        <v>7</v>
      </c>
      <c r="B20" s="114">
        <v>576</v>
      </c>
      <c r="C20" s="66">
        <v>674</v>
      </c>
      <c r="D20" s="69">
        <v>758</v>
      </c>
      <c r="E20" s="123">
        <v>890</v>
      </c>
      <c r="F20" s="66">
        <v>964</v>
      </c>
      <c r="G20" s="66">
        <v>1086</v>
      </c>
      <c r="H20" s="69">
        <v>1220</v>
      </c>
      <c r="I20" s="74">
        <v>1336</v>
      </c>
      <c r="J20" s="67"/>
      <c r="K20" s="67"/>
      <c r="L20" s="69"/>
      <c r="O20" s="94">
        <v>18</v>
      </c>
      <c r="P20">
        <v>288</v>
      </c>
      <c r="Q20">
        <v>337</v>
      </c>
      <c r="R20">
        <v>379</v>
      </c>
      <c r="S20">
        <v>445</v>
      </c>
      <c r="T20">
        <v>482</v>
      </c>
      <c r="U20">
        <v>543</v>
      </c>
      <c r="V20">
        <v>610</v>
      </c>
      <c r="W20">
        <v>668</v>
      </c>
      <c r="AA20">
        <v>2.06</v>
      </c>
      <c r="AC20" s="94">
        <v>18</v>
      </c>
      <c r="AD20">
        <f t="shared" si="0"/>
        <v>576</v>
      </c>
      <c r="AE20">
        <f t="shared" si="1"/>
        <v>674</v>
      </c>
      <c r="AF20">
        <f t="shared" si="2"/>
        <v>758</v>
      </c>
      <c r="AG20">
        <f t="shared" si="6"/>
        <v>890</v>
      </c>
      <c r="AH20">
        <f t="shared" si="8"/>
        <v>964</v>
      </c>
      <c r="AI20">
        <f t="shared" si="10"/>
        <v>1086</v>
      </c>
      <c r="AJ20">
        <f t="shared" si="12"/>
        <v>1220</v>
      </c>
      <c r="AK20">
        <f t="shared" ref="AK20:AK35" si="14">W20*2</f>
        <v>1336</v>
      </c>
      <c r="AQ20" s="94">
        <v>18</v>
      </c>
      <c r="AR20">
        <f t="shared" si="3"/>
        <v>576</v>
      </c>
      <c r="AS20">
        <f t="shared" si="4"/>
        <v>674</v>
      </c>
      <c r="AT20">
        <f t="shared" si="5"/>
        <v>758</v>
      </c>
      <c r="AU20">
        <f t="shared" si="7"/>
        <v>890</v>
      </c>
      <c r="AV20">
        <f t="shared" si="9"/>
        <v>964</v>
      </c>
      <c r="AW20">
        <f t="shared" si="11"/>
        <v>1086</v>
      </c>
      <c r="AX20">
        <f t="shared" si="13"/>
        <v>1220</v>
      </c>
      <c r="AY20">
        <f t="shared" ref="AY20:AY35" si="15">ROUND(AK20,0)</f>
        <v>1336</v>
      </c>
      <c r="AZ20"/>
      <c r="BA20"/>
      <c r="BB20"/>
    </row>
    <row r="21" spans="1:55" ht="16" x14ac:dyDescent="0.2">
      <c r="A21" s="26" t="s">
        <v>8</v>
      </c>
      <c r="B21" s="114">
        <v>612</v>
      </c>
      <c r="C21" s="66">
        <v>720</v>
      </c>
      <c r="D21" s="69">
        <v>832</v>
      </c>
      <c r="E21" s="123">
        <v>978</v>
      </c>
      <c r="F21" s="66">
        <v>1060</v>
      </c>
      <c r="G21" s="66">
        <v>1192</v>
      </c>
      <c r="H21" s="69">
        <v>1338</v>
      </c>
      <c r="I21" s="74">
        <v>1470</v>
      </c>
      <c r="J21" s="67">
        <v>1632</v>
      </c>
      <c r="K21" s="67"/>
      <c r="L21" s="69"/>
      <c r="M21" s="217"/>
      <c r="N21" s="94"/>
      <c r="O21" s="94">
        <v>20</v>
      </c>
      <c r="P21">
        <v>306</v>
      </c>
      <c r="Q21">
        <v>360</v>
      </c>
      <c r="R21">
        <v>416</v>
      </c>
      <c r="S21">
        <v>489</v>
      </c>
      <c r="T21">
        <v>530</v>
      </c>
      <c r="U21">
        <v>596</v>
      </c>
      <c r="V21">
        <v>669</v>
      </c>
      <c r="W21">
        <v>735</v>
      </c>
      <c r="X21">
        <f>O21*$X$13*AA21</f>
        <v>816</v>
      </c>
      <c r="AA21">
        <v>2.04</v>
      </c>
      <c r="AC21" s="94">
        <v>20</v>
      </c>
      <c r="AD21">
        <f t="shared" si="0"/>
        <v>612</v>
      </c>
      <c r="AE21">
        <f t="shared" si="1"/>
        <v>720</v>
      </c>
      <c r="AF21">
        <f t="shared" si="2"/>
        <v>832</v>
      </c>
      <c r="AG21">
        <f t="shared" si="6"/>
        <v>978</v>
      </c>
      <c r="AH21">
        <f t="shared" si="8"/>
        <v>1060</v>
      </c>
      <c r="AI21">
        <f t="shared" si="10"/>
        <v>1192</v>
      </c>
      <c r="AJ21">
        <f t="shared" si="12"/>
        <v>1338</v>
      </c>
      <c r="AK21">
        <f t="shared" si="14"/>
        <v>1470</v>
      </c>
      <c r="AL21" s="96">
        <f t="shared" ref="AL21:AN35" si="16">X21*2</f>
        <v>1632</v>
      </c>
      <c r="AQ21" s="94">
        <v>20</v>
      </c>
      <c r="AR21">
        <f t="shared" si="3"/>
        <v>612</v>
      </c>
      <c r="AS21">
        <f t="shared" si="4"/>
        <v>720</v>
      </c>
      <c r="AT21">
        <f t="shared" si="5"/>
        <v>832</v>
      </c>
      <c r="AU21">
        <f t="shared" si="7"/>
        <v>978</v>
      </c>
      <c r="AV21">
        <f t="shared" si="9"/>
        <v>1060</v>
      </c>
      <c r="AW21">
        <f t="shared" si="11"/>
        <v>1192</v>
      </c>
      <c r="AX21">
        <f t="shared" si="13"/>
        <v>1338</v>
      </c>
      <c r="AY21">
        <f t="shared" si="15"/>
        <v>1470</v>
      </c>
      <c r="AZ21">
        <f t="shared" ref="AZ21:AZ35" si="17">ROUND(AL21,0)</f>
        <v>1632</v>
      </c>
      <c r="BA21"/>
      <c r="BB21"/>
    </row>
    <row r="22" spans="1:55" ht="16" x14ac:dyDescent="0.2">
      <c r="A22" s="26" t="s">
        <v>9</v>
      </c>
      <c r="B22" s="114">
        <v>664</v>
      </c>
      <c r="C22" s="66">
        <v>764</v>
      </c>
      <c r="D22" s="69">
        <v>890</v>
      </c>
      <c r="E22" s="123">
        <v>1024</v>
      </c>
      <c r="F22" s="66">
        <v>1194</v>
      </c>
      <c r="G22" s="66">
        <v>1336</v>
      </c>
      <c r="H22" s="69">
        <v>1502</v>
      </c>
      <c r="I22" s="74">
        <v>1664</v>
      </c>
      <c r="J22" s="67">
        <v>1848</v>
      </c>
      <c r="K22" s="67">
        <v>2033</v>
      </c>
      <c r="L22" s="69"/>
      <c r="M22" s="217"/>
      <c r="N22" s="94"/>
      <c r="O22" s="94">
        <v>22</v>
      </c>
      <c r="P22">
        <v>332</v>
      </c>
      <c r="Q22">
        <v>382</v>
      </c>
      <c r="R22">
        <v>445</v>
      </c>
      <c r="S22">
        <v>512</v>
      </c>
      <c r="T22">
        <v>597</v>
      </c>
      <c r="U22">
        <v>668</v>
      </c>
      <c r="V22">
        <v>751</v>
      </c>
      <c r="W22">
        <v>832</v>
      </c>
      <c r="X22">
        <f t="shared" ref="X22:X35" si="18">O22*$X$13*AA22</f>
        <v>924</v>
      </c>
      <c r="Y22">
        <f t="shared" ref="Y22:Y35" si="19">O22*$Y$13*AA22</f>
        <v>1016.4000000000001</v>
      </c>
      <c r="AA22">
        <v>2.1</v>
      </c>
      <c r="AC22" s="94">
        <v>22</v>
      </c>
      <c r="AD22">
        <f t="shared" si="0"/>
        <v>664</v>
      </c>
      <c r="AE22">
        <f t="shared" si="1"/>
        <v>764</v>
      </c>
      <c r="AF22">
        <f t="shared" si="2"/>
        <v>890</v>
      </c>
      <c r="AG22">
        <f t="shared" si="6"/>
        <v>1024</v>
      </c>
      <c r="AH22">
        <f t="shared" si="8"/>
        <v>1194</v>
      </c>
      <c r="AI22">
        <f t="shared" si="10"/>
        <v>1336</v>
      </c>
      <c r="AJ22">
        <f t="shared" si="12"/>
        <v>1502</v>
      </c>
      <c r="AK22">
        <f t="shared" si="14"/>
        <v>1664</v>
      </c>
      <c r="AL22" s="96">
        <f t="shared" si="16"/>
        <v>1848</v>
      </c>
      <c r="AM22" s="96">
        <f t="shared" si="16"/>
        <v>2032.8000000000002</v>
      </c>
      <c r="AQ22" s="94">
        <v>22</v>
      </c>
      <c r="AR22">
        <f t="shared" si="3"/>
        <v>664</v>
      </c>
      <c r="AS22">
        <f t="shared" si="4"/>
        <v>764</v>
      </c>
      <c r="AT22">
        <f t="shared" si="5"/>
        <v>890</v>
      </c>
      <c r="AU22">
        <f t="shared" si="7"/>
        <v>1024</v>
      </c>
      <c r="AV22">
        <f t="shared" si="9"/>
        <v>1194</v>
      </c>
      <c r="AW22">
        <f t="shared" si="11"/>
        <v>1336</v>
      </c>
      <c r="AX22">
        <f t="shared" si="13"/>
        <v>1502</v>
      </c>
      <c r="AY22">
        <f t="shared" si="15"/>
        <v>1664</v>
      </c>
      <c r="AZ22">
        <f t="shared" si="17"/>
        <v>1848</v>
      </c>
      <c r="BA22">
        <f t="shared" ref="BA22:BA35" si="20">ROUND(AM22,0)</f>
        <v>2033</v>
      </c>
      <c r="BB22"/>
    </row>
    <row r="23" spans="1:55" ht="17" thickBot="1" x14ac:dyDescent="0.25">
      <c r="A23" s="27" t="s">
        <v>10</v>
      </c>
      <c r="B23" s="115">
        <v>698</v>
      </c>
      <c r="C23" s="70">
        <v>838</v>
      </c>
      <c r="D23" s="72">
        <v>972</v>
      </c>
      <c r="E23" s="121">
        <v>1094</v>
      </c>
      <c r="F23" s="70">
        <v>1276</v>
      </c>
      <c r="G23" s="70">
        <v>1424</v>
      </c>
      <c r="H23" s="72">
        <v>1604</v>
      </c>
      <c r="I23" s="75">
        <v>1774</v>
      </c>
      <c r="J23" s="71">
        <v>1968</v>
      </c>
      <c r="K23" s="71">
        <v>2165</v>
      </c>
      <c r="L23" s="72">
        <v>2362</v>
      </c>
      <c r="M23" s="217">
        <v>4.0999999999999996</v>
      </c>
      <c r="N23" s="94"/>
      <c r="O23" s="94">
        <v>24</v>
      </c>
      <c r="P23">
        <v>349</v>
      </c>
      <c r="Q23">
        <v>419</v>
      </c>
      <c r="R23">
        <v>486</v>
      </c>
      <c r="S23">
        <v>547</v>
      </c>
      <c r="T23">
        <v>638</v>
      </c>
      <c r="U23">
        <v>712</v>
      </c>
      <c r="V23">
        <v>802</v>
      </c>
      <c r="W23">
        <v>887</v>
      </c>
      <c r="X23">
        <f t="shared" si="18"/>
        <v>983.99999999999989</v>
      </c>
      <c r="Y23">
        <f t="shared" si="19"/>
        <v>1082.3999999999999</v>
      </c>
      <c r="Z23">
        <f t="shared" ref="Z23:Z35" si="21">O23*$Z$13*AA23</f>
        <v>1180.8</v>
      </c>
      <c r="AA23">
        <v>2.0499999999999998</v>
      </c>
      <c r="AC23" s="94">
        <v>24</v>
      </c>
      <c r="AD23">
        <f t="shared" si="0"/>
        <v>698</v>
      </c>
      <c r="AE23">
        <f t="shared" si="1"/>
        <v>838</v>
      </c>
      <c r="AF23">
        <f t="shared" si="2"/>
        <v>972</v>
      </c>
      <c r="AG23">
        <f t="shared" si="6"/>
        <v>1094</v>
      </c>
      <c r="AH23">
        <f t="shared" si="8"/>
        <v>1276</v>
      </c>
      <c r="AI23">
        <f t="shared" si="10"/>
        <v>1424</v>
      </c>
      <c r="AJ23">
        <f t="shared" si="12"/>
        <v>1604</v>
      </c>
      <c r="AK23">
        <f t="shared" si="14"/>
        <v>1774</v>
      </c>
      <c r="AL23" s="96">
        <f t="shared" si="16"/>
        <v>1967.9999999999998</v>
      </c>
      <c r="AM23" s="96">
        <f t="shared" si="16"/>
        <v>2164.7999999999997</v>
      </c>
      <c r="AN23" s="96">
        <f t="shared" si="16"/>
        <v>2361.6</v>
      </c>
      <c r="AO23" s="218">
        <f t="shared" ref="AO23:AO35" si="22">AN23/($AN$13*AC23)</f>
        <v>4.0999999999999996</v>
      </c>
      <c r="AQ23" s="94">
        <v>24</v>
      </c>
      <c r="AR23">
        <f t="shared" si="3"/>
        <v>698</v>
      </c>
      <c r="AS23">
        <f t="shared" si="4"/>
        <v>838</v>
      </c>
      <c r="AT23">
        <f t="shared" si="5"/>
        <v>972</v>
      </c>
      <c r="AU23">
        <f t="shared" si="7"/>
        <v>1094</v>
      </c>
      <c r="AV23">
        <f t="shared" si="9"/>
        <v>1276</v>
      </c>
      <c r="AW23">
        <f t="shared" si="11"/>
        <v>1424</v>
      </c>
      <c r="AX23">
        <f t="shared" si="13"/>
        <v>1604</v>
      </c>
      <c r="AY23">
        <f t="shared" si="15"/>
        <v>1774</v>
      </c>
      <c r="AZ23">
        <f t="shared" si="17"/>
        <v>1968</v>
      </c>
      <c r="BA23">
        <f t="shared" si="20"/>
        <v>2165</v>
      </c>
      <c r="BB23">
        <f t="shared" ref="BB23:BB35" si="23">ROUND(AN23,0)</f>
        <v>2362</v>
      </c>
      <c r="BC23" s="217">
        <f t="shared" ref="BC23:BC35" si="24">ROUND(AO23,2)</f>
        <v>4.0999999999999996</v>
      </c>
    </row>
    <row r="24" spans="1:55" ht="16" x14ac:dyDescent="0.2">
      <c r="A24" s="100" t="s">
        <v>11</v>
      </c>
      <c r="B24" s="112">
        <v>748</v>
      </c>
      <c r="C24" s="102">
        <v>880</v>
      </c>
      <c r="D24" s="111">
        <v>1016</v>
      </c>
      <c r="E24" s="122">
        <v>1174</v>
      </c>
      <c r="F24" s="102">
        <v>1368</v>
      </c>
      <c r="G24" s="102">
        <v>1528</v>
      </c>
      <c r="H24" s="111">
        <v>1722</v>
      </c>
      <c r="I24" s="101">
        <v>1910</v>
      </c>
      <c r="J24" s="110">
        <v>2122</v>
      </c>
      <c r="K24" s="110">
        <v>2334</v>
      </c>
      <c r="L24" s="111">
        <v>2546</v>
      </c>
      <c r="M24" s="217">
        <v>4.08</v>
      </c>
      <c r="N24" s="94"/>
      <c r="O24" s="94">
        <v>26</v>
      </c>
      <c r="P24">
        <v>374</v>
      </c>
      <c r="Q24">
        <v>440</v>
      </c>
      <c r="R24">
        <v>508</v>
      </c>
      <c r="S24">
        <v>587</v>
      </c>
      <c r="T24">
        <v>684</v>
      </c>
      <c r="U24">
        <v>764</v>
      </c>
      <c r="V24">
        <v>861</v>
      </c>
      <c r="W24">
        <v>955</v>
      </c>
      <c r="X24">
        <f t="shared" si="18"/>
        <v>1060.8</v>
      </c>
      <c r="Y24">
        <f t="shared" si="19"/>
        <v>1166.8800000000001</v>
      </c>
      <c r="Z24">
        <f t="shared" si="21"/>
        <v>1272.96</v>
      </c>
      <c r="AA24">
        <v>2.04</v>
      </c>
      <c r="AC24" s="94">
        <v>26</v>
      </c>
      <c r="AD24">
        <f t="shared" si="0"/>
        <v>748</v>
      </c>
      <c r="AE24">
        <f t="shared" si="1"/>
        <v>880</v>
      </c>
      <c r="AF24">
        <f t="shared" si="2"/>
        <v>1016</v>
      </c>
      <c r="AG24">
        <f t="shared" si="6"/>
        <v>1174</v>
      </c>
      <c r="AH24">
        <f t="shared" si="8"/>
        <v>1368</v>
      </c>
      <c r="AI24">
        <f t="shared" si="10"/>
        <v>1528</v>
      </c>
      <c r="AJ24">
        <f t="shared" si="12"/>
        <v>1722</v>
      </c>
      <c r="AK24">
        <f t="shared" si="14"/>
        <v>1910</v>
      </c>
      <c r="AL24" s="96">
        <f t="shared" si="16"/>
        <v>2121.6</v>
      </c>
      <c r="AM24" s="96">
        <f t="shared" si="16"/>
        <v>2333.7600000000002</v>
      </c>
      <c r="AN24" s="96">
        <f t="shared" si="16"/>
        <v>2545.92</v>
      </c>
      <c r="AO24" s="218">
        <f t="shared" si="22"/>
        <v>4.08</v>
      </c>
      <c r="AQ24" s="94">
        <v>26</v>
      </c>
      <c r="AR24">
        <f t="shared" si="3"/>
        <v>748</v>
      </c>
      <c r="AS24">
        <f t="shared" si="4"/>
        <v>880</v>
      </c>
      <c r="AT24">
        <f t="shared" si="5"/>
        <v>1016</v>
      </c>
      <c r="AU24">
        <f t="shared" si="7"/>
        <v>1174</v>
      </c>
      <c r="AV24">
        <f t="shared" si="9"/>
        <v>1368</v>
      </c>
      <c r="AW24">
        <f t="shared" si="11"/>
        <v>1528</v>
      </c>
      <c r="AX24">
        <f t="shared" si="13"/>
        <v>1722</v>
      </c>
      <c r="AY24">
        <f t="shared" si="15"/>
        <v>1910</v>
      </c>
      <c r="AZ24">
        <f t="shared" si="17"/>
        <v>2122</v>
      </c>
      <c r="BA24">
        <f t="shared" si="20"/>
        <v>2334</v>
      </c>
      <c r="BB24">
        <f t="shared" si="23"/>
        <v>2546</v>
      </c>
      <c r="BC24" s="217">
        <f t="shared" si="24"/>
        <v>4.08</v>
      </c>
    </row>
    <row r="25" spans="1:55" ht="16" x14ac:dyDescent="0.2">
      <c r="A25" s="26" t="s">
        <v>12</v>
      </c>
      <c r="B25" s="114">
        <v>794</v>
      </c>
      <c r="C25" s="66">
        <v>930</v>
      </c>
      <c r="D25" s="69">
        <v>1080</v>
      </c>
      <c r="E25" s="123">
        <v>1242</v>
      </c>
      <c r="F25" s="66">
        <v>1452</v>
      </c>
      <c r="G25" s="66">
        <v>1616</v>
      </c>
      <c r="H25" s="69">
        <v>1824</v>
      </c>
      <c r="I25" s="74">
        <v>2026</v>
      </c>
      <c r="J25" s="67">
        <v>2251</v>
      </c>
      <c r="K25" s="67">
        <v>2476</v>
      </c>
      <c r="L25" s="69">
        <v>2701</v>
      </c>
      <c r="M25" s="217">
        <v>4.0199999999999996</v>
      </c>
      <c r="N25" s="94"/>
      <c r="O25" s="94">
        <v>28</v>
      </c>
      <c r="P25">
        <v>397</v>
      </c>
      <c r="Q25">
        <v>465</v>
      </c>
      <c r="R25">
        <v>540</v>
      </c>
      <c r="S25">
        <v>621</v>
      </c>
      <c r="T25">
        <v>726</v>
      </c>
      <c r="U25">
        <v>808</v>
      </c>
      <c r="V25">
        <v>912</v>
      </c>
      <c r="W25">
        <v>1013</v>
      </c>
      <c r="X25">
        <f t="shared" si="18"/>
        <v>1125.5999999999999</v>
      </c>
      <c r="Y25">
        <f t="shared" si="19"/>
        <v>1238.1599999999999</v>
      </c>
      <c r="Z25">
        <f t="shared" si="21"/>
        <v>1350.7199999999998</v>
      </c>
      <c r="AA25">
        <v>2.0099999999999998</v>
      </c>
      <c r="AC25" s="94">
        <v>28</v>
      </c>
      <c r="AD25">
        <f t="shared" si="0"/>
        <v>794</v>
      </c>
      <c r="AE25">
        <f t="shared" si="1"/>
        <v>930</v>
      </c>
      <c r="AF25">
        <f t="shared" si="2"/>
        <v>1080</v>
      </c>
      <c r="AG25">
        <f t="shared" si="6"/>
        <v>1242</v>
      </c>
      <c r="AH25">
        <f t="shared" si="8"/>
        <v>1452</v>
      </c>
      <c r="AI25">
        <f t="shared" si="10"/>
        <v>1616</v>
      </c>
      <c r="AJ25">
        <f t="shared" si="12"/>
        <v>1824</v>
      </c>
      <c r="AK25">
        <f t="shared" si="14"/>
        <v>2026</v>
      </c>
      <c r="AL25" s="96">
        <f t="shared" si="16"/>
        <v>2251.1999999999998</v>
      </c>
      <c r="AM25" s="96">
        <f t="shared" si="16"/>
        <v>2476.3199999999997</v>
      </c>
      <c r="AN25" s="96">
        <f t="shared" si="16"/>
        <v>2701.4399999999996</v>
      </c>
      <c r="AO25" s="218">
        <f t="shared" si="22"/>
        <v>4.0199999999999996</v>
      </c>
      <c r="AQ25" s="94">
        <v>28</v>
      </c>
      <c r="AR25">
        <f t="shared" si="3"/>
        <v>794</v>
      </c>
      <c r="AS25">
        <f t="shared" si="4"/>
        <v>930</v>
      </c>
      <c r="AT25">
        <f t="shared" si="5"/>
        <v>1080</v>
      </c>
      <c r="AU25">
        <f t="shared" si="7"/>
        <v>1242</v>
      </c>
      <c r="AV25">
        <f t="shared" si="9"/>
        <v>1452</v>
      </c>
      <c r="AW25">
        <f t="shared" si="11"/>
        <v>1616</v>
      </c>
      <c r="AX25">
        <f t="shared" si="13"/>
        <v>1824</v>
      </c>
      <c r="AY25">
        <f t="shared" si="15"/>
        <v>2026</v>
      </c>
      <c r="AZ25">
        <f t="shared" si="17"/>
        <v>2251</v>
      </c>
      <c r="BA25">
        <f t="shared" si="20"/>
        <v>2476</v>
      </c>
      <c r="BB25">
        <f t="shared" si="23"/>
        <v>2701</v>
      </c>
      <c r="BC25" s="217">
        <f t="shared" si="24"/>
        <v>4.0199999999999996</v>
      </c>
    </row>
    <row r="26" spans="1:55" ht="16" x14ac:dyDescent="0.2">
      <c r="A26" s="26" t="s">
        <v>13</v>
      </c>
      <c r="B26" s="114">
        <v>840</v>
      </c>
      <c r="C26" s="66">
        <v>988</v>
      </c>
      <c r="D26" s="69">
        <v>1150</v>
      </c>
      <c r="E26" s="123">
        <v>1320</v>
      </c>
      <c r="F26" s="66">
        <v>1548</v>
      </c>
      <c r="G26" s="66">
        <v>1718</v>
      </c>
      <c r="H26" s="69">
        <v>1942</v>
      </c>
      <c r="I26" s="74">
        <v>2158</v>
      </c>
      <c r="J26" s="67">
        <v>2400</v>
      </c>
      <c r="K26" s="67">
        <v>2640</v>
      </c>
      <c r="L26" s="69">
        <v>2880</v>
      </c>
      <c r="M26" s="217">
        <v>4</v>
      </c>
      <c r="N26" s="94"/>
      <c r="O26" s="94">
        <v>30</v>
      </c>
      <c r="P26">
        <v>420</v>
      </c>
      <c r="Q26">
        <v>494</v>
      </c>
      <c r="R26">
        <v>575</v>
      </c>
      <c r="S26">
        <v>660</v>
      </c>
      <c r="T26">
        <v>774</v>
      </c>
      <c r="U26">
        <v>859</v>
      </c>
      <c r="V26">
        <v>971</v>
      </c>
      <c r="W26">
        <v>1079</v>
      </c>
      <c r="X26">
        <f t="shared" si="18"/>
        <v>1200</v>
      </c>
      <c r="Y26">
        <f t="shared" si="19"/>
        <v>1320</v>
      </c>
      <c r="Z26">
        <f t="shared" si="21"/>
        <v>1440</v>
      </c>
      <c r="AA26">
        <v>2</v>
      </c>
      <c r="AC26" s="94">
        <v>30</v>
      </c>
      <c r="AD26">
        <f t="shared" si="0"/>
        <v>840</v>
      </c>
      <c r="AE26">
        <f t="shared" si="1"/>
        <v>988</v>
      </c>
      <c r="AF26">
        <f t="shared" si="2"/>
        <v>1150</v>
      </c>
      <c r="AG26">
        <f t="shared" si="6"/>
        <v>1320</v>
      </c>
      <c r="AH26">
        <f t="shared" si="8"/>
        <v>1548</v>
      </c>
      <c r="AI26">
        <f t="shared" si="10"/>
        <v>1718</v>
      </c>
      <c r="AJ26">
        <f t="shared" si="12"/>
        <v>1942</v>
      </c>
      <c r="AK26">
        <f t="shared" si="14"/>
        <v>2158</v>
      </c>
      <c r="AL26" s="96">
        <f t="shared" si="16"/>
        <v>2400</v>
      </c>
      <c r="AM26" s="96">
        <f t="shared" si="16"/>
        <v>2640</v>
      </c>
      <c r="AN26" s="96">
        <f t="shared" si="16"/>
        <v>2880</v>
      </c>
      <c r="AO26" s="218">
        <f t="shared" si="22"/>
        <v>4</v>
      </c>
      <c r="AQ26" s="94">
        <v>30</v>
      </c>
      <c r="AR26">
        <f t="shared" si="3"/>
        <v>840</v>
      </c>
      <c r="AS26">
        <f t="shared" si="4"/>
        <v>988</v>
      </c>
      <c r="AT26">
        <f t="shared" si="5"/>
        <v>1150</v>
      </c>
      <c r="AU26">
        <f t="shared" si="7"/>
        <v>1320</v>
      </c>
      <c r="AV26">
        <f t="shared" si="9"/>
        <v>1548</v>
      </c>
      <c r="AW26">
        <f t="shared" si="11"/>
        <v>1718</v>
      </c>
      <c r="AX26">
        <f t="shared" si="13"/>
        <v>1942</v>
      </c>
      <c r="AY26">
        <f t="shared" si="15"/>
        <v>2158</v>
      </c>
      <c r="AZ26">
        <f t="shared" si="17"/>
        <v>2400</v>
      </c>
      <c r="BA26">
        <f t="shared" si="20"/>
        <v>2640</v>
      </c>
      <c r="BB26">
        <f t="shared" si="23"/>
        <v>2880</v>
      </c>
      <c r="BC26" s="217">
        <f t="shared" si="24"/>
        <v>4</v>
      </c>
    </row>
    <row r="27" spans="1:55" ht="16" x14ac:dyDescent="0.2">
      <c r="A27" s="26" t="s">
        <v>14</v>
      </c>
      <c r="B27" s="114">
        <v>884</v>
      </c>
      <c r="C27" s="66">
        <v>1040</v>
      </c>
      <c r="D27" s="69">
        <v>1192</v>
      </c>
      <c r="E27" s="123">
        <v>1390</v>
      </c>
      <c r="F27" s="66">
        <v>1628</v>
      </c>
      <c r="G27" s="66">
        <v>1806</v>
      </c>
      <c r="H27" s="69">
        <v>2044</v>
      </c>
      <c r="I27" s="74">
        <v>2270</v>
      </c>
      <c r="J27" s="67">
        <v>2522</v>
      </c>
      <c r="K27" s="67">
        <v>2774</v>
      </c>
      <c r="L27" s="69">
        <v>3026</v>
      </c>
      <c r="M27" s="217">
        <v>3.94</v>
      </c>
      <c r="N27" s="94"/>
      <c r="O27" s="94">
        <v>32</v>
      </c>
      <c r="P27">
        <v>442</v>
      </c>
      <c r="Q27">
        <v>520</v>
      </c>
      <c r="R27">
        <v>596</v>
      </c>
      <c r="S27">
        <v>695</v>
      </c>
      <c r="T27">
        <v>814</v>
      </c>
      <c r="U27">
        <v>903</v>
      </c>
      <c r="V27">
        <v>1022</v>
      </c>
      <c r="W27">
        <v>1135</v>
      </c>
      <c r="X27">
        <f t="shared" si="18"/>
        <v>1260.8</v>
      </c>
      <c r="Y27">
        <f t="shared" si="19"/>
        <v>1386.8799999999999</v>
      </c>
      <c r="Z27">
        <f t="shared" si="21"/>
        <v>1512.96</v>
      </c>
      <c r="AA27">
        <v>1.97</v>
      </c>
      <c r="AC27" s="94">
        <v>32</v>
      </c>
      <c r="AD27">
        <f t="shared" si="0"/>
        <v>884</v>
      </c>
      <c r="AE27">
        <f t="shared" si="1"/>
        <v>1040</v>
      </c>
      <c r="AF27">
        <f t="shared" si="2"/>
        <v>1192</v>
      </c>
      <c r="AG27">
        <f t="shared" si="6"/>
        <v>1390</v>
      </c>
      <c r="AH27">
        <f t="shared" si="8"/>
        <v>1628</v>
      </c>
      <c r="AI27">
        <f t="shared" si="10"/>
        <v>1806</v>
      </c>
      <c r="AJ27">
        <f t="shared" si="12"/>
        <v>2044</v>
      </c>
      <c r="AK27">
        <f t="shared" si="14"/>
        <v>2270</v>
      </c>
      <c r="AL27" s="96">
        <f t="shared" si="16"/>
        <v>2521.6</v>
      </c>
      <c r="AM27" s="96">
        <f t="shared" si="16"/>
        <v>2773.7599999999998</v>
      </c>
      <c r="AN27" s="96">
        <f t="shared" si="16"/>
        <v>3025.92</v>
      </c>
      <c r="AO27" s="218">
        <f t="shared" si="22"/>
        <v>3.94</v>
      </c>
      <c r="AQ27" s="94">
        <v>32</v>
      </c>
      <c r="AR27">
        <f t="shared" si="3"/>
        <v>884</v>
      </c>
      <c r="AS27">
        <f t="shared" si="4"/>
        <v>1040</v>
      </c>
      <c r="AT27">
        <f t="shared" si="5"/>
        <v>1192</v>
      </c>
      <c r="AU27">
        <f t="shared" si="7"/>
        <v>1390</v>
      </c>
      <c r="AV27">
        <f t="shared" si="9"/>
        <v>1628</v>
      </c>
      <c r="AW27">
        <f t="shared" si="11"/>
        <v>1806</v>
      </c>
      <c r="AX27">
        <f t="shared" si="13"/>
        <v>2044</v>
      </c>
      <c r="AY27">
        <f t="shared" si="15"/>
        <v>2270</v>
      </c>
      <c r="AZ27">
        <f t="shared" si="17"/>
        <v>2522</v>
      </c>
      <c r="BA27">
        <f t="shared" si="20"/>
        <v>2774</v>
      </c>
      <c r="BB27">
        <f t="shared" si="23"/>
        <v>3026</v>
      </c>
      <c r="BC27" s="217">
        <f t="shared" si="24"/>
        <v>3.94</v>
      </c>
    </row>
    <row r="28" spans="1:55" ht="16" x14ac:dyDescent="0.2">
      <c r="A28" s="26" t="s">
        <v>15</v>
      </c>
      <c r="B28" s="114">
        <v>930</v>
      </c>
      <c r="C28" s="66">
        <v>1098</v>
      </c>
      <c r="D28" s="69">
        <v>1264</v>
      </c>
      <c r="E28" s="123">
        <v>1470</v>
      </c>
      <c r="F28" s="66">
        <v>1720</v>
      </c>
      <c r="G28" s="66">
        <v>1910</v>
      </c>
      <c r="H28" s="69">
        <v>2164</v>
      </c>
      <c r="I28" s="74">
        <v>2404</v>
      </c>
      <c r="J28" s="67">
        <v>2666</v>
      </c>
      <c r="K28" s="67">
        <v>2932</v>
      </c>
      <c r="L28" s="69">
        <v>3199</v>
      </c>
      <c r="M28" s="217">
        <v>3.92</v>
      </c>
      <c r="N28" s="94"/>
      <c r="O28" s="94">
        <v>34</v>
      </c>
      <c r="P28">
        <v>465</v>
      </c>
      <c r="Q28">
        <v>549</v>
      </c>
      <c r="R28">
        <v>632</v>
      </c>
      <c r="S28">
        <v>735</v>
      </c>
      <c r="T28">
        <v>860</v>
      </c>
      <c r="U28">
        <v>955</v>
      </c>
      <c r="V28">
        <v>1082</v>
      </c>
      <c r="W28">
        <v>1202</v>
      </c>
      <c r="X28">
        <f t="shared" si="18"/>
        <v>1332.8</v>
      </c>
      <c r="Y28">
        <f t="shared" si="19"/>
        <v>1466.08</v>
      </c>
      <c r="Z28">
        <f t="shared" si="21"/>
        <v>1599.36</v>
      </c>
      <c r="AA28">
        <v>1.96</v>
      </c>
      <c r="AC28" s="94">
        <v>34</v>
      </c>
      <c r="AD28">
        <f t="shared" si="0"/>
        <v>930</v>
      </c>
      <c r="AE28">
        <f t="shared" si="1"/>
        <v>1098</v>
      </c>
      <c r="AF28">
        <f t="shared" si="2"/>
        <v>1264</v>
      </c>
      <c r="AG28">
        <f t="shared" si="6"/>
        <v>1470</v>
      </c>
      <c r="AH28">
        <f t="shared" si="8"/>
        <v>1720</v>
      </c>
      <c r="AI28">
        <f t="shared" si="10"/>
        <v>1910</v>
      </c>
      <c r="AJ28">
        <f t="shared" si="12"/>
        <v>2164</v>
      </c>
      <c r="AK28">
        <f t="shared" si="14"/>
        <v>2404</v>
      </c>
      <c r="AL28" s="96">
        <f t="shared" si="16"/>
        <v>2665.6</v>
      </c>
      <c r="AM28" s="96">
        <f t="shared" si="16"/>
        <v>2932.16</v>
      </c>
      <c r="AN28" s="96">
        <f t="shared" si="16"/>
        <v>3198.72</v>
      </c>
      <c r="AO28" s="218">
        <f t="shared" si="22"/>
        <v>3.92</v>
      </c>
      <c r="AQ28" s="94">
        <v>34</v>
      </c>
      <c r="AR28">
        <f t="shared" si="3"/>
        <v>930</v>
      </c>
      <c r="AS28">
        <f t="shared" si="4"/>
        <v>1098</v>
      </c>
      <c r="AT28">
        <f t="shared" si="5"/>
        <v>1264</v>
      </c>
      <c r="AU28">
        <f t="shared" si="7"/>
        <v>1470</v>
      </c>
      <c r="AV28">
        <f t="shared" si="9"/>
        <v>1720</v>
      </c>
      <c r="AW28">
        <f t="shared" si="11"/>
        <v>1910</v>
      </c>
      <c r="AX28">
        <f t="shared" si="13"/>
        <v>2164</v>
      </c>
      <c r="AY28">
        <f t="shared" si="15"/>
        <v>2404</v>
      </c>
      <c r="AZ28">
        <f t="shared" si="17"/>
        <v>2666</v>
      </c>
      <c r="BA28">
        <f t="shared" si="20"/>
        <v>2932</v>
      </c>
      <c r="BB28">
        <f t="shared" si="23"/>
        <v>3199</v>
      </c>
      <c r="BC28" s="217">
        <f t="shared" si="24"/>
        <v>3.92</v>
      </c>
    </row>
    <row r="29" spans="1:55" ht="17" thickBot="1" x14ac:dyDescent="0.25">
      <c r="A29" s="27" t="s">
        <v>16</v>
      </c>
      <c r="B29" s="115">
        <v>976</v>
      </c>
      <c r="C29" s="70">
        <v>1148</v>
      </c>
      <c r="D29" s="72">
        <v>1326</v>
      </c>
      <c r="E29" s="121">
        <v>1538</v>
      </c>
      <c r="F29" s="70">
        <v>1800</v>
      </c>
      <c r="G29" s="70">
        <v>2002</v>
      </c>
      <c r="H29" s="72">
        <v>2264</v>
      </c>
      <c r="I29" s="75">
        <v>2540</v>
      </c>
      <c r="J29" s="71">
        <v>2822</v>
      </c>
      <c r="K29" s="71">
        <v>3105</v>
      </c>
      <c r="L29" s="72">
        <v>3387</v>
      </c>
      <c r="M29" s="217">
        <v>3.92</v>
      </c>
      <c r="N29" s="94"/>
      <c r="O29" s="94">
        <v>36</v>
      </c>
      <c r="P29">
        <v>488</v>
      </c>
      <c r="Q29">
        <v>574</v>
      </c>
      <c r="R29">
        <v>663</v>
      </c>
      <c r="S29">
        <v>769</v>
      </c>
      <c r="T29">
        <v>900</v>
      </c>
      <c r="U29">
        <v>1001</v>
      </c>
      <c r="V29">
        <v>1132</v>
      </c>
      <c r="W29">
        <v>1270</v>
      </c>
      <c r="X29">
        <f t="shared" si="18"/>
        <v>1411.2</v>
      </c>
      <c r="Y29">
        <f t="shared" si="19"/>
        <v>1552.32</v>
      </c>
      <c r="Z29">
        <f t="shared" si="21"/>
        <v>1693.44</v>
      </c>
      <c r="AA29">
        <v>1.96</v>
      </c>
      <c r="AC29" s="94">
        <v>36</v>
      </c>
      <c r="AD29">
        <f t="shared" si="0"/>
        <v>976</v>
      </c>
      <c r="AE29">
        <f t="shared" si="1"/>
        <v>1148</v>
      </c>
      <c r="AF29">
        <f t="shared" si="2"/>
        <v>1326</v>
      </c>
      <c r="AG29">
        <f t="shared" si="6"/>
        <v>1538</v>
      </c>
      <c r="AH29">
        <f t="shared" si="8"/>
        <v>1800</v>
      </c>
      <c r="AI29">
        <f t="shared" si="10"/>
        <v>2002</v>
      </c>
      <c r="AJ29">
        <f t="shared" si="12"/>
        <v>2264</v>
      </c>
      <c r="AK29">
        <f t="shared" si="14"/>
        <v>2540</v>
      </c>
      <c r="AL29" s="96">
        <f t="shared" si="16"/>
        <v>2822.4</v>
      </c>
      <c r="AM29" s="96">
        <f t="shared" si="16"/>
        <v>3104.64</v>
      </c>
      <c r="AN29" s="96">
        <f t="shared" si="16"/>
        <v>3386.88</v>
      </c>
      <c r="AO29" s="218">
        <f t="shared" si="22"/>
        <v>3.92</v>
      </c>
      <c r="AQ29" s="94">
        <v>36</v>
      </c>
      <c r="AR29">
        <f t="shared" si="3"/>
        <v>976</v>
      </c>
      <c r="AS29">
        <f t="shared" si="4"/>
        <v>1148</v>
      </c>
      <c r="AT29">
        <f t="shared" si="5"/>
        <v>1326</v>
      </c>
      <c r="AU29">
        <f t="shared" si="7"/>
        <v>1538</v>
      </c>
      <c r="AV29">
        <f t="shared" si="9"/>
        <v>1800</v>
      </c>
      <c r="AW29">
        <f t="shared" si="11"/>
        <v>2002</v>
      </c>
      <c r="AX29">
        <f t="shared" si="13"/>
        <v>2264</v>
      </c>
      <c r="AY29">
        <f t="shared" si="15"/>
        <v>2540</v>
      </c>
      <c r="AZ29">
        <f t="shared" si="17"/>
        <v>2822</v>
      </c>
      <c r="BA29">
        <f t="shared" si="20"/>
        <v>3105</v>
      </c>
      <c r="BB29">
        <f t="shared" si="23"/>
        <v>3387</v>
      </c>
      <c r="BC29" s="217">
        <f t="shared" si="24"/>
        <v>3.92</v>
      </c>
    </row>
    <row r="30" spans="1:55" ht="16" x14ac:dyDescent="0.2">
      <c r="A30" s="28" t="s">
        <v>17</v>
      </c>
      <c r="B30" s="116">
        <v>1024</v>
      </c>
      <c r="C30" s="62">
        <v>1206</v>
      </c>
      <c r="D30" s="68">
        <v>1396</v>
      </c>
      <c r="E30" s="120">
        <v>1622</v>
      </c>
      <c r="F30" s="62">
        <v>1892</v>
      </c>
      <c r="G30" s="62">
        <v>2108</v>
      </c>
      <c r="H30" s="68">
        <v>2384</v>
      </c>
      <c r="I30" s="73">
        <v>2668</v>
      </c>
      <c r="J30" s="99">
        <v>2964</v>
      </c>
      <c r="K30" s="99">
        <v>3260</v>
      </c>
      <c r="L30" s="68">
        <v>3557</v>
      </c>
      <c r="M30" s="217">
        <v>3.9</v>
      </c>
      <c r="N30" s="94"/>
      <c r="O30" s="94">
        <v>38</v>
      </c>
      <c r="P30">
        <v>512</v>
      </c>
      <c r="Q30">
        <v>603</v>
      </c>
      <c r="R30">
        <v>698</v>
      </c>
      <c r="S30">
        <v>811</v>
      </c>
      <c r="T30">
        <v>946</v>
      </c>
      <c r="U30">
        <v>1054</v>
      </c>
      <c r="V30">
        <v>1192</v>
      </c>
      <c r="W30">
        <v>1334</v>
      </c>
      <c r="X30">
        <f t="shared" si="18"/>
        <v>1482</v>
      </c>
      <c r="Y30">
        <f t="shared" si="19"/>
        <v>1630.2</v>
      </c>
      <c r="Z30">
        <f t="shared" si="21"/>
        <v>1778.3999999999999</v>
      </c>
      <c r="AA30">
        <v>1.95</v>
      </c>
      <c r="AC30" s="94">
        <v>38</v>
      </c>
      <c r="AD30">
        <f t="shared" si="0"/>
        <v>1024</v>
      </c>
      <c r="AE30">
        <f t="shared" si="1"/>
        <v>1206</v>
      </c>
      <c r="AF30">
        <f t="shared" si="2"/>
        <v>1396</v>
      </c>
      <c r="AG30">
        <f t="shared" si="6"/>
        <v>1622</v>
      </c>
      <c r="AH30">
        <f t="shared" si="8"/>
        <v>1892</v>
      </c>
      <c r="AI30">
        <f t="shared" si="10"/>
        <v>2108</v>
      </c>
      <c r="AJ30">
        <f t="shared" si="12"/>
        <v>2384</v>
      </c>
      <c r="AK30">
        <f t="shared" si="14"/>
        <v>2668</v>
      </c>
      <c r="AL30" s="96">
        <f t="shared" si="16"/>
        <v>2964</v>
      </c>
      <c r="AM30" s="96">
        <f t="shared" si="16"/>
        <v>3260.4</v>
      </c>
      <c r="AN30" s="96">
        <f t="shared" si="16"/>
        <v>3556.7999999999997</v>
      </c>
      <c r="AO30" s="218">
        <f t="shared" si="22"/>
        <v>3.9</v>
      </c>
      <c r="AQ30" s="94">
        <v>38</v>
      </c>
      <c r="AR30">
        <f t="shared" si="3"/>
        <v>1024</v>
      </c>
      <c r="AS30">
        <f t="shared" si="4"/>
        <v>1206</v>
      </c>
      <c r="AT30">
        <f t="shared" si="5"/>
        <v>1396</v>
      </c>
      <c r="AU30">
        <f t="shared" si="7"/>
        <v>1622</v>
      </c>
      <c r="AV30">
        <f t="shared" si="9"/>
        <v>1892</v>
      </c>
      <c r="AW30">
        <f t="shared" si="11"/>
        <v>2108</v>
      </c>
      <c r="AX30">
        <f t="shared" si="13"/>
        <v>2384</v>
      </c>
      <c r="AY30">
        <f t="shared" si="15"/>
        <v>2668</v>
      </c>
      <c r="AZ30">
        <f t="shared" si="17"/>
        <v>2964</v>
      </c>
      <c r="BA30">
        <f t="shared" si="20"/>
        <v>3260</v>
      </c>
      <c r="BB30">
        <f t="shared" si="23"/>
        <v>3557</v>
      </c>
      <c r="BC30" s="217">
        <f t="shared" si="24"/>
        <v>3.9</v>
      </c>
    </row>
    <row r="31" spans="1:55" ht="16" x14ac:dyDescent="0.2">
      <c r="A31" s="26" t="s">
        <v>18</v>
      </c>
      <c r="B31" s="114">
        <v>1038</v>
      </c>
      <c r="C31" s="66">
        <v>1252</v>
      </c>
      <c r="D31" s="69">
        <v>1482</v>
      </c>
      <c r="E31" s="123">
        <v>1720</v>
      </c>
      <c r="F31" s="66">
        <v>2006</v>
      </c>
      <c r="G31" s="66">
        <v>2238</v>
      </c>
      <c r="H31" s="69">
        <v>2532</v>
      </c>
      <c r="I31" s="74">
        <v>2810</v>
      </c>
      <c r="J31" s="67">
        <v>3120</v>
      </c>
      <c r="K31" s="67">
        <v>3432</v>
      </c>
      <c r="L31" s="69">
        <v>3744</v>
      </c>
      <c r="M31" s="217">
        <v>3.9</v>
      </c>
      <c r="N31" s="94"/>
      <c r="O31" s="94">
        <v>40</v>
      </c>
      <c r="P31">
        <v>519</v>
      </c>
      <c r="Q31">
        <v>626</v>
      </c>
      <c r="R31">
        <v>741</v>
      </c>
      <c r="S31">
        <v>860</v>
      </c>
      <c r="T31">
        <v>1003</v>
      </c>
      <c r="U31">
        <v>1119</v>
      </c>
      <c r="V31">
        <v>1266</v>
      </c>
      <c r="W31">
        <v>1405</v>
      </c>
      <c r="X31">
        <f t="shared" si="18"/>
        <v>1560</v>
      </c>
      <c r="Y31">
        <f t="shared" si="19"/>
        <v>1716</v>
      </c>
      <c r="Z31">
        <f t="shared" si="21"/>
        <v>1872</v>
      </c>
      <c r="AA31">
        <v>1.95</v>
      </c>
      <c r="AC31" s="94">
        <v>40</v>
      </c>
      <c r="AD31">
        <f t="shared" si="0"/>
        <v>1038</v>
      </c>
      <c r="AE31">
        <f t="shared" si="1"/>
        <v>1252</v>
      </c>
      <c r="AF31">
        <f t="shared" si="2"/>
        <v>1482</v>
      </c>
      <c r="AG31">
        <f t="shared" si="6"/>
        <v>1720</v>
      </c>
      <c r="AH31">
        <f t="shared" si="8"/>
        <v>2006</v>
      </c>
      <c r="AI31">
        <f t="shared" si="10"/>
        <v>2238</v>
      </c>
      <c r="AJ31">
        <f t="shared" si="12"/>
        <v>2532</v>
      </c>
      <c r="AK31">
        <f t="shared" si="14"/>
        <v>2810</v>
      </c>
      <c r="AL31" s="96">
        <f t="shared" si="16"/>
        <v>3120</v>
      </c>
      <c r="AM31" s="96">
        <f t="shared" si="16"/>
        <v>3432</v>
      </c>
      <c r="AN31" s="96">
        <f t="shared" si="16"/>
        <v>3744</v>
      </c>
      <c r="AO31" s="218">
        <f t="shared" si="22"/>
        <v>3.9</v>
      </c>
      <c r="AQ31" s="94">
        <v>40</v>
      </c>
      <c r="AR31">
        <f t="shared" si="3"/>
        <v>1038</v>
      </c>
      <c r="AS31">
        <f t="shared" si="4"/>
        <v>1252</v>
      </c>
      <c r="AT31">
        <f t="shared" si="5"/>
        <v>1482</v>
      </c>
      <c r="AU31">
        <f t="shared" si="7"/>
        <v>1720</v>
      </c>
      <c r="AV31">
        <f t="shared" si="9"/>
        <v>2006</v>
      </c>
      <c r="AW31">
        <f t="shared" si="11"/>
        <v>2238</v>
      </c>
      <c r="AX31">
        <f t="shared" si="13"/>
        <v>2532</v>
      </c>
      <c r="AY31">
        <f t="shared" si="15"/>
        <v>2810</v>
      </c>
      <c r="AZ31">
        <f t="shared" si="17"/>
        <v>3120</v>
      </c>
      <c r="BA31">
        <f t="shared" si="20"/>
        <v>3432</v>
      </c>
      <c r="BB31">
        <f t="shared" si="23"/>
        <v>3744</v>
      </c>
      <c r="BC31" s="217">
        <f t="shared" si="24"/>
        <v>3.9</v>
      </c>
    </row>
    <row r="32" spans="1:55" ht="16" x14ac:dyDescent="0.2">
      <c r="A32" s="26" t="s">
        <v>19</v>
      </c>
      <c r="B32" s="114">
        <v>1084</v>
      </c>
      <c r="C32" s="66">
        <v>1282</v>
      </c>
      <c r="D32" s="69">
        <v>1552</v>
      </c>
      <c r="E32" s="123">
        <v>1804</v>
      </c>
      <c r="F32" s="66">
        <v>2102</v>
      </c>
      <c r="G32" s="66">
        <v>2344</v>
      </c>
      <c r="H32" s="69">
        <v>2652</v>
      </c>
      <c r="I32" s="74">
        <v>2942</v>
      </c>
      <c r="J32" s="67">
        <v>3276</v>
      </c>
      <c r="K32" s="67">
        <v>3604</v>
      </c>
      <c r="L32" s="69">
        <v>3931</v>
      </c>
      <c r="M32" s="217">
        <v>3.9</v>
      </c>
      <c r="N32" s="94"/>
      <c r="O32" s="94">
        <v>42</v>
      </c>
      <c r="P32">
        <v>542</v>
      </c>
      <c r="Q32">
        <v>641</v>
      </c>
      <c r="R32">
        <v>776</v>
      </c>
      <c r="S32">
        <v>902</v>
      </c>
      <c r="T32">
        <v>1051</v>
      </c>
      <c r="U32">
        <v>1172</v>
      </c>
      <c r="V32">
        <v>1326</v>
      </c>
      <c r="W32">
        <v>1471</v>
      </c>
      <c r="X32">
        <f t="shared" si="18"/>
        <v>1638</v>
      </c>
      <c r="Y32">
        <f t="shared" si="19"/>
        <v>1801.8</v>
      </c>
      <c r="Z32">
        <f t="shared" si="21"/>
        <v>1965.6</v>
      </c>
      <c r="AA32">
        <v>1.95</v>
      </c>
      <c r="AC32" s="94">
        <v>42</v>
      </c>
      <c r="AD32">
        <f t="shared" si="0"/>
        <v>1084</v>
      </c>
      <c r="AE32">
        <f t="shared" si="1"/>
        <v>1282</v>
      </c>
      <c r="AF32">
        <f t="shared" si="2"/>
        <v>1552</v>
      </c>
      <c r="AG32">
        <f t="shared" si="6"/>
        <v>1804</v>
      </c>
      <c r="AH32">
        <f t="shared" si="8"/>
        <v>2102</v>
      </c>
      <c r="AI32">
        <f t="shared" si="10"/>
        <v>2344</v>
      </c>
      <c r="AJ32">
        <f t="shared" si="12"/>
        <v>2652</v>
      </c>
      <c r="AK32">
        <f t="shared" si="14"/>
        <v>2942</v>
      </c>
      <c r="AL32" s="96">
        <f t="shared" si="16"/>
        <v>3276</v>
      </c>
      <c r="AM32" s="96">
        <f t="shared" si="16"/>
        <v>3603.6</v>
      </c>
      <c r="AN32" s="96">
        <f t="shared" si="16"/>
        <v>3931.2</v>
      </c>
      <c r="AO32" s="218">
        <f t="shared" si="22"/>
        <v>3.9</v>
      </c>
      <c r="AQ32" s="94">
        <v>42</v>
      </c>
      <c r="AR32">
        <f t="shared" si="3"/>
        <v>1084</v>
      </c>
      <c r="AS32">
        <f t="shared" si="4"/>
        <v>1282</v>
      </c>
      <c r="AT32">
        <f t="shared" si="5"/>
        <v>1552</v>
      </c>
      <c r="AU32">
        <f t="shared" si="7"/>
        <v>1804</v>
      </c>
      <c r="AV32">
        <f t="shared" si="9"/>
        <v>2102</v>
      </c>
      <c r="AW32">
        <f t="shared" si="11"/>
        <v>2344</v>
      </c>
      <c r="AX32">
        <f t="shared" si="13"/>
        <v>2652</v>
      </c>
      <c r="AY32">
        <f t="shared" si="15"/>
        <v>2942</v>
      </c>
      <c r="AZ32">
        <f t="shared" si="17"/>
        <v>3276</v>
      </c>
      <c r="BA32">
        <f t="shared" si="20"/>
        <v>3604</v>
      </c>
      <c r="BB32">
        <f t="shared" si="23"/>
        <v>3931</v>
      </c>
      <c r="BC32" s="217">
        <f t="shared" si="24"/>
        <v>3.9</v>
      </c>
    </row>
    <row r="33" spans="1:55" ht="16" x14ac:dyDescent="0.2">
      <c r="A33" s="26" t="s">
        <v>20</v>
      </c>
      <c r="B33" s="114">
        <v>1128</v>
      </c>
      <c r="C33" s="66">
        <v>1330</v>
      </c>
      <c r="D33" s="69">
        <v>1614</v>
      </c>
      <c r="E33" s="123">
        <v>1872</v>
      </c>
      <c r="F33" s="66">
        <v>2144</v>
      </c>
      <c r="G33" s="66">
        <v>2438</v>
      </c>
      <c r="H33" s="69">
        <v>2758</v>
      </c>
      <c r="I33" s="74">
        <v>3052</v>
      </c>
      <c r="J33" s="67">
        <v>3397</v>
      </c>
      <c r="K33" s="67">
        <v>3736</v>
      </c>
      <c r="L33" s="69">
        <v>4076</v>
      </c>
      <c r="M33" s="217">
        <v>3.86</v>
      </c>
      <c r="N33" s="94"/>
      <c r="O33" s="94">
        <v>44</v>
      </c>
      <c r="P33">
        <v>564</v>
      </c>
      <c r="Q33">
        <v>665</v>
      </c>
      <c r="R33">
        <v>807</v>
      </c>
      <c r="S33">
        <v>936</v>
      </c>
      <c r="T33">
        <v>1072</v>
      </c>
      <c r="U33">
        <v>1219</v>
      </c>
      <c r="V33">
        <v>1379</v>
      </c>
      <c r="W33">
        <v>1526</v>
      </c>
      <c r="X33">
        <f t="shared" si="18"/>
        <v>1698.3999999999999</v>
      </c>
      <c r="Y33">
        <f t="shared" si="19"/>
        <v>1868.24</v>
      </c>
      <c r="Z33">
        <f t="shared" si="21"/>
        <v>2038.08</v>
      </c>
      <c r="AA33">
        <v>1.93</v>
      </c>
      <c r="AC33" s="94">
        <v>44</v>
      </c>
      <c r="AD33">
        <f t="shared" si="0"/>
        <v>1128</v>
      </c>
      <c r="AE33">
        <f t="shared" si="1"/>
        <v>1330</v>
      </c>
      <c r="AF33">
        <f t="shared" si="2"/>
        <v>1614</v>
      </c>
      <c r="AG33">
        <f t="shared" si="6"/>
        <v>1872</v>
      </c>
      <c r="AH33">
        <f t="shared" si="8"/>
        <v>2144</v>
      </c>
      <c r="AI33">
        <f t="shared" si="10"/>
        <v>2438</v>
      </c>
      <c r="AJ33">
        <f t="shared" si="12"/>
        <v>2758</v>
      </c>
      <c r="AK33">
        <f t="shared" si="14"/>
        <v>3052</v>
      </c>
      <c r="AL33" s="96">
        <f t="shared" si="16"/>
        <v>3396.7999999999997</v>
      </c>
      <c r="AM33" s="96">
        <f t="shared" si="16"/>
        <v>3736.48</v>
      </c>
      <c r="AN33" s="96">
        <f t="shared" si="16"/>
        <v>4076.16</v>
      </c>
      <c r="AO33" s="218">
        <f t="shared" si="22"/>
        <v>3.86</v>
      </c>
      <c r="AQ33" s="94">
        <v>44</v>
      </c>
      <c r="AR33">
        <f t="shared" si="3"/>
        <v>1128</v>
      </c>
      <c r="AS33">
        <f t="shared" si="4"/>
        <v>1330</v>
      </c>
      <c r="AT33">
        <f t="shared" si="5"/>
        <v>1614</v>
      </c>
      <c r="AU33">
        <f t="shared" si="7"/>
        <v>1872</v>
      </c>
      <c r="AV33">
        <f t="shared" si="9"/>
        <v>2144</v>
      </c>
      <c r="AW33">
        <f t="shared" si="11"/>
        <v>2438</v>
      </c>
      <c r="AX33">
        <f t="shared" si="13"/>
        <v>2758</v>
      </c>
      <c r="AY33">
        <f t="shared" si="15"/>
        <v>3052</v>
      </c>
      <c r="AZ33">
        <f t="shared" si="17"/>
        <v>3397</v>
      </c>
      <c r="BA33">
        <f t="shared" si="20"/>
        <v>3736</v>
      </c>
      <c r="BB33">
        <f t="shared" si="23"/>
        <v>4076</v>
      </c>
      <c r="BC33" s="217">
        <f t="shared" si="24"/>
        <v>3.86</v>
      </c>
    </row>
    <row r="34" spans="1:55" ht="16" x14ac:dyDescent="0.2">
      <c r="A34" s="26" t="s">
        <v>21</v>
      </c>
      <c r="B34" s="114">
        <v>1176</v>
      </c>
      <c r="C34" s="66">
        <v>1388</v>
      </c>
      <c r="D34" s="69">
        <v>1682</v>
      </c>
      <c r="E34" s="123">
        <v>1952</v>
      </c>
      <c r="F34" s="66">
        <v>2282</v>
      </c>
      <c r="G34" s="66">
        <v>2552</v>
      </c>
      <c r="H34" s="69">
        <v>2882</v>
      </c>
      <c r="I34" s="74">
        <v>3180</v>
      </c>
      <c r="J34" s="67">
        <v>3533</v>
      </c>
      <c r="K34" s="67">
        <v>3886</v>
      </c>
      <c r="L34" s="69">
        <v>4239</v>
      </c>
      <c r="M34" s="217">
        <v>3.84</v>
      </c>
      <c r="N34" s="94"/>
      <c r="O34" s="94">
        <v>46</v>
      </c>
      <c r="P34">
        <v>588</v>
      </c>
      <c r="Q34">
        <v>694</v>
      </c>
      <c r="R34">
        <v>841</v>
      </c>
      <c r="S34">
        <v>976</v>
      </c>
      <c r="T34">
        <v>1141</v>
      </c>
      <c r="U34">
        <v>1276</v>
      </c>
      <c r="V34">
        <v>1441</v>
      </c>
      <c r="W34">
        <v>1590</v>
      </c>
      <c r="X34">
        <f t="shared" si="18"/>
        <v>1766.3999999999999</v>
      </c>
      <c r="Y34">
        <f t="shared" si="19"/>
        <v>1943.04</v>
      </c>
      <c r="Z34">
        <f t="shared" si="21"/>
        <v>2119.6799999999998</v>
      </c>
      <c r="AA34">
        <v>1.92</v>
      </c>
      <c r="AC34" s="94">
        <v>46</v>
      </c>
      <c r="AD34">
        <f t="shared" si="0"/>
        <v>1176</v>
      </c>
      <c r="AE34">
        <f t="shared" si="1"/>
        <v>1388</v>
      </c>
      <c r="AF34">
        <f t="shared" si="2"/>
        <v>1682</v>
      </c>
      <c r="AG34">
        <f t="shared" si="6"/>
        <v>1952</v>
      </c>
      <c r="AH34">
        <f t="shared" si="8"/>
        <v>2282</v>
      </c>
      <c r="AI34">
        <f t="shared" si="10"/>
        <v>2552</v>
      </c>
      <c r="AJ34">
        <f t="shared" si="12"/>
        <v>2882</v>
      </c>
      <c r="AK34">
        <f t="shared" si="14"/>
        <v>3180</v>
      </c>
      <c r="AL34" s="96">
        <f t="shared" si="16"/>
        <v>3532.7999999999997</v>
      </c>
      <c r="AM34" s="96">
        <f t="shared" si="16"/>
        <v>3886.08</v>
      </c>
      <c r="AN34" s="96">
        <f t="shared" si="16"/>
        <v>4239.3599999999997</v>
      </c>
      <c r="AO34" s="218">
        <f t="shared" si="22"/>
        <v>3.84</v>
      </c>
      <c r="AQ34" s="94">
        <v>46</v>
      </c>
      <c r="AR34">
        <f t="shared" si="3"/>
        <v>1176</v>
      </c>
      <c r="AS34">
        <f t="shared" si="4"/>
        <v>1388</v>
      </c>
      <c r="AT34">
        <f t="shared" si="5"/>
        <v>1682</v>
      </c>
      <c r="AU34">
        <f t="shared" si="7"/>
        <v>1952</v>
      </c>
      <c r="AV34">
        <f t="shared" si="9"/>
        <v>2282</v>
      </c>
      <c r="AW34">
        <f t="shared" si="11"/>
        <v>2552</v>
      </c>
      <c r="AX34">
        <f t="shared" si="13"/>
        <v>2882</v>
      </c>
      <c r="AY34">
        <f t="shared" si="15"/>
        <v>3180</v>
      </c>
      <c r="AZ34">
        <f t="shared" si="17"/>
        <v>3533</v>
      </c>
      <c r="BA34">
        <f t="shared" si="20"/>
        <v>3886</v>
      </c>
      <c r="BB34">
        <f t="shared" si="23"/>
        <v>4239</v>
      </c>
      <c r="BC34" s="217">
        <f t="shared" si="24"/>
        <v>3.84</v>
      </c>
    </row>
    <row r="35" spans="1:55" ht="17" thickBot="1" x14ac:dyDescent="0.25">
      <c r="A35" s="27" t="s">
        <v>22</v>
      </c>
      <c r="B35" s="115">
        <v>1224</v>
      </c>
      <c r="C35" s="70">
        <v>1448</v>
      </c>
      <c r="D35" s="72">
        <v>1752</v>
      </c>
      <c r="E35" s="121">
        <v>2036</v>
      </c>
      <c r="F35" s="70">
        <v>2378</v>
      </c>
      <c r="G35" s="70">
        <v>2666</v>
      </c>
      <c r="H35" s="72">
        <v>3008</v>
      </c>
      <c r="I35" s="75">
        <v>3310</v>
      </c>
      <c r="J35" s="71">
        <v>3686</v>
      </c>
      <c r="K35" s="71">
        <v>4055</v>
      </c>
      <c r="L35" s="72">
        <v>4424</v>
      </c>
      <c r="M35" s="217">
        <v>3.84</v>
      </c>
      <c r="N35" s="94"/>
      <c r="O35" s="94">
        <v>48</v>
      </c>
      <c r="P35">
        <v>612</v>
      </c>
      <c r="Q35">
        <v>724</v>
      </c>
      <c r="R35">
        <v>876</v>
      </c>
      <c r="S35">
        <v>1018</v>
      </c>
      <c r="T35">
        <v>1189</v>
      </c>
      <c r="U35">
        <v>1333</v>
      </c>
      <c r="V35">
        <v>1504</v>
      </c>
      <c r="W35">
        <v>1655</v>
      </c>
      <c r="X35">
        <f t="shared" si="18"/>
        <v>1843.1999999999998</v>
      </c>
      <c r="Y35">
        <f t="shared" si="19"/>
        <v>2027.52</v>
      </c>
      <c r="Z35">
        <f t="shared" si="21"/>
        <v>2211.84</v>
      </c>
      <c r="AA35">
        <v>1.92</v>
      </c>
      <c r="AC35" s="94">
        <v>48</v>
      </c>
      <c r="AD35">
        <f t="shared" si="0"/>
        <v>1224</v>
      </c>
      <c r="AE35">
        <f t="shared" si="1"/>
        <v>1448</v>
      </c>
      <c r="AF35">
        <f t="shared" si="2"/>
        <v>1752</v>
      </c>
      <c r="AG35">
        <f t="shared" si="6"/>
        <v>2036</v>
      </c>
      <c r="AH35">
        <f t="shared" si="8"/>
        <v>2378</v>
      </c>
      <c r="AI35">
        <f t="shared" si="10"/>
        <v>2666</v>
      </c>
      <c r="AJ35">
        <f t="shared" si="12"/>
        <v>3008</v>
      </c>
      <c r="AK35">
        <f t="shared" si="14"/>
        <v>3310</v>
      </c>
      <c r="AL35" s="96">
        <f t="shared" si="16"/>
        <v>3686.3999999999996</v>
      </c>
      <c r="AM35" s="96">
        <f t="shared" si="16"/>
        <v>4055.04</v>
      </c>
      <c r="AN35" s="96">
        <f t="shared" si="16"/>
        <v>4423.68</v>
      </c>
      <c r="AO35" s="218">
        <f t="shared" si="22"/>
        <v>3.8400000000000003</v>
      </c>
      <c r="AQ35" s="94">
        <v>48</v>
      </c>
      <c r="AR35">
        <f t="shared" si="3"/>
        <v>1224</v>
      </c>
      <c r="AS35">
        <f t="shared" si="4"/>
        <v>1448</v>
      </c>
      <c r="AT35">
        <f t="shared" si="5"/>
        <v>1752</v>
      </c>
      <c r="AU35">
        <f t="shared" si="7"/>
        <v>2036</v>
      </c>
      <c r="AV35">
        <f t="shared" si="9"/>
        <v>2378</v>
      </c>
      <c r="AW35">
        <f t="shared" si="11"/>
        <v>2666</v>
      </c>
      <c r="AX35">
        <f t="shared" si="13"/>
        <v>3008</v>
      </c>
      <c r="AY35">
        <f t="shared" si="15"/>
        <v>3310</v>
      </c>
      <c r="AZ35">
        <f t="shared" si="17"/>
        <v>3686</v>
      </c>
      <c r="BA35">
        <f t="shared" si="20"/>
        <v>4055</v>
      </c>
      <c r="BB35">
        <f t="shared" si="23"/>
        <v>4424</v>
      </c>
      <c r="BC35" s="217">
        <f t="shared" si="24"/>
        <v>3.84</v>
      </c>
    </row>
    <row r="36" spans="1:55" ht="16.5" customHeight="1" x14ac:dyDescent="0.15">
      <c r="B36" s="94">
        <v>6.38</v>
      </c>
      <c r="C36" s="94">
        <v>5.03</v>
      </c>
      <c r="D36" s="94">
        <v>4.5599999999999996</v>
      </c>
      <c r="E36" s="94">
        <v>4.24</v>
      </c>
      <c r="F36" s="94">
        <v>4.13</v>
      </c>
      <c r="G36" s="12">
        <v>3.97</v>
      </c>
      <c r="H36" s="94">
        <v>3.92</v>
      </c>
      <c r="I36" s="94">
        <v>3.83</v>
      </c>
      <c r="J36" s="94">
        <v>3.84</v>
      </c>
      <c r="K36" s="94">
        <v>3.84</v>
      </c>
      <c r="L36" s="94">
        <v>3.84</v>
      </c>
      <c r="AD36">
        <f>AD35/(AD13*$AC$35)</f>
        <v>6.375</v>
      </c>
      <c r="AE36">
        <f t="shared" ref="AE36:AN36" si="25">AE35/(AE13*$AC$35)</f>
        <v>5.0277777777777777</v>
      </c>
      <c r="AF36">
        <f t="shared" si="25"/>
        <v>4.5625</v>
      </c>
      <c r="AG36">
        <f t="shared" si="25"/>
        <v>4.2416666666666663</v>
      </c>
      <c r="AH36">
        <f t="shared" si="25"/>
        <v>4.1284722222222223</v>
      </c>
      <c r="AI36">
        <f t="shared" si="25"/>
        <v>3.9672619047619047</v>
      </c>
      <c r="AJ36">
        <f t="shared" si="25"/>
        <v>3.9166666666666665</v>
      </c>
      <c r="AK36">
        <f t="shared" si="25"/>
        <v>3.8310185185185186</v>
      </c>
      <c r="AL36">
        <f t="shared" si="25"/>
        <v>3.8399999999999994</v>
      </c>
      <c r="AM36">
        <f t="shared" si="25"/>
        <v>3.84</v>
      </c>
      <c r="AN36">
        <f t="shared" si="25"/>
        <v>3.8400000000000003</v>
      </c>
      <c r="AR36">
        <f>ROUND(AD36,2)</f>
        <v>6.38</v>
      </c>
      <c r="AS36">
        <f t="shared" ref="AS36:BB36" si="26">ROUND(AE36,2)</f>
        <v>5.03</v>
      </c>
      <c r="AT36">
        <f t="shared" si="26"/>
        <v>4.5599999999999996</v>
      </c>
      <c r="AU36">
        <f t="shared" si="26"/>
        <v>4.24</v>
      </c>
      <c r="AV36">
        <f t="shared" si="26"/>
        <v>4.13</v>
      </c>
      <c r="AW36">
        <f t="shared" si="26"/>
        <v>3.97</v>
      </c>
      <c r="AX36">
        <f t="shared" si="26"/>
        <v>3.92</v>
      </c>
      <c r="AY36">
        <f t="shared" si="26"/>
        <v>3.83</v>
      </c>
      <c r="AZ36">
        <f t="shared" si="26"/>
        <v>3.84</v>
      </c>
      <c r="BA36">
        <f t="shared" si="26"/>
        <v>3.84</v>
      </c>
      <c r="BB36">
        <f t="shared" si="26"/>
        <v>3.84</v>
      </c>
    </row>
    <row r="37" spans="1:55" x14ac:dyDescent="0.15">
      <c r="B37" s="94"/>
      <c r="C37" s="94"/>
      <c r="D37" s="94"/>
      <c r="E37" s="94"/>
      <c r="F37" s="94"/>
      <c r="G37" s="12"/>
      <c r="H37" s="94"/>
      <c r="I37" s="94"/>
      <c r="J37" s="94"/>
      <c r="K37" s="94"/>
      <c r="L37" s="94"/>
      <c r="AL37"/>
      <c r="AM37"/>
      <c r="AN37"/>
      <c r="AZ37"/>
      <c r="BA37"/>
      <c r="BB37"/>
    </row>
    <row r="38" spans="1:55" x14ac:dyDescent="0.15">
      <c r="A38" s="8" t="s">
        <v>23</v>
      </c>
      <c r="B38" t="s">
        <v>24</v>
      </c>
    </row>
    <row r="39" spans="1:55" x14ac:dyDescent="0.15">
      <c r="A39" s="7"/>
      <c r="B39" s="7" t="s">
        <v>25</v>
      </c>
    </row>
    <row r="40" spans="1:55" x14ac:dyDescent="0.15">
      <c r="B40" s="91" t="s">
        <v>123</v>
      </c>
    </row>
    <row r="41" spans="1:55" x14ac:dyDescent="0.15">
      <c r="B41" s="91" t="s">
        <v>124</v>
      </c>
    </row>
  </sheetData>
  <mergeCells count="4">
    <mergeCell ref="C6:D6"/>
    <mergeCell ref="F6:G6"/>
    <mergeCell ref="C7:D7"/>
    <mergeCell ref="F7:G7"/>
  </mergeCells>
  <pageMargins left="1.148031496062992" right="0.35433070866141736" top="0.39370078740157483" bottom="0" header="0.51181102362204722" footer="0.51181102362204722"/>
  <pageSetup scale="92" orientation="portrait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85E37-5663-9D4E-848F-240084C29F0B}">
  <dimension ref="A1:AJ36"/>
  <sheetViews>
    <sheetView workbookViewId="0">
      <selection activeCell="M33" sqref="M33"/>
    </sheetView>
  </sheetViews>
  <sheetFormatPr baseColWidth="10" defaultRowHeight="13" x14ac:dyDescent="0.15"/>
  <cols>
    <col min="1" max="1" width="9.33203125" customWidth="1"/>
    <col min="2" max="11" width="8.1640625" customWidth="1"/>
    <col min="12" max="13" width="8.83203125" customWidth="1"/>
    <col min="14" max="14" width="4.6640625" bestFit="1" customWidth="1"/>
    <col min="15" max="20" width="4" bestFit="1" customWidth="1"/>
    <col min="21" max="24" width="5" bestFit="1" customWidth="1"/>
    <col min="25" max="25" width="8.83203125" customWidth="1"/>
    <col min="26" max="26" width="4.6640625" bestFit="1" customWidth="1"/>
    <col min="27" max="36" width="5" bestFit="1" customWidth="1"/>
    <col min="37" max="256" width="8.83203125" customWidth="1"/>
  </cols>
  <sheetData>
    <row r="1" spans="1:36" ht="114" customHeight="1" x14ac:dyDescent="0.15"/>
    <row r="2" spans="1:36" ht="18" x14ac:dyDescent="0.2">
      <c r="A2" s="2" t="s">
        <v>126</v>
      </c>
      <c r="K2" s="9" t="s">
        <v>85</v>
      </c>
    </row>
    <row r="3" spans="1:36" ht="18" x14ac:dyDescent="0.2">
      <c r="A3" s="2"/>
      <c r="K3" s="9"/>
    </row>
    <row r="4" spans="1:36" ht="82.5" customHeight="1" x14ac:dyDescent="0.2">
      <c r="A4" s="2"/>
      <c r="K4" s="9"/>
    </row>
    <row r="5" spans="1:36" ht="18.75" customHeight="1" x14ac:dyDescent="0.2">
      <c r="A5" s="2"/>
      <c r="C5" s="580" t="s">
        <v>84</v>
      </c>
      <c r="D5" s="580"/>
      <c r="G5" s="571" t="s">
        <v>83</v>
      </c>
      <c r="H5" s="571"/>
      <c r="K5" s="9"/>
    </row>
    <row r="6" spans="1:36" ht="14" thickBot="1" x14ac:dyDescent="0.2"/>
    <row r="7" spans="1:36" ht="17" thickBot="1" x14ac:dyDescent="0.25">
      <c r="A7" s="29" t="s">
        <v>0</v>
      </c>
      <c r="B7" s="30" t="s">
        <v>1</v>
      </c>
      <c r="C7" s="31" t="s">
        <v>2</v>
      </c>
      <c r="D7" s="31" t="s">
        <v>3</v>
      </c>
      <c r="E7" s="31" t="s">
        <v>4</v>
      </c>
      <c r="F7" s="31" t="s">
        <v>5</v>
      </c>
      <c r="G7" s="31" t="s">
        <v>6</v>
      </c>
      <c r="H7" s="31" t="s">
        <v>7</v>
      </c>
      <c r="I7" s="31" t="s">
        <v>8</v>
      </c>
      <c r="J7" s="31" t="s">
        <v>9</v>
      </c>
      <c r="K7" s="32" t="s">
        <v>10</v>
      </c>
      <c r="N7" t="s">
        <v>0</v>
      </c>
      <c r="O7" t="s">
        <v>1</v>
      </c>
      <c r="P7" t="s">
        <v>2</v>
      </c>
      <c r="Q7" t="s">
        <v>3</v>
      </c>
      <c r="R7" t="s">
        <v>4</v>
      </c>
      <c r="S7" t="s">
        <v>5</v>
      </c>
      <c r="T7" t="s">
        <v>6</v>
      </c>
      <c r="U7" t="s">
        <v>7</v>
      </c>
      <c r="V7" t="s">
        <v>8</v>
      </c>
      <c r="W7" t="s">
        <v>9</v>
      </c>
      <c r="X7" t="s">
        <v>10</v>
      </c>
      <c r="Z7" t="s">
        <v>0</v>
      </c>
      <c r="AA7" t="s">
        <v>1</v>
      </c>
      <c r="AB7" t="s">
        <v>2</v>
      </c>
      <c r="AC7" t="s">
        <v>3</v>
      </c>
      <c r="AD7" t="s">
        <v>4</v>
      </c>
      <c r="AE7" t="s">
        <v>5</v>
      </c>
      <c r="AF7" t="s">
        <v>6</v>
      </c>
      <c r="AG7" t="s">
        <v>7</v>
      </c>
      <c r="AH7" t="s">
        <v>8</v>
      </c>
      <c r="AI7" t="s">
        <v>9</v>
      </c>
      <c r="AJ7" t="s">
        <v>10</v>
      </c>
    </row>
    <row r="8" spans="1:36" ht="16" x14ac:dyDescent="0.2">
      <c r="A8" s="28" t="s">
        <v>1</v>
      </c>
      <c r="B8" s="25">
        <v>276</v>
      </c>
      <c r="C8" s="12"/>
      <c r="D8" s="6"/>
      <c r="E8" s="6"/>
      <c r="F8" s="6"/>
      <c r="G8" s="6"/>
      <c r="H8" s="6"/>
      <c r="I8" s="6"/>
      <c r="J8" s="6"/>
      <c r="K8" s="19"/>
      <c r="N8" t="s">
        <v>1</v>
      </c>
      <c r="O8">
        <v>138</v>
      </c>
      <c r="Z8" t="s">
        <v>1</v>
      </c>
      <c r="AA8">
        <f>O8*2</f>
        <v>276</v>
      </c>
    </row>
    <row r="9" spans="1:36" ht="16" x14ac:dyDescent="0.2">
      <c r="A9" s="26" t="s">
        <v>2</v>
      </c>
      <c r="B9" s="23">
        <v>318</v>
      </c>
      <c r="C9" s="4">
        <v>338</v>
      </c>
      <c r="D9" s="5"/>
      <c r="E9" s="6"/>
      <c r="F9" s="6"/>
      <c r="G9" s="6"/>
      <c r="H9" s="6"/>
      <c r="I9" s="6"/>
      <c r="J9" s="6"/>
      <c r="K9" s="19"/>
      <c r="N9" t="s">
        <v>2</v>
      </c>
      <c r="O9">
        <v>159</v>
      </c>
      <c r="P9">
        <v>169</v>
      </c>
      <c r="Z9" t="s">
        <v>2</v>
      </c>
      <c r="AA9">
        <f t="shared" ref="AA9:AA29" si="0">O9*2</f>
        <v>318</v>
      </c>
      <c r="AB9">
        <f t="shared" ref="AB9:AJ23" si="1">P9*2</f>
        <v>338</v>
      </c>
    </row>
    <row r="10" spans="1:36" ht="16" x14ac:dyDescent="0.2">
      <c r="A10" s="26" t="s">
        <v>3</v>
      </c>
      <c r="B10" s="23">
        <v>350</v>
      </c>
      <c r="C10" s="4">
        <v>398</v>
      </c>
      <c r="D10" s="4">
        <v>412</v>
      </c>
      <c r="E10" s="5"/>
      <c r="F10" s="6"/>
      <c r="G10" s="6"/>
      <c r="H10" s="6"/>
      <c r="I10" s="6"/>
      <c r="J10" s="6"/>
      <c r="K10" s="19"/>
      <c r="N10" t="s">
        <v>3</v>
      </c>
      <c r="O10">
        <v>175</v>
      </c>
      <c r="P10">
        <v>199</v>
      </c>
      <c r="Q10">
        <v>206</v>
      </c>
      <c r="Z10" t="s">
        <v>3</v>
      </c>
      <c r="AA10">
        <f t="shared" si="0"/>
        <v>350</v>
      </c>
      <c r="AB10">
        <f t="shared" si="1"/>
        <v>398</v>
      </c>
      <c r="AC10">
        <f t="shared" si="1"/>
        <v>412</v>
      </c>
    </row>
    <row r="11" spans="1:36" ht="16" x14ac:dyDescent="0.2">
      <c r="A11" s="26" t="s">
        <v>4</v>
      </c>
      <c r="B11" s="23">
        <v>388</v>
      </c>
      <c r="C11" s="4">
        <v>438</v>
      </c>
      <c r="D11" s="3">
        <v>466</v>
      </c>
      <c r="E11" s="4">
        <v>500</v>
      </c>
      <c r="F11" s="5"/>
      <c r="G11" s="6"/>
      <c r="H11" s="6"/>
      <c r="I11" s="6"/>
      <c r="J11" s="6"/>
      <c r="K11" s="19"/>
      <c r="N11" t="s">
        <v>4</v>
      </c>
      <c r="O11">
        <v>194</v>
      </c>
      <c r="P11">
        <v>219</v>
      </c>
      <c r="Q11">
        <v>233</v>
      </c>
      <c r="R11">
        <v>250</v>
      </c>
      <c r="Z11" t="s">
        <v>4</v>
      </c>
      <c r="AA11">
        <f t="shared" si="0"/>
        <v>388</v>
      </c>
      <c r="AB11">
        <f t="shared" si="1"/>
        <v>438</v>
      </c>
      <c r="AC11">
        <f t="shared" si="1"/>
        <v>466</v>
      </c>
      <c r="AD11">
        <f t="shared" si="1"/>
        <v>500</v>
      </c>
    </row>
    <row r="12" spans="1:36" ht="16" x14ac:dyDescent="0.2">
      <c r="A12" s="26" t="s">
        <v>5</v>
      </c>
      <c r="B12" s="23">
        <v>436</v>
      </c>
      <c r="C12" s="4">
        <v>492</v>
      </c>
      <c r="D12" s="3">
        <v>522</v>
      </c>
      <c r="E12" s="3">
        <v>560</v>
      </c>
      <c r="F12" s="4">
        <v>642</v>
      </c>
      <c r="G12" s="6"/>
      <c r="H12" s="6"/>
      <c r="I12" s="6"/>
      <c r="J12" s="6"/>
      <c r="K12" s="19"/>
      <c r="N12" t="s">
        <v>5</v>
      </c>
      <c r="O12">
        <v>218</v>
      </c>
      <c r="P12">
        <v>246</v>
      </c>
      <c r="Q12">
        <v>261</v>
      </c>
      <c r="R12">
        <v>280</v>
      </c>
      <c r="S12">
        <v>321</v>
      </c>
      <c r="Z12" t="s">
        <v>5</v>
      </c>
      <c r="AA12">
        <f t="shared" si="0"/>
        <v>436</v>
      </c>
      <c r="AB12">
        <f t="shared" si="1"/>
        <v>492</v>
      </c>
      <c r="AC12">
        <f t="shared" si="1"/>
        <v>522</v>
      </c>
      <c r="AD12">
        <f t="shared" si="1"/>
        <v>560</v>
      </c>
      <c r="AE12">
        <f t="shared" si="1"/>
        <v>642</v>
      </c>
    </row>
    <row r="13" spans="1:36" ht="16" x14ac:dyDescent="0.2">
      <c r="A13" s="26" t="s">
        <v>6</v>
      </c>
      <c r="B13" s="23">
        <v>480</v>
      </c>
      <c r="C13" s="4">
        <v>518</v>
      </c>
      <c r="D13" s="3">
        <v>576</v>
      </c>
      <c r="E13" s="3">
        <v>618</v>
      </c>
      <c r="F13" s="4">
        <v>708</v>
      </c>
      <c r="G13" s="3">
        <v>806</v>
      </c>
      <c r="H13" s="5"/>
      <c r="I13" s="6"/>
      <c r="J13" s="6"/>
      <c r="K13" s="19"/>
      <c r="N13" t="s">
        <v>6</v>
      </c>
      <c r="O13">
        <v>240</v>
      </c>
      <c r="P13">
        <v>259</v>
      </c>
      <c r="Q13">
        <v>288</v>
      </c>
      <c r="R13">
        <v>309</v>
      </c>
      <c r="S13">
        <v>354</v>
      </c>
      <c r="T13">
        <v>403</v>
      </c>
      <c r="Z13" t="s">
        <v>6</v>
      </c>
      <c r="AA13">
        <f t="shared" si="0"/>
        <v>480</v>
      </c>
      <c r="AB13">
        <f t="shared" si="1"/>
        <v>518</v>
      </c>
      <c r="AC13">
        <f t="shared" si="1"/>
        <v>576</v>
      </c>
      <c r="AD13">
        <f t="shared" si="1"/>
        <v>618</v>
      </c>
      <c r="AE13">
        <f t="shared" si="1"/>
        <v>708</v>
      </c>
      <c r="AF13">
        <f t="shared" si="1"/>
        <v>806</v>
      </c>
    </row>
    <row r="14" spans="1:36" ht="16" x14ac:dyDescent="0.2">
      <c r="A14" s="26" t="s">
        <v>7</v>
      </c>
      <c r="B14" s="23">
        <v>524</v>
      </c>
      <c r="C14" s="4">
        <v>568</v>
      </c>
      <c r="D14" s="3">
        <v>632</v>
      </c>
      <c r="E14" s="3">
        <v>682</v>
      </c>
      <c r="F14" s="3">
        <v>778</v>
      </c>
      <c r="G14" s="3">
        <v>882</v>
      </c>
      <c r="H14" s="4">
        <v>998</v>
      </c>
      <c r="I14" s="5"/>
      <c r="J14" s="6"/>
      <c r="K14" s="19"/>
      <c r="N14" t="s">
        <v>7</v>
      </c>
      <c r="O14">
        <v>262</v>
      </c>
      <c r="P14">
        <v>284</v>
      </c>
      <c r="Q14">
        <v>316</v>
      </c>
      <c r="R14">
        <v>341</v>
      </c>
      <c r="S14">
        <v>389</v>
      </c>
      <c r="T14">
        <v>441</v>
      </c>
      <c r="U14">
        <v>499</v>
      </c>
      <c r="Z14" t="s">
        <v>7</v>
      </c>
      <c r="AA14">
        <f t="shared" si="0"/>
        <v>524</v>
      </c>
      <c r="AB14">
        <f t="shared" si="1"/>
        <v>568</v>
      </c>
      <c r="AC14">
        <f t="shared" si="1"/>
        <v>632</v>
      </c>
      <c r="AD14">
        <f t="shared" si="1"/>
        <v>682</v>
      </c>
      <c r="AE14">
        <f t="shared" si="1"/>
        <v>778</v>
      </c>
      <c r="AF14">
        <f t="shared" si="1"/>
        <v>882</v>
      </c>
      <c r="AG14">
        <f t="shared" si="1"/>
        <v>998</v>
      </c>
    </row>
    <row r="15" spans="1:36" ht="16" x14ac:dyDescent="0.2">
      <c r="A15" s="26" t="s">
        <v>8</v>
      </c>
      <c r="B15" s="23">
        <v>572</v>
      </c>
      <c r="C15" s="4">
        <v>616</v>
      </c>
      <c r="D15" s="3">
        <v>686</v>
      </c>
      <c r="E15" s="3">
        <v>724</v>
      </c>
      <c r="F15" s="3">
        <v>848</v>
      </c>
      <c r="G15" s="3">
        <v>958</v>
      </c>
      <c r="H15" s="3">
        <v>1080</v>
      </c>
      <c r="I15" s="4">
        <v>1242</v>
      </c>
      <c r="J15" s="5"/>
      <c r="K15" s="19"/>
      <c r="N15" t="s">
        <v>8</v>
      </c>
      <c r="O15">
        <v>286</v>
      </c>
      <c r="P15">
        <v>308</v>
      </c>
      <c r="Q15">
        <v>343</v>
      </c>
      <c r="R15">
        <v>362</v>
      </c>
      <c r="S15">
        <v>424</v>
      </c>
      <c r="T15">
        <v>479</v>
      </c>
      <c r="U15">
        <v>540</v>
      </c>
      <c r="V15">
        <v>621</v>
      </c>
      <c r="Z15" t="s">
        <v>8</v>
      </c>
      <c r="AA15">
        <f t="shared" si="0"/>
        <v>572</v>
      </c>
      <c r="AB15">
        <f t="shared" si="1"/>
        <v>616</v>
      </c>
      <c r="AC15">
        <f t="shared" si="1"/>
        <v>686</v>
      </c>
      <c r="AD15">
        <f t="shared" si="1"/>
        <v>724</v>
      </c>
      <c r="AE15">
        <f t="shared" si="1"/>
        <v>848</v>
      </c>
      <c r="AF15">
        <f t="shared" si="1"/>
        <v>958</v>
      </c>
      <c r="AG15">
        <f t="shared" si="1"/>
        <v>1080</v>
      </c>
      <c r="AH15">
        <f t="shared" si="1"/>
        <v>1242</v>
      </c>
    </row>
    <row r="16" spans="1:36" ht="16" x14ac:dyDescent="0.2">
      <c r="A16" s="26" t="s">
        <v>9</v>
      </c>
      <c r="B16" s="23">
        <v>588</v>
      </c>
      <c r="C16" s="4">
        <v>694</v>
      </c>
      <c r="D16" s="3">
        <v>722</v>
      </c>
      <c r="E16" s="3">
        <v>782</v>
      </c>
      <c r="F16" s="3">
        <v>894</v>
      </c>
      <c r="G16" s="3">
        <v>1016</v>
      </c>
      <c r="H16" s="3">
        <v>1148</v>
      </c>
      <c r="I16" s="3">
        <v>1348</v>
      </c>
      <c r="J16" s="4">
        <v>1460</v>
      </c>
      <c r="K16" s="19"/>
      <c r="N16" t="s">
        <v>9</v>
      </c>
      <c r="O16">
        <v>294</v>
      </c>
      <c r="P16">
        <v>347</v>
      </c>
      <c r="Q16">
        <v>361</v>
      </c>
      <c r="R16">
        <v>391</v>
      </c>
      <c r="S16">
        <v>447</v>
      </c>
      <c r="T16">
        <v>508</v>
      </c>
      <c r="U16">
        <v>574</v>
      </c>
      <c r="V16">
        <v>674</v>
      </c>
      <c r="W16">
        <v>730</v>
      </c>
      <c r="Z16" t="s">
        <v>9</v>
      </c>
      <c r="AA16">
        <f t="shared" si="0"/>
        <v>588</v>
      </c>
      <c r="AB16">
        <f t="shared" si="1"/>
        <v>694</v>
      </c>
      <c r="AC16">
        <f t="shared" si="1"/>
        <v>722</v>
      </c>
      <c r="AD16">
        <f t="shared" si="1"/>
        <v>782</v>
      </c>
      <c r="AE16">
        <f t="shared" si="1"/>
        <v>894</v>
      </c>
      <c r="AF16">
        <f t="shared" si="1"/>
        <v>1016</v>
      </c>
      <c r="AG16">
        <f t="shared" si="1"/>
        <v>1148</v>
      </c>
      <c r="AH16">
        <f t="shared" si="1"/>
        <v>1348</v>
      </c>
      <c r="AI16">
        <f t="shared" si="1"/>
        <v>1460</v>
      </c>
    </row>
    <row r="17" spans="1:36" ht="16" x14ac:dyDescent="0.2">
      <c r="A17" s="26" t="s">
        <v>10</v>
      </c>
      <c r="B17" s="23">
        <v>630</v>
      </c>
      <c r="C17" s="4">
        <v>704</v>
      </c>
      <c r="D17" s="3">
        <v>770</v>
      </c>
      <c r="E17" s="3">
        <v>836</v>
      </c>
      <c r="F17" s="3">
        <v>958</v>
      </c>
      <c r="G17" s="3">
        <v>1086</v>
      </c>
      <c r="H17" s="3">
        <v>1230</v>
      </c>
      <c r="I17" s="3">
        <v>1382</v>
      </c>
      <c r="J17" s="4">
        <v>1522</v>
      </c>
      <c r="K17" s="22">
        <v>1626</v>
      </c>
      <c r="N17" t="s">
        <v>10</v>
      </c>
      <c r="O17">
        <v>315</v>
      </c>
      <c r="P17">
        <v>352</v>
      </c>
      <c r="Q17">
        <v>385</v>
      </c>
      <c r="R17">
        <v>418</v>
      </c>
      <c r="S17">
        <v>479</v>
      </c>
      <c r="T17">
        <v>543</v>
      </c>
      <c r="U17">
        <v>615</v>
      </c>
      <c r="V17">
        <v>691</v>
      </c>
      <c r="W17">
        <v>761</v>
      </c>
      <c r="X17">
        <v>813</v>
      </c>
      <c r="Z17" t="s">
        <v>10</v>
      </c>
      <c r="AA17">
        <f t="shared" si="0"/>
        <v>630</v>
      </c>
      <c r="AB17">
        <f t="shared" si="1"/>
        <v>704</v>
      </c>
      <c r="AC17">
        <f t="shared" si="1"/>
        <v>770</v>
      </c>
      <c r="AD17">
        <f t="shared" si="1"/>
        <v>836</v>
      </c>
      <c r="AE17">
        <f t="shared" si="1"/>
        <v>958</v>
      </c>
      <c r="AF17">
        <f t="shared" si="1"/>
        <v>1086</v>
      </c>
      <c r="AG17">
        <f t="shared" si="1"/>
        <v>1230</v>
      </c>
      <c r="AH17">
        <f t="shared" si="1"/>
        <v>1382</v>
      </c>
      <c r="AI17">
        <f t="shared" si="1"/>
        <v>1522</v>
      </c>
      <c r="AJ17">
        <f t="shared" si="1"/>
        <v>1626</v>
      </c>
    </row>
    <row r="18" spans="1:36" ht="16" x14ac:dyDescent="0.2">
      <c r="A18" s="26" t="s">
        <v>11</v>
      </c>
      <c r="B18" s="23">
        <v>670</v>
      </c>
      <c r="C18" s="4">
        <v>742</v>
      </c>
      <c r="D18" s="3">
        <v>820</v>
      </c>
      <c r="E18" s="3">
        <v>896</v>
      </c>
      <c r="F18" s="3">
        <v>1022</v>
      </c>
      <c r="G18" s="3">
        <v>1158</v>
      </c>
      <c r="H18" s="3">
        <v>1312</v>
      </c>
      <c r="I18" s="3">
        <v>1474</v>
      </c>
      <c r="J18" s="4">
        <v>1604</v>
      </c>
      <c r="K18" s="22">
        <v>1728</v>
      </c>
      <c r="N18" t="s">
        <v>11</v>
      </c>
      <c r="O18">
        <v>335</v>
      </c>
      <c r="P18">
        <v>371</v>
      </c>
      <c r="Q18">
        <v>410</v>
      </c>
      <c r="R18">
        <v>448</v>
      </c>
      <c r="S18">
        <v>511</v>
      </c>
      <c r="T18">
        <v>579</v>
      </c>
      <c r="U18">
        <v>656</v>
      </c>
      <c r="V18">
        <v>737</v>
      </c>
      <c r="W18">
        <v>802</v>
      </c>
      <c r="X18">
        <v>864</v>
      </c>
      <c r="Z18" t="s">
        <v>11</v>
      </c>
      <c r="AA18">
        <f t="shared" si="0"/>
        <v>670</v>
      </c>
      <c r="AB18">
        <f t="shared" si="1"/>
        <v>742</v>
      </c>
      <c r="AC18">
        <f t="shared" si="1"/>
        <v>820</v>
      </c>
      <c r="AD18">
        <f t="shared" si="1"/>
        <v>896</v>
      </c>
      <c r="AE18">
        <f t="shared" si="1"/>
        <v>1022</v>
      </c>
      <c r="AF18">
        <f t="shared" si="1"/>
        <v>1158</v>
      </c>
      <c r="AG18">
        <f t="shared" si="1"/>
        <v>1312</v>
      </c>
      <c r="AH18">
        <f t="shared" si="1"/>
        <v>1474</v>
      </c>
      <c r="AI18">
        <f t="shared" si="1"/>
        <v>1604</v>
      </c>
      <c r="AJ18">
        <f t="shared" si="1"/>
        <v>1728</v>
      </c>
    </row>
    <row r="19" spans="1:36" ht="16" x14ac:dyDescent="0.2">
      <c r="A19" s="26" t="s">
        <v>12</v>
      </c>
      <c r="B19" s="23">
        <v>710</v>
      </c>
      <c r="C19" s="4">
        <v>786</v>
      </c>
      <c r="D19" s="3">
        <v>872</v>
      </c>
      <c r="E19" s="3">
        <v>950</v>
      </c>
      <c r="F19" s="3">
        <v>1084</v>
      </c>
      <c r="G19" s="3">
        <v>1230</v>
      </c>
      <c r="H19" s="3">
        <v>1392</v>
      </c>
      <c r="I19" s="3">
        <v>1564</v>
      </c>
      <c r="J19" s="4">
        <v>1674</v>
      </c>
      <c r="K19" s="22">
        <v>1830</v>
      </c>
      <c r="N19" t="s">
        <v>12</v>
      </c>
      <c r="O19">
        <v>355</v>
      </c>
      <c r="P19">
        <v>393</v>
      </c>
      <c r="Q19">
        <v>436</v>
      </c>
      <c r="R19">
        <v>475</v>
      </c>
      <c r="S19">
        <v>542</v>
      </c>
      <c r="T19">
        <v>615</v>
      </c>
      <c r="U19">
        <v>696</v>
      </c>
      <c r="V19">
        <v>782</v>
      </c>
      <c r="W19">
        <v>837</v>
      </c>
      <c r="X19">
        <v>915</v>
      </c>
      <c r="Z19" t="s">
        <v>12</v>
      </c>
      <c r="AA19">
        <f t="shared" si="0"/>
        <v>710</v>
      </c>
      <c r="AB19">
        <f t="shared" si="1"/>
        <v>786</v>
      </c>
      <c r="AC19">
        <f t="shared" si="1"/>
        <v>872</v>
      </c>
      <c r="AD19">
        <f t="shared" si="1"/>
        <v>950</v>
      </c>
      <c r="AE19">
        <f t="shared" si="1"/>
        <v>1084</v>
      </c>
      <c r="AF19">
        <f t="shared" si="1"/>
        <v>1230</v>
      </c>
      <c r="AG19">
        <f t="shared" si="1"/>
        <v>1392</v>
      </c>
      <c r="AH19">
        <f t="shared" si="1"/>
        <v>1564</v>
      </c>
      <c r="AI19">
        <f t="shared" si="1"/>
        <v>1674</v>
      </c>
      <c r="AJ19">
        <f t="shared" si="1"/>
        <v>1830</v>
      </c>
    </row>
    <row r="20" spans="1:36" ht="16" x14ac:dyDescent="0.2">
      <c r="A20" s="26" t="s">
        <v>13</v>
      </c>
      <c r="B20" s="23">
        <v>754</v>
      </c>
      <c r="C20" s="4">
        <v>832</v>
      </c>
      <c r="D20" s="3">
        <v>924</v>
      </c>
      <c r="E20" s="3">
        <v>1006</v>
      </c>
      <c r="F20" s="3">
        <v>1148</v>
      </c>
      <c r="G20" s="3">
        <v>1302</v>
      </c>
      <c r="H20" s="3">
        <v>1476</v>
      </c>
      <c r="I20" s="3">
        <v>1656</v>
      </c>
      <c r="J20" s="4">
        <v>1766</v>
      </c>
      <c r="K20" s="22">
        <v>1934</v>
      </c>
      <c r="N20" t="s">
        <v>13</v>
      </c>
      <c r="O20">
        <v>377</v>
      </c>
      <c r="P20">
        <v>416</v>
      </c>
      <c r="Q20">
        <v>462</v>
      </c>
      <c r="R20">
        <v>503</v>
      </c>
      <c r="S20">
        <v>574</v>
      </c>
      <c r="T20">
        <v>651</v>
      </c>
      <c r="U20">
        <v>738</v>
      </c>
      <c r="V20">
        <v>828</v>
      </c>
      <c r="W20">
        <v>883</v>
      </c>
      <c r="X20">
        <v>967</v>
      </c>
      <c r="Z20" t="s">
        <v>13</v>
      </c>
      <c r="AA20">
        <f t="shared" si="0"/>
        <v>754</v>
      </c>
      <c r="AB20">
        <f t="shared" si="1"/>
        <v>832</v>
      </c>
      <c r="AC20">
        <f t="shared" si="1"/>
        <v>924</v>
      </c>
      <c r="AD20">
        <f t="shared" si="1"/>
        <v>1006</v>
      </c>
      <c r="AE20">
        <f t="shared" si="1"/>
        <v>1148</v>
      </c>
      <c r="AF20">
        <f t="shared" si="1"/>
        <v>1302</v>
      </c>
      <c r="AG20">
        <f t="shared" si="1"/>
        <v>1476</v>
      </c>
      <c r="AH20">
        <f t="shared" si="1"/>
        <v>1656</v>
      </c>
      <c r="AI20">
        <f t="shared" si="1"/>
        <v>1766</v>
      </c>
      <c r="AJ20">
        <f t="shared" si="1"/>
        <v>1934</v>
      </c>
    </row>
    <row r="21" spans="1:36" ht="16" x14ac:dyDescent="0.2">
      <c r="A21" s="26" t="s">
        <v>14</v>
      </c>
      <c r="B21" s="23">
        <v>796</v>
      </c>
      <c r="C21" s="4">
        <v>880</v>
      </c>
      <c r="D21" s="3">
        <v>974</v>
      </c>
      <c r="E21" s="3">
        <v>1058</v>
      </c>
      <c r="F21" s="3">
        <v>1210</v>
      </c>
      <c r="G21" s="3">
        <v>1374</v>
      </c>
      <c r="H21" s="3">
        <v>1556</v>
      </c>
      <c r="I21" s="3">
        <v>1746</v>
      </c>
      <c r="J21" s="4">
        <v>1866</v>
      </c>
      <c r="K21" s="22">
        <v>2036</v>
      </c>
      <c r="N21" t="s">
        <v>14</v>
      </c>
      <c r="O21">
        <v>398</v>
      </c>
      <c r="P21">
        <v>440</v>
      </c>
      <c r="Q21">
        <v>487</v>
      </c>
      <c r="R21">
        <v>529</v>
      </c>
      <c r="S21">
        <v>605</v>
      </c>
      <c r="T21">
        <v>687</v>
      </c>
      <c r="U21">
        <v>778</v>
      </c>
      <c r="V21">
        <v>873</v>
      </c>
      <c r="W21">
        <v>933</v>
      </c>
      <c r="X21">
        <v>1018</v>
      </c>
      <c r="Z21" t="s">
        <v>14</v>
      </c>
      <c r="AA21">
        <f t="shared" si="0"/>
        <v>796</v>
      </c>
      <c r="AB21">
        <f t="shared" si="1"/>
        <v>880</v>
      </c>
      <c r="AC21">
        <f t="shared" si="1"/>
        <v>974</v>
      </c>
      <c r="AD21">
        <f t="shared" si="1"/>
        <v>1058</v>
      </c>
      <c r="AE21">
        <f t="shared" si="1"/>
        <v>1210</v>
      </c>
      <c r="AF21">
        <f t="shared" si="1"/>
        <v>1374</v>
      </c>
      <c r="AG21">
        <f t="shared" si="1"/>
        <v>1556</v>
      </c>
      <c r="AH21">
        <f t="shared" si="1"/>
        <v>1746</v>
      </c>
      <c r="AI21">
        <f t="shared" si="1"/>
        <v>1866</v>
      </c>
      <c r="AJ21">
        <f t="shared" si="1"/>
        <v>2036</v>
      </c>
    </row>
    <row r="22" spans="1:36" ht="16" x14ac:dyDescent="0.2">
      <c r="A22" s="26" t="s">
        <v>15</v>
      </c>
      <c r="B22" s="23">
        <v>840</v>
      </c>
      <c r="C22" s="4">
        <v>916</v>
      </c>
      <c r="D22" s="3">
        <v>1026</v>
      </c>
      <c r="E22" s="3">
        <v>1116</v>
      </c>
      <c r="F22" s="3">
        <v>1276</v>
      </c>
      <c r="G22" s="3">
        <v>1450</v>
      </c>
      <c r="H22" s="3">
        <v>1638</v>
      </c>
      <c r="I22" s="3">
        <v>1838</v>
      </c>
      <c r="J22" s="4">
        <v>1960</v>
      </c>
      <c r="K22" s="22">
        <v>2136</v>
      </c>
      <c r="N22" t="s">
        <v>15</v>
      </c>
      <c r="O22">
        <v>420</v>
      </c>
      <c r="P22">
        <v>458</v>
      </c>
      <c r="Q22">
        <v>513</v>
      </c>
      <c r="R22">
        <v>558</v>
      </c>
      <c r="S22">
        <v>638</v>
      </c>
      <c r="T22">
        <v>725</v>
      </c>
      <c r="U22">
        <v>819</v>
      </c>
      <c r="V22">
        <v>919</v>
      </c>
      <c r="W22">
        <v>980</v>
      </c>
      <c r="X22">
        <v>1068</v>
      </c>
      <c r="Z22" t="s">
        <v>15</v>
      </c>
      <c r="AA22">
        <f t="shared" si="0"/>
        <v>840</v>
      </c>
      <c r="AB22">
        <f t="shared" si="1"/>
        <v>916</v>
      </c>
      <c r="AC22">
        <f t="shared" si="1"/>
        <v>1026</v>
      </c>
      <c r="AD22">
        <f t="shared" si="1"/>
        <v>1116</v>
      </c>
      <c r="AE22">
        <f t="shared" si="1"/>
        <v>1276</v>
      </c>
      <c r="AF22">
        <f t="shared" si="1"/>
        <v>1450</v>
      </c>
      <c r="AG22">
        <f t="shared" si="1"/>
        <v>1638</v>
      </c>
      <c r="AH22">
        <f t="shared" si="1"/>
        <v>1838</v>
      </c>
      <c r="AI22">
        <f t="shared" si="1"/>
        <v>1960</v>
      </c>
      <c r="AJ22">
        <f t="shared" si="1"/>
        <v>2136</v>
      </c>
    </row>
    <row r="23" spans="1:36" ht="16" x14ac:dyDescent="0.2">
      <c r="A23" s="26" t="s">
        <v>16</v>
      </c>
      <c r="B23" s="23">
        <v>880</v>
      </c>
      <c r="C23" s="4">
        <v>962</v>
      </c>
      <c r="D23" s="3">
        <v>1076</v>
      </c>
      <c r="E23" s="3">
        <v>1188</v>
      </c>
      <c r="F23" s="3">
        <v>1340</v>
      </c>
      <c r="G23" s="3">
        <v>1520</v>
      </c>
      <c r="H23" s="3">
        <v>1718</v>
      </c>
      <c r="I23" s="3">
        <v>1926</v>
      </c>
      <c r="J23" s="4">
        <v>2052</v>
      </c>
      <c r="K23" s="22">
        <v>2264</v>
      </c>
      <c r="N23" t="s">
        <v>16</v>
      </c>
      <c r="O23">
        <v>440</v>
      </c>
      <c r="P23">
        <v>481</v>
      </c>
      <c r="Q23">
        <v>538</v>
      </c>
      <c r="R23">
        <v>594</v>
      </c>
      <c r="S23">
        <v>670</v>
      </c>
      <c r="T23">
        <v>760</v>
      </c>
      <c r="U23">
        <v>859</v>
      </c>
      <c r="V23">
        <v>963</v>
      </c>
      <c r="W23">
        <v>1026</v>
      </c>
      <c r="X23">
        <v>1132</v>
      </c>
      <c r="Z23" t="s">
        <v>16</v>
      </c>
      <c r="AA23">
        <f t="shared" si="0"/>
        <v>880</v>
      </c>
      <c r="AB23">
        <f t="shared" si="1"/>
        <v>962</v>
      </c>
      <c r="AC23">
        <f t="shared" si="1"/>
        <v>1076</v>
      </c>
      <c r="AD23">
        <f t="shared" si="1"/>
        <v>1188</v>
      </c>
      <c r="AE23">
        <f t="shared" si="1"/>
        <v>1340</v>
      </c>
      <c r="AF23">
        <f t="shared" si="1"/>
        <v>1520</v>
      </c>
      <c r="AG23">
        <f t="shared" si="1"/>
        <v>1718</v>
      </c>
      <c r="AH23">
        <f t="shared" si="1"/>
        <v>1926</v>
      </c>
      <c r="AI23">
        <f t="shared" si="1"/>
        <v>2052</v>
      </c>
      <c r="AJ23">
        <f t="shared" si="1"/>
        <v>2264</v>
      </c>
    </row>
    <row r="24" spans="1:36" ht="16" x14ac:dyDescent="0.2">
      <c r="A24" s="26" t="s">
        <v>17</v>
      </c>
      <c r="B24" s="23">
        <v>920</v>
      </c>
      <c r="C24" s="4">
        <v>1006</v>
      </c>
      <c r="D24" s="3">
        <v>1124</v>
      </c>
      <c r="E24" s="3">
        <v>1242</v>
      </c>
      <c r="F24" s="3">
        <v>1402</v>
      </c>
      <c r="G24" s="3">
        <v>1592</v>
      </c>
      <c r="H24" s="3">
        <v>1794</v>
      </c>
      <c r="I24" s="3">
        <v>2008</v>
      </c>
      <c r="J24" s="4">
        <v>2144</v>
      </c>
      <c r="K24" s="22">
        <v>2372</v>
      </c>
      <c r="N24" t="s">
        <v>17</v>
      </c>
      <c r="O24">
        <v>460</v>
      </c>
      <c r="P24">
        <v>503</v>
      </c>
      <c r="Q24">
        <v>562</v>
      </c>
      <c r="R24">
        <v>621</v>
      </c>
      <c r="S24">
        <v>701</v>
      </c>
      <c r="T24">
        <v>796</v>
      </c>
      <c r="U24">
        <v>897</v>
      </c>
      <c r="V24">
        <v>1004</v>
      </c>
      <c r="W24">
        <v>1072</v>
      </c>
      <c r="X24">
        <v>1186</v>
      </c>
      <c r="Z24" t="s">
        <v>17</v>
      </c>
      <c r="AA24">
        <f t="shared" si="0"/>
        <v>920</v>
      </c>
      <c r="AB24">
        <f t="shared" ref="AB24:AB29" si="2">P24*2</f>
        <v>1006</v>
      </c>
      <c r="AC24">
        <f t="shared" ref="AC24:AC29" si="3">Q24*2</f>
        <v>1124</v>
      </c>
      <c r="AD24">
        <f t="shared" ref="AD24:AD29" si="4">R24*2</f>
        <v>1242</v>
      </c>
      <c r="AE24">
        <f t="shared" ref="AE24:AE29" si="5">S24*2</f>
        <v>1402</v>
      </c>
      <c r="AF24">
        <f t="shared" ref="AF24:AF29" si="6">T24*2</f>
        <v>1592</v>
      </c>
      <c r="AG24">
        <f t="shared" ref="AG24:AG29" si="7">U24*2</f>
        <v>1794</v>
      </c>
      <c r="AH24">
        <f t="shared" ref="AH24:AH29" si="8">V24*2</f>
        <v>2008</v>
      </c>
      <c r="AI24">
        <f t="shared" ref="AI24:AI29" si="9">W24*2</f>
        <v>2144</v>
      </c>
      <c r="AJ24">
        <f t="shared" ref="AJ24:AJ29" si="10">X24*2</f>
        <v>2372</v>
      </c>
    </row>
    <row r="25" spans="1:36" ht="16" x14ac:dyDescent="0.2">
      <c r="A25" s="26" t="s">
        <v>18</v>
      </c>
      <c r="B25" s="23">
        <v>942</v>
      </c>
      <c r="C25" s="4">
        <v>1060</v>
      </c>
      <c r="D25" s="3">
        <v>1168</v>
      </c>
      <c r="E25" s="3">
        <v>1320</v>
      </c>
      <c r="F25" s="3">
        <v>1478</v>
      </c>
      <c r="G25" s="3">
        <v>1672</v>
      </c>
      <c r="H25" s="3">
        <v>1852</v>
      </c>
      <c r="I25" s="3">
        <v>2060</v>
      </c>
      <c r="J25" s="4">
        <v>2258</v>
      </c>
      <c r="K25" s="22">
        <v>2496</v>
      </c>
      <c r="N25" t="s">
        <v>18</v>
      </c>
      <c r="O25">
        <v>471</v>
      </c>
      <c r="P25">
        <v>530</v>
      </c>
      <c r="Q25">
        <v>584</v>
      </c>
      <c r="R25">
        <v>660</v>
      </c>
      <c r="S25">
        <v>739</v>
      </c>
      <c r="T25">
        <v>836</v>
      </c>
      <c r="U25">
        <v>926</v>
      </c>
      <c r="V25">
        <v>1030</v>
      </c>
      <c r="W25">
        <v>1129</v>
      </c>
      <c r="X25">
        <v>1248</v>
      </c>
      <c r="Z25" t="s">
        <v>18</v>
      </c>
      <c r="AA25">
        <f t="shared" si="0"/>
        <v>942</v>
      </c>
      <c r="AB25">
        <f t="shared" si="2"/>
        <v>1060</v>
      </c>
      <c r="AC25">
        <f t="shared" si="3"/>
        <v>1168</v>
      </c>
      <c r="AD25">
        <f t="shared" si="4"/>
        <v>1320</v>
      </c>
      <c r="AE25">
        <f t="shared" si="5"/>
        <v>1478</v>
      </c>
      <c r="AF25">
        <f t="shared" si="6"/>
        <v>1672</v>
      </c>
      <c r="AG25">
        <f t="shared" si="7"/>
        <v>1852</v>
      </c>
      <c r="AH25">
        <f t="shared" si="8"/>
        <v>2060</v>
      </c>
      <c r="AI25">
        <f t="shared" si="9"/>
        <v>2258</v>
      </c>
      <c r="AJ25">
        <f t="shared" si="10"/>
        <v>2496</v>
      </c>
    </row>
    <row r="26" spans="1:36" ht="16" x14ac:dyDescent="0.2">
      <c r="A26" s="26" t="s">
        <v>19</v>
      </c>
      <c r="B26" s="23">
        <v>980</v>
      </c>
      <c r="C26" s="4">
        <v>1106</v>
      </c>
      <c r="D26" s="3">
        <v>1218</v>
      </c>
      <c r="E26" s="3">
        <v>1374</v>
      </c>
      <c r="F26" s="3">
        <v>1538</v>
      </c>
      <c r="G26" s="3">
        <v>1742</v>
      </c>
      <c r="H26" s="3">
        <v>1928</v>
      </c>
      <c r="I26" s="3">
        <v>2146</v>
      </c>
      <c r="J26" s="4">
        <v>2356</v>
      </c>
      <c r="K26" s="22">
        <v>2620</v>
      </c>
      <c r="N26" t="s">
        <v>19</v>
      </c>
      <c r="O26">
        <v>490</v>
      </c>
      <c r="P26">
        <v>553</v>
      </c>
      <c r="Q26">
        <v>609</v>
      </c>
      <c r="R26">
        <v>687</v>
      </c>
      <c r="S26">
        <v>769</v>
      </c>
      <c r="T26">
        <v>871</v>
      </c>
      <c r="U26">
        <v>964</v>
      </c>
      <c r="V26">
        <v>1073</v>
      </c>
      <c r="W26">
        <v>1178</v>
      </c>
      <c r="X26">
        <v>1310</v>
      </c>
      <c r="Z26" t="s">
        <v>19</v>
      </c>
      <c r="AA26">
        <f t="shared" si="0"/>
        <v>980</v>
      </c>
      <c r="AB26">
        <f t="shared" si="2"/>
        <v>1106</v>
      </c>
      <c r="AC26">
        <f t="shared" si="3"/>
        <v>1218</v>
      </c>
      <c r="AD26">
        <f t="shared" si="4"/>
        <v>1374</v>
      </c>
      <c r="AE26">
        <f t="shared" si="5"/>
        <v>1538</v>
      </c>
      <c r="AF26">
        <f t="shared" si="6"/>
        <v>1742</v>
      </c>
      <c r="AG26">
        <f t="shared" si="7"/>
        <v>1928</v>
      </c>
      <c r="AH26">
        <f t="shared" si="8"/>
        <v>2146</v>
      </c>
      <c r="AI26">
        <f t="shared" si="9"/>
        <v>2356</v>
      </c>
      <c r="AJ26">
        <f t="shared" si="10"/>
        <v>2620</v>
      </c>
    </row>
    <row r="27" spans="1:36" ht="16" x14ac:dyDescent="0.2">
      <c r="A27" s="26" t="s">
        <v>20</v>
      </c>
      <c r="B27" s="23">
        <v>1022</v>
      </c>
      <c r="C27" s="4">
        <v>1152</v>
      </c>
      <c r="D27" s="3">
        <v>1268</v>
      </c>
      <c r="E27" s="3">
        <v>1430</v>
      </c>
      <c r="F27" s="3">
        <v>1602</v>
      </c>
      <c r="G27" s="3">
        <v>1812</v>
      </c>
      <c r="H27" s="3">
        <v>2008</v>
      </c>
      <c r="I27" s="3">
        <v>2230</v>
      </c>
      <c r="J27" s="4">
        <v>2446</v>
      </c>
      <c r="K27" s="22">
        <v>2730</v>
      </c>
      <c r="N27" t="s">
        <v>20</v>
      </c>
      <c r="O27">
        <v>511</v>
      </c>
      <c r="P27">
        <v>576</v>
      </c>
      <c r="Q27">
        <v>634</v>
      </c>
      <c r="R27">
        <v>715</v>
      </c>
      <c r="S27">
        <v>801</v>
      </c>
      <c r="T27">
        <v>906</v>
      </c>
      <c r="U27">
        <v>1004</v>
      </c>
      <c r="V27">
        <v>1115</v>
      </c>
      <c r="W27">
        <v>1223</v>
      </c>
      <c r="X27">
        <v>1365</v>
      </c>
      <c r="Z27" t="s">
        <v>20</v>
      </c>
      <c r="AA27">
        <f t="shared" si="0"/>
        <v>1022</v>
      </c>
      <c r="AB27">
        <f t="shared" si="2"/>
        <v>1152</v>
      </c>
      <c r="AC27">
        <f t="shared" si="3"/>
        <v>1268</v>
      </c>
      <c r="AD27">
        <f t="shared" si="4"/>
        <v>1430</v>
      </c>
      <c r="AE27">
        <f t="shared" si="5"/>
        <v>1602</v>
      </c>
      <c r="AF27">
        <f t="shared" si="6"/>
        <v>1812</v>
      </c>
      <c r="AG27">
        <f t="shared" si="7"/>
        <v>2008</v>
      </c>
      <c r="AH27">
        <f t="shared" si="8"/>
        <v>2230</v>
      </c>
      <c r="AI27">
        <f t="shared" si="9"/>
        <v>2446</v>
      </c>
      <c r="AJ27">
        <f t="shared" si="10"/>
        <v>2730</v>
      </c>
    </row>
    <row r="28" spans="1:36" ht="16" x14ac:dyDescent="0.2">
      <c r="A28" s="26" t="s">
        <v>21</v>
      </c>
      <c r="B28" s="23">
        <v>1058</v>
      </c>
      <c r="C28" s="4">
        <v>1196</v>
      </c>
      <c r="D28" s="3">
        <v>1318</v>
      </c>
      <c r="E28" s="3">
        <v>1486</v>
      </c>
      <c r="F28" s="3">
        <v>1662</v>
      </c>
      <c r="G28" s="3">
        <v>1882</v>
      </c>
      <c r="H28" s="3">
        <v>2084</v>
      </c>
      <c r="I28" s="3">
        <v>2316</v>
      </c>
      <c r="J28" s="4">
        <v>2536</v>
      </c>
      <c r="K28" s="22">
        <v>2828</v>
      </c>
      <c r="N28" t="s">
        <v>21</v>
      </c>
      <c r="O28">
        <v>529</v>
      </c>
      <c r="P28">
        <v>598</v>
      </c>
      <c r="Q28">
        <v>659</v>
      </c>
      <c r="R28">
        <v>743</v>
      </c>
      <c r="S28">
        <v>831</v>
      </c>
      <c r="T28">
        <v>941</v>
      </c>
      <c r="U28">
        <v>1042</v>
      </c>
      <c r="V28">
        <v>1158</v>
      </c>
      <c r="W28">
        <v>1268</v>
      </c>
      <c r="X28">
        <v>1414</v>
      </c>
      <c r="Z28" t="s">
        <v>21</v>
      </c>
      <c r="AA28">
        <f t="shared" si="0"/>
        <v>1058</v>
      </c>
      <c r="AB28">
        <f t="shared" si="2"/>
        <v>1196</v>
      </c>
      <c r="AC28">
        <f t="shared" si="3"/>
        <v>1318</v>
      </c>
      <c r="AD28">
        <f t="shared" si="4"/>
        <v>1486</v>
      </c>
      <c r="AE28">
        <f t="shared" si="5"/>
        <v>1662</v>
      </c>
      <c r="AF28">
        <f t="shared" si="6"/>
        <v>1882</v>
      </c>
      <c r="AG28">
        <f t="shared" si="7"/>
        <v>2084</v>
      </c>
      <c r="AH28">
        <f t="shared" si="8"/>
        <v>2316</v>
      </c>
      <c r="AI28">
        <f t="shared" si="9"/>
        <v>2536</v>
      </c>
      <c r="AJ28">
        <f t="shared" si="10"/>
        <v>2828</v>
      </c>
    </row>
    <row r="29" spans="1:36" ht="17" thickBot="1" x14ac:dyDescent="0.25">
      <c r="A29" s="27" t="s">
        <v>22</v>
      </c>
      <c r="B29" s="24">
        <v>1100</v>
      </c>
      <c r="C29" s="18">
        <v>1242</v>
      </c>
      <c r="D29" s="17">
        <v>1368</v>
      </c>
      <c r="E29" s="17">
        <v>1540</v>
      </c>
      <c r="F29" s="17">
        <v>1744</v>
      </c>
      <c r="G29" s="17">
        <v>1952</v>
      </c>
      <c r="H29" s="17">
        <v>2194</v>
      </c>
      <c r="I29" s="17">
        <v>2438</v>
      </c>
      <c r="J29" s="18">
        <v>2682</v>
      </c>
      <c r="K29" s="21">
        <v>2932</v>
      </c>
      <c r="N29" t="s">
        <v>22</v>
      </c>
      <c r="O29">
        <v>550</v>
      </c>
      <c r="P29">
        <v>621</v>
      </c>
      <c r="Q29">
        <v>684</v>
      </c>
      <c r="R29">
        <v>770</v>
      </c>
      <c r="S29">
        <v>872</v>
      </c>
      <c r="T29">
        <v>976</v>
      </c>
      <c r="U29">
        <v>1097</v>
      </c>
      <c r="V29">
        <v>1219</v>
      </c>
      <c r="W29">
        <v>1341</v>
      </c>
      <c r="X29">
        <v>1466</v>
      </c>
      <c r="Z29" t="s">
        <v>22</v>
      </c>
      <c r="AA29">
        <f t="shared" si="0"/>
        <v>1100</v>
      </c>
      <c r="AB29">
        <f t="shared" si="2"/>
        <v>1242</v>
      </c>
      <c r="AC29">
        <f t="shared" si="3"/>
        <v>1368</v>
      </c>
      <c r="AD29">
        <f t="shared" si="4"/>
        <v>1540</v>
      </c>
      <c r="AE29">
        <f t="shared" si="5"/>
        <v>1744</v>
      </c>
      <c r="AF29">
        <f t="shared" si="6"/>
        <v>1952</v>
      </c>
      <c r="AG29">
        <f t="shared" si="7"/>
        <v>2194</v>
      </c>
      <c r="AH29">
        <f t="shared" si="8"/>
        <v>2438</v>
      </c>
      <c r="AI29">
        <f t="shared" si="9"/>
        <v>2682</v>
      </c>
      <c r="AJ29">
        <f t="shared" si="10"/>
        <v>2932</v>
      </c>
    </row>
    <row r="30" spans="1:36" x14ac:dyDescent="0.15">
      <c r="F30" s="1"/>
    </row>
    <row r="31" spans="1:36" x14ac:dyDescent="0.15">
      <c r="A31" s="8" t="s">
        <v>23</v>
      </c>
      <c r="B31" t="s">
        <v>24</v>
      </c>
    </row>
    <row r="32" spans="1:36" x14ac:dyDescent="0.15">
      <c r="A32" s="7"/>
      <c r="B32" s="7" t="s">
        <v>25</v>
      </c>
    </row>
    <row r="33" spans="2:2" x14ac:dyDescent="0.15">
      <c r="B33" s="91" t="s">
        <v>127</v>
      </c>
    </row>
    <row r="34" spans="2:2" x14ac:dyDescent="0.15">
      <c r="B34" s="91" t="s">
        <v>128</v>
      </c>
    </row>
    <row r="35" spans="2:2" x14ac:dyDescent="0.15">
      <c r="B35" s="91" t="s">
        <v>129</v>
      </c>
    </row>
    <row r="36" spans="2:2" x14ac:dyDescent="0.15">
      <c r="B36" s="91" t="s">
        <v>124</v>
      </c>
    </row>
  </sheetData>
  <mergeCells count="2">
    <mergeCell ref="C5:D5"/>
    <mergeCell ref="G5:H5"/>
  </mergeCells>
  <pageMargins left="0.74803149606299213" right="0.35433070866141736" top="0.39370078740157483" bottom="0.98425196850393704" header="0.51181102362204722" footer="0.51181102362204722"/>
  <pageSetup paperSize="9" orientation="portrait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3FE8-2C1B-8D46-A0ED-E4CABEE96A11}">
  <dimension ref="B2:K31"/>
  <sheetViews>
    <sheetView showGridLines="0" zoomScale="130" zoomScaleNormal="130" workbookViewId="0">
      <selection activeCell="D26" sqref="D26"/>
    </sheetView>
  </sheetViews>
  <sheetFormatPr baseColWidth="10" defaultRowHeight="13" x14ac:dyDescent="0.15"/>
  <cols>
    <col min="1" max="1" width="8.83203125" customWidth="1"/>
    <col min="2" max="2" width="7.83203125" style="94" customWidth="1"/>
    <col min="3" max="3" width="4" style="94" customWidth="1"/>
    <col min="4" max="4" width="7.83203125" style="94" customWidth="1"/>
    <col min="5" max="5" width="3.1640625" style="94" customWidth="1"/>
    <col min="6" max="6" width="4.5" customWidth="1"/>
    <col min="7" max="7" width="16.1640625" style="481" customWidth="1"/>
    <col min="8" max="8" width="9" style="481" customWidth="1"/>
    <col min="9" max="256" width="8.83203125" customWidth="1"/>
  </cols>
  <sheetData>
    <row r="2" spans="2:11" x14ac:dyDescent="0.15">
      <c r="B2" s="478" t="s">
        <v>405</v>
      </c>
      <c r="G2" s="482" t="s">
        <v>403</v>
      </c>
    </row>
    <row r="3" spans="2:11" x14ac:dyDescent="0.15">
      <c r="B3" s="3" t="s">
        <v>38</v>
      </c>
      <c r="C3" s="3" t="s">
        <v>230</v>
      </c>
      <c r="D3" s="3">
        <v>1</v>
      </c>
      <c r="E3" s="3" t="s">
        <v>401</v>
      </c>
      <c r="F3" s="483" t="s">
        <v>402</v>
      </c>
      <c r="G3" s="484">
        <f>D3*3.281*J3*1.45</f>
        <v>642.25575000000003</v>
      </c>
      <c r="J3">
        <v>135</v>
      </c>
    </row>
    <row r="4" spans="2:11" x14ac:dyDescent="0.15">
      <c r="B4" s="3" t="s">
        <v>39</v>
      </c>
      <c r="C4" s="3" t="s">
        <v>230</v>
      </c>
      <c r="D4" s="3">
        <v>1</v>
      </c>
      <c r="E4" s="3" t="s">
        <v>401</v>
      </c>
      <c r="F4" s="483" t="s">
        <v>402</v>
      </c>
      <c r="G4" s="484">
        <f t="shared" ref="G4:G9" si="0">D4*3.281*J4*1.45</f>
        <v>951.49</v>
      </c>
      <c r="J4">
        <v>200</v>
      </c>
    </row>
    <row r="5" spans="2:11" x14ac:dyDescent="0.15">
      <c r="B5" s="3" t="s">
        <v>40</v>
      </c>
      <c r="C5" s="3" t="s">
        <v>230</v>
      </c>
      <c r="D5" s="3">
        <v>1</v>
      </c>
      <c r="E5" s="3" t="s">
        <v>401</v>
      </c>
      <c r="F5" s="483" t="s">
        <v>402</v>
      </c>
      <c r="G5" s="484">
        <f t="shared" si="0"/>
        <v>1284.5115000000001</v>
      </c>
      <c r="J5">
        <v>270</v>
      </c>
    </row>
    <row r="6" spans="2:11" x14ac:dyDescent="0.15">
      <c r="B6" s="3" t="s">
        <v>41</v>
      </c>
      <c r="C6" s="3" t="s">
        <v>230</v>
      </c>
      <c r="D6" s="3">
        <v>1</v>
      </c>
      <c r="E6" s="3" t="s">
        <v>401</v>
      </c>
      <c r="F6" s="483" t="s">
        <v>402</v>
      </c>
      <c r="G6" s="484">
        <f t="shared" si="0"/>
        <v>1617.5329999999999</v>
      </c>
      <c r="J6">
        <v>340</v>
      </c>
    </row>
    <row r="7" spans="2:11" x14ac:dyDescent="0.15">
      <c r="B7" s="3" t="s">
        <v>42</v>
      </c>
      <c r="C7" s="3" t="s">
        <v>230</v>
      </c>
      <c r="D7" s="3">
        <v>1</v>
      </c>
      <c r="E7" s="3" t="s">
        <v>401</v>
      </c>
      <c r="F7" s="483" t="s">
        <v>402</v>
      </c>
      <c r="G7" s="484">
        <f t="shared" si="0"/>
        <v>1950.5545</v>
      </c>
      <c r="J7">
        <v>410</v>
      </c>
    </row>
    <row r="8" spans="2:11" x14ac:dyDescent="0.15">
      <c r="B8" s="3" t="s">
        <v>43</v>
      </c>
      <c r="C8" s="3" t="s">
        <v>230</v>
      </c>
      <c r="D8" s="3">
        <v>1</v>
      </c>
      <c r="E8" s="3" t="s">
        <v>401</v>
      </c>
      <c r="F8" s="483" t="s">
        <v>402</v>
      </c>
      <c r="G8" s="484">
        <f t="shared" si="0"/>
        <v>2283.576</v>
      </c>
      <c r="J8">
        <v>480</v>
      </c>
    </row>
    <row r="9" spans="2:11" x14ac:dyDescent="0.15">
      <c r="B9" s="3" t="s">
        <v>44</v>
      </c>
      <c r="C9" s="3" t="s">
        <v>230</v>
      </c>
      <c r="D9" s="3">
        <v>1</v>
      </c>
      <c r="E9" s="3" t="s">
        <v>401</v>
      </c>
      <c r="F9" s="483" t="s">
        <v>402</v>
      </c>
      <c r="G9" s="484">
        <f t="shared" si="0"/>
        <v>2949.6190000000001</v>
      </c>
      <c r="J9">
        <v>620</v>
      </c>
    </row>
    <row r="11" spans="2:11" x14ac:dyDescent="0.15">
      <c r="B11" s="478" t="s">
        <v>406</v>
      </c>
    </row>
    <row r="12" spans="2:11" x14ac:dyDescent="0.15">
      <c r="B12" s="66">
        <v>6</v>
      </c>
      <c r="C12" s="66" t="s">
        <v>230</v>
      </c>
      <c r="D12" s="3">
        <v>6</v>
      </c>
      <c r="E12" s="66" t="s">
        <v>404</v>
      </c>
      <c r="F12" s="483" t="s">
        <v>402</v>
      </c>
      <c r="G12" s="484">
        <f t="shared" ref="G12:G17" si="1">K12*1.45</f>
        <v>464</v>
      </c>
      <c r="K12">
        <v>320</v>
      </c>
    </row>
    <row r="13" spans="2:11" x14ac:dyDescent="0.15">
      <c r="B13" s="3">
        <v>8</v>
      </c>
      <c r="C13" s="66" t="s">
        <v>230</v>
      </c>
      <c r="D13" s="3">
        <v>8</v>
      </c>
      <c r="E13" s="66" t="s">
        <v>404</v>
      </c>
      <c r="F13" s="483" t="s">
        <v>402</v>
      </c>
      <c r="G13" s="484">
        <f t="shared" si="1"/>
        <v>574.19999999999993</v>
      </c>
      <c r="K13">
        <v>396</v>
      </c>
    </row>
    <row r="14" spans="2:11" x14ac:dyDescent="0.15">
      <c r="B14" s="3">
        <v>10</v>
      </c>
      <c r="C14" s="66" t="s">
        <v>230</v>
      </c>
      <c r="D14" s="3">
        <v>10</v>
      </c>
      <c r="E14" s="66" t="s">
        <v>404</v>
      </c>
      <c r="F14" s="483" t="s">
        <v>402</v>
      </c>
      <c r="G14" s="484">
        <f t="shared" si="1"/>
        <v>698.9</v>
      </c>
      <c r="K14">
        <v>482</v>
      </c>
    </row>
    <row r="15" spans="2:11" x14ac:dyDescent="0.15">
      <c r="B15" s="3">
        <v>12</v>
      </c>
      <c r="C15" s="66" t="s">
        <v>230</v>
      </c>
      <c r="D15" s="3">
        <v>12</v>
      </c>
      <c r="E15" s="66" t="s">
        <v>404</v>
      </c>
      <c r="F15" s="483" t="s">
        <v>402</v>
      </c>
      <c r="G15" s="484">
        <f t="shared" si="1"/>
        <v>877.25</v>
      </c>
      <c r="K15">
        <v>605</v>
      </c>
    </row>
    <row r="16" spans="2:11" x14ac:dyDescent="0.15">
      <c r="B16" s="3">
        <v>14</v>
      </c>
      <c r="C16" s="66" t="s">
        <v>230</v>
      </c>
      <c r="D16" s="3">
        <v>14</v>
      </c>
      <c r="E16" s="66" t="s">
        <v>404</v>
      </c>
      <c r="F16" s="483" t="s">
        <v>402</v>
      </c>
      <c r="G16" s="484">
        <f t="shared" si="1"/>
        <v>1115.05</v>
      </c>
      <c r="K16">
        <v>769</v>
      </c>
    </row>
    <row r="17" spans="2:11" x14ac:dyDescent="0.15">
      <c r="B17" s="3">
        <v>16</v>
      </c>
      <c r="C17" s="66" t="s">
        <v>230</v>
      </c>
      <c r="D17" s="3">
        <v>16</v>
      </c>
      <c r="E17" s="66" t="s">
        <v>404</v>
      </c>
      <c r="F17" s="483" t="s">
        <v>402</v>
      </c>
      <c r="G17" s="484">
        <f t="shared" si="1"/>
        <v>1455.8</v>
      </c>
      <c r="K17">
        <v>1004</v>
      </c>
    </row>
    <row r="18" spans="2:11" x14ac:dyDescent="0.15">
      <c r="B18" s="3">
        <v>18</v>
      </c>
      <c r="C18" s="66" t="s">
        <v>230</v>
      </c>
      <c r="D18" s="3">
        <v>18</v>
      </c>
      <c r="E18" s="66" t="s">
        <v>404</v>
      </c>
      <c r="F18" s="483" t="s">
        <v>402</v>
      </c>
      <c r="G18" s="484">
        <f>K18*1.45</f>
        <v>1747.25</v>
      </c>
      <c r="K18">
        <v>1205</v>
      </c>
    </row>
    <row r="19" spans="2:11" x14ac:dyDescent="0.15">
      <c r="B19" s="3">
        <v>20</v>
      </c>
      <c r="C19" s="66" t="s">
        <v>230</v>
      </c>
      <c r="D19" s="3">
        <v>20</v>
      </c>
      <c r="E19" s="66" t="s">
        <v>404</v>
      </c>
      <c r="F19" s="483" t="s">
        <v>402</v>
      </c>
      <c r="G19" s="484">
        <f>K19*1.45</f>
        <v>2076.4</v>
      </c>
      <c r="K19">
        <v>1432</v>
      </c>
    </row>
    <row r="20" spans="2:11" x14ac:dyDescent="0.15">
      <c r="B20" s="3">
        <v>22</v>
      </c>
      <c r="C20" s="66" t="s">
        <v>230</v>
      </c>
      <c r="D20" s="3">
        <v>22</v>
      </c>
      <c r="E20" s="66" t="s">
        <v>404</v>
      </c>
      <c r="F20" s="483" t="s">
        <v>402</v>
      </c>
      <c r="G20" s="484">
        <f>K20*1.45</f>
        <v>2422.9499999999998</v>
      </c>
      <c r="K20">
        <v>1671</v>
      </c>
    </row>
    <row r="21" spans="2:11" x14ac:dyDescent="0.15">
      <c r="B21" s="3">
        <v>24</v>
      </c>
      <c r="C21" s="66" t="s">
        <v>230</v>
      </c>
      <c r="D21" s="3">
        <v>24</v>
      </c>
      <c r="E21" s="66" t="s">
        <v>404</v>
      </c>
      <c r="F21" s="483" t="s">
        <v>402</v>
      </c>
      <c r="G21" s="484">
        <f>K21*1.45</f>
        <v>2788.35</v>
      </c>
      <c r="K21">
        <v>1923</v>
      </c>
    </row>
    <row r="23" spans="2:11" x14ac:dyDescent="0.15">
      <c r="B23" s="478" t="s">
        <v>407</v>
      </c>
    </row>
    <row r="24" spans="2:11" x14ac:dyDescent="0.15">
      <c r="B24" s="3">
        <v>6</v>
      </c>
      <c r="C24" s="3"/>
      <c r="D24" s="3"/>
      <c r="E24" s="66" t="s">
        <v>404</v>
      </c>
      <c r="F24" s="483" t="s">
        <v>402</v>
      </c>
      <c r="G24" s="484">
        <f t="shared" ref="G24:G29" si="2">K24*1.45</f>
        <v>1006.3</v>
      </c>
      <c r="K24">
        <v>694</v>
      </c>
    </row>
    <row r="25" spans="2:11" x14ac:dyDescent="0.15">
      <c r="B25" s="3">
        <v>8</v>
      </c>
      <c r="C25" s="3"/>
      <c r="D25" s="3"/>
      <c r="E25" s="66" t="s">
        <v>404</v>
      </c>
      <c r="F25" s="483" t="s">
        <v>402</v>
      </c>
      <c r="G25" s="484">
        <f t="shared" si="2"/>
        <v>1270.2</v>
      </c>
      <c r="K25">
        <v>876</v>
      </c>
    </row>
    <row r="26" spans="2:11" x14ac:dyDescent="0.15">
      <c r="B26" s="3">
        <v>10</v>
      </c>
      <c r="C26" s="3"/>
      <c r="D26" s="3"/>
      <c r="E26" s="66" t="s">
        <v>404</v>
      </c>
      <c r="F26" s="483" t="s">
        <v>402</v>
      </c>
      <c r="G26" s="484">
        <f t="shared" si="2"/>
        <v>1531.2</v>
      </c>
      <c r="K26">
        <v>1056</v>
      </c>
    </row>
    <row r="27" spans="2:11" x14ac:dyDescent="0.15">
      <c r="B27" s="3">
        <v>12</v>
      </c>
      <c r="C27" s="3"/>
      <c r="D27" s="3"/>
      <c r="E27" s="66" t="s">
        <v>404</v>
      </c>
      <c r="F27" s="483" t="s">
        <v>402</v>
      </c>
      <c r="G27" s="484">
        <f t="shared" si="2"/>
        <v>1974.8999999999999</v>
      </c>
      <c r="K27">
        <v>1362</v>
      </c>
    </row>
    <row r="28" spans="2:11" x14ac:dyDescent="0.15">
      <c r="B28" s="3">
        <v>14</v>
      </c>
      <c r="C28" s="3"/>
      <c r="D28" s="3"/>
      <c r="E28" s="66" t="s">
        <v>404</v>
      </c>
      <c r="F28" s="483" t="s">
        <v>402</v>
      </c>
      <c r="G28" s="484">
        <f t="shared" si="2"/>
        <v>2586.7999999999997</v>
      </c>
      <c r="K28">
        <v>1784</v>
      </c>
    </row>
    <row r="29" spans="2:11" x14ac:dyDescent="0.15">
      <c r="B29" s="3">
        <v>16</v>
      </c>
      <c r="C29" s="3"/>
      <c r="D29" s="3"/>
      <c r="E29" s="66" t="s">
        <v>404</v>
      </c>
      <c r="F29" s="483" t="s">
        <v>402</v>
      </c>
      <c r="G29" s="484">
        <f t="shared" si="2"/>
        <v>3468.4</v>
      </c>
      <c r="K29">
        <v>2392</v>
      </c>
    </row>
    <row r="30" spans="2:11" x14ac:dyDescent="0.15">
      <c r="B30" s="3">
        <v>18</v>
      </c>
      <c r="C30" s="3"/>
      <c r="D30" s="3"/>
      <c r="E30" s="66" t="s">
        <v>404</v>
      </c>
      <c r="F30" s="483" t="s">
        <v>402</v>
      </c>
      <c r="G30" s="484">
        <f>K30*1.45</f>
        <v>4083.2</v>
      </c>
      <c r="K30">
        <v>2816</v>
      </c>
    </row>
    <row r="31" spans="2:11" x14ac:dyDescent="0.15">
      <c r="B31" s="3">
        <v>20</v>
      </c>
      <c r="C31" s="3"/>
      <c r="D31" s="3"/>
      <c r="E31" s="66" t="s">
        <v>404</v>
      </c>
      <c r="F31" s="483" t="s">
        <v>402</v>
      </c>
      <c r="G31" s="484">
        <f>K31*1.45</f>
        <v>5046</v>
      </c>
      <c r="K31">
        <v>3480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1</vt:i4>
      </vt:variant>
    </vt:vector>
  </HeadingPairs>
  <TitlesOfParts>
    <vt:vector size="60" baseType="lpstr">
      <vt:lpstr>COVER</vt:lpstr>
      <vt:lpstr>PL</vt:lpstr>
      <vt:lpstr>1-HRG,2-WSG TB</vt:lpstr>
      <vt:lpstr>1-HRG,2-WSG Alu</vt:lpstr>
      <vt:lpstr>1-HRG,2-WSG Wh</vt:lpstr>
      <vt:lpstr>1-HRG-R,2-WSG-R Alu</vt:lpstr>
      <vt:lpstr>1-HRG-R,2-WSG-R Wh</vt:lpstr>
      <vt:lpstr>1-AL, 1-RAL Alu</vt:lpstr>
      <vt:lpstr>1-AL, 1-RAL Wh</vt:lpstr>
      <vt:lpstr>1-PFR, Service Panel TB</vt:lpstr>
      <vt:lpstr>1-PFR, Service Panel Wh</vt:lpstr>
      <vt:lpstr>1-LTG10-R Wh</vt:lpstr>
      <vt:lpstr>1-LTG15-R Wh</vt:lpstr>
      <vt:lpstr>1-LTG20-R Wh</vt:lpstr>
      <vt:lpstr>1-EGC-R Alu</vt:lpstr>
      <vt:lpstr>1-EGC-R Wh</vt:lpstr>
      <vt:lpstr>4-WSG,ADCD TB</vt:lpstr>
      <vt:lpstr>4-WSG,ADCD Alu</vt:lpstr>
      <vt:lpstr>4-WSG,ADCD Wh</vt:lpstr>
      <vt:lpstr>TBAR Diffuser RAG</vt:lpstr>
      <vt:lpstr>ASD,CSD</vt:lpstr>
      <vt:lpstr>ARD TB</vt:lpstr>
      <vt:lpstr>ARD Alu</vt:lpstr>
      <vt:lpstr>ARD Wh</vt:lpstr>
      <vt:lpstr>CRD TB</vt:lpstr>
      <vt:lpstr>CRD Alu</vt:lpstr>
      <vt:lpstr>CRD Wh</vt:lpstr>
      <vt:lpstr>RD,RD-F,RD-N</vt:lpstr>
      <vt:lpstr>SDL JD SWD</vt:lpstr>
      <vt:lpstr>VD TB</vt:lpstr>
      <vt:lpstr>VD</vt:lpstr>
      <vt:lpstr>Sheet2</vt:lpstr>
      <vt:lpstr>LSD</vt:lpstr>
      <vt:lpstr>LBG</vt:lpstr>
      <vt:lpstr>WD ADJ TB</vt:lpstr>
      <vt:lpstr>Filter Alu</vt:lpstr>
      <vt:lpstr>Filter ใยดำ ไนล่อน ใยขาว</vt:lpstr>
      <vt:lpstr>Condensing Grille</vt:lpstr>
      <vt:lpstr>Sheet1</vt:lpstr>
      <vt:lpstr>---</vt:lpstr>
      <vt:lpstr>2-WSG</vt:lpstr>
      <vt:lpstr>4-WSG</vt:lpstr>
      <vt:lpstr>RD-F</vt:lpstr>
      <vt:lpstr>1-RAL</vt:lpstr>
      <vt:lpstr>Round Louver</vt:lpstr>
      <vt:lpstr>ASD</vt:lpstr>
      <vt:lpstr>CSD</vt:lpstr>
      <vt:lpstr>RD</vt:lpstr>
      <vt:lpstr>Swirl</vt:lpstr>
      <vt:lpstr>1-LBG, LSD</vt:lpstr>
      <vt:lpstr>1-PFR</vt:lpstr>
      <vt:lpstr>1-EGC</vt:lpstr>
      <vt:lpstr>OBD</vt:lpstr>
      <vt:lpstr>Jet</vt:lpstr>
      <vt:lpstr>Filter</vt:lpstr>
      <vt:lpstr>damper</vt:lpstr>
      <vt:lpstr>4-WSG PL</vt:lpstr>
      <vt:lpstr>1-HRG PL</vt:lpstr>
      <vt:lpstr>Sheet3</vt:lpstr>
      <vt:lpstr>ASD!Print_Titles</vt:lpstr>
    </vt:vector>
  </TitlesOfParts>
  <Company>My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Soranant Taechaaukarakul</dc:creator>
  <cp:lastModifiedBy>Kunanont Taechaaukarakul</cp:lastModifiedBy>
  <cp:lastPrinted>2025-01-06T02:39:34Z</cp:lastPrinted>
  <dcterms:created xsi:type="dcterms:W3CDTF">2007-02-13T04:39:25Z</dcterms:created>
  <dcterms:modified xsi:type="dcterms:W3CDTF">2025-10-07T06:24:53Z</dcterms:modified>
</cp:coreProperties>
</file>