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mkear\Desktop\"/>
    </mc:Choice>
  </mc:AlternateContent>
  <xr:revisionPtr revIDLastSave="0" documentId="13_ncr:1_{D4C2DBF8-B11E-472B-BFE7-55BAA2EDED2C}" xr6:coauthVersionLast="43" xr6:coauthVersionMax="43" xr10:uidLastSave="{00000000-0000-0000-0000-000000000000}"/>
  <bookViews>
    <workbookView xWindow="20655" yWindow="1470" windowWidth="7500" windowHeight="12630" tabRatio="500" xr2:uid="{00000000-000D-0000-FFFF-FFFF00000000}"/>
  </bookViews>
  <sheets>
    <sheet name="Quick Estimates" sheetId="1" r:id="rId1"/>
    <sheet name="Detailed Input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6" i="1"/>
  <c r="J15" i="2" l="1"/>
  <c r="J16" i="2"/>
  <c r="J6" i="2"/>
  <c r="J11" i="2" s="1"/>
  <c r="E6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4" i="2"/>
  <c r="E35" i="2"/>
  <c r="E36" i="2"/>
  <c r="E37" i="2"/>
  <c r="E38" i="2"/>
  <c r="E39" i="2"/>
  <c r="E40" i="2"/>
  <c r="E3" i="2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J5" i="2" s="1"/>
  <c r="B12" i="1"/>
  <c r="B31" i="1" s="1"/>
  <c r="B35" i="1"/>
  <c r="B36" i="1"/>
  <c r="J10" i="2" l="1"/>
  <c r="J7" i="2"/>
  <c r="J23" i="2" s="1"/>
  <c r="B30" i="1"/>
  <c r="B27" i="1"/>
  <c r="B43" i="1" s="1"/>
  <c r="B37" i="1" l="1"/>
  <c r="B41" i="1"/>
  <c r="J21" i="2"/>
  <c r="J17" i="2"/>
</calcChain>
</file>

<file path=xl/sharedStrings.xml><?xml version="1.0" encoding="utf-8"?>
<sst xmlns="http://schemas.openxmlformats.org/spreadsheetml/2006/main" count="60" uniqueCount="45">
  <si>
    <t>Commission Calculator</t>
  </si>
  <si>
    <t>Average Sale Amount</t>
  </si>
  <si>
    <t>Average Lease Amount</t>
  </si>
  <si>
    <t>Residential Sale Sides</t>
  </si>
  <si>
    <t>Residential Lease Sides</t>
  </si>
  <si>
    <t>Your Numbers:</t>
  </si>
  <si>
    <t>Average Sale %</t>
  </si>
  <si>
    <t>Average Lease %</t>
  </si>
  <si>
    <t>Total GCI</t>
  </si>
  <si>
    <t>What you pay now:</t>
  </si>
  <si>
    <t>Monthly fees to broker</t>
  </si>
  <si>
    <t>Annual fees to broker</t>
  </si>
  <si>
    <t>What you would pay at JPAR:</t>
  </si>
  <si>
    <t>Percentage Broker Takes</t>
  </si>
  <si>
    <t>Percentage Franchise Takes</t>
  </si>
  <si>
    <t>Total Fees with your broker</t>
  </si>
  <si>
    <t>Sale Transaction Fee</t>
  </si>
  <si>
    <t>Lease Transaction Fee</t>
  </si>
  <si>
    <t>Brokerage Cap</t>
  </si>
  <si>
    <t>Net with your broker</t>
  </si>
  <si>
    <t>Net with JPAR</t>
  </si>
  <si>
    <t>Sale Transaction Fee After Cap</t>
  </si>
  <si>
    <t>Lease Transaction Fee After Cap</t>
  </si>
  <si>
    <t>Savings with JPAR</t>
  </si>
  <si>
    <t>Return on Investment Multiplier</t>
  </si>
  <si>
    <t>Net after Re-investing JPAR Savings</t>
  </si>
  <si>
    <t>Additional Sales Closed with Tools</t>
  </si>
  <si>
    <t>Net after "What If" #1 AND #2</t>
  </si>
  <si>
    <t>Additional Transaction Fees to JPAR</t>
  </si>
  <si>
    <t>"What If" Scenario #1 - Close Additional Sales</t>
  </si>
  <si>
    <t>"What If" Scenario #2 - Reinvest your Savings</t>
  </si>
  <si>
    <t>Additional GCI</t>
  </si>
  <si>
    <t>Net after new Closings</t>
  </si>
  <si>
    <t>Percentage After Cap</t>
  </si>
  <si>
    <t>Transaction</t>
  </si>
  <si>
    <t>Sale or Lease?</t>
  </si>
  <si>
    <t>GCI</t>
  </si>
  <si>
    <t>Current Broker's Take</t>
  </si>
  <si>
    <t>Amount</t>
  </si>
  <si>
    <t>Percentage</t>
  </si>
  <si>
    <t>Current Total GCI</t>
  </si>
  <si>
    <t>123 Example Ln</t>
  </si>
  <si>
    <t>Sale</t>
  </si>
  <si>
    <t>Current Net Income</t>
  </si>
  <si>
    <t>Current Total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</si>
</sst>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2" fillId="0" borderId="2" xfId="1" applyFont="1" applyBorder="1"/>
    <xf numFmtId="0" fontId="2" fillId="0" borderId="3" xfId="0" applyFont="1" applyBorder="1"/>
    <xf numFmtId="44" fontId="2" fillId="2" borderId="4" xfId="1" applyFont="1" applyFill="1" applyBorder="1"/>
    <xf numFmtId="0" fontId="2" fillId="0" borderId="5" xfId="0" applyFont="1" applyBorder="1"/>
    <xf numFmtId="0" fontId="2" fillId="0" borderId="7" xfId="0" applyFont="1" applyBorder="1"/>
    <xf numFmtId="44" fontId="2" fillId="0" borderId="8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9" fontId="0" fillId="0" borderId="12" xfId="0" applyNumberFormat="1" applyBorder="1"/>
    <xf numFmtId="0" fontId="0" fillId="0" borderId="13" xfId="0" applyBorder="1"/>
    <xf numFmtId="9" fontId="0" fillId="0" borderId="14" xfId="0" applyNumberFormat="1" applyBorder="1"/>
    <xf numFmtId="0" fontId="2" fillId="0" borderId="9" xfId="0" applyFont="1" applyBorder="1"/>
    <xf numFmtId="9" fontId="0" fillId="0" borderId="12" xfId="2" applyFont="1" applyBorder="1"/>
    <xf numFmtId="44" fontId="2" fillId="0" borderId="10" xfId="1" applyFont="1" applyBorder="1"/>
    <xf numFmtId="0" fontId="2" fillId="0" borderId="11" xfId="0" applyFont="1" applyBorder="1"/>
    <xf numFmtId="44" fontId="2" fillId="0" borderId="12" xfId="1" applyFont="1" applyBorder="1"/>
    <xf numFmtId="0" fontId="2" fillId="0" borderId="13" xfId="0" applyFont="1" applyBorder="1"/>
    <xf numFmtId="44" fontId="2" fillId="0" borderId="14" xfId="1" applyFont="1" applyBorder="1"/>
    <xf numFmtId="44" fontId="2" fillId="2" borderId="6" xfId="0" applyNumberFormat="1" applyFont="1" applyFill="1" applyBorder="1"/>
    <xf numFmtId="9" fontId="0" fillId="0" borderId="14" xfId="2" applyFont="1" applyBorder="1"/>
    <xf numFmtId="44" fontId="0" fillId="0" borderId="14" xfId="1" applyFont="1" applyBorder="1"/>
    <xf numFmtId="44" fontId="2" fillId="0" borderId="2" xfId="0" applyNumberFormat="1" applyFont="1" applyBorder="1"/>
    <xf numFmtId="44" fontId="2" fillId="0" borderId="4" xfId="0" applyNumberFormat="1" applyFont="1" applyBorder="1"/>
    <xf numFmtId="0" fontId="2" fillId="0" borderId="15" xfId="0" applyFont="1" applyBorder="1"/>
    <xf numFmtId="44" fontId="2" fillId="0" borderId="16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B31" sqref="B31"/>
    </sheetView>
  </sheetViews>
  <sheetFormatPr defaultColWidth="11" defaultRowHeight="15.75" x14ac:dyDescent="0.25"/>
  <cols>
    <col min="1" max="1" width="29.125" customWidth="1"/>
    <col min="2" max="2" width="12.625" customWidth="1"/>
    <col min="4" max="4" width="11.375" bestFit="1" customWidth="1"/>
  </cols>
  <sheetData>
    <row r="1" spans="1:2" x14ac:dyDescent="0.25">
      <c r="A1" t="s">
        <v>0</v>
      </c>
    </row>
    <row r="3" spans="1:2" x14ac:dyDescent="0.25">
      <c r="A3" s="11" t="s">
        <v>5</v>
      </c>
      <c r="B3" s="12"/>
    </row>
    <row r="4" spans="1:2" x14ac:dyDescent="0.25">
      <c r="A4" s="13" t="s">
        <v>3</v>
      </c>
      <c r="B4" s="14">
        <v>10</v>
      </c>
    </row>
    <row r="5" spans="1:2" x14ac:dyDescent="0.25">
      <c r="A5" s="13" t="s">
        <v>1</v>
      </c>
      <c r="B5" s="15">
        <v>350000</v>
      </c>
    </row>
    <row r="6" spans="1:2" x14ac:dyDescent="0.25">
      <c r="A6" s="13" t="s">
        <v>6</v>
      </c>
      <c r="B6" s="16">
        <v>0.03</v>
      </c>
    </row>
    <row r="7" spans="1:2" x14ac:dyDescent="0.25">
      <c r="A7" s="13" t="s">
        <v>4</v>
      </c>
      <c r="B7" s="14">
        <v>3</v>
      </c>
    </row>
    <row r="8" spans="1:2" x14ac:dyDescent="0.25">
      <c r="A8" s="13" t="s">
        <v>2</v>
      </c>
      <c r="B8" s="15">
        <v>1500</v>
      </c>
    </row>
    <row r="9" spans="1:2" x14ac:dyDescent="0.25">
      <c r="A9" s="17" t="s">
        <v>7</v>
      </c>
      <c r="B9" s="18">
        <v>0.4</v>
      </c>
    </row>
    <row r="12" spans="1:2" x14ac:dyDescent="0.25">
      <c r="A12" s="9" t="s">
        <v>8</v>
      </c>
      <c r="B12" s="10">
        <f>B4*B5*B6+B7*B8*B9</f>
        <v>106800</v>
      </c>
    </row>
    <row r="14" spans="1:2" x14ac:dyDescent="0.25">
      <c r="A14" s="19" t="s">
        <v>9</v>
      </c>
      <c r="B14" s="12"/>
    </row>
    <row r="15" spans="1:2" x14ac:dyDescent="0.25">
      <c r="A15" s="13" t="s">
        <v>10</v>
      </c>
      <c r="B15" s="15">
        <v>149</v>
      </c>
    </row>
    <row r="16" spans="1:2" x14ac:dyDescent="0.25">
      <c r="A16" s="13" t="s">
        <v>11</v>
      </c>
      <c r="B16" s="15">
        <v>0</v>
      </c>
    </row>
    <row r="17" spans="1:2" x14ac:dyDescent="0.25">
      <c r="A17" s="13" t="s">
        <v>13</v>
      </c>
      <c r="B17" s="20">
        <v>0</v>
      </c>
    </row>
    <row r="18" spans="1:2" x14ac:dyDescent="0.25">
      <c r="A18" s="13" t="s">
        <v>14</v>
      </c>
      <c r="B18" s="16">
        <v>0</v>
      </c>
    </row>
    <row r="19" spans="1:2" x14ac:dyDescent="0.25">
      <c r="A19" s="13" t="s">
        <v>16</v>
      </c>
      <c r="B19" s="15">
        <v>399</v>
      </c>
    </row>
    <row r="20" spans="1:2" x14ac:dyDescent="0.25">
      <c r="A20" s="13" t="s">
        <v>17</v>
      </c>
      <c r="B20" s="15">
        <v>99</v>
      </c>
    </row>
    <row r="21" spans="1:2" x14ac:dyDescent="0.25">
      <c r="A21" s="13" t="s">
        <v>18</v>
      </c>
      <c r="B21" s="15">
        <v>24000</v>
      </c>
    </row>
    <row r="22" spans="1:2" x14ac:dyDescent="0.25">
      <c r="A22" s="13" t="s">
        <v>21</v>
      </c>
      <c r="B22" s="15">
        <v>0</v>
      </c>
    </row>
    <row r="23" spans="1:2" x14ac:dyDescent="0.25">
      <c r="A23" s="13" t="s">
        <v>22</v>
      </c>
      <c r="B23" s="15">
        <v>0</v>
      </c>
    </row>
    <row r="24" spans="1:2" x14ac:dyDescent="0.25">
      <c r="A24" s="17" t="s">
        <v>33</v>
      </c>
      <c r="B24" s="27">
        <v>0</v>
      </c>
    </row>
    <row r="25" spans="1:2" ht="16.5" thickBot="1" x14ac:dyDescent="0.3"/>
    <row r="26" spans="1:2" x14ac:dyDescent="0.25">
      <c r="A26" s="4" t="s">
        <v>15</v>
      </c>
      <c r="B26" s="5">
        <f>B15*12+B16+MIN(B17*B12+B18*B12+B19*B4+B20*B7, B21)</f>
        <v>6075</v>
      </c>
    </row>
    <row r="27" spans="1:2" ht="16.5" thickBot="1" x14ac:dyDescent="0.3">
      <c r="A27" s="6" t="s">
        <v>19</v>
      </c>
      <c r="B27" s="7">
        <f>B12-B26</f>
        <v>100725</v>
      </c>
    </row>
    <row r="29" spans="1:2" x14ac:dyDescent="0.25">
      <c r="A29" s="19" t="s">
        <v>12</v>
      </c>
      <c r="B29" s="21">
        <f>365+MIN(B4*500+B7*150, 13000)</f>
        <v>5815</v>
      </c>
    </row>
    <row r="30" spans="1:2" x14ac:dyDescent="0.25">
      <c r="A30" s="22" t="s">
        <v>20</v>
      </c>
      <c r="B30" s="23">
        <f>B12-B29</f>
        <v>100985</v>
      </c>
    </row>
    <row r="31" spans="1:2" x14ac:dyDescent="0.25">
      <c r="A31" s="24" t="s">
        <v>23</v>
      </c>
      <c r="B31" s="25">
        <f>B26-B29</f>
        <v>260</v>
      </c>
    </row>
    <row r="33" spans="1:3" x14ac:dyDescent="0.25">
      <c r="A33" s="19" t="s">
        <v>29</v>
      </c>
      <c r="B33" s="12"/>
    </row>
    <row r="34" spans="1:3" x14ac:dyDescent="0.25">
      <c r="A34" s="13" t="s">
        <v>26</v>
      </c>
      <c r="B34" s="14">
        <v>2</v>
      </c>
    </row>
    <row r="35" spans="1:3" x14ac:dyDescent="0.25">
      <c r="A35" s="22" t="s">
        <v>31</v>
      </c>
      <c r="B35" s="23">
        <f>B5*B6*B34-500*B34</f>
        <v>20000</v>
      </c>
    </row>
    <row r="36" spans="1:3" x14ac:dyDescent="0.25">
      <c r="A36" s="22" t="s">
        <v>28</v>
      </c>
      <c r="B36" s="23">
        <f>IF(B4+B34 &lt; 24, 500*B34, 0)</f>
        <v>1000</v>
      </c>
    </row>
    <row r="37" spans="1:3" x14ac:dyDescent="0.25">
      <c r="A37" s="24" t="s">
        <v>32</v>
      </c>
      <c r="B37" s="25">
        <f>B30+B35-B36</f>
        <v>119985</v>
      </c>
    </row>
    <row r="39" spans="1:3" x14ac:dyDescent="0.25">
      <c r="A39" s="19" t="s">
        <v>30</v>
      </c>
      <c r="B39" s="12"/>
    </row>
    <row r="40" spans="1:3" x14ac:dyDescent="0.25">
      <c r="A40" s="13" t="s">
        <v>24</v>
      </c>
      <c r="B40" s="14">
        <v>1.5</v>
      </c>
    </row>
    <row r="41" spans="1:3" x14ac:dyDescent="0.25">
      <c r="A41" s="24" t="s">
        <v>25</v>
      </c>
      <c r="B41" s="25">
        <f>B30+B31*0.5</f>
        <v>101115</v>
      </c>
      <c r="C41" s="3"/>
    </row>
    <row r="42" spans="1:3" ht="16.5" thickBot="1" x14ac:dyDescent="0.3"/>
    <row r="43" spans="1:3" ht="16.5" thickBot="1" x14ac:dyDescent="0.3">
      <c r="A43" s="8" t="s">
        <v>27</v>
      </c>
      <c r="B43" s="26">
        <f>B27+(B31+B35-B36)*1.5</f>
        <v>129615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workbookViewId="0">
      <selection activeCell="I23" sqref="I23"/>
    </sheetView>
  </sheetViews>
  <sheetFormatPr defaultColWidth="11" defaultRowHeight="15.75" x14ac:dyDescent="0.25"/>
  <cols>
    <col min="1" max="1" width="30.625" customWidth="1"/>
    <col min="2" max="2" width="17" customWidth="1"/>
    <col min="3" max="4" width="15.125" customWidth="1"/>
    <col min="5" max="5" width="11.375" bestFit="1" customWidth="1"/>
    <col min="6" max="6" width="20.625" style="2" customWidth="1"/>
    <col min="9" max="9" width="23" customWidth="1"/>
    <col min="10" max="10" width="11.5" bestFit="1" customWidth="1"/>
  </cols>
  <sheetData>
    <row r="1" spans="1:10" x14ac:dyDescent="0.25">
      <c r="A1" t="s">
        <v>34</v>
      </c>
      <c r="B1" t="s">
        <v>38</v>
      </c>
      <c r="C1" t="s">
        <v>35</v>
      </c>
      <c r="D1" t="s">
        <v>39</v>
      </c>
      <c r="E1" t="s">
        <v>36</v>
      </c>
      <c r="F1" s="2" t="s">
        <v>37</v>
      </c>
      <c r="I1" s="19" t="s">
        <v>9</v>
      </c>
      <c r="J1" s="12"/>
    </row>
    <row r="2" spans="1:10" x14ac:dyDescent="0.25">
      <c r="A2" t="s">
        <v>41</v>
      </c>
      <c r="B2">
        <v>350000</v>
      </c>
      <c r="C2" t="s">
        <v>42</v>
      </c>
      <c r="D2" s="1">
        <v>0.03</v>
      </c>
      <c r="E2" s="2">
        <f>B2*D2</f>
        <v>10500</v>
      </c>
      <c r="F2" s="2">
        <v>3000</v>
      </c>
      <c r="I2" s="13" t="s">
        <v>10</v>
      </c>
      <c r="J2" s="15">
        <v>149</v>
      </c>
    </row>
    <row r="3" spans="1:10" x14ac:dyDescent="0.25">
      <c r="E3" s="2">
        <f t="shared" ref="E3:E53" si="0">B3*D3</f>
        <v>0</v>
      </c>
      <c r="F3" s="2">
        <v>0</v>
      </c>
      <c r="I3" s="17" t="s">
        <v>11</v>
      </c>
      <c r="J3" s="28">
        <v>0</v>
      </c>
    </row>
    <row r="4" spans="1:10" ht="16.5" thickBot="1" x14ac:dyDescent="0.3">
      <c r="E4" s="2">
        <f t="shared" si="0"/>
        <v>0</v>
      </c>
      <c r="F4" s="2">
        <v>0</v>
      </c>
    </row>
    <row r="5" spans="1:10" x14ac:dyDescent="0.25">
      <c r="E5" s="2">
        <f t="shared" si="0"/>
        <v>0</v>
      </c>
      <c r="F5" s="2">
        <v>0</v>
      </c>
      <c r="I5" s="4" t="s">
        <v>40</v>
      </c>
      <c r="J5" s="29">
        <f>SUM(E:E)</f>
        <v>10500</v>
      </c>
    </row>
    <row r="6" spans="1:10" x14ac:dyDescent="0.25">
      <c r="E6" s="2">
        <f t="shared" ref="E6" si="1">B6*D6</f>
        <v>0</v>
      </c>
      <c r="F6" s="2">
        <v>0</v>
      </c>
      <c r="I6" s="31" t="s">
        <v>44</v>
      </c>
      <c r="J6" s="32">
        <f>SUM(F:F)</f>
        <v>3000</v>
      </c>
    </row>
    <row r="7" spans="1:10" ht="16.5" thickBot="1" x14ac:dyDescent="0.3">
      <c r="E7" s="2">
        <f t="shared" si="0"/>
        <v>0</v>
      </c>
      <c r="F7" s="2">
        <v>0</v>
      </c>
      <c r="I7" s="6" t="s">
        <v>43</v>
      </c>
      <c r="J7" s="30">
        <f>J5-J6</f>
        <v>7500</v>
      </c>
    </row>
    <row r="8" spans="1:10" x14ac:dyDescent="0.25">
      <c r="E8" s="2">
        <f t="shared" si="0"/>
        <v>0</v>
      </c>
      <c r="F8" s="2">
        <v>0</v>
      </c>
    </row>
    <row r="9" spans="1:10" x14ac:dyDescent="0.25">
      <c r="E9" s="2">
        <f t="shared" si="0"/>
        <v>0</v>
      </c>
      <c r="F9" s="2">
        <v>0</v>
      </c>
      <c r="I9" s="19" t="s">
        <v>12</v>
      </c>
      <c r="J9" s="21">
        <v>865</v>
      </c>
    </row>
    <row r="10" spans="1:10" x14ac:dyDescent="0.25">
      <c r="E10" s="2">
        <f t="shared" si="0"/>
        <v>0</v>
      </c>
      <c r="F10" s="2">
        <v>0</v>
      </c>
      <c r="I10" s="22" t="s">
        <v>20</v>
      </c>
      <c r="J10" s="23">
        <f>J5-J9</f>
        <v>9635</v>
      </c>
    </row>
    <row r="11" spans="1:10" x14ac:dyDescent="0.25">
      <c r="E11" s="2">
        <f t="shared" si="0"/>
        <v>0</v>
      </c>
      <c r="F11" s="2">
        <v>0</v>
      </c>
      <c r="I11" s="24" t="s">
        <v>23</v>
      </c>
      <c r="J11" s="25">
        <f>J6-J9</f>
        <v>2135</v>
      </c>
    </row>
    <row r="12" spans="1:10" x14ac:dyDescent="0.25">
      <c r="E12" s="2">
        <f t="shared" si="0"/>
        <v>0</v>
      </c>
      <c r="F12" s="2">
        <v>0</v>
      </c>
    </row>
    <row r="13" spans="1:10" x14ac:dyDescent="0.25">
      <c r="E13" s="2">
        <f t="shared" si="0"/>
        <v>0</v>
      </c>
      <c r="F13" s="2">
        <v>0</v>
      </c>
      <c r="I13" s="19" t="s">
        <v>29</v>
      </c>
      <c r="J13" s="12"/>
    </row>
    <row r="14" spans="1:10" x14ac:dyDescent="0.25">
      <c r="E14" s="2">
        <f t="shared" si="0"/>
        <v>0</v>
      </c>
      <c r="F14" s="2">
        <v>0</v>
      </c>
      <c r="I14" s="13" t="s">
        <v>26</v>
      </c>
      <c r="J14" s="14">
        <v>2</v>
      </c>
    </row>
    <row r="15" spans="1:10" x14ac:dyDescent="0.25">
      <c r="E15" s="2">
        <f t="shared" si="0"/>
        <v>0</v>
      </c>
      <c r="F15" s="2">
        <v>0</v>
      </c>
      <c r="I15" s="22" t="s">
        <v>31</v>
      </c>
      <c r="J15" s="23" t="e">
        <f>#REF!*#REF!*J14-500*J14</f>
        <v>#REF!</v>
      </c>
    </row>
    <row r="16" spans="1:10" x14ac:dyDescent="0.25">
      <c r="E16" s="2">
        <f t="shared" si="0"/>
        <v>0</v>
      </c>
      <c r="F16" s="2">
        <v>0</v>
      </c>
      <c r="I16" s="22" t="s">
        <v>28</v>
      </c>
      <c r="J16" s="23" t="e">
        <f>IF(#REF!+J14 &lt; 24, 500*J14, 0)</f>
        <v>#REF!</v>
      </c>
    </row>
    <row r="17" spans="5:10" x14ac:dyDescent="0.25">
      <c r="E17" s="2">
        <f t="shared" si="0"/>
        <v>0</v>
      </c>
      <c r="F17" s="2">
        <v>0</v>
      </c>
      <c r="I17" s="24" t="s">
        <v>32</v>
      </c>
      <c r="J17" s="25" t="e">
        <f>J10+J15-J16</f>
        <v>#REF!</v>
      </c>
    </row>
    <row r="18" spans="5:10" x14ac:dyDescent="0.25">
      <c r="E18" s="2">
        <f t="shared" si="0"/>
        <v>0</v>
      </c>
      <c r="F18" s="2">
        <v>0</v>
      </c>
    </row>
    <row r="19" spans="5:10" x14ac:dyDescent="0.25">
      <c r="E19" s="2">
        <f t="shared" si="0"/>
        <v>0</v>
      </c>
      <c r="F19" s="2">
        <v>0</v>
      </c>
      <c r="I19" s="19" t="s">
        <v>30</v>
      </c>
      <c r="J19" s="12"/>
    </row>
    <row r="20" spans="5:10" x14ac:dyDescent="0.25">
      <c r="E20" s="2">
        <f t="shared" si="0"/>
        <v>0</v>
      </c>
      <c r="F20" s="2">
        <v>0</v>
      </c>
      <c r="I20" s="13" t="s">
        <v>24</v>
      </c>
      <c r="J20" s="14">
        <v>1.5</v>
      </c>
    </row>
    <row r="21" spans="5:10" x14ac:dyDescent="0.25">
      <c r="E21" s="2">
        <f t="shared" si="0"/>
        <v>0</v>
      </c>
      <c r="F21" s="2">
        <v>0</v>
      </c>
      <c r="I21" s="24" t="s">
        <v>25</v>
      </c>
      <c r="J21" s="25">
        <f>J10+J11*0.5</f>
        <v>10702.5</v>
      </c>
    </row>
    <row r="22" spans="5:10" ht="16.5" thickBot="1" x14ac:dyDescent="0.3">
      <c r="E22" s="2">
        <f t="shared" si="0"/>
        <v>0</v>
      </c>
      <c r="F22" s="2">
        <v>0</v>
      </c>
    </row>
    <row r="23" spans="5:10" ht="16.5" thickBot="1" x14ac:dyDescent="0.3">
      <c r="E23" s="2">
        <f t="shared" si="0"/>
        <v>0</v>
      </c>
      <c r="F23" s="2">
        <v>0</v>
      </c>
      <c r="I23" s="8" t="s">
        <v>27</v>
      </c>
      <c r="J23" s="26" t="e">
        <f>J7+(J11+J15-J16)*1.5</f>
        <v>#REF!</v>
      </c>
    </row>
    <row r="24" spans="5:10" x14ac:dyDescent="0.25">
      <c r="E24" s="2">
        <f t="shared" si="0"/>
        <v>0</v>
      </c>
      <c r="F24" s="2">
        <v>0</v>
      </c>
    </row>
    <row r="25" spans="5:10" x14ac:dyDescent="0.25">
      <c r="E25" s="2">
        <f t="shared" si="0"/>
        <v>0</v>
      </c>
      <c r="F25" s="2">
        <v>0</v>
      </c>
    </row>
    <row r="26" spans="5:10" x14ac:dyDescent="0.25">
      <c r="E26" s="2">
        <f t="shared" si="0"/>
        <v>0</v>
      </c>
      <c r="F26" s="2">
        <v>0</v>
      </c>
    </row>
    <row r="27" spans="5:10" x14ac:dyDescent="0.25">
      <c r="E27" s="2">
        <f t="shared" si="0"/>
        <v>0</v>
      </c>
      <c r="F27" s="2">
        <v>0</v>
      </c>
    </row>
    <row r="28" spans="5:10" x14ac:dyDescent="0.25">
      <c r="E28" s="2">
        <f t="shared" si="0"/>
        <v>0</v>
      </c>
      <c r="F28" s="2">
        <v>0</v>
      </c>
    </row>
    <row r="29" spans="5:10" x14ac:dyDescent="0.25">
      <c r="E29" s="2">
        <f t="shared" si="0"/>
        <v>0</v>
      </c>
      <c r="F29" s="2">
        <v>0</v>
      </c>
    </row>
    <row r="30" spans="5:10" x14ac:dyDescent="0.25">
      <c r="E30" s="2">
        <f t="shared" si="0"/>
        <v>0</v>
      </c>
      <c r="F30" s="2">
        <v>0</v>
      </c>
    </row>
    <row r="31" spans="5:10" x14ac:dyDescent="0.25">
      <c r="E31" s="2">
        <f t="shared" si="0"/>
        <v>0</v>
      </c>
      <c r="F31" s="2">
        <v>0</v>
      </c>
    </row>
    <row r="32" spans="5:10" x14ac:dyDescent="0.25">
      <c r="E32" s="2">
        <f t="shared" si="0"/>
        <v>0</v>
      </c>
      <c r="F32" s="2">
        <v>0</v>
      </c>
    </row>
    <row r="33" spans="5:6" x14ac:dyDescent="0.25">
      <c r="E33" s="2">
        <f t="shared" si="0"/>
        <v>0</v>
      </c>
      <c r="F33" s="2">
        <v>0</v>
      </c>
    </row>
    <row r="34" spans="5:6" x14ac:dyDescent="0.25">
      <c r="E34" s="2">
        <f>B34*D34</f>
        <v>0</v>
      </c>
      <c r="F34" s="2">
        <v>0</v>
      </c>
    </row>
    <row r="35" spans="5:6" x14ac:dyDescent="0.25">
      <c r="E35" s="2">
        <f t="shared" si="0"/>
        <v>0</v>
      </c>
      <c r="F35" s="2">
        <v>0</v>
      </c>
    </row>
    <row r="36" spans="5:6" x14ac:dyDescent="0.25">
      <c r="E36" s="2">
        <f t="shared" si="0"/>
        <v>0</v>
      </c>
      <c r="F36" s="2">
        <v>0</v>
      </c>
    </row>
    <row r="37" spans="5:6" x14ac:dyDescent="0.25">
      <c r="E37" s="2">
        <f t="shared" si="0"/>
        <v>0</v>
      </c>
      <c r="F37" s="2">
        <v>0</v>
      </c>
    </row>
    <row r="38" spans="5:6" x14ac:dyDescent="0.25">
      <c r="E38" s="2">
        <f t="shared" si="0"/>
        <v>0</v>
      </c>
      <c r="F38" s="2">
        <v>0</v>
      </c>
    </row>
    <row r="39" spans="5:6" x14ac:dyDescent="0.25">
      <c r="E39" s="2">
        <f t="shared" si="0"/>
        <v>0</v>
      </c>
      <c r="F39" s="2">
        <v>0</v>
      </c>
    </row>
    <row r="40" spans="5:6" x14ac:dyDescent="0.25">
      <c r="E40" s="2">
        <f t="shared" si="0"/>
        <v>0</v>
      </c>
      <c r="F40" s="2">
        <v>0</v>
      </c>
    </row>
    <row r="41" spans="5:6" x14ac:dyDescent="0.25">
      <c r="E41" s="2">
        <f>B41*D41</f>
        <v>0</v>
      </c>
      <c r="F41" s="2">
        <v>0</v>
      </c>
    </row>
    <row r="42" spans="5:6" x14ac:dyDescent="0.25">
      <c r="E42" s="2">
        <f t="shared" si="0"/>
        <v>0</v>
      </c>
      <c r="F42" s="2">
        <v>0</v>
      </c>
    </row>
    <row r="43" spans="5:6" x14ac:dyDescent="0.25">
      <c r="E43" s="2">
        <f t="shared" si="0"/>
        <v>0</v>
      </c>
      <c r="F43" s="2">
        <v>0</v>
      </c>
    </row>
    <row r="44" spans="5:6" x14ac:dyDescent="0.25">
      <c r="E44" s="2">
        <f t="shared" si="0"/>
        <v>0</v>
      </c>
      <c r="F44" s="2">
        <v>0</v>
      </c>
    </row>
    <row r="45" spans="5:6" x14ac:dyDescent="0.25">
      <c r="E45" s="2">
        <f t="shared" si="0"/>
        <v>0</v>
      </c>
      <c r="F45" s="2">
        <v>0</v>
      </c>
    </row>
    <row r="46" spans="5:6" x14ac:dyDescent="0.25">
      <c r="E46" s="2">
        <f t="shared" si="0"/>
        <v>0</v>
      </c>
      <c r="F46" s="2">
        <v>0</v>
      </c>
    </row>
    <row r="47" spans="5:6" x14ac:dyDescent="0.25">
      <c r="E47" s="2">
        <f t="shared" si="0"/>
        <v>0</v>
      </c>
      <c r="F47" s="2">
        <v>0</v>
      </c>
    </row>
    <row r="48" spans="5:6" x14ac:dyDescent="0.25">
      <c r="E48" s="2">
        <f t="shared" si="0"/>
        <v>0</v>
      </c>
      <c r="F48" s="2">
        <v>0</v>
      </c>
    </row>
    <row r="49" spans="5:6" x14ac:dyDescent="0.25">
      <c r="E49" s="2">
        <f t="shared" si="0"/>
        <v>0</v>
      </c>
      <c r="F49" s="2">
        <v>0</v>
      </c>
    </row>
    <row r="50" spans="5:6" x14ac:dyDescent="0.25">
      <c r="E50" s="2">
        <f t="shared" si="0"/>
        <v>0</v>
      </c>
      <c r="F50" s="2">
        <v>0</v>
      </c>
    </row>
    <row r="51" spans="5:6" x14ac:dyDescent="0.25">
      <c r="E51" s="2">
        <f t="shared" si="0"/>
        <v>0</v>
      </c>
      <c r="F51" s="2">
        <v>0</v>
      </c>
    </row>
    <row r="52" spans="5:6" x14ac:dyDescent="0.25">
      <c r="E52" s="2">
        <f t="shared" si="0"/>
        <v>0</v>
      </c>
      <c r="F52" s="2">
        <v>0</v>
      </c>
    </row>
    <row r="53" spans="5:6" x14ac:dyDescent="0.25">
      <c r="E53" s="2">
        <f t="shared" si="0"/>
        <v>0</v>
      </c>
      <c r="F5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Quick Estimates</vt:lpstr>
      <vt:lpstr>Detailed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Melissa Kearney</cp:lastModifiedBy>
  <dcterms:created xsi:type="dcterms:W3CDTF">2018-12-24T06:32:34Z</dcterms:created>
  <dcterms:modified xsi:type="dcterms:W3CDTF">2019-08-14T21:18:10Z</dcterms:modified>
</cp:coreProperties>
</file>