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fuma/Library/Application Support/minecraft/saves/MobTamer_For20_dev4/datapacks/MobTamer_For20/python/"/>
    </mc:Choice>
  </mc:AlternateContent>
  <xr:revisionPtr revIDLastSave="0" documentId="13_ncr:1_{2984E39D-7197-9E4A-A5D4-6B3E1E622CF5}" xr6:coauthVersionLast="47" xr6:coauthVersionMax="47" xr10:uidLastSave="{00000000-0000-0000-0000-000000000000}"/>
  <bookViews>
    <workbookView xWindow="900" yWindow="500" windowWidth="27900" windowHeight="15440" xr2:uid="{B1F8B704-90F5-2C4F-982F-C84BF639551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7" i="1" l="1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12" i="2"/>
  <c r="M29" i="2"/>
  <c r="M49" i="2"/>
  <c r="K49" i="2"/>
  <c r="I49" i="2"/>
  <c r="G49" i="2"/>
  <c r="E49" i="2"/>
  <c r="M47" i="2"/>
  <c r="K47" i="2"/>
  <c r="I47" i="2"/>
  <c r="G47" i="2"/>
  <c r="E47" i="2"/>
  <c r="M45" i="2"/>
  <c r="K45" i="2"/>
  <c r="I45" i="2"/>
  <c r="G45" i="2"/>
  <c r="E45" i="2"/>
  <c r="M43" i="2"/>
  <c r="K43" i="2"/>
  <c r="I43" i="2"/>
  <c r="G43" i="2"/>
  <c r="E43" i="2"/>
  <c r="M41" i="2"/>
  <c r="K41" i="2"/>
  <c r="I41" i="2"/>
  <c r="G41" i="2"/>
  <c r="E41" i="2"/>
  <c r="M39" i="2"/>
  <c r="K39" i="2"/>
  <c r="I39" i="2"/>
  <c r="G39" i="2"/>
  <c r="E39" i="2"/>
  <c r="M37" i="2"/>
  <c r="K37" i="2"/>
  <c r="I37" i="2"/>
  <c r="G37" i="2"/>
  <c r="E37" i="2"/>
  <c r="M35" i="2"/>
  <c r="K35" i="2"/>
  <c r="I35" i="2"/>
  <c r="G35" i="2"/>
  <c r="E35" i="2"/>
  <c r="M33" i="2"/>
  <c r="K33" i="2"/>
  <c r="I33" i="2"/>
  <c r="G33" i="2"/>
  <c r="E33" i="2"/>
  <c r="M31" i="2"/>
  <c r="K31" i="2"/>
  <c r="I31" i="2"/>
  <c r="G31" i="2"/>
  <c r="E31" i="2"/>
  <c r="K29" i="2"/>
  <c r="I29" i="2"/>
  <c r="G29" i="2"/>
  <c r="E29" i="2"/>
  <c r="M27" i="2"/>
  <c r="K27" i="2"/>
  <c r="I27" i="2"/>
  <c r="G27" i="2"/>
  <c r="E27" i="2"/>
  <c r="M25" i="2"/>
  <c r="K25" i="2"/>
  <c r="I25" i="2"/>
  <c r="G25" i="2"/>
  <c r="E25" i="2"/>
  <c r="M23" i="2"/>
  <c r="K23" i="2"/>
  <c r="I23" i="2"/>
  <c r="G23" i="2"/>
  <c r="E23" i="2"/>
  <c r="M21" i="2"/>
  <c r="K21" i="2"/>
  <c r="I21" i="2"/>
  <c r="G21" i="2"/>
  <c r="E21" i="2"/>
  <c r="M19" i="2"/>
  <c r="K19" i="2"/>
  <c r="I19" i="2"/>
  <c r="G19" i="2"/>
  <c r="E19" i="2"/>
  <c r="M17" i="2"/>
  <c r="K17" i="2"/>
  <c r="I17" i="2"/>
  <c r="G17" i="2"/>
  <c r="E17" i="2"/>
  <c r="M15" i="2"/>
  <c r="K15" i="2"/>
  <c r="I15" i="2"/>
  <c r="G15" i="2"/>
  <c r="E15" i="2"/>
  <c r="M13" i="2"/>
  <c r="K13" i="2"/>
  <c r="I13" i="2"/>
  <c r="G13" i="2"/>
  <c r="E13" i="2"/>
  <c r="M11" i="2"/>
  <c r="F11" i="2"/>
  <c r="G11" i="2"/>
  <c r="H11" i="2"/>
  <c r="I11" i="2"/>
  <c r="J11" i="2"/>
  <c r="K11" i="2"/>
  <c r="L11" i="2"/>
  <c r="E11" i="2"/>
  <c r="I58" i="1"/>
  <c r="I59" i="1"/>
  <c r="I66" i="1"/>
  <c r="I60" i="1"/>
  <c r="I42" i="1"/>
  <c r="M42" i="1" s="1"/>
  <c r="N42" i="1" s="1"/>
  <c r="I72" i="1"/>
  <c r="M72" i="1" s="1"/>
  <c r="N72" i="1" s="1"/>
  <c r="I73" i="1"/>
  <c r="M73" i="1" s="1"/>
  <c r="N73" i="1" s="1"/>
  <c r="I12" i="1"/>
  <c r="M12" i="1" s="1"/>
  <c r="N12" i="1" s="1"/>
  <c r="I13" i="1"/>
  <c r="I41" i="1"/>
  <c r="M41" i="1" s="1"/>
  <c r="N41" i="1" s="1"/>
  <c r="I46" i="1"/>
  <c r="I44" i="1"/>
  <c r="I45" i="1"/>
  <c r="I74" i="1"/>
  <c r="M74" i="1" s="1"/>
  <c r="N74" i="1" s="1"/>
  <c r="I54" i="1"/>
  <c r="I26" i="1"/>
  <c r="I61" i="1"/>
  <c r="I23" i="1"/>
  <c r="I14" i="1"/>
  <c r="I62" i="1"/>
  <c r="I55" i="1"/>
  <c r="I63" i="1"/>
  <c r="I56" i="1"/>
  <c r="I57" i="1"/>
  <c r="I64" i="1"/>
  <c r="I65" i="1"/>
  <c r="I29" i="1"/>
  <c r="I38" i="1"/>
  <c r="M38" i="1" s="1"/>
  <c r="N38" i="1" s="1"/>
  <c r="I30" i="1"/>
  <c r="M30" i="1" s="1"/>
  <c r="N30" i="1" s="1"/>
  <c r="I31" i="1"/>
  <c r="M31" i="1" s="1"/>
  <c r="N31" i="1" s="1"/>
  <c r="I24" i="1"/>
  <c r="M24" i="1" s="1"/>
  <c r="N24" i="1" s="1"/>
  <c r="I27" i="1"/>
  <c r="M27" i="1" s="1"/>
  <c r="N27" i="1" s="1"/>
  <c r="I32" i="1"/>
  <c r="I39" i="1"/>
  <c r="I43" i="1"/>
  <c r="I67" i="1"/>
  <c r="I68" i="1"/>
  <c r="I47" i="1"/>
  <c r="I48" i="1"/>
  <c r="M48" i="1" s="1"/>
  <c r="N48" i="1" s="1"/>
  <c r="I51" i="1"/>
  <c r="M51" i="1" s="1"/>
  <c r="N51" i="1" s="1"/>
  <c r="I52" i="1"/>
  <c r="I53" i="1"/>
  <c r="I49" i="1"/>
  <c r="I11" i="1"/>
  <c r="I75" i="1"/>
  <c r="M75" i="1" s="1"/>
  <c r="N75" i="1" s="1"/>
  <c r="I76" i="1"/>
  <c r="M76" i="1" s="1"/>
  <c r="N76" i="1" s="1"/>
  <c r="I69" i="1"/>
  <c r="I70" i="1"/>
  <c r="I71" i="1"/>
  <c r="I50" i="1"/>
  <c r="I3" i="1"/>
  <c r="I8" i="1"/>
  <c r="M8" i="1" s="1"/>
  <c r="N8" i="1" s="1"/>
  <c r="I4" i="1"/>
  <c r="M4" i="1" s="1"/>
  <c r="N4" i="1" s="1"/>
  <c r="I6" i="1"/>
  <c r="M6" i="1" s="1"/>
  <c r="N6" i="1" s="1"/>
  <c r="I5" i="1"/>
  <c r="M5" i="1" s="1"/>
  <c r="N5" i="1" s="1"/>
  <c r="I18" i="1"/>
  <c r="M18" i="1" s="1"/>
  <c r="N18" i="1" s="1"/>
  <c r="I7" i="1"/>
  <c r="M7" i="1" s="1"/>
  <c r="N7" i="1" s="1"/>
  <c r="I10" i="1"/>
  <c r="M10" i="1" s="1"/>
  <c r="N10" i="1" s="1"/>
  <c r="I19" i="1"/>
  <c r="I34" i="1"/>
  <c r="M34" i="1" s="1"/>
  <c r="N34" i="1" s="1"/>
  <c r="I21" i="1"/>
  <c r="M21" i="1" s="1"/>
  <c r="N21" i="1" s="1"/>
  <c r="I15" i="1"/>
  <c r="M15" i="1" s="1"/>
  <c r="N15" i="1" s="1"/>
  <c r="I17" i="1"/>
  <c r="M17" i="1" s="1"/>
  <c r="N17" i="1" s="1"/>
  <c r="I16" i="1"/>
  <c r="M16" i="1" s="1"/>
  <c r="N16" i="1" s="1"/>
  <c r="I33" i="1"/>
  <c r="M33" i="1" s="1"/>
  <c r="N33" i="1" s="1"/>
  <c r="I20" i="1"/>
  <c r="M20" i="1" s="1"/>
  <c r="N20" i="1" s="1"/>
  <c r="I9" i="1"/>
  <c r="M9" i="1" s="1"/>
  <c r="N9" i="1" s="1"/>
  <c r="I22" i="1"/>
  <c r="M22" i="1" s="1"/>
  <c r="N22" i="1" s="1"/>
  <c r="I25" i="1"/>
  <c r="M25" i="1" s="1"/>
  <c r="N25" i="1" s="1"/>
  <c r="I35" i="1"/>
  <c r="M35" i="1" s="1"/>
  <c r="N35" i="1" s="1"/>
  <c r="I36" i="1"/>
  <c r="M36" i="1" s="1"/>
  <c r="N36" i="1" s="1"/>
  <c r="I28" i="1"/>
  <c r="M28" i="1" s="1"/>
  <c r="N28" i="1" s="1"/>
  <c r="I40" i="1"/>
  <c r="M40" i="1" s="1"/>
  <c r="N40" i="1" s="1"/>
  <c r="I37" i="1"/>
  <c r="I2" i="1"/>
  <c r="M2" i="1" s="1"/>
  <c r="N2" i="1" s="1"/>
  <c r="M11" i="1"/>
  <c r="N11" i="1" s="1"/>
  <c r="M67" i="1"/>
  <c r="N67" i="1" s="1"/>
  <c r="M68" i="1"/>
  <c r="N68" i="1" s="1"/>
  <c r="M47" i="1"/>
  <c r="N47" i="1" s="1"/>
  <c r="M49" i="1"/>
  <c r="N49" i="1" s="1"/>
  <c r="M69" i="1"/>
  <c r="N69" i="1" s="1"/>
  <c r="M70" i="1"/>
  <c r="N70" i="1" s="1"/>
  <c r="M71" i="1"/>
  <c r="N71" i="1" s="1"/>
  <c r="M50" i="1"/>
  <c r="N50" i="1" s="1"/>
  <c r="M13" i="1"/>
  <c r="N13" i="1" s="1"/>
  <c r="M46" i="1"/>
  <c r="N46" i="1" s="1"/>
  <c r="M44" i="1"/>
  <c r="N44" i="1" s="1"/>
  <c r="M45" i="1"/>
  <c r="N45" i="1" s="1"/>
  <c r="M54" i="1"/>
  <c r="N54" i="1" s="1"/>
  <c r="M26" i="1"/>
  <c r="N26" i="1" s="1"/>
  <c r="M61" i="1"/>
  <c r="N61" i="1" s="1"/>
  <c r="M23" i="1"/>
  <c r="N23" i="1" s="1"/>
  <c r="M14" i="1"/>
  <c r="N14" i="1" s="1"/>
  <c r="M62" i="1"/>
  <c r="N62" i="1" s="1"/>
  <c r="M55" i="1"/>
  <c r="N55" i="1" s="1"/>
  <c r="M63" i="1"/>
  <c r="N63" i="1" s="1"/>
  <c r="M56" i="1"/>
  <c r="N56" i="1" s="1"/>
  <c r="M57" i="1"/>
  <c r="N57" i="1" s="1"/>
  <c r="M64" i="1"/>
  <c r="N64" i="1" s="1"/>
  <c r="M65" i="1"/>
  <c r="N65" i="1" s="1"/>
  <c r="M58" i="1"/>
  <c r="N58" i="1" s="1"/>
  <c r="M59" i="1"/>
  <c r="N59" i="1" s="1"/>
  <c r="M66" i="1"/>
  <c r="N66" i="1" s="1"/>
  <c r="M60" i="1"/>
  <c r="N60" i="1" s="1"/>
  <c r="J2" i="1"/>
  <c r="J3" i="1"/>
  <c r="M3" i="1" s="1"/>
  <c r="N3" i="1" s="1"/>
  <c r="J8" i="1"/>
  <c r="J4" i="1"/>
  <c r="J6" i="1"/>
  <c r="J5" i="1"/>
  <c r="J18" i="1"/>
  <c r="J7" i="1"/>
  <c r="J19" i="1"/>
  <c r="J10" i="1"/>
  <c r="J34" i="1"/>
  <c r="J21" i="1"/>
  <c r="J15" i="1"/>
  <c r="J17" i="1"/>
  <c r="J16" i="1"/>
  <c r="J33" i="1"/>
  <c r="J20" i="1"/>
  <c r="J9" i="1"/>
  <c r="J22" i="1"/>
  <c r="J25" i="1"/>
  <c r="J35" i="1"/>
  <c r="J36" i="1"/>
  <c r="J28" i="1"/>
  <c r="J40" i="1"/>
  <c r="J37" i="1"/>
  <c r="J29" i="1"/>
  <c r="J38" i="1"/>
  <c r="J30" i="1"/>
  <c r="J31" i="1"/>
  <c r="J24" i="1"/>
  <c r="J27" i="1"/>
  <c r="J39" i="1"/>
  <c r="J43" i="1"/>
  <c r="J67" i="1"/>
  <c r="J68" i="1"/>
  <c r="J47" i="1"/>
  <c r="J48" i="1"/>
  <c r="J32" i="1"/>
  <c r="J51" i="1"/>
  <c r="J52" i="1"/>
  <c r="J53" i="1"/>
  <c r="J49" i="1"/>
  <c r="J11" i="1"/>
  <c r="J75" i="1"/>
  <c r="J76" i="1"/>
  <c r="J69" i="1"/>
  <c r="J70" i="1"/>
  <c r="J71" i="1"/>
  <c r="J50" i="1"/>
  <c r="J42" i="1"/>
  <c r="J41" i="1"/>
  <c r="J72" i="1"/>
  <c r="J73" i="1"/>
  <c r="J12" i="1"/>
  <c r="J13" i="1"/>
  <c r="J46" i="1"/>
  <c r="J44" i="1"/>
  <c r="J45" i="1"/>
  <c r="J74" i="1"/>
  <c r="J54" i="1"/>
  <c r="J26" i="1"/>
  <c r="J61" i="1"/>
  <c r="J23" i="1"/>
  <c r="J14" i="1"/>
  <c r="J62" i="1"/>
  <c r="J55" i="1"/>
  <c r="J63" i="1"/>
  <c r="J56" i="1"/>
  <c r="J57" i="1"/>
  <c r="J64" i="1"/>
  <c r="J65" i="1"/>
  <c r="J58" i="1"/>
  <c r="J59" i="1"/>
  <c r="J66" i="1"/>
  <c r="J60" i="1"/>
  <c r="M19" i="1"/>
  <c r="N19" i="1" s="1"/>
  <c r="M37" i="1"/>
  <c r="N37" i="1" s="1"/>
  <c r="M29" i="1"/>
  <c r="N29" i="1" s="1"/>
  <c r="M39" i="1"/>
  <c r="N39" i="1" s="1"/>
  <c r="M43" i="1"/>
  <c r="N43" i="1" s="1"/>
  <c r="M32" i="1"/>
  <c r="N32" i="1" s="1"/>
  <c r="M52" i="1"/>
  <c r="N52" i="1" s="1"/>
  <c r="M53" i="1"/>
  <c r="N53" i="1" s="1"/>
  <c r="P11" i="2" l="1"/>
  <c r="N51" i="2"/>
  <c r="D51" i="2"/>
  <c r="P49" i="2"/>
</calcChain>
</file>

<file path=xl/sharedStrings.xml><?xml version="1.0" encoding="utf-8"?>
<sst xmlns="http://schemas.openxmlformats.org/spreadsheetml/2006/main" count="114" uniqueCount="105">
  <si>
    <t>Entity Name</t>
    <phoneticPr fontId="1"/>
  </si>
  <si>
    <t>Rank</t>
    <phoneticPr fontId="1"/>
  </si>
  <si>
    <t>Max Health</t>
    <phoneticPr fontId="1"/>
  </si>
  <si>
    <t>Attack Damage</t>
  </si>
  <si>
    <t>Movement Speed</t>
    <phoneticPr fontId="1"/>
  </si>
  <si>
    <t>Armor</t>
    <phoneticPr fontId="1"/>
  </si>
  <si>
    <t>Knockback</t>
    <phoneticPr fontId="1"/>
  </si>
  <si>
    <t>Cost Auto</t>
    <phoneticPr fontId="1"/>
  </si>
  <si>
    <t>Cost</t>
    <phoneticPr fontId="1"/>
  </si>
  <si>
    <t>warden</t>
  </si>
  <si>
    <t>wither</t>
  </si>
  <si>
    <t>iron_golem</t>
  </si>
  <si>
    <t>ravager</t>
  </si>
  <si>
    <t>elder_guardian</t>
  </si>
  <si>
    <t>piglin_brute</t>
  </si>
  <si>
    <t>enderman</t>
  </si>
  <si>
    <t>hoglin</t>
  </si>
  <si>
    <t>zoglin</t>
  </si>
  <si>
    <t>evoker</t>
  </si>
  <si>
    <t>polar_bear</t>
  </si>
  <si>
    <t>shulker</t>
  </si>
  <si>
    <t>blaze</t>
  </si>
  <si>
    <t>vindicator</t>
  </si>
  <si>
    <t>zombified_piglin</t>
  </si>
  <si>
    <t>wither_skeleton</t>
  </si>
  <si>
    <t>witch</t>
  </si>
  <si>
    <t>ghast</t>
  </si>
  <si>
    <t>skeleton</t>
  </si>
  <si>
    <t>stray</t>
  </si>
  <si>
    <t>pillager</t>
  </si>
  <si>
    <t>piglin</t>
  </si>
  <si>
    <t>drowned</t>
  </si>
  <si>
    <t>husk</t>
  </si>
  <si>
    <t>zombie</t>
  </si>
  <si>
    <t>zombie_villager</t>
  </si>
  <si>
    <t>spider</t>
  </si>
  <si>
    <t>cave_spider</t>
  </si>
  <si>
    <t>magma_cube</t>
  </si>
  <si>
    <t>1|4|16</t>
    <phoneticPr fontId="1"/>
  </si>
  <si>
    <t>1|2|4</t>
    <phoneticPr fontId="1"/>
  </si>
  <si>
    <t>30|40|60</t>
    <phoneticPr fontId="1"/>
  </si>
  <si>
    <t>3|6|12</t>
    <phoneticPr fontId="1"/>
  </si>
  <si>
    <t>slime</t>
  </si>
  <si>
    <t>wolf</t>
  </si>
  <si>
    <t>8|20</t>
    <phoneticPr fontId="1"/>
  </si>
  <si>
    <t>guardian</t>
  </si>
  <si>
    <t>panda</t>
  </si>
  <si>
    <t>vex</t>
  </si>
  <si>
    <t>allay</t>
  </si>
  <si>
    <t>creeper</t>
  </si>
  <si>
    <t>phantom</t>
  </si>
  <si>
    <t>dolphin</t>
  </si>
  <si>
    <t>axolotl</t>
  </si>
  <si>
    <t>bee</t>
  </si>
  <si>
    <t>silverfish</t>
  </si>
  <si>
    <t>snow_golem</t>
  </si>
  <si>
    <t>llama</t>
  </si>
  <si>
    <t>Varies</t>
    <phoneticPr fontId="1"/>
  </si>
  <si>
    <t>trader_llama</t>
  </si>
  <si>
    <t>fox</t>
  </si>
  <si>
    <t>goat</t>
  </si>
  <si>
    <t>endermite</t>
  </si>
  <si>
    <t>villager</t>
  </si>
  <si>
    <t>wandering_trader</t>
  </si>
  <si>
    <t>camel</t>
  </si>
  <si>
    <t>donkey</t>
  </si>
  <si>
    <t>horse</t>
  </si>
  <si>
    <t>mule</t>
  </si>
  <si>
    <t>cat</t>
  </si>
  <si>
    <t>strider</t>
  </si>
  <si>
    <t>skeleton_horse</t>
  </si>
  <si>
    <t>zombie_horse</t>
  </si>
  <si>
    <t>frog</t>
  </si>
  <si>
    <t>turtle</t>
  </si>
  <si>
    <t>ocelot</t>
  </si>
  <si>
    <t>sniffer</t>
  </si>
  <si>
    <t>cow</t>
  </si>
  <si>
    <t>glow_squid</t>
  </si>
  <si>
    <t>mooshroom</t>
  </si>
  <si>
    <t>pig</t>
  </si>
  <si>
    <t>squid</t>
  </si>
  <si>
    <t>sheep</t>
  </si>
  <si>
    <t>bat</t>
  </si>
  <si>
    <t>parrot</t>
  </si>
  <si>
    <t>chicken</t>
  </si>
  <si>
    <t>cod</t>
  </si>
  <si>
    <t>pufferfish</t>
  </si>
  <si>
    <t>rabbit</t>
  </si>
  <si>
    <t>salmon</t>
  </si>
  <si>
    <t>tropical_fish</t>
  </si>
  <si>
    <t>Attack  Add</t>
    <phoneticPr fontId="1"/>
  </si>
  <si>
    <t>Cost Manual</t>
    <phoneticPr fontId="1"/>
  </si>
  <si>
    <t>Cost Auto Without Armor</t>
    <phoneticPr fontId="1"/>
  </si>
  <si>
    <t>Without Armor</t>
    <phoneticPr fontId="1"/>
  </si>
  <si>
    <t>Exp</t>
    <phoneticPr fontId="1"/>
  </si>
  <si>
    <t>Exp Scale</t>
    <phoneticPr fontId="1"/>
  </si>
  <si>
    <t>HP</t>
    <phoneticPr fontId="1"/>
  </si>
  <si>
    <t>ATK</t>
    <phoneticPr fontId="1"/>
  </si>
  <si>
    <t>HP UP</t>
    <phoneticPr fontId="1"/>
  </si>
  <si>
    <t>ATK UP</t>
    <phoneticPr fontId="1"/>
  </si>
  <si>
    <t>HP*ATK</t>
    <phoneticPr fontId="1"/>
  </si>
  <si>
    <t>HP*HP</t>
    <phoneticPr fontId="1"/>
  </si>
  <si>
    <t>ATK*ATK</t>
    <phoneticPr fontId="1"/>
  </si>
  <si>
    <t>ATK*ATK*ATK</t>
    <phoneticPr fontId="1"/>
  </si>
  <si>
    <t>Max Cost Add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</si>
</sst>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C587A7-C67F-A64F-BC95-4F200F581351}" name="テーブル1" displayName="テーブル1" ref="A1:P77" totalsRowCount="1">
  <autoFilter ref="A1:P76" xr:uid="{FBC587A7-C67F-A64F-BC95-4F200F581351}"/>
  <sortState xmlns:xlrd2="http://schemas.microsoft.com/office/spreadsheetml/2017/richdata2" ref="A2:P76">
    <sortCondition descending="1" ref="P1:P76"/>
  </sortState>
  <tableColumns count="16">
    <tableColumn id="1" xr3:uid="{E4721833-A423-E94F-958C-7C17A75B8515}" name="Entity Name"/>
    <tableColumn id="15" xr3:uid="{605068EB-6163-0742-8E2B-6038B9F0F079}" name="Rank"/>
    <tableColumn id="16" xr3:uid="{7983F591-06F8-A84B-A722-45C9EBA59DD6}" name="Max Health"/>
    <tableColumn id="17" xr3:uid="{D20B5077-BECE-5742-98B7-7A2E5B941F5B}" name="Attack Damage"/>
    <tableColumn id="18" xr3:uid="{6EE165B9-C90A-194D-975F-C8CBBD7FB794}" name="Movement Speed"/>
    <tableColumn id="19" xr3:uid="{D16332F9-C59B-2446-8993-CB667D4B9C0A}" name="Armor"/>
    <tableColumn id="20" xr3:uid="{708CD79F-B8C3-BB46-A437-0BFBA698A21C}" name="Knockback"/>
    <tableColumn id="35" xr3:uid="{A57FDF4B-DD63-7C49-806E-5F28E32625E0}" name="Attack  Add"/>
    <tableColumn id="22" xr3:uid="{2450654B-FBDA-084C-B4AA-1987F2700247}" name="Cost Auto" dataDxfId="3" totalsRowDxfId="2">
      <calculatedColumnFormula>_xlfn.FLOOR.MATH(テーブル1[[#This Row],[Max Health]]*(25+テーブル1[[#This Row],[Armor]])*(テーブル1[[#This Row],[Attack Damage]]+テーブル1[[#This Row],[Attack  Add]])/125)</calculatedColumnFormula>
    </tableColumn>
    <tableColumn id="38" xr3:uid="{F9B982E3-C1A9-1B4B-9ADB-03F706B1192E}" name="Cost Auto Without Armor" dataDxfId="5" totalsRowDxfId="1">
      <calculatedColumnFormula>_xlfn.FLOOR.MATH(テーブル1[[#This Row],[Max Health]]*(テーブル1[[#This Row],[Attack Damage]]+テーブル1[[#This Row],[Attack  Add]])/5)</calculatedColumnFormula>
    </tableColumn>
    <tableColumn id="23" xr3:uid="{C944D1CA-55A5-1941-AEE2-FE9A48A73687}" name="Cost Manual"/>
    <tableColumn id="39" xr3:uid="{A8F781AB-6FC4-A942-B53D-777D61EA3A5B}" name="Without Armor"/>
    <tableColumn id="36" xr3:uid="{03E758D3-7D3A-BA42-99D6-DDB79C1DBC96}" name="Cost" dataDxfId="4" totalsRowDxfId="0">
      <calculatedColumnFormula>MAX(IF(テーブル1[[#This Row],[Cost Manual]]&gt;0,テーブル1[[#This Row],[Cost Manual]],IF(テーブル1[[#This Row],[Without Armor]]&gt;0,テーブル1[[#This Row],[Cost Auto Without Armor]],テーブル1[[#This Row],[Cost Auto]])),1)</calculatedColumnFormula>
    </tableColumn>
    <tableColumn id="37" xr3:uid="{3B923F32-7E90-DC4C-AB3B-0EA6EB9D398D}" name="Exp">
      <calculatedColumnFormula>テーブル1[[#This Row],[Cost]]*テーブル1[[#This Row],[Exp Scale]]</calculatedColumnFormula>
    </tableColumn>
    <tableColumn id="40" xr3:uid="{9D7E22B2-EEC3-2C43-9226-D451922B1527}" name="Exp Scale"/>
    <tableColumn id="42" xr3:uid="{86B8EB56-34BB-A843-8229-B2D9511C77FA}" name="Max Cost Add" totalsRowFunction="custom">
      <totalsRowFormula>SUM(テーブル1[Max Cost Add])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AA90-D1FB-8647-ACC8-0E0D42146147}">
  <dimension ref="A1:P77"/>
  <sheetViews>
    <sheetView tabSelected="1" zoomScale="90" zoomScaleNormal="90" workbookViewId="0">
      <selection activeCell="Q6" sqref="Q6"/>
    </sheetView>
  </sheetViews>
  <sheetFormatPr baseColWidth="10" defaultRowHeight="2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90</v>
      </c>
      <c r="I1" t="s">
        <v>7</v>
      </c>
      <c r="J1" t="s">
        <v>92</v>
      </c>
      <c r="K1" t="s">
        <v>91</v>
      </c>
      <c r="L1" t="s">
        <v>93</v>
      </c>
      <c r="M1" t="s">
        <v>8</v>
      </c>
      <c r="N1" t="s">
        <v>94</v>
      </c>
      <c r="O1" t="s">
        <v>95</v>
      </c>
      <c r="P1" t="s">
        <v>104</v>
      </c>
    </row>
    <row r="2" spans="1:16">
      <c r="A2" t="s">
        <v>9</v>
      </c>
      <c r="B2">
        <v>8</v>
      </c>
      <c r="C2">
        <v>500</v>
      </c>
      <c r="D2">
        <v>30</v>
      </c>
      <c r="E2">
        <v>30</v>
      </c>
      <c r="G2">
        <v>3</v>
      </c>
      <c r="H2">
        <v>-20</v>
      </c>
      <c r="I2">
        <f>_xlfn.FLOOR.MATH(テーブル1[[#This Row],[Max Health]]*(25+テーブル1[[#This Row],[Armor]])*(テーブル1[[#This Row],[Attack Damage]]+テーブル1[[#This Row],[Attack  Add]])/125)</f>
        <v>1000</v>
      </c>
      <c r="J2">
        <f>_xlfn.FLOOR.MATH(テーブル1[[#This Row],[Max Health]]*(テーブル1[[#This Row],[Attack Damage]]+テーブル1[[#This Row],[Attack  Add]])/5)</f>
        <v>1000</v>
      </c>
      <c r="M2">
        <f>MAX(IF(テーブル1[[#This Row],[Cost Manual]]&gt;0,テーブル1[[#This Row],[Cost Manual]],IF(テーブル1[[#This Row],[Without Armor]]&gt;0,テーブル1[[#This Row],[Cost Auto Without Armor]],テーブル1[[#This Row],[Cost Auto]])),1)</f>
        <v>1000</v>
      </c>
      <c r="N2">
        <f>テーブル1[[#This Row],[Cost]]*テーブル1[[#This Row],[Exp Scale]]</f>
        <v>2000</v>
      </c>
      <c r="O2">
        <v>2</v>
      </c>
      <c r="P2">
        <v>500</v>
      </c>
    </row>
    <row r="3" spans="1:16">
      <c r="A3" t="s">
        <v>10</v>
      </c>
      <c r="B3">
        <v>10</v>
      </c>
      <c r="C3">
        <v>300</v>
      </c>
      <c r="D3">
        <v>2</v>
      </c>
      <c r="E3">
        <v>60</v>
      </c>
      <c r="F3">
        <v>4</v>
      </c>
      <c r="H3">
        <v>8</v>
      </c>
      <c r="I3">
        <f>_xlfn.FLOOR.MATH(テーブル1[[#This Row],[Max Health]]*(25+テーブル1[[#This Row],[Armor]])*(テーブル1[[#This Row],[Attack Damage]]+テーブル1[[#This Row],[Attack  Add]])/125)</f>
        <v>696</v>
      </c>
      <c r="J3">
        <f>_xlfn.FLOOR.MATH(テーブル1[[#This Row],[Max Health]]*(テーブル1[[#This Row],[Attack Damage]]+テーブル1[[#This Row],[Attack  Add]])/5)</f>
        <v>600</v>
      </c>
      <c r="L3">
        <v>1</v>
      </c>
      <c r="M3">
        <f>MAX(IF(テーブル1[[#This Row],[Cost Manual]]&gt;0,テーブル1[[#This Row],[Cost Manual]],IF(テーブル1[[#This Row],[Without Armor]]&gt;0,テーブル1[[#This Row],[Cost Auto Without Armor]],テーブル1[[#This Row],[Cost Auto]])),1)</f>
        <v>600</v>
      </c>
      <c r="N3">
        <f>テーブル1[[#This Row],[Cost]]*テーブル1[[#This Row],[Exp Scale]]</f>
        <v>3000</v>
      </c>
      <c r="O3">
        <v>5</v>
      </c>
      <c r="P3">
        <v>300</v>
      </c>
    </row>
    <row r="4" spans="1:16">
      <c r="A4" t="s">
        <v>12</v>
      </c>
      <c r="B4">
        <v>7</v>
      </c>
      <c r="C4">
        <v>100</v>
      </c>
      <c r="D4">
        <v>12</v>
      </c>
      <c r="E4">
        <v>30</v>
      </c>
      <c r="G4">
        <v>3</v>
      </c>
      <c r="I4">
        <f>_xlfn.FLOOR.MATH(テーブル1[[#This Row],[Max Health]]*(25+テーブル1[[#This Row],[Armor]])*(テーブル1[[#This Row],[Attack Damage]]+テーブル1[[#This Row],[Attack  Add]])/125)</f>
        <v>240</v>
      </c>
      <c r="J4">
        <f>_xlfn.FLOOR.MATH(テーブル1[[#This Row],[Max Health]]*(テーブル1[[#This Row],[Attack Damage]]+テーブル1[[#This Row],[Attack  Add]])/5)</f>
        <v>240</v>
      </c>
      <c r="M4">
        <f>MAX(IF(テーブル1[[#This Row],[Cost Manual]]&gt;0,テーブル1[[#This Row],[Cost Manual]],IF(テーブル1[[#This Row],[Without Armor]]&gt;0,テーブル1[[#This Row],[Cost Auto Without Armor]],テーブル1[[#This Row],[Cost Auto]])),1)</f>
        <v>240</v>
      </c>
      <c r="N4">
        <f>テーブル1[[#This Row],[Cost]]*テーブル1[[#This Row],[Exp Scale]]</f>
        <v>480</v>
      </c>
      <c r="O4">
        <v>2</v>
      </c>
      <c r="P4">
        <v>100</v>
      </c>
    </row>
    <row r="5" spans="1:16">
      <c r="A5" t="s">
        <v>14</v>
      </c>
      <c r="B5">
        <v>6</v>
      </c>
      <c r="C5">
        <v>50</v>
      </c>
      <c r="D5">
        <v>7</v>
      </c>
      <c r="E5">
        <v>32</v>
      </c>
      <c r="H5">
        <v>6</v>
      </c>
      <c r="I5">
        <f>_xlfn.FLOOR.MATH(テーブル1[[#This Row],[Max Health]]*(25+テーブル1[[#This Row],[Armor]])*(テーブル1[[#This Row],[Attack Damage]]+テーブル1[[#This Row],[Attack  Add]])/125)</f>
        <v>130</v>
      </c>
      <c r="J5">
        <f>_xlfn.FLOOR.MATH(テーブル1[[#This Row],[Max Health]]*(テーブル1[[#This Row],[Attack Damage]]+テーブル1[[#This Row],[Attack  Add]])/5)</f>
        <v>130</v>
      </c>
      <c r="M5">
        <f>MAX(IF(テーブル1[[#This Row],[Cost Manual]]&gt;0,テーブル1[[#This Row],[Cost Manual]],IF(テーブル1[[#This Row],[Without Armor]]&gt;0,テーブル1[[#This Row],[Cost Auto Without Armor]],テーブル1[[#This Row],[Cost Auto]])),1)</f>
        <v>130</v>
      </c>
      <c r="N5">
        <f>テーブル1[[#This Row],[Cost]]*テーブル1[[#This Row],[Exp Scale]]</f>
        <v>520</v>
      </c>
      <c r="O5">
        <v>4</v>
      </c>
      <c r="P5">
        <v>100</v>
      </c>
    </row>
    <row r="6" spans="1:16">
      <c r="A6" t="s">
        <v>13</v>
      </c>
      <c r="B6">
        <v>-1</v>
      </c>
      <c r="C6">
        <v>80</v>
      </c>
      <c r="D6">
        <v>8</v>
      </c>
      <c r="E6">
        <v>30</v>
      </c>
      <c r="I6">
        <f>_xlfn.FLOOR.MATH(テーブル1[[#This Row],[Max Health]]*(25+テーブル1[[#This Row],[Armor]])*(テーブル1[[#This Row],[Attack Damage]]+テーブル1[[#This Row],[Attack  Add]])/125)</f>
        <v>128</v>
      </c>
      <c r="J6">
        <f>_xlfn.FLOOR.MATH(テーブル1[[#This Row],[Max Health]]*(テーブル1[[#This Row],[Attack Damage]]+テーブル1[[#This Row],[Attack  Add]])/5)</f>
        <v>128</v>
      </c>
      <c r="M6">
        <f>MAX(IF(テーブル1[[#This Row],[Cost Manual]]&gt;0,テーブル1[[#This Row],[Cost Manual]],IF(テーブル1[[#This Row],[Without Armor]]&gt;0,テーブル1[[#This Row],[Cost Auto Without Armor]],テーブル1[[#This Row],[Cost Auto]])),1)</f>
        <v>128</v>
      </c>
      <c r="N6">
        <f>テーブル1[[#This Row],[Cost]]*テーブル1[[#This Row],[Exp Scale]]</f>
        <v>512</v>
      </c>
      <c r="O6">
        <v>4</v>
      </c>
      <c r="P6">
        <v>100</v>
      </c>
    </row>
    <row r="7" spans="1:16">
      <c r="A7" t="s">
        <v>18</v>
      </c>
      <c r="B7">
        <v>6</v>
      </c>
      <c r="C7">
        <v>24</v>
      </c>
      <c r="D7">
        <v>2</v>
      </c>
      <c r="E7">
        <v>50</v>
      </c>
      <c r="H7">
        <v>19</v>
      </c>
      <c r="I7">
        <f>_xlfn.FLOOR.MATH(テーブル1[[#This Row],[Max Health]]*(25+テーブル1[[#This Row],[Armor]])*(テーブル1[[#This Row],[Attack Damage]]+テーブル1[[#This Row],[Attack  Add]])/125)</f>
        <v>100</v>
      </c>
      <c r="J7">
        <f>_xlfn.FLOOR.MATH(テーブル1[[#This Row],[Max Health]]*(テーブル1[[#This Row],[Attack Damage]]+テーブル1[[#This Row],[Attack  Add]])/5)</f>
        <v>100</v>
      </c>
      <c r="M7">
        <f>MAX(IF(テーブル1[[#This Row],[Cost Manual]]&gt;0,テーブル1[[#This Row],[Cost Manual]],IF(テーブル1[[#This Row],[Without Armor]]&gt;0,テーブル1[[#This Row],[Cost Auto Without Armor]],テーブル1[[#This Row],[Cost Auto]])),1)</f>
        <v>100</v>
      </c>
      <c r="N7">
        <f>テーブル1[[#This Row],[Cost]]*テーブル1[[#This Row],[Exp Scale]]</f>
        <v>300</v>
      </c>
      <c r="O7">
        <v>3</v>
      </c>
      <c r="P7">
        <v>100</v>
      </c>
    </row>
    <row r="8" spans="1:16">
      <c r="A8" t="s">
        <v>11</v>
      </c>
      <c r="B8">
        <v>7</v>
      </c>
      <c r="C8">
        <v>100</v>
      </c>
      <c r="D8">
        <v>15</v>
      </c>
      <c r="E8">
        <v>25</v>
      </c>
      <c r="I8">
        <f>_xlfn.FLOOR.MATH(テーブル1[[#This Row],[Max Health]]*(25+テーブル1[[#This Row],[Armor]])*(テーブル1[[#This Row],[Attack Damage]]+テーブル1[[#This Row],[Attack  Add]])/125)</f>
        <v>300</v>
      </c>
      <c r="J8">
        <f>_xlfn.FLOOR.MATH(テーブル1[[#This Row],[Max Health]]*(テーブル1[[#This Row],[Attack Damage]]+テーブル1[[#This Row],[Attack  Add]])/5)</f>
        <v>300</v>
      </c>
      <c r="M8">
        <f>MAX(IF(テーブル1[[#This Row],[Cost Manual]]&gt;0,テーブル1[[#This Row],[Cost Manual]],IF(テーブル1[[#This Row],[Without Armor]]&gt;0,テーブル1[[#This Row],[Cost Auto Without Armor]],テーブル1[[#This Row],[Cost Auto]])),1)</f>
        <v>300</v>
      </c>
      <c r="N8">
        <f>テーブル1[[#This Row],[Cost]]*テーブル1[[#This Row],[Exp Scale]]</f>
        <v>150</v>
      </c>
      <c r="O8">
        <v>0.5</v>
      </c>
      <c r="P8">
        <v>50</v>
      </c>
    </row>
    <row r="9" spans="1:16">
      <c r="A9" t="s">
        <v>26</v>
      </c>
      <c r="B9">
        <v>5</v>
      </c>
      <c r="C9">
        <v>10</v>
      </c>
      <c r="D9">
        <v>0</v>
      </c>
      <c r="E9">
        <v>69</v>
      </c>
      <c r="H9">
        <v>40</v>
      </c>
      <c r="I9">
        <f>_xlfn.FLOOR.MATH(テーブル1[[#This Row],[Max Health]]*(25+テーブル1[[#This Row],[Armor]])*(テーブル1[[#This Row],[Attack Damage]]+テーブル1[[#This Row],[Attack  Add]])/125)</f>
        <v>80</v>
      </c>
      <c r="J9">
        <f>_xlfn.FLOOR.MATH(テーブル1[[#This Row],[Max Health]]*(テーブル1[[#This Row],[Attack Damage]]+テーブル1[[#This Row],[Attack  Add]])/5)</f>
        <v>80</v>
      </c>
      <c r="M9">
        <f>MAX(IF(テーブル1[[#This Row],[Cost Manual]]&gt;0,テーブル1[[#This Row],[Cost Manual]],IF(テーブル1[[#This Row],[Without Armor]]&gt;0,テーブル1[[#This Row],[Cost Auto Without Armor]],テーブル1[[#This Row],[Cost Auto]])),1)</f>
        <v>80</v>
      </c>
      <c r="N9">
        <f>テーブル1[[#This Row],[Cost]]*テーブル1[[#This Row],[Exp Scale]]</f>
        <v>240</v>
      </c>
      <c r="O9">
        <v>3</v>
      </c>
      <c r="P9">
        <v>50</v>
      </c>
    </row>
    <row r="10" spans="1:16">
      <c r="A10" t="s">
        <v>17</v>
      </c>
      <c r="B10">
        <v>5</v>
      </c>
      <c r="C10">
        <v>40</v>
      </c>
      <c r="D10">
        <v>6</v>
      </c>
      <c r="E10">
        <v>30</v>
      </c>
      <c r="F10">
        <v>2</v>
      </c>
      <c r="I10">
        <f>_xlfn.FLOOR.MATH(テーブル1[[#This Row],[Max Health]]*(25+テーブル1[[#This Row],[Armor]])*(テーブル1[[#This Row],[Attack Damage]]+テーブル1[[#This Row],[Attack  Add]])/125)</f>
        <v>51</v>
      </c>
      <c r="J10">
        <f>_xlfn.FLOOR.MATH(テーブル1[[#This Row],[Max Health]]*(テーブル1[[#This Row],[Attack Damage]]+テーブル1[[#This Row],[Attack  Add]])/5)</f>
        <v>48</v>
      </c>
      <c r="M10">
        <f>MAX(IF(テーブル1[[#This Row],[Cost Manual]]&gt;0,テーブル1[[#This Row],[Cost Manual]],IF(テーブル1[[#This Row],[Without Armor]]&gt;0,テーブル1[[#This Row],[Cost Auto Without Armor]],テーブル1[[#This Row],[Cost Auto]])),1)</f>
        <v>51</v>
      </c>
      <c r="N10">
        <f>テーブル1[[#This Row],[Cost]]*テーブル1[[#This Row],[Exp Scale]]</f>
        <v>204</v>
      </c>
      <c r="O10">
        <v>4</v>
      </c>
      <c r="P10">
        <v>50</v>
      </c>
    </row>
    <row r="11" spans="1:16">
      <c r="A11" t="s">
        <v>61</v>
      </c>
      <c r="B11">
        <v>2</v>
      </c>
      <c r="C11">
        <v>8</v>
      </c>
      <c r="D11">
        <v>2</v>
      </c>
      <c r="E11">
        <v>25</v>
      </c>
      <c r="I11">
        <f>_xlfn.FLOOR.MATH(テーブル1[[#This Row],[Max Health]]*(25+テーブル1[[#This Row],[Armor]])*(テーブル1[[#This Row],[Attack Damage]]+テーブル1[[#This Row],[Attack  Add]])/125)</f>
        <v>3</v>
      </c>
      <c r="J11">
        <f>_xlfn.FLOOR.MATH(テーブル1[[#This Row],[Max Health]]*(テーブル1[[#This Row],[Attack Damage]]+テーブル1[[#This Row],[Attack  Add]])/5)</f>
        <v>3</v>
      </c>
      <c r="M11">
        <f>MAX(IF(テーブル1[[#This Row],[Cost Manual]]&gt;0,テーブル1[[#This Row],[Cost Manual]],IF(テーブル1[[#This Row],[Without Armor]]&gt;0,テーブル1[[#This Row],[Cost Auto Without Armor]],テーブル1[[#This Row],[Cost Auto]])),1)</f>
        <v>3</v>
      </c>
      <c r="N11">
        <f>テーブル1[[#This Row],[Cost]]*テーブル1[[#This Row],[Exp Scale]]</f>
        <v>150</v>
      </c>
      <c r="O11">
        <v>50</v>
      </c>
      <c r="P11">
        <v>50</v>
      </c>
    </row>
    <row r="12" spans="1:16">
      <c r="A12" t="s">
        <v>70</v>
      </c>
      <c r="B12">
        <v>0</v>
      </c>
      <c r="C12">
        <v>15</v>
      </c>
      <c r="D12">
        <v>0</v>
      </c>
      <c r="E12">
        <v>20</v>
      </c>
      <c r="I12">
        <f>_xlfn.FLOOR.MATH(テーブル1[[#This Row],[Max Health]]*(25+テーブル1[[#This Row],[Armor]])*(テーブル1[[#This Row],[Attack Damage]]+テーブル1[[#This Row],[Attack  Add]])/125)</f>
        <v>0</v>
      </c>
      <c r="J12">
        <f>_xlfn.FLOOR.MATH(テーブル1[[#This Row],[Max Health]]*(テーブル1[[#This Row],[Attack Damage]]+テーブル1[[#This Row],[Attack  Add]])/5)</f>
        <v>0</v>
      </c>
      <c r="M12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12">
        <f>テーブル1[[#This Row],[Cost]]*テーブル1[[#This Row],[Exp Scale]]</f>
        <v>100</v>
      </c>
      <c r="O12">
        <v>100</v>
      </c>
      <c r="P12">
        <v>50</v>
      </c>
    </row>
    <row r="13" spans="1:16">
      <c r="A13" t="s">
        <v>71</v>
      </c>
      <c r="B13">
        <v>0</v>
      </c>
      <c r="C13">
        <v>15</v>
      </c>
      <c r="D13">
        <v>0</v>
      </c>
      <c r="E13">
        <v>20</v>
      </c>
      <c r="I13">
        <f>_xlfn.FLOOR.MATH(テーブル1[[#This Row],[Max Health]]*(25+テーブル1[[#This Row],[Armor]])*(テーブル1[[#This Row],[Attack Damage]]+テーブル1[[#This Row],[Attack  Add]])/125)</f>
        <v>0</v>
      </c>
      <c r="J13">
        <f>_xlfn.FLOOR.MATH(テーブル1[[#This Row],[Max Health]]*(テーブル1[[#This Row],[Attack Damage]]+テーブル1[[#This Row],[Attack  Add]])/5)</f>
        <v>0</v>
      </c>
      <c r="M13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13">
        <f>テーブル1[[#This Row],[Cost]]*テーブル1[[#This Row],[Exp Scale]]</f>
        <v>100</v>
      </c>
      <c r="O13">
        <v>100</v>
      </c>
      <c r="P13">
        <v>50</v>
      </c>
    </row>
    <row r="14" spans="1:16">
      <c r="A14" t="s">
        <v>78</v>
      </c>
      <c r="B14">
        <v>0</v>
      </c>
      <c r="C14">
        <v>10</v>
      </c>
      <c r="D14">
        <v>0</v>
      </c>
      <c r="E14">
        <v>20</v>
      </c>
      <c r="I14">
        <f>_xlfn.FLOOR.MATH(テーブル1[[#This Row],[Max Health]]*(25+テーブル1[[#This Row],[Armor]])*(テーブル1[[#This Row],[Attack Damage]]+テーブル1[[#This Row],[Attack  Add]])/125)</f>
        <v>0</v>
      </c>
      <c r="J14">
        <f>_xlfn.FLOOR.MATH(テーブル1[[#This Row],[Max Health]]*(テーブル1[[#This Row],[Attack Damage]]+テーブル1[[#This Row],[Attack  Add]])/5)</f>
        <v>0</v>
      </c>
      <c r="K14">
        <v>1</v>
      </c>
      <c r="M14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14">
        <f>テーブル1[[#This Row],[Cost]]*テーブル1[[#This Row],[Exp Scale]]</f>
        <v>3</v>
      </c>
      <c r="O14">
        <v>3</v>
      </c>
      <c r="P14">
        <v>50</v>
      </c>
    </row>
    <row r="15" spans="1:16">
      <c r="A15" t="s">
        <v>20</v>
      </c>
      <c r="B15">
        <v>5</v>
      </c>
      <c r="C15">
        <v>30</v>
      </c>
      <c r="D15">
        <v>0</v>
      </c>
      <c r="E15">
        <v>69</v>
      </c>
      <c r="H15">
        <v>10</v>
      </c>
      <c r="I15">
        <f>_xlfn.FLOOR.MATH(テーブル1[[#This Row],[Max Health]]*(25+テーブル1[[#This Row],[Armor]])*(テーブル1[[#This Row],[Attack Damage]]+テーブル1[[#This Row],[Attack  Add]])/125)</f>
        <v>60</v>
      </c>
      <c r="J15">
        <f>_xlfn.FLOOR.MATH(テーブル1[[#This Row],[Max Health]]*(テーブル1[[#This Row],[Attack Damage]]+テーブル1[[#This Row],[Attack  Add]])/5)</f>
        <v>60</v>
      </c>
      <c r="M15">
        <f>MAX(IF(テーブル1[[#This Row],[Cost Manual]]&gt;0,テーブル1[[#This Row],[Cost Manual]],IF(テーブル1[[#This Row],[Without Armor]]&gt;0,テーブル1[[#This Row],[Cost Auto Without Armor]],テーブル1[[#This Row],[Cost Auto]])),1)</f>
        <v>60</v>
      </c>
      <c r="N15">
        <f>テーブル1[[#This Row],[Cost]]*テーブル1[[#This Row],[Exp Scale]]</f>
        <v>180</v>
      </c>
      <c r="O15">
        <v>3</v>
      </c>
      <c r="P15">
        <v>30</v>
      </c>
    </row>
    <row r="16" spans="1:16">
      <c r="A16" t="s">
        <v>22</v>
      </c>
      <c r="B16">
        <v>5</v>
      </c>
      <c r="C16">
        <v>24</v>
      </c>
      <c r="D16">
        <v>5</v>
      </c>
      <c r="E16">
        <v>34</v>
      </c>
      <c r="H16">
        <v>8</v>
      </c>
      <c r="I16">
        <f>_xlfn.FLOOR.MATH(テーブル1[[#This Row],[Max Health]]*(25+テーブル1[[#This Row],[Armor]])*(テーブル1[[#This Row],[Attack Damage]]+テーブル1[[#This Row],[Attack  Add]])/125)</f>
        <v>62</v>
      </c>
      <c r="J16">
        <f>_xlfn.FLOOR.MATH(テーブル1[[#This Row],[Max Health]]*(テーブル1[[#This Row],[Attack Damage]]+テーブル1[[#This Row],[Attack  Add]])/5)</f>
        <v>62</v>
      </c>
      <c r="M16">
        <f>MAX(IF(テーブル1[[#This Row],[Cost Manual]]&gt;0,テーブル1[[#This Row],[Cost Manual]],IF(テーブル1[[#This Row],[Without Armor]]&gt;0,テーブル1[[#This Row],[Cost Auto Without Armor]],テーブル1[[#This Row],[Cost Auto]])),1)</f>
        <v>62</v>
      </c>
      <c r="N16">
        <f>テーブル1[[#This Row],[Cost]]*テーブル1[[#This Row],[Exp Scale]]</f>
        <v>124</v>
      </c>
      <c r="O16">
        <v>2</v>
      </c>
      <c r="P16">
        <v>30</v>
      </c>
    </row>
    <row r="17" spans="1:16">
      <c r="A17" t="s">
        <v>21</v>
      </c>
      <c r="B17">
        <v>5</v>
      </c>
      <c r="C17">
        <v>20</v>
      </c>
      <c r="D17">
        <v>6</v>
      </c>
      <c r="E17">
        <v>23</v>
      </c>
      <c r="H17">
        <v>9</v>
      </c>
      <c r="I17">
        <f>_xlfn.FLOOR.MATH(テーブル1[[#This Row],[Max Health]]*(25+テーブル1[[#This Row],[Armor]])*(テーブル1[[#This Row],[Attack Damage]]+テーブル1[[#This Row],[Attack  Add]])/125)</f>
        <v>60</v>
      </c>
      <c r="J17">
        <f>_xlfn.FLOOR.MATH(テーブル1[[#This Row],[Max Health]]*(テーブル1[[#This Row],[Attack Damage]]+テーブル1[[#This Row],[Attack  Add]])/5)</f>
        <v>60</v>
      </c>
      <c r="M17">
        <f>MAX(IF(テーブル1[[#This Row],[Cost Manual]]&gt;0,テーブル1[[#This Row],[Cost Manual]],IF(テーブル1[[#This Row],[Without Armor]]&gt;0,テーブル1[[#This Row],[Cost Auto Without Armor]],テーブル1[[#This Row],[Cost Auto]])),1)</f>
        <v>60</v>
      </c>
      <c r="N17">
        <f>テーブル1[[#This Row],[Cost]]*テーブル1[[#This Row],[Exp Scale]]</f>
        <v>120</v>
      </c>
      <c r="O17">
        <v>2</v>
      </c>
      <c r="P17">
        <v>30</v>
      </c>
    </row>
    <row r="18" spans="1:16">
      <c r="A18" t="s">
        <v>15</v>
      </c>
      <c r="B18">
        <v>5</v>
      </c>
      <c r="C18">
        <v>40</v>
      </c>
      <c r="D18">
        <v>7</v>
      </c>
      <c r="E18">
        <v>30</v>
      </c>
      <c r="I18">
        <f>_xlfn.FLOOR.MATH(テーブル1[[#This Row],[Max Health]]*(25+テーブル1[[#This Row],[Armor]])*(テーブル1[[#This Row],[Attack Damage]]+テーブル1[[#This Row],[Attack  Add]])/125)</f>
        <v>56</v>
      </c>
      <c r="J18">
        <f>_xlfn.FLOOR.MATH(テーブル1[[#This Row],[Max Health]]*(テーブル1[[#This Row],[Attack Damage]]+テーブル1[[#This Row],[Attack  Add]])/5)</f>
        <v>56</v>
      </c>
      <c r="M18">
        <f>MAX(IF(テーブル1[[#This Row],[Cost Manual]]&gt;0,テーブル1[[#This Row],[Cost Manual]],IF(テーブル1[[#This Row],[Without Armor]]&gt;0,テーブル1[[#This Row],[Cost Auto Without Armor]],テーブル1[[#This Row],[Cost Auto]])),1)</f>
        <v>56</v>
      </c>
      <c r="N18">
        <f>テーブル1[[#This Row],[Cost]]*テーブル1[[#This Row],[Exp Scale]]</f>
        <v>112</v>
      </c>
      <c r="O18">
        <v>2</v>
      </c>
      <c r="P18">
        <v>30</v>
      </c>
    </row>
    <row r="19" spans="1:16">
      <c r="A19" t="s">
        <v>16</v>
      </c>
      <c r="B19">
        <v>5</v>
      </c>
      <c r="C19">
        <v>40</v>
      </c>
      <c r="D19">
        <v>6</v>
      </c>
      <c r="E19">
        <v>30</v>
      </c>
      <c r="G19">
        <v>2</v>
      </c>
      <c r="I19">
        <f>_xlfn.FLOOR.MATH(テーブル1[[#This Row],[Max Health]]*(25+テーブル1[[#This Row],[Armor]])*(テーブル1[[#This Row],[Attack Damage]]+テーブル1[[#This Row],[Attack  Add]])/125)</f>
        <v>48</v>
      </c>
      <c r="J19">
        <f>_xlfn.FLOOR.MATH(テーブル1[[#This Row],[Max Health]]*(テーブル1[[#This Row],[Attack Damage]]+テーブル1[[#This Row],[Attack  Add]])/5)</f>
        <v>48</v>
      </c>
      <c r="M19">
        <f>MAX(IF(テーブル1[[#This Row],[Cost Manual]]&gt;0,テーブル1[[#This Row],[Cost Manual]],IF(テーブル1[[#This Row],[Without Armor]]&gt;0,テーブル1[[#This Row],[Cost Auto Without Armor]],テーブル1[[#This Row],[Cost Auto]])),1)</f>
        <v>48</v>
      </c>
      <c r="N19">
        <f>テーブル1[[#This Row],[Cost]]*テーブル1[[#This Row],[Exp Scale]]</f>
        <v>96</v>
      </c>
      <c r="O19">
        <v>2</v>
      </c>
      <c r="P19">
        <v>20</v>
      </c>
    </row>
    <row r="20" spans="1:16">
      <c r="A20" t="s">
        <v>23</v>
      </c>
      <c r="B20">
        <v>5</v>
      </c>
      <c r="C20">
        <v>20</v>
      </c>
      <c r="D20">
        <v>5</v>
      </c>
      <c r="E20">
        <v>23</v>
      </c>
      <c r="F20">
        <v>2</v>
      </c>
      <c r="H20">
        <v>3</v>
      </c>
      <c r="I20">
        <f>_xlfn.FLOOR.MATH(テーブル1[[#This Row],[Max Health]]*(25+テーブル1[[#This Row],[Armor]])*(テーブル1[[#This Row],[Attack Damage]]+テーブル1[[#This Row],[Attack  Add]])/125)</f>
        <v>34</v>
      </c>
      <c r="J20">
        <f>_xlfn.FLOOR.MATH(テーブル1[[#This Row],[Max Health]]*(テーブル1[[#This Row],[Attack Damage]]+テーブル1[[#This Row],[Attack  Add]])/5)</f>
        <v>32</v>
      </c>
      <c r="M20">
        <f>MAX(IF(テーブル1[[#This Row],[Cost Manual]]&gt;0,テーブル1[[#This Row],[Cost Manual]],IF(テーブル1[[#This Row],[Without Armor]]&gt;0,テーブル1[[#This Row],[Cost Auto Without Armor]],テーブル1[[#This Row],[Cost Auto]])),1)</f>
        <v>34</v>
      </c>
      <c r="N20">
        <f>テーブル1[[#This Row],[Cost]]*テーブル1[[#This Row],[Exp Scale]]</f>
        <v>68</v>
      </c>
      <c r="O20">
        <v>2</v>
      </c>
      <c r="P20">
        <v>20</v>
      </c>
    </row>
    <row r="21" spans="1:16">
      <c r="A21" t="s">
        <v>45</v>
      </c>
      <c r="B21">
        <v>-1</v>
      </c>
      <c r="C21">
        <v>30</v>
      </c>
      <c r="D21">
        <v>6</v>
      </c>
      <c r="E21">
        <v>50</v>
      </c>
      <c r="H21">
        <v>-1</v>
      </c>
      <c r="I21">
        <f>_xlfn.FLOOR.MATH(テーブル1[[#This Row],[Max Health]]*(25+テーブル1[[#This Row],[Armor]])*(テーブル1[[#This Row],[Attack Damage]]+テーブル1[[#This Row],[Attack  Add]])/125)</f>
        <v>30</v>
      </c>
      <c r="J21">
        <f>_xlfn.FLOOR.MATH(テーブル1[[#This Row],[Max Health]]*(テーブル1[[#This Row],[Attack Damage]]+テーブル1[[#This Row],[Attack  Add]])/5)</f>
        <v>30</v>
      </c>
      <c r="M21">
        <f>MAX(IF(テーブル1[[#This Row],[Cost Manual]]&gt;0,テーブル1[[#This Row],[Cost Manual]],IF(テーブル1[[#This Row],[Without Armor]]&gt;0,テーブル1[[#This Row],[Cost Auto Without Armor]],テーブル1[[#This Row],[Cost Auto]])),1)</f>
        <v>30</v>
      </c>
      <c r="N21">
        <f>テーブル1[[#This Row],[Cost]]*テーブル1[[#This Row],[Exp Scale]]</f>
        <v>60</v>
      </c>
      <c r="O21">
        <v>2</v>
      </c>
      <c r="P21">
        <v>20</v>
      </c>
    </row>
    <row r="22" spans="1:16">
      <c r="A22" t="s">
        <v>25</v>
      </c>
      <c r="B22">
        <v>5</v>
      </c>
      <c r="C22">
        <v>26</v>
      </c>
      <c r="D22">
        <v>2</v>
      </c>
      <c r="E22">
        <v>25</v>
      </c>
      <c r="H22">
        <v>2</v>
      </c>
      <c r="I22">
        <f>_xlfn.FLOOR.MATH(テーブル1[[#This Row],[Max Health]]*(25+テーブル1[[#This Row],[Armor]])*(テーブル1[[#This Row],[Attack Damage]]+テーブル1[[#This Row],[Attack  Add]])/125)</f>
        <v>20</v>
      </c>
      <c r="J22">
        <f>_xlfn.FLOOR.MATH(テーブル1[[#This Row],[Max Health]]*(テーブル1[[#This Row],[Attack Damage]]+テーブル1[[#This Row],[Attack  Add]])/5)</f>
        <v>20</v>
      </c>
      <c r="M22">
        <f>MAX(IF(テーブル1[[#This Row],[Cost Manual]]&gt;0,テーブル1[[#This Row],[Cost Manual]],IF(テーブル1[[#This Row],[Without Armor]]&gt;0,テーブル1[[#This Row],[Cost Auto Without Armor]],テーブル1[[#This Row],[Cost Auto]])),1)</f>
        <v>20</v>
      </c>
      <c r="N22">
        <f>テーブル1[[#This Row],[Cost]]*テーブル1[[#This Row],[Exp Scale]]</f>
        <v>60</v>
      </c>
      <c r="O22">
        <v>3</v>
      </c>
      <c r="P22">
        <v>20</v>
      </c>
    </row>
    <row r="23" spans="1:16">
      <c r="A23" t="s">
        <v>77</v>
      </c>
      <c r="B23">
        <v>0</v>
      </c>
      <c r="C23">
        <v>10</v>
      </c>
      <c r="D23">
        <v>0</v>
      </c>
      <c r="E23">
        <v>69</v>
      </c>
      <c r="I23">
        <f>_xlfn.FLOOR.MATH(テーブル1[[#This Row],[Max Health]]*(25+テーブル1[[#This Row],[Armor]])*(テーブル1[[#This Row],[Attack Damage]]+テーブル1[[#This Row],[Attack  Add]])/125)</f>
        <v>0</v>
      </c>
      <c r="J23">
        <f>_xlfn.FLOOR.MATH(テーブル1[[#This Row],[Max Health]]*(テーブル1[[#This Row],[Attack Damage]]+テーブル1[[#This Row],[Attack  Add]])/5)</f>
        <v>0</v>
      </c>
      <c r="K23">
        <v>1</v>
      </c>
      <c r="M23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23">
        <f>テーブル1[[#This Row],[Cost]]*テーブル1[[#This Row],[Exp Scale]]</f>
        <v>100</v>
      </c>
      <c r="O23">
        <v>100</v>
      </c>
      <c r="P23">
        <v>20</v>
      </c>
    </row>
    <row r="24" spans="1:16">
      <c r="A24" t="s">
        <v>49</v>
      </c>
      <c r="B24">
        <v>3</v>
      </c>
      <c r="C24">
        <v>20</v>
      </c>
      <c r="D24">
        <v>2</v>
      </c>
      <c r="E24">
        <v>25</v>
      </c>
      <c r="I24">
        <f>_xlfn.FLOOR.MATH(テーブル1[[#This Row],[Max Health]]*(25+テーブル1[[#This Row],[Armor]])*(テーブル1[[#This Row],[Attack Damage]]+テーブル1[[#This Row],[Attack  Add]])/125)</f>
        <v>8</v>
      </c>
      <c r="J24">
        <f>_xlfn.FLOOR.MATH(テーブル1[[#This Row],[Max Health]]*(テーブル1[[#This Row],[Attack Damage]]+テーブル1[[#This Row],[Attack  Add]])/5)</f>
        <v>8</v>
      </c>
      <c r="M24">
        <f>MAX(IF(テーブル1[[#This Row],[Cost Manual]]&gt;0,テーブル1[[#This Row],[Cost Manual]],IF(テーブル1[[#This Row],[Without Armor]]&gt;0,テーブル1[[#This Row],[Cost Auto Without Armor]],テーブル1[[#This Row],[Cost Auto]])),1)</f>
        <v>8</v>
      </c>
      <c r="N24">
        <f>テーブル1[[#This Row],[Cost]]*テーブル1[[#This Row],[Exp Scale]]</f>
        <v>40</v>
      </c>
      <c r="O24">
        <v>5</v>
      </c>
      <c r="P24">
        <v>20</v>
      </c>
    </row>
    <row r="25" spans="1:16">
      <c r="A25" t="s">
        <v>24</v>
      </c>
      <c r="B25">
        <v>5</v>
      </c>
      <c r="C25">
        <v>20</v>
      </c>
      <c r="D25">
        <v>4</v>
      </c>
      <c r="E25">
        <v>25</v>
      </c>
      <c r="H25">
        <v>2</v>
      </c>
      <c r="I25">
        <f>_xlfn.FLOOR.MATH(テーブル1[[#This Row],[Max Health]]*(25+テーブル1[[#This Row],[Armor]])*(テーブル1[[#This Row],[Attack Damage]]+テーブル1[[#This Row],[Attack  Add]])/125)</f>
        <v>24</v>
      </c>
      <c r="J25">
        <f>_xlfn.FLOOR.MATH(テーブル1[[#This Row],[Max Health]]*(テーブル1[[#This Row],[Attack Damage]]+テーブル1[[#This Row],[Attack  Add]])/5)</f>
        <v>24</v>
      </c>
      <c r="M25">
        <f>MAX(IF(テーブル1[[#This Row],[Cost Manual]]&gt;0,テーブル1[[#This Row],[Cost Manual]],IF(テーブル1[[#This Row],[Without Armor]]&gt;0,テーブル1[[#This Row],[Cost Auto Without Armor]],テーブル1[[#This Row],[Cost Auto]])),1)</f>
        <v>24</v>
      </c>
      <c r="N25">
        <f>テーブル1[[#This Row],[Cost]]*テーブル1[[#This Row],[Exp Scale]]</f>
        <v>48</v>
      </c>
      <c r="O25">
        <v>2</v>
      </c>
      <c r="P25">
        <v>20</v>
      </c>
    </row>
    <row r="26" spans="1:16">
      <c r="A26" t="s">
        <v>75</v>
      </c>
      <c r="B26">
        <v>0</v>
      </c>
      <c r="C26">
        <v>14</v>
      </c>
      <c r="D26">
        <v>0</v>
      </c>
      <c r="E26">
        <v>10</v>
      </c>
      <c r="I26">
        <f>_xlfn.FLOOR.MATH(テーブル1[[#This Row],[Max Health]]*(25+テーブル1[[#This Row],[Armor]])*(テーブル1[[#This Row],[Attack Damage]]+テーブル1[[#This Row],[Attack  Add]])/125)</f>
        <v>0</v>
      </c>
      <c r="J26">
        <f>_xlfn.FLOOR.MATH(テーブル1[[#This Row],[Max Health]]*(テーブル1[[#This Row],[Attack Damage]]+テーブル1[[#This Row],[Attack  Add]])/5)</f>
        <v>0</v>
      </c>
      <c r="K26">
        <v>1</v>
      </c>
      <c r="M26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26">
        <f>テーブル1[[#This Row],[Cost]]*テーブル1[[#This Row],[Exp Scale]]</f>
        <v>1</v>
      </c>
      <c r="O26">
        <v>1</v>
      </c>
      <c r="P26">
        <v>20</v>
      </c>
    </row>
    <row r="27" spans="1:16">
      <c r="A27" t="s">
        <v>50</v>
      </c>
      <c r="B27">
        <v>-1</v>
      </c>
      <c r="C27">
        <v>20</v>
      </c>
      <c r="D27">
        <v>2</v>
      </c>
      <c r="E27">
        <v>69</v>
      </c>
      <c r="I27">
        <f>_xlfn.FLOOR.MATH(テーブル1[[#This Row],[Max Health]]*(25+テーブル1[[#This Row],[Armor]])*(テーブル1[[#This Row],[Attack Damage]]+テーブル1[[#This Row],[Attack  Add]])/125)</f>
        <v>8</v>
      </c>
      <c r="J27">
        <f>_xlfn.FLOOR.MATH(テーブル1[[#This Row],[Max Health]]*(テーブル1[[#This Row],[Attack Damage]]+テーブル1[[#This Row],[Attack  Add]])/5)</f>
        <v>8</v>
      </c>
      <c r="M27">
        <f>MAX(IF(テーブル1[[#This Row],[Cost Manual]]&gt;0,テーブル1[[#This Row],[Cost Manual]],IF(テーブル1[[#This Row],[Without Armor]]&gt;0,テーブル1[[#This Row],[Cost Auto Without Armor]],テーブル1[[#This Row],[Cost Auto]])),1)</f>
        <v>8</v>
      </c>
      <c r="N27">
        <f>テーブル1[[#This Row],[Cost]]*テーブル1[[#This Row],[Exp Scale]]</f>
        <v>40</v>
      </c>
      <c r="O27">
        <v>5</v>
      </c>
      <c r="P27">
        <v>15</v>
      </c>
    </row>
    <row r="28" spans="1:16">
      <c r="A28" t="s">
        <v>28</v>
      </c>
      <c r="B28">
        <v>3</v>
      </c>
      <c r="C28">
        <v>20</v>
      </c>
      <c r="D28">
        <v>2</v>
      </c>
      <c r="E28">
        <v>25</v>
      </c>
      <c r="H28">
        <v>2</v>
      </c>
      <c r="I28">
        <f>_xlfn.FLOOR.MATH(テーブル1[[#This Row],[Max Health]]*(25+テーブル1[[#This Row],[Armor]])*(テーブル1[[#This Row],[Attack Damage]]+テーブル1[[#This Row],[Attack  Add]])/125)</f>
        <v>16</v>
      </c>
      <c r="J28">
        <f>_xlfn.FLOOR.MATH(テーブル1[[#This Row],[Max Health]]*(テーブル1[[#This Row],[Attack Damage]]+テーブル1[[#This Row],[Attack  Add]])/5)</f>
        <v>16</v>
      </c>
      <c r="M28">
        <f>MAX(IF(テーブル1[[#This Row],[Cost Manual]]&gt;0,テーブル1[[#This Row],[Cost Manual]],IF(テーブル1[[#This Row],[Without Armor]]&gt;0,テーブル1[[#This Row],[Cost Auto Without Armor]],テーブル1[[#This Row],[Cost Auto]])),1)</f>
        <v>16</v>
      </c>
      <c r="N28">
        <f>テーブル1[[#This Row],[Cost]]*テーブル1[[#This Row],[Exp Scale]]</f>
        <v>32</v>
      </c>
      <c r="O28">
        <v>2</v>
      </c>
      <c r="P28">
        <v>15</v>
      </c>
    </row>
    <row r="29" spans="1:16">
      <c r="A29" t="s">
        <v>32</v>
      </c>
      <c r="B29">
        <v>3</v>
      </c>
      <c r="C29">
        <v>20</v>
      </c>
      <c r="D29">
        <v>3</v>
      </c>
      <c r="E29">
        <v>23</v>
      </c>
      <c r="I29">
        <f>_xlfn.FLOOR.MATH(テーブル1[[#This Row],[Max Health]]*(25+テーブル1[[#This Row],[Armor]])*(テーブル1[[#This Row],[Attack Damage]]+テーブル1[[#This Row],[Attack  Add]])/125)</f>
        <v>12</v>
      </c>
      <c r="J29">
        <f>_xlfn.FLOOR.MATH(テーブル1[[#This Row],[Max Health]]*(テーブル1[[#This Row],[Attack Damage]]+テーブル1[[#This Row],[Attack  Add]])/5)</f>
        <v>12</v>
      </c>
      <c r="M29">
        <f>MAX(IF(テーブル1[[#This Row],[Cost Manual]]&gt;0,テーブル1[[#This Row],[Cost Manual]],IF(テーブル1[[#This Row],[Without Armor]]&gt;0,テーブル1[[#This Row],[Cost Auto Without Armor]],テーブル1[[#This Row],[Cost Auto]])),1)</f>
        <v>12</v>
      </c>
      <c r="N29">
        <f>テーブル1[[#This Row],[Cost]]*テーブル1[[#This Row],[Exp Scale]]</f>
        <v>24</v>
      </c>
      <c r="O29">
        <v>2</v>
      </c>
      <c r="P29">
        <v>15</v>
      </c>
    </row>
    <row r="30" spans="1:16">
      <c r="A30" t="s">
        <v>34</v>
      </c>
      <c r="B30">
        <v>3</v>
      </c>
      <c r="C30">
        <v>20</v>
      </c>
      <c r="D30">
        <v>3</v>
      </c>
      <c r="E30">
        <v>23</v>
      </c>
      <c r="F30">
        <v>2</v>
      </c>
      <c r="I30">
        <f>_xlfn.FLOOR.MATH(テーブル1[[#This Row],[Max Health]]*(25+テーブル1[[#This Row],[Armor]])*(テーブル1[[#This Row],[Attack Damage]]+テーブル1[[#This Row],[Attack  Add]])/125)</f>
        <v>12</v>
      </c>
      <c r="J30">
        <f>_xlfn.FLOOR.MATH(テーブル1[[#This Row],[Max Health]]*(テーブル1[[#This Row],[Attack Damage]]+テーブル1[[#This Row],[Attack  Add]])/5)</f>
        <v>12</v>
      </c>
      <c r="M30">
        <f>MAX(IF(テーブル1[[#This Row],[Cost Manual]]&gt;0,テーブル1[[#This Row],[Cost Manual]],IF(テーブル1[[#This Row],[Without Armor]]&gt;0,テーブル1[[#This Row],[Cost Auto Without Armor]],テーブル1[[#This Row],[Cost Auto]])),1)</f>
        <v>12</v>
      </c>
      <c r="N30">
        <f>テーブル1[[#This Row],[Cost]]*テーブル1[[#This Row],[Exp Scale]]</f>
        <v>24</v>
      </c>
      <c r="O30">
        <v>2</v>
      </c>
      <c r="P30">
        <v>15</v>
      </c>
    </row>
    <row r="31" spans="1:16">
      <c r="A31" t="s">
        <v>47</v>
      </c>
      <c r="B31">
        <v>4</v>
      </c>
      <c r="C31">
        <v>14</v>
      </c>
      <c r="D31">
        <v>4</v>
      </c>
      <c r="E31">
        <v>69</v>
      </c>
      <c r="I31">
        <f>_xlfn.FLOOR.MATH(テーブル1[[#This Row],[Max Health]]*(25+テーブル1[[#This Row],[Armor]])*(テーブル1[[#This Row],[Attack Damage]]+テーブル1[[#This Row],[Attack  Add]])/125)</f>
        <v>11</v>
      </c>
      <c r="J31">
        <f>_xlfn.FLOOR.MATH(テーブル1[[#This Row],[Max Health]]*(テーブル1[[#This Row],[Attack Damage]]+テーブル1[[#This Row],[Attack  Add]])/5)</f>
        <v>11</v>
      </c>
      <c r="M31">
        <f>MAX(IF(テーブル1[[#This Row],[Cost Manual]]&gt;0,テーブル1[[#This Row],[Cost Manual]],IF(テーブル1[[#This Row],[Without Armor]]&gt;0,テーブル1[[#This Row],[Cost Auto Without Armor]],テーブル1[[#This Row],[Cost Auto]])),1)</f>
        <v>11</v>
      </c>
      <c r="N31">
        <f>テーブル1[[#This Row],[Cost]]*テーブル1[[#This Row],[Exp Scale]]</f>
        <v>22</v>
      </c>
      <c r="O31">
        <v>2</v>
      </c>
      <c r="P31">
        <v>15</v>
      </c>
    </row>
    <row r="32" spans="1:16">
      <c r="A32" t="s">
        <v>36</v>
      </c>
      <c r="B32">
        <v>3</v>
      </c>
      <c r="C32">
        <v>12</v>
      </c>
      <c r="D32">
        <v>2</v>
      </c>
      <c r="E32">
        <v>30</v>
      </c>
      <c r="H32">
        <v>1</v>
      </c>
      <c r="I32">
        <f>_xlfn.FLOOR.MATH(テーブル1[[#This Row],[Max Health]]*(25+テーブル1[[#This Row],[Armor]])*(テーブル1[[#This Row],[Attack Damage]]+テーブル1[[#This Row],[Attack  Add]])/125)</f>
        <v>7</v>
      </c>
      <c r="J32">
        <f>_xlfn.FLOOR.MATH(テーブル1[[#This Row],[Max Health]]*(テーブル1[[#This Row],[Attack Damage]]+テーブル1[[#This Row],[Attack  Add]])/5)</f>
        <v>7</v>
      </c>
      <c r="M32">
        <f>MAX(IF(テーブル1[[#This Row],[Cost Manual]]&gt;0,テーブル1[[#This Row],[Cost Manual]],IF(テーブル1[[#This Row],[Without Armor]]&gt;0,テーブル1[[#This Row],[Cost Auto Without Armor]],テーブル1[[#This Row],[Cost Auto]])),1)</f>
        <v>7</v>
      </c>
      <c r="N32">
        <f>テーブル1[[#This Row],[Cost]]*テーブル1[[#This Row],[Exp Scale]]</f>
        <v>14</v>
      </c>
      <c r="O32">
        <v>2</v>
      </c>
      <c r="P32">
        <v>15</v>
      </c>
    </row>
    <row r="33" spans="1:16">
      <c r="A33" t="s">
        <v>29</v>
      </c>
      <c r="B33">
        <v>3</v>
      </c>
      <c r="C33">
        <v>24</v>
      </c>
      <c r="D33">
        <v>5</v>
      </c>
      <c r="E33">
        <v>34</v>
      </c>
      <c r="I33">
        <f>_xlfn.FLOOR.MATH(テーブル1[[#This Row],[Max Health]]*(25+テーブル1[[#This Row],[Armor]])*(テーブル1[[#This Row],[Attack Damage]]+テーブル1[[#This Row],[Attack  Add]])/125)</f>
        <v>24</v>
      </c>
      <c r="J33">
        <f>_xlfn.FLOOR.MATH(テーブル1[[#This Row],[Max Health]]*(テーブル1[[#This Row],[Attack Damage]]+テーブル1[[#This Row],[Attack  Add]])/5)</f>
        <v>24</v>
      </c>
      <c r="M33">
        <f>MAX(IF(テーブル1[[#This Row],[Cost Manual]]&gt;0,テーブル1[[#This Row],[Cost Manual]],IF(テーブル1[[#This Row],[Without Armor]]&gt;0,テーブル1[[#This Row],[Cost Auto Without Armor]],テーブル1[[#This Row],[Cost Auto]])),1)</f>
        <v>24</v>
      </c>
      <c r="N33">
        <f>テーブル1[[#This Row],[Cost]]*テーブル1[[#This Row],[Exp Scale]]</f>
        <v>48</v>
      </c>
      <c r="O33">
        <v>2</v>
      </c>
      <c r="P33">
        <v>10</v>
      </c>
    </row>
    <row r="34" spans="1:16">
      <c r="A34" t="s">
        <v>19</v>
      </c>
      <c r="B34">
        <v>4</v>
      </c>
      <c r="C34">
        <v>30</v>
      </c>
      <c r="D34">
        <v>6</v>
      </c>
      <c r="E34">
        <v>25</v>
      </c>
      <c r="I34">
        <f>_xlfn.FLOOR.MATH(テーブル1[[#This Row],[Max Health]]*(25+テーブル1[[#This Row],[Armor]])*(テーブル1[[#This Row],[Attack Damage]]+テーブル1[[#This Row],[Attack  Add]])/125)</f>
        <v>36</v>
      </c>
      <c r="J34">
        <f>_xlfn.FLOOR.MATH(テーブル1[[#This Row],[Max Health]]*(テーブル1[[#This Row],[Attack Damage]]+テーブル1[[#This Row],[Attack  Add]])/5)</f>
        <v>36</v>
      </c>
      <c r="M34">
        <f>MAX(IF(テーブル1[[#This Row],[Cost Manual]]&gt;0,テーブル1[[#This Row],[Cost Manual]],IF(テーブル1[[#This Row],[Without Armor]]&gt;0,テーブル1[[#This Row],[Cost Auto Without Armor]],テーブル1[[#This Row],[Cost Auto]])),1)</f>
        <v>36</v>
      </c>
      <c r="N34">
        <f>テーブル1[[#This Row],[Cost]]*テーブル1[[#This Row],[Exp Scale]]</f>
        <v>36</v>
      </c>
      <c r="O34">
        <v>1</v>
      </c>
      <c r="P34">
        <v>10</v>
      </c>
    </row>
    <row r="35" spans="1:16">
      <c r="A35" t="s">
        <v>30</v>
      </c>
      <c r="B35">
        <v>3</v>
      </c>
      <c r="C35">
        <v>16</v>
      </c>
      <c r="D35">
        <v>5</v>
      </c>
      <c r="E35">
        <v>34</v>
      </c>
      <c r="I35">
        <f>_xlfn.FLOOR.MATH(テーブル1[[#This Row],[Max Health]]*(25+テーブル1[[#This Row],[Armor]])*(テーブル1[[#This Row],[Attack Damage]]+テーブル1[[#This Row],[Attack  Add]])/125)</f>
        <v>16</v>
      </c>
      <c r="J35">
        <f>_xlfn.FLOOR.MATH(テーブル1[[#This Row],[Max Health]]*(テーブル1[[#This Row],[Attack Damage]]+テーブル1[[#This Row],[Attack  Add]])/5)</f>
        <v>16</v>
      </c>
      <c r="M35">
        <f>MAX(IF(テーブル1[[#This Row],[Cost Manual]]&gt;0,テーブル1[[#This Row],[Cost Manual]],IF(テーブル1[[#This Row],[Without Armor]]&gt;0,テーブル1[[#This Row],[Cost Auto Without Armor]],テーブル1[[#This Row],[Cost Auto]])),1)</f>
        <v>16</v>
      </c>
      <c r="N35">
        <f>テーブル1[[#This Row],[Cost]]*テーブル1[[#This Row],[Exp Scale]]</f>
        <v>32</v>
      </c>
      <c r="O35">
        <v>2</v>
      </c>
      <c r="P35">
        <v>10</v>
      </c>
    </row>
    <row r="36" spans="1:16">
      <c r="A36" t="s">
        <v>27</v>
      </c>
      <c r="B36">
        <v>3</v>
      </c>
      <c r="C36">
        <v>20</v>
      </c>
      <c r="D36">
        <v>2</v>
      </c>
      <c r="E36">
        <v>25</v>
      </c>
      <c r="H36">
        <v>2</v>
      </c>
      <c r="I36">
        <f>_xlfn.FLOOR.MATH(テーブル1[[#This Row],[Max Health]]*(25+テーブル1[[#This Row],[Armor]])*(テーブル1[[#This Row],[Attack Damage]]+テーブル1[[#This Row],[Attack  Add]])/125)</f>
        <v>16</v>
      </c>
      <c r="J36">
        <f>_xlfn.FLOOR.MATH(テーブル1[[#This Row],[Max Health]]*(テーブル1[[#This Row],[Attack Damage]]+テーブル1[[#This Row],[Attack  Add]])/5)</f>
        <v>16</v>
      </c>
      <c r="M36">
        <f>MAX(IF(テーブル1[[#This Row],[Cost Manual]]&gt;0,テーブル1[[#This Row],[Cost Manual]],IF(テーブル1[[#This Row],[Without Armor]]&gt;0,テーブル1[[#This Row],[Cost Auto Without Armor]],テーブル1[[#This Row],[Cost Auto]])),1)</f>
        <v>16</v>
      </c>
      <c r="N36">
        <f>テーブル1[[#This Row],[Cost]]*テーブル1[[#This Row],[Exp Scale]]</f>
        <v>32</v>
      </c>
      <c r="O36">
        <v>2</v>
      </c>
      <c r="P36">
        <v>10</v>
      </c>
    </row>
    <row r="37" spans="1:16">
      <c r="A37" t="s">
        <v>31</v>
      </c>
      <c r="B37">
        <v>3</v>
      </c>
      <c r="C37">
        <v>20</v>
      </c>
      <c r="D37">
        <v>3</v>
      </c>
      <c r="E37">
        <v>23</v>
      </c>
      <c r="F37">
        <v>2</v>
      </c>
      <c r="I37">
        <f>_xlfn.FLOOR.MATH(テーブル1[[#This Row],[Max Health]]*(25+テーブル1[[#This Row],[Armor]])*(テーブル1[[#This Row],[Attack Damage]]+テーブル1[[#This Row],[Attack  Add]])/125)</f>
        <v>12</v>
      </c>
      <c r="J37">
        <f>_xlfn.FLOOR.MATH(テーブル1[[#This Row],[Max Health]]*(テーブル1[[#This Row],[Attack Damage]]+テーブル1[[#This Row],[Attack  Add]])/5)</f>
        <v>12</v>
      </c>
      <c r="M37">
        <f>MAX(IF(テーブル1[[#This Row],[Cost Manual]]&gt;0,テーブル1[[#This Row],[Cost Manual]],IF(テーブル1[[#This Row],[Without Armor]]&gt;0,テーブル1[[#This Row],[Cost Auto Without Armor]],テーブル1[[#This Row],[Cost Auto]])),1)</f>
        <v>12</v>
      </c>
      <c r="N37">
        <f>テーブル1[[#This Row],[Cost]]*テーブル1[[#This Row],[Exp Scale]]</f>
        <v>24</v>
      </c>
      <c r="O37">
        <v>2</v>
      </c>
      <c r="P37">
        <v>10</v>
      </c>
    </row>
    <row r="38" spans="1:16">
      <c r="A38" t="s">
        <v>33</v>
      </c>
      <c r="B38">
        <v>3</v>
      </c>
      <c r="C38">
        <v>20</v>
      </c>
      <c r="D38">
        <v>3</v>
      </c>
      <c r="E38">
        <v>23</v>
      </c>
      <c r="F38">
        <v>2</v>
      </c>
      <c r="I38">
        <f>_xlfn.FLOOR.MATH(テーブル1[[#This Row],[Max Health]]*(25+テーブル1[[#This Row],[Armor]])*(テーブル1[[#This Row],[Attack Damage]]+テーブル1[[#This Row],[Attack  Add]])/125)</f>
        <v>12</v>
      </c>
      <c r="J38">
        <f>_xlfn.FLOOR.MATH(テーブル1[[#This Row],[Max Health]]*(テーブル1[[#This Row],[Attack Damage]]+テーブル1[[#This Row],[Attack  Add]])/5)</f>
        <v>12</v>
      </c>
      <c r="M38">
        <f>MAX(IF(テーブル1[[#This Row],[Cost Manual]]&gt;0,テーブル1[[#This Row],[Cost Manual]],IF(テーブル1[[#This Row],[Without Armor]]&gt;0,テーブル1[[#This Row],[Cost Auto Without Armor]],テーブル1[[#This Row],[Cost Auto]])),1)</f>
        <v>12</v>
      </c>
      <c r="N38">
        <f>テーブル1[[#This Row],[Cost]]*テーブル1[[#This Row],[Exp Scale]]</f>
        <v>24</v>
      </c>
      <c r="O38">
        <v>2</v>
      </c>
      <c r="P38">
        <v>10</v>
      </c>
    </row>
    <row r="39" spans="1:16">
      <c r="A39" t="s">
        <v>35</v>
      </c>
      <c r="B39">
        <v>3</v>
      </c>
      <c r="C39">
        <v>16</v>
      </c>
      <c r="D39">
        <v>2</v>
      </c>
      <c r="E39">
        <v>30</v>
      </c>
      <c r="I39">
        <f>_xlfn.FLOOR.MATH(テーブル1[[#This Row],[Max Health]]*(25+テーブル1[[#This Row],[Armor]])*(テーブル1[[#This Row],[Attack Damage]]+テーブル1[[#This Row],[Attack  Add]])/125)</f>
        <v>6</v>
      </c>
      <c r="J39">
        <f>_xlfn.FLOOR.MATH(テーブル1[[#This Row],[Max Health]]*(テーブル1[[#This Row],[Attack Damage]]+テーブル1[[#This Row],[Attack  Add]])/5)</f>
        <v>6</v>
      </c>
      <c r="M39">
        <f>MAX(IF(テーブル1[[#This Row],[Cost Manual]]&gt;0,テーブル1[[#This Row],[Cost Manual]],IF(テーブル1[[#This Row],[Without Armor]]&gt;0,テーブル1[[#This Row],[Cost Auto Without Armor]],テーブル1[[#This Row],[Cost Auto]])),1)</f>
        <v>6</v>
      </c>
      <c r="N39">
        <f>テーブル1[[#This Row],[Cost]]*テーブル1[[#This Row],[Exp Scale]]</f>
        <v>12</v>
      </c>
      <c r="O39">
        <v>2</v>
      </c>
      <c r="P39">
        <v>10</v>
      </c>
    </row>
    <row r="40" spans="1:16">
      <c r="A40" t="s">
        <v>46</v>
      </c>
      <c r="B40">
        <v>2</v>
      </c>
      <c r="C40">
        <v>20</v>
      </c>
      <c r="D40">
        <v>6</v>
      </c>
      <c r="E40">
        <v>15</v>
      </c>
      <c r="H40">
        <v>-2</v>
      </c>
      <c r="I40">
        <f>_xlfn.FLOOR.MATH(テーブル1[[#This Row],[Max Health]]*(25+テーブル1[[#This Row],[Armor]])*(テーブル1[[#This Row],[Attack Damage]]+テーブル1[[#This Row],[Attack  Add]])/125)</f>
        <v>16</v>
      </c>
      <c r="J40">
        <f>_xlfn.FLOOR.MATH(テーブル1[[#This Row],[Max Health]]*(テーブル1[[#This Row],[Attack Damage]]+テーブル1[[#This Row],[Attack  Add]])/5)</f>
        <v>16</v>
      </c>
      <c r="M40">
        <f>MAX(IF(テーブル1[[#This Row],[Cost Manual]]&gt;0,テーブル1[[#This Row],[Cost Manual]],IF(テーブル1[[#This Row],[Without Armor]]&gt;0,テーブル1[[#This Row],[Cost Auto Without Armor]],テーブル1[[#This Row],[Cost Auto]])),1)</f>
        <v>16</v>
      </c>
      <c r="N40">
        <f>テーブル1[[#This Row],[Cost]]*テーブル1[[#This Row],[Exp Scale]]</f>
        <v>8</v>
      </c>
      <c r="O40">
        <v>0.5</v>
      </c>
      <c r="P40">
        <v>10</v>
      </c>
    </row>
    <row r="41" spans="1:16">
      <c r="A41" t="s">
        <v>54</v>
      </c>
      <c r="B41">
        <v>2</v>
      </c>
      <c r="C41">
        <v>8</v>
      </c>
      <c r="D41">
        <v>1</v>
      </c>
      <c r="E41">
        <v>25</v>
      </c>
      <c r="I41">
        <f>_xlfn.FLOOR.MATH(テーブル1[[#This Row],[Max Health]]*(25+テーブル1[[#This Row],[Armor]])*(テーブル1[[#This Row],[Attack Damage]]+テーブル1[[#This Row],[Attack  Add]])/125)</f>
        <v>1</v>
      </c>
      <c r="J41">
        <f>_xlfn.FLOOR.MATH(テーブル1[[#This Row],[Max Health]]*(テーブル1[[#This Row],[Attack Damage]]+テーブル1[[#This Row],[Attack  Add]])/5)</f>
        <v>1</v>
      </c>
      <c r="M41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41">
        <f>テーブル1[[#This Row],[Cost]]*テーブル1[[#This Row],[Exp Scale]]</f>
        <v>4</v>
      </c>
      <c r="O41">
        <v>4</v>
      </c>
      <c r="P41">
        <v>10</v>
      </c>
    </row>
    <row r="42" spans="1:16">
      <c r="A42" t="s">
        <v>74</v>
      </c>
      <c r="B42">
        <v>0</v>
      </c>
      <c r="C42">
        <v>10</v>
      </c>
      <c r="D42">
        <v>3</v>
      </c>
      <c r="E42">
        <v>30</v>
      </c>
      <c r="I42">
        <f>_xlfn.FLOOR.MATH(テーブル1[[#This Row],[Max Health]]*(25+テーブル1[[#This Row],[Armor]])*(テーブル1[[#This Row],[Attack Damage]]+テーブル1[[#This Row],[Attack  Add]])/125)</f>
        <v>6</v>
      </c>
      <c r="J42">
        <f>_xlfn.FLOOR.MATH(テーブル1[[#This Row],[Max Health]]*(テーブル1[[#This Row],[Attack Damage]]+テーブル1[[#This Row],[Attack  Add]])/5)</f>
        <v>6</v>
      </c>
      <c r="M42">
        <f>MAX(IF(テーブル1[[#This Row],[Cost Manual]]&gt;0,テーブル1[[#This Row],[Cost Manual]],IF(テーブル1[[#This Row],[Without Armor]]&gt;0,テーブル1[[#This Row],[Cost Auto Without Armor]],テーブル1[[#This Row],[Cost Auto]])),1)</f>
        <v>6</v>
      </c>
      <c r="N42">
        <f>テーブル1[[#This Row],[Cost]]*テーブル1[[#This Row],[Exp Scale]]</f>
        <v>3</v>
      </c>
      <c r="O42">
        <v>0.5</v>
      </c>
      <c r="P42">
        <v>10</v>
      </c>
    </row>
    <row r="43" spans="1:16">
      <c r="A43" t="s">
        <v>52</v>
      </c>
      <c r="B43">
        <v>-1</v>
      </c>
      <c r="C43">
        <v>14</v>
      </c>
      <c r="D43">
        <v>2</v>
      </c>
      <c r="E43">
        <v>100</v>
      </c>
      <c r="I43">
        <f>_xlfn.FLOOR.MATH(テーブル1[[#This Row],[Max Health]]*(25+テーブル1[[#This Row],[Armor]])*(テーブル1[[#This Row],[Attack Damage]]+テーブル1[[#This Row],[Attack  Add]])/125)</f>
        <v>5</v>
      </c>
      <c r="J43">
        <f>_xlfn.FLOOR.MATH(テーブル1[[#This Row],[Max Health]]*(テーブル1[[#This Row],[Attack Damage]]+テーブル1[[#This Row],[Attack  Add]])/5)</f>
        <v>5</v>
      </c>
      <c r="M43">
        <f>MAX(IF(テーブル1[[#This Row],[Cost Manual]]&gt;0,テーブル1[[#This Row],[Cost Manual]],IF(テーブル1[[#This Row],[Without Armor]]&gt;0,テーブル1[[#This Row],[Cost Auto Without Armor]],テーブル1[[#This Row],[Cost Auto]])),1)</f>
        <v>5</v>
      </c>
      <c r="N43">
        <f>テーブル1[[#This Row],[Cost]]*テーブル1[[#This Row],[Exp Scale]]</f>
        <v>2.5</v>
      </c>
      <c r="O43">
        <v>0.5</v>
      </c>
      <c r="P43">
        <v>10</v>
      </c>
    </row>
    <row r="44" spans="1:16">
      <c r="A44" t="s">
        <v>37</v>
      </c>
      <c r="B44">
        <v>-1</v>
      </c>
      <c r="C44" t="s">
        <v>38</v>
      </c>
      <c r="D44" t="s">
        <v>39</v>
      </c>
      <c r="E44" t="s">
        <v>40</v>
      </c>
      <c r="F44" t="s">
        <v>41</v>
      </c>
      <c r="I44" t="e">
        <f>_xlfn.FLOOR.MATH(テーブル1[[#This Row],[Max Health]]*(25+テーブル1[[#This Row],[Armor]])*(テーブル1[[#This Row],[Attack Damage]]+テーブル1[[#This Row],[Attack  Add]])/125)</f>
        <v>#VALUE!</v>
      </c>
      <c r="J44" t="e">
        <f>_xlfn.FLOOR.MATH(テーブル1[[#This Row],[Max Health]]*(テーブル1[[#This Row],[Attack Damage]]+テーブル1[[#This Row],[Attack  Add]])/5)</f>
        <v>#VALUE!</v>
      </c>
      <c r="K44">
        <v>1</v>
      </c>
      <c r="M44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44">
        <f>テーブル1[[#This Row],[Cost]]*テーブル1[[#This Row],[Exp Scale]]</f>
        <v>2</v>
      </c>
      <c r="O44">
        <v>2</v>
      </c>
      <c r="P44">
        <v>10</v>
      </c>
    </row>
    <row r="45" spans="1:16">
      <c r="A45" t="s">
        <v>42</v>
      </c>
      <c r="B45">
        <v>-1</v>
      </c>
      <c r="C45" t="s">
        <v>38</v>
      </c>
      <c r="D45" t="s">
        <v>39</v>
      </c>
      <c r="E45" t="s">
        <v>40</v>
      </c>
      <c r="I45" t="e">
        <f>_xlfn.FLOOR.MATH(テーブル1[[#This Row],[Max Health]]*(25+テーブル1[[#This Row],[Armor]])*(テーブル1[[#This Row],[Attack Damage]]+テーブル1[[#This Row],[Attack  Add]])/125)</f>
        <v>#VALUE!</v>
      </c>
      <c r="J45" t="e">
        <f>_xlfn.FLOOR.MATH(テーブル1[[#This Row],[Max Health]]*(テーブル1[[#This Row],[Attack Damage]]+テーブル1[[#This Row],[Attack  Add]])/5)</f>
        <v>#VALUE!</v>
      </c>
      <c r="K45">
        <v>1</v>
      </c>
      <c r="M45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45">
        <f>テーブル1[[#This Row],[Cost]]*テーブル1[[#This Row],[Exp Scale]]</f>
        <v>2</v>
      </c>
      <c r="O45">
        <v>2</v>
      </c>
      <c r="P45">
        <v>10</v>
      </c>
    </row>
    <row r="46" spans="1:16">
      <c r="A46" t="s">
        <v>72</v>
      </c>
      <c r="B46">
        <v>0</v>
      </c>
      <c r="C46">
        <v>10</v>
      </c>
      <c r="D46">
        <v>10</v>
      </c>
      <c r="E46">
        <v>100</v>
      </c>
      <c r="I46">
        <f>_xlfn.FLOOR.MATH(テーブル1[[#This Row],[Max Health]]*(25+テーブル1[[#This Row],[Armor]])*(テーブル1[[#This Row],[Attack Damage]]+テーブル1[[#This Row],[Attack  Add]])/125)</f>
        <v>20</v>
      </c>
      <c r="J46">
        <f>_xlfn.FLOOR.MATH(テーブル1[[#This Row],[Max Health]]*(テーブル1[[#This Row],[Attack Damage]]+テーブル1[[#This Row],[Attack  Add]])/5)</f>
        <v>20</v>
      </c>
      <c r="K46">
        <v>1</v>
      </c>
      <c r="M46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46">
        <f>テーブル1[[#This Row],[Cost]]*テーブル1[[#This Row],[Exp Scale]]</f>
        <v>1</v>
      </c>
      <c r="O46">
        <v>1</v>
      </c>
      <c r="P46">
        <v>10</v>
      </c>
    </row>
    <row r="47" spans="1:16">
      <c r="A47" t="s">
        <v>58</v>
      </c>
      <c r="B47">
        <v>1</v>
      </c>
      <c r="C47" t="s">
        <v>57</v>
      </c>
      <c r="D47">
        <v>0</v>
      </c>
      <c r="E47">
        <v>17</v>
      </c>
      <c r="I47" t="e">
        <f>_xlfn.FLOOR.MATH(テーブル1[[#This Row],[Max Health]]*(25+テーブル1[[#This Row],[Armor]])*(テーブル1[[#This Row],[Attack Damage]]+テーブル1[[#This Row],[Attack  Add]])/125)</f>
        <v>#VALUE!</v>
      </c>
      <c r="J47" t="e">
        <f>_xlfn.FLOOR.MATH(テーブル1[[#This Row],[Max Health]]*(テーブル1[[#This Row],[Attack Damage]]+テーブル1[[#This Row],[Attack  Add]])/5)</f>
        <v>#VALUE!</v>
      </c>
      <c r="K47">
        <v>1</v>
      </c>
      <c r="M47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47">
        <f>テーブル1[[#This Row],[Cost]]*テーブル1[[#This Row],[Exp Scale]]</f>
        <v>30</v>
      </c>
      <c r="O47">
        <v>30</v>
      </c>
      <c r="P47">
        <v>5</v>
      </c>
    </row>
    <row r="48" spans="1:16">
      <c r="A48" t="s">
        <v>48</v>
      </c>
      <c r="B48">
        <v>0</v>
      </c>
      <c r="C48">
        <v>20</v>
      </c>
      <c r="D48">
        <v>2</v>
      </c>
      <c r="E48">
        <v>10</v>
      </c>
      <c r="I48">
        <f>_xlfn.FLOOR.MATH(テーブル1[[#This Row],[Max Health]]*(25+テーブル1[[#This Row],[Armor]])*(テーブル1[[#This Row],[Attack Damage]]+テーブル1[[#This Row],[Attack  Add]])/125)</f>
        <v>8</v>
      </c>
      <c r="J48">
        <f>_xlfn.FLOOR.MATH(テーブル1[[#This Row],[Max Health]]*(テーブル1[[#This Row],[Attack Damage]]+テーブル1[[#This Row],[Attack  Add]])/5)</f>
        <v>8</v>
      </c>
      <c r="M48">
        <f>MAX(IF(テーブル1[[#This Row],[Cost Manual]]&gt;0,テーブル1[[#This Row],[Cost Manual]],IF(テーブル1[[#This Row],[Without Armor]]&gt;0,テーブル1[[#This Row],[Cost Auto Without Armor]],テーブル1[[#This Row],[Cost Auto]])),1)</f>
        <v>8</v>
      </c>
      <c r="N48">
        <f>テーブル1[[#This Row],[Cost]]*テーブル1[[#This Row],[Exp Scale]]</f>
        <v>4</v>
      </c>
      <c r="O48">
        <v>0.5</v>
      </c>
      <c r="P48">
        <v>5</v>
      </c>
    </row>
    <row r="49" spans="1:16">
      <c r="A49" t="s">
        <v>51</v>
      </c>
      <c r="B49">
        <v>2</v>
      </c>
      <c r="C49">
        <v>10</v>
      </c>
      <c r="D49">
        <v>3</v>
      </c>
      <c r="E49">
        <v>120</v>
      </c>
      <c r="I49">
        <f>_xlfn.FLOOR.MATH(テーブル1[[#This Row],[Max Health]]*(25+テーブル1[[#This Row],[Armor]])*(テーブル1[[#This Row],[Attack Damage]]+テーブル1[[#This Row],[Attack  Add]])/125)</f>
        <v>6</v>
      </c>
      <c r="J49">
        <f>_xlfn.FLOOR.MATH(テーブル1[[#This Row],[Max Health]]*(テーブル1[[#This Row],[Attack Damage]]+テーブル1[[#This Row],[Attack  Add]])/5)</f>
        <v>6</v>
      </c>
      <c r="M49">
        <f>MAX(IF(テーブル1[[#This Row],[Cost Manual]]&gt;0,テーブル1[[#This Row],[Cost Manual]],IF(テーブル1[[#This Row],[Without Armor]]&gt;0,テーブル1[[#This Row],[Cost Auto Without Armor]],テーブル1[[#This Row],[Cost Auto]])),1)</f>
        <v>6</v>
      </c>
      <c r="N49">
        <f>テーブル1[[#This Row],[Cost]]*テーブル1[[#This Row],[Exp Scale]]</f>
        <v>3</v>
      </c>
      <c r="O49">
        <v>0.5</v>
      </c>
      <c r="P49">
        <v>5</v>
      </c>
    </row>
    <row r="50" spans="1:16">
      <c r="A50" t="s">
        <v>68</v>
      </c>
      <c r="B50">
        <v>0</v>
      </c>
      <c r="C50">
        <v>10</v>
      </c>
      <c r="D50">
        <v>3</v>
      </c>
      <c r="E50">
        <v>30</v>
      </c>
      <c r="I50">
        <f>_xlfn.FLOOR.MATH(テーブル1[[#This Row],[Max Health]]*(25+テーブル1[[#This Row],[Armor]])*(テーブル1[[#This Row],[Attack Damage]]+テーブル1[[#This Row],[Attack  Add]])/125)</f>
        <v>6</v>
      </c>
      <c r="J50">
        <f>_xlfn.FLOOR.MATH(テーブル1[[#This Row],[Max Health]]*(テーブル1[[#This Row],[Attack Damage]]+テーブル1[[#This Row],[Attack  Add]])/5)</f>
        <v>6</v>
      </c>
      <c r="M50">
        <f>MAX(IF(テーブル1[[#This Row],[Cost Manual]]&gt;0,テーブル1[[#This Row],[Cost Manual]],IF(テーブル1[[#This Row],[Without Armor]]&gt;0,テーブル1[[#This Row],[Cost Auto Without Armor]],テーブル1[[#This Row],[Cost Auto]])),1)</f>
        <v>6</v>
      </c>
      <c r="N50">
        <f>テーブル1[[#This Row],[Cost]]*テーブル1[[#This Row],[Exp Scale]]</f>
        <v>3</v>
      </c>
      <c r="O50">
        <v>0.5</v>
      </c>
      <c r="P50">
        <v>5</v>
      </c>
    </row>
    <row r="51" spans="1:16">
      <c r="A51" t="s">
        <v>53</v>
      </c>
      <c r="B51">
        <v>1</v>
      </c>
      <c r="C51">
        <v>10</v>
      </c>
      <c r="D51">
        <v>2</v>
      </c>
      <c r="E51">
        <v>30</v>
      </c>
      <c r="I51">
        <f>_xlfn.FLOOR.MATH(テーブル1[[#This Row],[Max Health]]*(25+テーブル1[[#This Row],[Armor]])*(テーブル1[[#This Row],[Attack Damage]]+テーブル1[[#This Row],[Attack  Add]])/125)</f>
        <v>4</v>
      </c>
      <c r="J51">
        <f>_xlfn.FLOOR.MATH(テーブル1[[#This Row],[Max Health]]*(テーブル1[[#This Row],[Attack Damage]]+テーブル1[[#This Row],[Attack  Add]])/5)</f>
        <v>4</v>
      </c>
      <c r="M51">
        <f>MAX(IF(テーブル1[[#This Row],[Cost Manual]]&gt;0,テーブル1[[#This Row],[Cost Manual]],IF(テーブル1[[#This Row],[Without Armor]]&gt;0,テーブル1[[#This Row],[Cost Auto Without Armor]],テーブル1[[#This Row],[Cost Auto]])),1)</f>
        <v>4</v>
      </c>
      <c r="N51">
        <f>テーブル1[[#This Row],[Cost]]*テーブル1[[#This Row],[Exp Scale]]</f>
        <v>2</v>
      </c>
      <c r="O51">
        <v>0.5</v>
      </c>
      <c r="P51">
        <v>5</v>
      </c>
    </row>
    <row r="52" spans="1:16">
      <c r="A52" t="s">
        <v>59</v>
      </c>
      <c r="B52">
        <v>2</v>
      </c>
      <c r="C52">
        <v>10</v>
      </c>
      <c r="D52">
        <v>2</v>
      </c>
      <c r="E52">
        <v>30</v>
      </c>
      <c r="I52">
        <f>_xlfn.FLOOR.MATH(テーブル1[[#This Row],[Max Health]]*(25+テーブル1[[#This Row],[Armor]])*(テーブル1[[#This Row],[Attack Damage]]+テーブル1[[#This Row],[Attack  Add]])/125)</f>
        <v>4</v>
      </c>
      <c r="J52">
        <f>_xlfn.FLOOR.MATH(テーブル1[[#This Row],[Max Health]]*(テーブル1[[#This Row],[Attack Damage]]+テーブル1[[#This Row],[Attack  Add]])/5)</f>
        <v>4</v>
      </c>
      <c r="M52">
        <f>MAX(IF(テーブル1[[#This Row],[Cost Manual]]&gt;0,テーブル1[[#This Row],[Cost Manual]],IF(テーブル1[[#This Row],[Without Armor]]&gt;0,テーブル1[[#This Row],[Cost Auto Without Armor]],テーブル1[[#This Row],[Cost Auto]])),1)</f>
        <v>4</v>
      </c>
      <c r="N52">
        <f>テーブル1[[#This Row],[Cost]]*テーブル1[[#This Row],[Exp Scale]]</f>
        <v>2</v>
      </c>
      <c r="O52">
        <v>0.5</v>
      </c>
      <c r="P52">
        <v>5</v>
      </c>
    </row>
    <row r="53" spans="1:16">
      <c r="A53" t="s">
        <v>60</v>
      </c>
      <c r="B53">
        <v>-1</v>
      </c>
      <c r="C53">
        <v>10</v>
      </c>
      <c r="D53">
        <v>2</v>
      </c>
      <c r="E53">
        <v>20</v>
      </c>
      <c r="I53">
        <f>_xlfn.FLOOR.MATH(テーブル1[[#This Row],[Max Health]]*(25+テーブル1[[#This Row],[Armor]])*(テーブル1[[#This Row],[Attack Damage]]+テーブル1[[#This Row],[Attack  Add]])/125)</f>
        <v>4</v>
      </c>
      <c r="J53">
        <f>_xlfn.FLOOR.MATH(テーブル1[[#This Row],[Max Health]]*(テーブル1[[#This Row],[Attack Damage]]+テーブル1[[#This Row],[Attack  Add]])/5)</f>
        <v>4</v>
      </c>
      <c r="M53">
        <f>MAX(IF(テーブル1[[#This Row],[Cost Manual]]&gt;0,テーブル1[[#This Row],[Cost Manual]],IF(テーブル1[[#This Row],[Without Armor]]&gt;0,テーブル1[[#This Row],[Cost Auto Without Armor]],テーブル1[[#This Row],[Cost Auto]])),1)</f>
        <v>4</v>
      </c>
      <c r="N53">
        <f>テーブル1[[#This Row],[Cost]]*テーブル1[[#This Row],[Exp Scale]]</f>
        <v>2</v>
      </c>
      <c r="O53">
        <v>0.5</v>
      </c>
      <c r="P53">
        <v>5</v>
      </c>
    </row>
    <row r="54" spans="1:16">
      <c r="A54" t="s">
        <v>73</v>
      </c>
      <c r="B54">
        <v>0</v>
      </c>
      <c r="C54">
        <v>30</v>
      </c>
      <c r="D54">
        <v>0</v>
      </c>
      <c r="E54">
        <v>25</v>
      </c>
      <c r="I54">
        <f>_xlfn.FLOOR.MATH(テーブル1[[#This Row],[Max Health]]*(25+テーブル1[[#This Row],[Armor]])*(テーブル1[[#This Row],[Attack Damage]]+テーブル1[[#This Row],[Attack  Add]])/125)</f>
        <v>0</v>
      </c>
      <c r="J54">
        <f>_xlfn.FLOOR.MATH(テーブル1[[#This Row],[Max Health]]*(テーブル1[[#This Row],[Attack Damage]]+テーブル1[[#This Row],[Attack  Add]])/5)</f>
        <v>0</v>
      </c>
      <c r="K54">
        <v>1</v>
      </c>
      <c r="M54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54">
        <f>テーブル1[[#This Row],[Cost]]*テーブル1[[#This Row],[Exp Scale]]</f>
        <v>1</v>
      </c>
      <c r="O54">
        <v>1</v>
      </c>
      <c r="P54">
        <v>5</v>
      </c>
    </row>
    <row r="55" spans="1:16">
      <c r="A55" t="s">
        <v>80</v>
      </c>
      <c r="B55">
        <v>0</v>
      </c>
      <c r="C55">
        <v>10</v>
      </c>
      <c r="D55">
        <v>0</v>
      </c>
      <c r="E55">
        <v>69</v>
      </c>
      <c r="I55">
        <f>_xlfn.FLOOR.MATH(テーブル1[[#This Row],[Max Health]]*(25+テーブル1[[#This Row],[Armor]])*(テーブル1[[#This Row],[Attack Damage]]+テーブル1[[#This Row],[Attack  Add]])/125)</f>
        <v>0</v>
      </c>
      <c r="J55">
        <f>_xlfn.FLOOR.MATH(テーブル1[[#This Row],[Max Health]]*(テーブル1[[#This Row],[Attack Damage]]+テーブル1[[#This Row],[Attack  Add]])/5)</f>
        <v>0</v>
      </c>
      <c r="K55">
        <v>1</v>
      </c>
      <c r="M55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55">
        <f>テーブル1[[#This Row],[Cost]]*テーブル1[[#This Row],[Exp Scale]]</f>
        <v>1</v>
      </c>
      <c r="O55">
        <v>1</v>
      </c>
      <c r="P55">
        <v>5</v>
      </c>
    </row>
    <row r="56" spans="1:16">
      <c r="A56" t="s">
        <v>82</v>
      </c>
      <c r="B56">
        <v>0</v>
      </c>
      <c r="C56">
        <v>6</v>
      </c>
      <c r="D56">
        <v>0</v>
      </c>
      <c r="E56">
        <v>69</v>
      </c>
      <c r="I56">
        <f>_xlfn.FLOOR.MATH(テーブル1[[#This Row],[Max Health]]*(25+テーブル1[[#This Row],[Armor]])*(テーブル1[[#This Row],[Attack Damage]]+テーブル1[[#This Row],[Attack  Add]])/125)</f>
        <v>0</v>
      </c>
      <c r="J56">
        <f>_xlfn.FLOOR.MATH(テーブル1[[#This Row],[Max Health]]*(テーブル1[[#This Row],[Attack Damage]]+テーブル1[[#This Row],[Attack  Add]])/5)</f>
        <v>0</v>
      </c>
      <c r="K56">
        <v>1</v>
      </c>
      <c r="M56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56">
        <f>テーブル1[[#This Row],[Cost]]*テーブル1[[#This Row],[Exp Scale]]</f>
        <v>1</v>
      </c>
      <c r="O56">
        <v>1</v>
      </c>
      <c r="P56">
        <v>5</v>
      </c>
    </row>
    <row r="57" spans="1:16">
      <c r="A57" t="s">
        <v>83</v>
      </c>
      <c r="B57">
        <v>0</v>
      </c>
      <c r="C57">
        <v>6</v>
      </c>
      <c r="D57">
        <v>0</v>
      </c>
      <c r="E57">
        <v>20</v>
      </c>
      <c r="I57">
        <f>_xlfn.FLOOR.MATH(テーブル1[[#This Row],[Max Health]]*(25+テーブル1[[#This Row],[Armor]])*(テーブル1[[#This Row],[Attack Damage]]+テーブル1[[#This Row],[Attack  Add]])/125)</f>
        <v>0</v>
      </c>
      <c r="J57">
        <f>_xlfn.FLOOR.MATH(テーブル1[[#This Row],[Max Health]]*(テーブル1[[#This Row],[Attack Damage]]+テーブル1[[#This Row],[Attack  Add]])/5)</f>
        <v>0</v>
      </c>
      <c r="K57">
        <v>1</v>
      </c>
      <c r="M57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57">
        <f>テーブル1[[#This Row],[Cost]]*テーブル1[[#This Row],[Exp Scale]]</f>
        <v>1</v>
      </c>
      <c r="O57">
        <v>1</v>
      </c>
      <c r="P57">
        <v>5</v>
      </c>
    </row>
    <row r="58" spans="1:16">
      <c r="A58" t="s">
        <v>86</v>
      </c>
      <c r="B58">
        <v>0</v>
      </c>
      <c r="C58">
        <v>3</v>
      </c>
      <c r="D58">
        <v>0</v>
      </c>
      <c r="E58">
        <v>69</v>
      </c>
      <c r="I58">
        <f>_xlfn.FLOOR.MATH(テーブル1[[#This Row],[Max Health]]*(25+テーブル1[[#This Row],[Armor]])*(テーブル1[[#This Row],[Attack Damage]]+テーブル1[[#This Row],[Attack  Add]])/125)</f>
        <v>0</v>
      </c>
      <c r="J58">
        <f>_xlfn.FLOOR.MATH(テーブル1[[#This Row],[Max Health]]*(テーブル1[[#This Row],[Attack Damage]]+テーブル1[[#This Row],[Attack  Add]])/5)</f>
        <v>0</v>
      </c>
      <c r="K58">
        <v>1</v>
      </c>
      <c r="M58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58">
        <f>テーブル1[[#This Row],[Cost]]*テーブル1[[#This Row],[Exp Scale]]</f>
        <v>1</v>
      </c>
      <c r="O58">
        <v>1</v>
      </c>
      <c r="P58">
        <v>5</v>
      </c>
    </row>
    <row r="59" spans="1:16">
      <c r="A59" t="s">
        <v>87</v>
      </c>
      <c r="B59">
        <v>0</v>
      </c>
      <c r="C59">
        <v>3</v>
      </c>
      <c r="D59">
        <v>0</v>
      </c>
      <c r="E59">
        <v>30</v>
      </c>
      <c r="I59">
        <f>_xlfn.FLOOR.MATH(テーブル1[[#This Row],[Max Health]]*(25+テーブル1[[#This Row],[Armor]])*(テーブル1[[#This Row],[Attack Damage]]+テーブル1[[#This Row],[Attack  Add]])/125)</f>
        <v>0</v>
      </c>
      <c r="J59">
        <f>_xlfn.FLOOR.MATH(テーブル1[[#This Row],[Max Health]]*(テーブル1[[#This Row],[Attack Damage]]+テーブル1[[#This Row],[Attack  Add]])/5)</f>
        <v>0</v>
      </c>
      <c r="K59">
        <v>1</v>
      </c>
      <c r="M59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59">
        <f>テーブル1[[#This Row],[Cost]]*テーブル1[[#This Row],[Exp Scale]]</f>
        <v>1</v>
      </c>
      <c r="O59">
        <v>1</v>
      </c>
      <c r="P59">
        <v>5</v>
      </c>
    </row>
    <row r="60" spans="1:16">
      <c r="A60" t="s">
        <v>89</v>
      </c>
      <c r="B60">
        <v>0</v>
      </c>
      <c r="C60">
        <v>3</v>
      </c>
      <c r="D60">
        <v>0</v>
      </c>
      <c r="E60">
        <v>69</v>
      </c>
      <c r="I60">
        <f>_xlfn.FLOOR.MATH(テーブル1[[#This Row],[Max Health]]*(25+テーブル1[[#This Row],[Armor]])*(テーブル1[[#This Row],[Attack Damage]]+テーブル1[[#This Row],[Attack  Add]])/125)</f>
        <v>0</v>
      </c>
      <c r="J60">
        <f>_xlfn.FLOOR.MATH(テーブル1[[#This Row],[Max Health]]*(テーブル1[[#This Row],[Attack Damage]]+テーブル1[[#This Row],[Attack  Add]])/5)</f>
        <v>0</v>
      </c>
      <c r="K60">
        <v>1</v>
      </c>
      <c r="M60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60">
        <f>テーブル1[[#This Row],[Cost]]*テーブル1[[#This Row],[Exp Scale]]</f>
        <v>1</v>
      </c>
      <c r="O60">
        <v>1</v>
      </c>
      <c r="P60">
        <v>5</v>
      </c>
    </row>
    <row r="61" spans="1:16">
      <c r="A61" t="s">
        <v>76</v>
      </c>
      <c r="B61">
        <v>0</v>
      </c>
      <c r="C61">
        <v>10</v>
      </c>
      <c r="D61">
        <v>0</v>
      </c>
      <c r="E61">
        <v>20</v>
      </c>
      <c r="I61">
        <f>_xlfn.FLOOR.MATH(テーブル1[[#This Row],[Max Health]]*(25+テーブル1[[#This Row],[Armor]])*(テーブル1[[#This Row],[Attack Damage]]+テーブル1[[#This Row],[Attack  Add]])/125)</f>
        <v>0</v>
      </c>
      <c r="J61">
        <f>_xlfn.FLOOR.MATH(テーブル1[[#This Row],[Max Health]]*(テーブル1[[#This Row],[Attack Damage]]+テーブル1[[#This Row],[Attack  Add]])/5)</f>
        <v>0</v>
      </c>
      <c r="K61">
        <v>1</v>
      </c>
      <c r="M61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61">
        <f>テーブル1[[#This Row],[Cost]]*テーブル1[[#This Row],[Exp Scale]]</f>
        <v>1</v>
      </c>
      <c r="O61">
        <v>1</v>
      </c>
      <c r="P61">
        <v>5</v>
      </c>
    </row>
    <row r="62" spans="1:16">
      <c r="A62" t="s">
        <v>79</v>
      </c>
      <c r="B62">
        <v>0</v>
      </c>
      <c r="C62">
        <v>10</v>
      </c>
      <c r="D62">
        <v>0</v>
      </c>
      <c r="E62">
        <v>25</v>
      </c>
      <c r="I62">
        <f>_xlfn.FLOOR.MATH(テーブル1[[#This Row],[Max Health]]*(25+テーブル1[[#This Row],[Armor]])*(テーブル1[[#This Row],[Attack Damage]]+テーブル1[[#This Row],[Attack  Add]])/125)</f>
        <v>0</v>
      </c>
      <c r="J62">
        <f>_xlfn.FLOOR.MATH(テーブル1[[#This Row],[Max Health]]*(テーブル1[[#This Row],[Attack Damage]]+テーブル1[[#This Row],[Attack  Add]])/5)</f>
        <v>0</v>
      </c>
      <c r="K62">
        <v>1</v>
      </c>
      <c r="M62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62">
        <f>テーブル1[[#This Row],[Cost]]*テーブル1[[#This Row],[Exp Scale]]</f>
        <v>1</v>
      </c>
      <c r="O62">
        <v>1</v>
      </c>
      <c r="P62">
        <v>5</v>
      </c>
    </row>
    <row r="63" spans="1:16">
      <c r="A63" t="s">
        <v>81</v>
      </c>
      <c r="B63">
        <v>0</v>
      </c>
      <c r="C63">
        <v>8</v>
      </c>
      <c r="D63">
        <v>0</v>
      </c>
      <c r="E63">
        <v>23</v>
      </c>
      <c r="I63">
        <f>_xlfn.FLOOR.MATH(テーブル1[[#This Row],[Max Health]]*(25+テーブル1[[#This Row],[Armor]])*(テーブル1[[#This Row],[Attack Damage]]+テーブル1[[#This Row],[Attack  Add]])/125)</f>
        <v>0</v>
      </c>
      <c r="J63">
        <f>_xlfn.FLOOR.MATH(テーブル1[[#This Row],[Max Health]]*(テーブル1[[#This Row],[Attack Damage]]+テーブル1[[#This Row],[Attack  Add]])/5)</f>
        <v>0</v>
      </c>
      <c r="K63">
        <v>1</v>
      </c>
      <c r="M63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63">
        <f>テーブル1[[#This Row],[Cost]]*テーブル1[[#This Row],[Exp Scale]]</f>
        <v>1</v>
      </c>
      <c r="O63">
        <v>1</v>
      </c>
      <c r="P63">
        <v>5</v>
      </c>
    </row>
    <row r="64" spans="1:16">
      <c r="A64" t="s">
        <v>84</v>
      </c>
      <c r="B64">
        <v>0</v>
      </c>
      <c r="C64">
        <v>4</v>
      </c>
      <c r="D64">
        <v>0</v>
      </c>
      <c r="E64">
        <v>24</v>
      </c>
      <c r="I64">
        <f>_xlfn.FLOOR.MATH(テーブル1[[#This Row],[Max Health]]*(25+テーブル1[[#This Row],[Armor]])*(テーブル1[[#This Row],[Attack Damage]]+テーブル1[[#This Row],[Attack  Add]])/125)</f>
        <v>0</v>
      </c>
      <c r="J64">
        <f>_xlfn.FLOOR.MATH(テーブル1[[#This Row],[Max Health]]*(テーブル1[[#This Row],[Attack Damage]]+テーブル1[[#This Row],[Attack  Add]])/5)</f>
        <v>0</v>
      </c>
      <c r="K64">
        <v>1</v>
      </c>
      <c r="M64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64">
        <f>テーブル1[[#This Row],[Cost]]*テーブル1[[#This Row],[Exp Scale]]</f>
        <v>1</v>
      </c>
      <c r="O64">
        <v>1</v>
      </c>
      <c r="P64">
        <v>5</v>
      </c>
    </row>
    <row r="65" spans="1:16">
      <c r="A65" t="s">
        <v>85</v>
      </c>
      <c r="B65">
        <v>0</v>
      </c>
      <c r="C65">
        <v>3</v>
      </c>
      <c r="D65">
        <v>0</v>
      </c>
      <c r="E65">
        <v>69</v>
      </c>
      <c r="I65">
        <f>_xlfn.FLOOR.MATH(テーブル1[[#This Row],[Max Health]]*(25+テーブル1[[#This Row],[Armor]])*(テーブル1[[#This Row],[Attack Damage]]+テーブル1[[#This Row],[Attack  Add]])/125)</f>
        <v>0</v>
      </c>
      <c r="J65">
        <f>_xlfn.FLOOR.MATH(テーブル1[[#This Row],[Max Health]]*(テーブル1[[#This Row],[Attack Damage]]+テーブル1[[#This Row],[Attack  Add]])/5)</f>
        <v>0</v>
      </c>
      <c r="K65">
        <v>1</v>
      </c>
      <c r="M65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65">
        <f>テーブル1[[#This Row],[Cost]]*テーブル1[[#This Row],[Exp Scale]]</f>
        <v>1</v>
      </c>
      <c r="O65">
        <v>1</v>
      </c>
      <c r="P65">
        <v>5</v>
      </c>
    </row>
    <row r="66" spans="1:16">
      <c r="A66" t="s">
        <v>88</v>
      </c>
      <c r="B66">
        <v>0</v>
      </c>
      <c r="C66">
        <v>3</v>
      </c>
      <c r="D66">
        <v>0</v>
      </c>
      <c r="E66">
        <v>69</v>
      </c>
      <c r="I66">
        <f>_xlfn.FLOOR.MATH(テーブル1[[#This Row],[Max Health]]*(25+テーブル1[[#This Row],[Armor]])*(テーブル1[[#This Row],[Attack Damage]]+テーブル1[[#This Row],[Attack  Add]])/125)</f>
        <v>0</v>
      </c>
      <c r="J66">
        <f>_xlfn.FLOOR.MATH(テーブル1[[#This Row],[Max Health]]*(テーブル1[[#This Row],[Attack Damage]]+テーブル1[[#This Row],[Attack  Add]])/5)</f>
        <v>0</v>
      </c>
      <c r="K66">
        <v>1</v>
      </c>
      <c r="M66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66">
        <f>テーブル1[[#This Row],[Cost]]*テーブル1[[#This Row],[Exp Scale]]</f>
        <v>1</v>
      </c>
      <c r="O66">
        <v>1</v>
      </c>
      <c r="P66">
        <v>5</v>
      </c>
    </row>
    <row r="67" spans="1:16">
      <c r="A67" t="s">
        <v>43</v>
      </c>
      <c r="B67">
        <v>2</v>
      </c>
      <c r="C67" t="s">
        <v>44</v>
      </c>
      <c r="D67">
        <v>4</v>
      </c>
      <c r="E67">
        <v>30</v>
      </c>
      <c r="I67" t="e">
        <f>_xlfn.FLOOR.MATH(テーブル1[[#This Row],[Max Health]]*(25+テーブル1[[#This Row],[Armor]])*(テーブル1[[#This Row],[Attack Damage]]+テーブル1[[#This Row],[Attack  Add]])/125)</f>
        <v>#VALUE!</v>
      </c>
      <c r="J67" t="e">
        <f>_xlfn.FLOOR.MATH(テーブル1[[#This Row],[Max Health]]*(テーブル1[[#This Row],[Attack Damage]]+テーブル1[[#This Row],[Attack  Add]])/5)</f>
        <v>#VALUE!</v>
      </c>
      <c r="K67">
        <v>1</v>
      </c>
      <c r="M67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67">
        <f>テーブル1[[#This Row],[Cost]]*テーブル1[[#This Row],[Exp Scale]]</f>
        <v>1</v>
      </c>
      <c r="O67">
        <v>1</v>
      </c>
      <c r="P67">
        <v>5</v>
      </c>
    </row>
    <row r="68" spans="1:16">
      <c r="A68" t="s">
        <v>56</v>
      </c>
      <c r="B68">
        <v>1</v>
      </c>
      <c r="C68" t="s">
        <v>57</v>
      </c>
      <c r="D68">
        <v>0</v>
      </c>
      <c r="E68">
        <v>17</v>
      </c>
      <c r="I68" t="e">
        <f>_xlfn.FLOOR.MATH(テーブル1[[#This Row],[Max Health]]*(25+テーブル1[[#This Row],[Armor]])*(テーブル1[[#This Row],[Attack Damage]]+テーブル1[[#This Row],[Attack  Add]])/125)</f>
        <v>#VALUE!</v>
      </c>
      <c r="J68" t="e">
        <f>_xlfn.FLOOR.MATH(テーブル1[[#This Row],[Max Health]]*(テーブル1[[#This Row],[Attack Damage]]+テーブル1[[#This Row],[Attack  Add]])/5)</f>
        <v>#VALUE!</v>
      </c>
      <c r="K68">
        <v>1</v>
      </c>
      <c r="M68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68">
        <f>テーブル1[[#This Row],[Cost]]*テーブル1[[#This Row],[Exp Scale]]</f>
        <v>1</v>
      </c>
      <c r="O68">
        <v>1</v>
      </c>
      <c r="P68">
        <v>5</v>
      </c>
    </row>
    <row r="69" spans="1:16">
      <c r="A69" t="s">
        <v>65</v>
      </c>
      <c r="B69">
        <v>0</v>
      </c>
      <c r="C69" t="s">
        <v>57</v>
      </c>
      <c r="D69">
        <v>0</v>
      </c>
      <c r="E69">
        <v>17</v>
      </c>
      <c r="I69" t="e">
        <f>_xlfn.FLOOR.MATH(テーブル1[[#This Row],[Max Health]]*(25+テーブル1[[#This Row],[Armor]])*(テーブル1[[#This Row],[Attack Damage]]+テーブル1[[#This Row],[Attack  Add]])/125)</f>
        <v>#VALUE!</v>
      </c>
      <c r="J69" t="e">
        <f>_xlfn.FLOOR.MATH(テーブル1[[#This Row],[Max Health]]*(テーブル1[[#This Row],[Attack Damage]]+テーブル1[[#This Row],[Attack  Add]])/5)</f>
        <v>#VALUE!</v>
      </c>
      <c r="K69">
        <v>1</v>
      </c>
      <c r="M69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69">
        <f>テーブル1[[#This Row],[Cost]]*テーブル1[[#This Row],[Exp Scale]]</f>
        <v>1</v>
      </c>
      <c r="O69">
        <v>1</v>
      </c>
      <c r="P69">
        <v>5</v>
      </c>
    </row>
    <row r="70" spans="1:16">
      <c r="A70" t="s">
        <v>66</v>
      </c>
      <c r="B70">
        <v>0</v>
      </c>
      <c r="C70" t="s">
        <v>57</v>
      </c>
      <c r="D70">
        <v>0</v>
      </c>
      <c r="E70" t="s">
        <v>57</v>
      </c>
      <c r="I70" t="e">
        <f>_xlfn.FLOOR.MATH(テーブル1[[#This Row],[Max Health]]*(25+テーブル1[[#This Row],[Armor]])*(テーブル1[[#This Row],[Attack Damage]]+テーブル1[[#This Row],[Attack  Add]])/125)</f>
        <v>#VALUE!</v>
      </c>
      <c r="J70" t="e">
        <f>_xlfn.FLOOR.MATH(テーブル1[[#This Row],[Max Health]]*(テーブル1[[#This Row],[Attack Damage]]+テーブル1[[#This Row],[Attack  Add]])/5)</f>
        <v>#VALUE!</v>
      </c>
      <c r="K70">
        <v>1</v>
      </c>
      <c r="M70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70">
        <f>テーブル1[[#This Row],[Cost]]*テーブル1[[#This Row],[Exp Scale]]</f>
        <v>1</v>
      </c>
      <c r="O70">
        <v>1</v>
      </c>
      <c r="P70">
        <v>5</v>
      </c>
    </row>
    <row r="71" spans="1:16">
      <c r="A71" t="s">
        <v>67</v>
      </c>
      <c r="B71">
        <v>0</v>
      </c>
      <c r="C71" t="s">
        <v>57</v>
      </c>
      <c r="D71">
        <v>0</v>
      </c>
      <c r="E71">
        <v>17</v>
      </c>
      <c r="I71" t="e">
        <f>_xlfn.FLOOR.MATH(テーブル1[[#This Row],[Max Health]]*(25+テーブル1[[#This Row],[Armor]])*(テーブル1[[#This Row],[Attack Damage]]+テーブル1[[#This Row],[Attack  Add]])/125)</f>
        <v>#VALUE!</v>
      </c>
      <c r="J71" t="e">
        <f>_xlfn.FLOOR.MATH(テーブル1[[#This Row],[Max Health]]*(テーブル1[[#This Row],[Attack Damage]]+テーブル1[[#This Row],[Attack  Add]])/5)</f>
        <v>#VALUE!</v>
      </c>
      <c r="K71">
        <v>1</v>
      </c>
      <c r="M71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71">
        <f>テーブル1[[#This Row],[Cost]]*テーブル1[[#This Row],[Exp Scale]]</f>
        <v>1</v>
      </c>
      <c r="O71">
        <v>1</v>
      </c>
      <c r="P71">
        <v>5</v>
      </c>
    </row>
    <row r="72" spans="1:16">
      <c r="A72" t="s">
        <v>64</v>
      </c>
      <c r="B72">
        <v>0</v>
      </c>
      <c r="C72">
        <v>32</v>
      </c>
      <c r="D72">
        <v>0</v>
      </c>
      <c r="E72">
        <v>9</v>
      </c>
      <c r="I72">
        <f>_xlfn.FLOOR.MATH(テーブル1[[#This Row],[Max Health]]*(25+テーブル1[[#This Row],[Armor]])*(テーブル1[[#This Row],[Attack Damage]]+テーブル1[[#This Row],[Attack  Add]])/125)</f>
        <v>0</v>
      </c>
      <c r="J72">
        <f>_xlfn.FLOOR.MATH(テーブル1[[#This Row],[Max Health]]*(テーブル1[[#This Row],[Attack Damage]]+テーブル1[[#This Row],[Attack  Add]])/5)</f>
        <v>0</v>
      </c>
      <c r="M72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72">
        <f>テーブル1[[#This Row],[Cost]]*テーブル1[[#This Row],[Exp Scale]]</f>
        <v>1</v>
      </c>
      <c r="O72">
        <v>1</v>
      </c>
      <c r="P72">
        <v>5</v>
      </c>
    </row>
    <row r="73" spans="1:16">
      <c r="A73" t="s">
        <v>69</v>
      </c>
      <c r="B73">
        <v>0</v>
      </c>
      <c r="C73">
        <v>20</v>
      </c>
      <c r="D73">
        <v>0</v>
      </c>
      <c r="E73">
        <v>17</v>
      </c>
      <c r="I73">
        <f>_xlfn.FLOOR.MATH(テーブル1[[#This Row],[Max Health]]*(25+テーブル1[[#This Row],[Armor]])*(テーブル1[[#This Row],[Attack Damage]]+テーブル1[[#This Row],[Attack  Add]])/125)</f>
        <v>0</v>
      </c>
      <c r="J73">
        <f>_xlfn.FLOOR.MATH(テーブル1[[#This Row],[Max Health]]*(テーブル1[[#This Row],[Attack Damage]]+テーブル1[[#This Row],[Attack  Add]])/5)</f>
        <v>0</v>
      </c>
      <c r="M73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73">
        <f>テーブル1[[#This Row],[Cost]]*テーブル1[[#This Row],[Exp Scale]]</f>
        <v>1</v>
      </c>
      <c r="O73">
        <v>1</v>
      </c>
      <c r="P73">
        <v>5</v>
      </c>
    </row>
    <row r="74" spans="1:16">
      <c r="A74" t="s">
        <v>55</v>
      </c>
      <c r="B74">
        <v>1</v>
      </c>
      <c r="C74">
        <v>4</v>
      </c>
      <c r="D74">
        <v>0</v>
      </c>
      <c r="E74">
        <v>20</v>
      </c>
      <c r="H74">
        <v>0</v>
      </c>
      <c r="I74">
        <f>_xlfn.FLOOR.MATH(テーブル1[[#This Row],[Max Health]]*(25+テーブル1[[#This Row],[Armor]])*(テーブル1[[#This Row],[Attack Damage]]+テーブル1[[#This Row],[Attack  Add]])/125)</f>
        <v>0</v>
      </c>
      <c r="J74">
        <f>_xlfn.FLOOR.MATH(テーブル1[[#This Row],[Max Health]]*(テーブル1[[#This Row],[Attack Damage]]+テーブル1[[#This Row],[Attack  Add]])/5)</f>
        <v>0</v>
      </c>
      <c r="M74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74">
        <f>テーブル1[[#This Row],[Cost]]*テーブル1[[#This Row],[Exp Scale]]</f>
        <v>1</v>
      </c>
      <c r="O74">
        <v>1</v>
      </c>
      <c r="P74">
        <v>5</v>
      </c>
    </row>
    <row r="75" spans="1:16">
      <c r="A75" t="s">
        <v>62</v>
      </c>
      <c r="B75">
        <v>0</v>
      </c>
      <c r="C75">
        <v>20</v>
      </c>
      <c r="D75">
        <v>0</v>
      </c>
      <c r="E75">
        <v>50</v>
      </c>
      <c r="I75">
        <f>_xlfn.FLOOR.MATH(テーブル1[[#This Row],[Max Health]]*(25+テーブル1[[#This Row],[Armor]])*(テーブル1[[#This Row],[Attack Damage]]+テーブル1[[#This Row],[Attack  Add]])/125)</f>
        <v>0</v>
      </c>
      <c r="J75">
        <f>_xlfn.FLOOR.MATH(テーブル1[[#This Row],[Max Health]]*(テーブル1[[#This Row],[Attack Damage]]+テーブル1[[#This Row],[Attack  Add]])/5)</f>
        <v>0</v>
      </c>
      <c r="M75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75">
        <f>テーブル1[[#This Row],[Cost]]*テーブル1[[#This Row],[Exp Scale]]</f>
        <v>0</v>
      </c>
      <c r="O75">
        <v>0</v>
      </c>
      <c r="P75">
        <v>5</v>
      </c>
    </row>
    <row r="76" spans="1:16">
      <c r="A76" t="s">
        <v>63</v>
      </c>
      <c r="B76">
        <v>0</v>
      </c>
      <c r="C76">
        <v>20</v>
      </c>
      <c r="D76">
        <v>0</v>
      </c>
      <c r="E76">
        <v>69</v>
      </c>
      <c r="I76">
        <f>_xlfn.FLOOR.MATH(テーブル1[[#This Row],[Max Health]]*(25+テーブル1[[#This Row],[Armor]])*(テーブル1[[#This Row],[Attack Damage]]+テーブル1[[#This Row],[Attack  Add]])/125)</f>
        <v>0</v>
      </c>
      <c r="J76">
        <f>_xlfn.FLOOR.MATH(テーブル1[[#This Row],[Max Health]]*(テーブル1[[#This Row],[Attack Damage]]+テーブル1[[#This Row],[Attack  Add]])/5)</f>
        <v>0</v>
      </c>
      <c r="M76">
        <f>MAX(IF(テーブル1[[#This Row],[Cost Manual]]&gt;0,テーブル1[[#This Row],[Cost Manual]],IF(テーブル1[[#This Row],[Without Armor]]&gt;0,テーブル1[[#This Row],[Cost Auto Without Armor]],テーブル1[[#This Row],[Cost Auto]])),1)</f>
        <v>1</v>
      </c>
      <c r="N76">
        <f>テーブル1[[#This Row],[Cost]]*テーブル1[[#This Row],[Exp Scale]]</f>
        <v>0</v>
      </c>
      <c r="O76">
        <v>0</v>
      </c>
      <c r="P76">
        <v>5</v>
      </c>
    </row>
    <row r="77" spans="1:16">
      <c r="I77" s="1"/>
      <c r="J77" s="1"/>
      <c r="M77" s="1"/>
      <c r="P77">
        <f>SUM(テーブル1[Max Cost Add])</f>
        <v>2210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6CEA-4D25-C247-A357-C32583C948C9}">
  <dimension ref="B1:P51"/>
  <sheetViews>
    <sheetView topLeftCell="A34" workbookViewId="0">
      <selection activeCell="H29" sqref="H29"/>
    </sheetView>
  </sheetViews>
  <sheetFormatPr baseColWidth="10" defaultRowHeight="20"/>
  <sheetData>
    <row r="1" spans="2:16">
      <c r="C1" t="s">
        <v>100</v>
      </c>
      <c r="D1" t="s">
        <v>101</v>
      </c>
      <c r="E1" t="s">
        <v>102</v>
      </c>
      <c r="F1" t="s">
        <v>103</v>
      </c>
      <c r="G1" t="s">
        <v>96</v>
      </c>
    </row>
    <row r="2" spans="2:16">
      <c r="B2" t="s">
        <v>98</v>
      </c>
      <c r="C2">
        <v>0</v>
      </c>
      <c r="D2">
        <v>0</v>
      </c>
      <c r="E2">
        <v>0</v>
      </c>
      <c r="G2">
        <v>10</v>
      </c>
    </row>
    <row r="3" spans="2:16">
      <c r="B3" t="s">
        <v>99</v>
      </c>
      <c r="C3">
        <v>0</v>
      </c>
      <c r="D3">
        <v>0</v>
      </c>
      <c r="E3">
        <v>0</v>
      </c>
      <c r="F3">
        <v>5</v>
      </c>
      <c r="G3">
        <v>0</v>
      </c>
    </row>
    <row r="9" spans="2:16">
      <c r="D9" t="s">
        <v>97</v>
      </c>
    </row>
    <row r="10" spans="2:16">
      <c r="C10" s="3"/>
      <c r="D10" s="3">
        <v>1</v>
      </c>
      <c r="E10" s="3"/>
      <c r="F10" s="3">
        <v>2</v>
      </c>
      <c r="G10" s="3"/>
      <c r="H10" s="3">
        <v>3</v>
      </c>
      <c r="I10" s="3"/>
      <c r="J10" s="3">
        <v>4</v>
      </c>
      <c r="K10" s="3"/>
      <c r="L10" s="3">
        <v>5</v>
      </c>
      <c r="M10" s="3"/>
      <c r="N10" s="3">
        <v>6</v>
      </c>
    </row>
    <row r="11" spans="2:16">
      <c r="B11" t="s">
        <v>96</v>
      </c>
      <c r="C11" s="3">
        <v>2</v>
      </c>
      <c r="D11" s="2"/>
      <c r="E11">
        <f>$C11*F$10*$C$3+F$10*F$10*$E$3+$C11*$C11*$D$3+F$10*F$10*F$10*$F$3</f>
        <v>40</v>
      </c>
      <c r="F11" s="2">
        <f t="shared" ref="F11:L49" si="0">$C11*G$10*$C$3+G$10*G$10*$E$3+$C11*$C11*$D$3+G$10*G$10*G$10*$F$3</f>
        <v>0</v>
      </c>
      <c r="G11">
        <f t="shared" si="0"/>
        <v>135</v>
      </c>
      <c r="H11" s="2">
        <f t="shared" si="0"/>
        <v>0</v>
      </c>
      <c r="I11">
        <f t="shared" si="0"/>
        <v>320</v>
      </c>
      <c r="J11" s="2">
        <f t="shared" si="0"/>
        <v>0</v>
      </c>
      <c r="K11">
        <f t="shared" si="0"/>
        <v>625</v>
      </c>
      <c r="L11" s="2">
        <f t="shared" si="0"/>
        <v>0</v>
      </c>
      <c r="M11">
        <f>$C11*N$10*$C$3+N$10*N$10*$E$3+$C11*$C11*$D$3+N$10*N$10*N$10*$F$3</f>
        <v>1080</v>
      </c>
      <c r="N11" s="2"/>
      <c r="P11">
        <f>SUM(D11:N11)</f>
        <v>2200</v>
      </c>
    </row>
    <row r="12" spans="2:16">
      <c r="C12" s="3"/>
      <c r="D12">
        <f>D$10*$C13*$C$2+$C13*$C13*$D$2+D$10*D$10*$E$2+$C13*$G$2</f>
        <v>40</v>
      </c>
      <c r="E12" s="2"/>
      <c r="F12">
        <f>F$10*$C13*$C$2+$C13*$C13*$D$2+F$10*F$10*$E$2+$C13*$G$2</f>
        <v>40</v>
      </c>
      <c r="G12" s="2"/>
      <c r="H12">
        <f>H$10*$C13*$C$2+$C13*$C13*$D$2+H$10*H$10*$E$2+$C13*$G$2</f>
        <v>40</v>
      </c>
      <c r="I12" s="2"/>
      <c r="J12">
        <f>J$10*$C13*$C$2+$C13*$C13*$D$2+J$10*J$10*$E$2+$C13*$G$2</f>
        <v>40</v>
      </c>
      <c r="K12" s="2"/>
      <c r="L12">
        <f>L$10*$C13*$C$2+$C13*$C13*$D$2+L$10*L$10*$E$2+$C13*$G$2</f>
        <v>40</v>
      </c>
      <c r="M12" s="2"/>
      <c r="N12">
        <f>N$10*$C13*$C$2+$C13*$C13*$D$2+N$10*N$10*$E$2+$C13*$G$2</f>
        <v>40</v>
      </c>
    </row>
    <row r="13" spans="2:16">
      <c r="C13" s="3">
        <v>4</v>
      </c>
      <c r="D13">
        <f t="shared" ref="D13:N49" si="1">D$10*$C14*$C$2+$C14*$C14*$D$2+D$10*D$10*$E$2+$C14*$G$2</f>
        <v>0</v>
      </c>
      <c r="E13">
        <f>$C13*F$10*$C$3+F$10*F$10*$E$3+$C13*$C13*$D$3+F$10*F$10*F$10*$F$3</f>
        <v>40</v>
      </c>
      <c r="F13">
        <f t="shared" si="1"/>
        <v>0</v>
      </c>
      <c r="G13">
        <f t="shared" si="0"/>
        <v>135</v>
      </c>
      <c r="H13">
        <f t="shared" si="1"/>
        <v>0</v>
      </c>
      <c r="I13">
        <f t="shared" si="0"/>
        <v>320</v>
      </c>
      <c r="J13">
        <f t="shared" si="1"/>
        <v>0</v>
      </c>
      <c r="K13">
        <f t="shared" si="0"/>
        <v>625</v>
      </c>
      <c r="L13">
        <f t="shared" si="1"/>
        <v>0</v>
      </c>
      <c r="M13">
        <f>$C13*N$10*$C$3+N$10*N$10*$E$3+$C13*$C13*$D$3+N$10*N$10*N$10*$F$3</f>
        <v>1080</v>
      </c>
      <c r="N13">
        <f t="shared" si="1"/>
        <v>0</v>
      </c>
    </row>
    <row r="14" spans="2:16">
      <c r="C14" s="3"/>
      <c r="D14">
        <f t="shared" si="1"/>
        <v>60</v>
      </c>
      <c r="E14" s="2"/>
      <c r="F14">
        <f t="shared" si="1"/>
        <v>60</v>
      </c>
      <c r="G14" s="2"/>
      <c r="H14">
        <f t="shared" si="1"/>
        <v>60</v>
      </c>
      <c r="I14" s="2"/>
      <c r="J14">
        <f t="shared" si="1"/>
        <v>60</v>
      </c>
      <c r="K14" s="2"/>
      <c r="L14">
        <f t="shared" si="1"/>
        <v>60</v>
      </c>
      <c r="M14" s="2"/>
      <c r="N14">
        <f t="shared" si="1"/>
        <v>60</v>
      </c>
    </row>
    <row r="15" spans="2:16">
      <c r="C15" s="3">
        <v>6</v>
      </c>
      <c r="D15">
        <f t="shared" si="1"/>
        <v>0</v>
      </c>
      <c r="E15">
        <f>$C15*F$10*$C$3+F$10*F$10*$E$3+$C15*$C15*$D$3+F$10*F$10*F$10*$F$3</f>
        <v>40</v>
      </c>
      <c r="F15">
        <f t="shared" si="1"/>
        <v>0</v>
      </c>
      <c r="G15">
        <f t="shared" si="0"/>
        <v>135</v>
      </c>
      <c r="H15">
        <f t="shared" si="1"/>
        <v>0</v>
      </c>
      <c r="I15">
        <f t="shared" si="0"/>
        <v>320</v>
      </c>
      <c r="J15">
        <f t="shared" si="1"/>
        <v>0</v>
      </c>
      <c r="K15">
        <f t="shared" si="0"/>
        <v>625</v>
      </c>
      <c r="L15">
        <f t="shared" si="1"/>
        <v>0</v>
      </c>
      <c r="M15">
        <f>$C15*N$10*$C$3+N$10*N$10*$E$3+$C15*$C15*$D$3+N$10*N$10*N$10*$F$3</f>
        <v>1080</v>
      </c>
      <c r="N15">
        <f t="shared" si="1"/>
        <v>0</v>
      </c>
    </row>
    <row r="16" spans="2:16">
      <c r="C16" s="3"/>
      <c r="D16">
        <f t="shared" si="1"/>
        <v>80</v>
      </c>
      <c r="E16" s="2"/>
      <c r="F16">
        <f t="shared" si="1"/>
        <v>80</v>
      </c>
      <c r="G16" s="2"/>
      <c r="H16">
        <f t="shared" si="1"/>
        <v>80</v>
      </c>
      <c r="I16" s="2"/>
      <c r="J16">
        <f t="shared" si="1"/>
        <v>80</v>
      </c>
      <c r="K16" s="2"/>
      <c r="L16">
        <f t="shared" si="1"/>
        <v>80</v>
      </c>
      <c r="M16" s="2"/>
      <c r="N16">
        <f t="shared" si="1"/>
        <v>80</v>
      </c>
    </row>
    <row r="17" spans="3:14">
      <c r="C17" s="3">
        <v>8</v>
      </c>
      <c r="D17">
        <f t="shared" si="1"/>
        <v>0</v>
      </c>
      <c r="E17">
        <f>$C17*F$10*$C$3+F$10*F$10*$E$3+$C17*$C17*$D$3+F$10*F$10*F$10*$F$3</f>
        <v>40</v>
      </c>
      <c r="F17">
        <f t="shared" si="1"/>
        <v>0</v>
      </c>
      <c r="G17">
        <f t="shared" si="0"/>
        <v>135</v>
      </c>
      <c r="H17">
        <f t="shared" si="1"/>
        <v>0</v>
      </c>
      <c r="I17">
        <f t="shared" si="0"/>
        <v>320</v>
      </c>
      <c r="J17">
        <f t="shared" si="1"/>
        <v>0</v>
      </c>
      <c r="K17">
        <f t="shared" si="0"/>
        <v>625</v>
      </c>
      <c r="L17">
        <f t="shared" si="1"/>
        <v>0</v>
      </c>
      <c r="M17">
        <f>$C17*N$10*$C$3+N$10*N$10*$E$3+$C17*$C17*$D$3+N$10*N$10*N$10*$F$3</f>
        <v>1080</v>
      </c>
      <c r="N17">
        <f t="shared" si="1"/>
        <v>0</v>
      </c>
    </row>
    <row r="18" spans="3:14">
      <c r="C18" s="3"/>
      <c r="D18">
        <f t="shared" si="1"/>
        <v>100</v>
      </c>
      <c r="E18" s="2"/>
      <c r="F18">
        <f t="shared" si="1"/>
        <v>100</v>
      </c>
      <c r="G18" s="2"/>
      <c r="H18">
        <f t="shared" si="1"/>
        <v>100</v>
      </c>
      <c r="I18" s="2"/>
      <c r="J18">
        <f t="shared" si="1"/>
        <v>100</v>
      </c>
      <c r="K18" s="2"/>
      <c r="L18">
        <f t="shared" si="1"/>
        <v>100</v>
      </c>
      <c r="M18" s="2"/>
      <c r="N18">
        <f t="shared" si="1"/>
        <v>100</v>
      </c>
    </row>
    <row r="19" spans="3:14">
      <c r="C19" s="3">
        <v>10</v>
      </c>
      <c r="D19">
        <f t="shared" si="1"/>
        <v>0</v>
      </c>
      <c r="E19">
        <f>$C19*F$10*$C$3+F$10*F$10*$E$3+$C19*$C19*$D$3+F$10*F$10*F$10*$F$3</f>
        <v>40</v>
      </c>
      <c r="F19">
        <f t="shared" si="1"/>
        <v>0</v>
      </c>
      <c r="G19">
        <f t="shared" si="0"/>
        <v>135</v>
      </c>
      <c r="H19">
        <f t="shared" si="1"/>
        <v>0</v>
      </c>
      <c r="I19">
        <f t="shared" si="0"/>
        <v>320</v>
      </c>
      <c r="J19">
        <f t="shared" si="1"/>
        <v>0</v>
      </c>
      <c r="K19">
        <f t="shared" si="0"/>
        <v>625</v>
      </c>
      <c r="L19">
        <f t="shared" si="1"/>
        <v>0</v>
      </c>
      <c r="M19">
        <f>$C19*N$10*$C$3+N$10*N$10*$E$3+$C19*$C19*$D$3+N$10*N$10*N$10*$F$3</f>
        <v>1080</v>
      </c>
      <c r="N19">
        <f t="shared" si="1"/>
        <v>0</v>
      </c>
    </row>
    <row r="20" spans="3:14">
      <c r="C20" s="3"/>
      <c r="D20">
        <f t="shared" si="1"/>
        <v>120</v>
      </c>
      <c r="E20" s="2"/>
      <c r="F20">
        <f t="shared" si="1"/>
        <v>120</v>
      </c>
      <c r="G20" s="2"/>
      <c r="H20">
        <f t="shared" si="1"/>
        <v>120</v>
      </c>
      <c r="I20" s="2"/>
      <c r="J20">
        <f t="shared" si="1"/>
        <v>120</v>
      </c>
      <c r="K20" s="2"/>
      <c r="L20">
        <f t="shared" si="1"/>
        <v>120</v>
      </c>
      <c r="M20" s="2"/>
      <c r="N20">
        <f t="shared" si="1"/>
        <v>120</v>
      </c>
    </row>
    <row r="21" spans="3:14">
      <c r="C21" s="3">
        <v>12</v>
      </c>
      <c r="D21">
        <f t="shared" si="1"/>
        <v>0</v>
      </c>
      <c r="E21">
        <f>$C21*F$10*$C$3+F$10*F$10*$E$3+$C21*$C21*$D$3+F$10*F$10*F$10*$F$3</f>
        <v>40</v>
      </c>
      <c r="F21">
        <f t="shared" si="1"/>
        <v>0</v>
      </c>
      <c r="G21">
        <f t="shared" si="0"/>
        <v>135</v>
      </c>
      <c r="H21">
        <f t="shared" si="1"/>
        <v>0</v>
      </c>
      <c r="I21">
        <f t="shared" si="0"/>
        <v>320</v>
      </c>
      <c r="J21">
        <f t="shared" si="1"/>
        <v>0</v>
      </c>
      <c r="K21">
        <f t="shared" si="0"/>
        <v>625</v>
      </c>
      <c r="L21">
        <f t="shared" si="1"/>
        <v>0</v>
      </c>
      <c r="M21">
        <f>$C21*N$10*$C$3+N$10*N$10*$E$3+$C21*$C21*$D$3+N$10*N$10*N$10*$F$3</f>
        <v>1080</v>
      </c>
      <c r="N21">
        <f t="shared" si="1"/>
        <v>0</v>
      </c>
    </row>
    <row r="22" spans="3:14">
      <c r="C22" s="3"/>
      <c r="D22">
        <f t="shared" si="1"/>
        <v>140</v>
      </c>
      <c r="E22" s="2"/>
      <c r="F22">
        <f t="shared" si="1"/>
        <v>140</v>
      </c>
      <c r="G22" s="2"/>
      <c r="H22">
        <f t="shared" si="1"/>
        <v>140</v>
      </c>
      <c r="I22" s="2"/>
      <c r="J22">
        <f t="shared" si="1"/>
        <v>140</v>
      </c>
      <c r="K22" s="2"/>
      <c r="L22">
        <f t="shared" si="1"/>
        <v>140</v>
      </c>
      <c r="M22" s="2"/>
      <c r="N22">
        <f t="shared" si="1"/>
        <v>140</v>
      </c>
    </row>
    <row r="23" spans="3:14">
      <c r="C23" s="3">
        <v>14</v>
      </c>
      <c r="D23">
        <f t="shared" si="1"/>
        <v>0</v>
      </c>
      <c r="E23">
        <f>$C23*F$10*$C$3+F$10*F$10*$E$3+$C23*$C23*$D$3+F$10*F$10*F$10*$F$3</f>
        <v>40</v>
      </c>
      <c r="F23">
        <f t="shared" si="1"/>
        <v>0</v>
      </c>
      <c r="G23">
        <f t="shared" si="0"/>
        <v>135</v>
      </c>
      <c r="H23">
        <f t="shared" si="1"/>
        <v>0</v>
      </c>
      <c r="I23">
        <f t="shared" si="0"/>
        <v>320</v>
      </c>
      <c r="J23">
        <f t="shared" si="1"/>
        <v>0</v>
      </c>
      <c r="K23">
        <f t="shared" si="0"/>
        <v>625</v>
      </c>
      <c r="L23">
        <f t="shared" si="1"/>
        <v>0</v>
      </c>
      <c r="M23">
        <f>$C23*N$10*$C$3+N$10*N$10*$E$3+$C23*$C23*$D$3+N$10*N$10*N$10*$F$3</f>
        <v>1080</v>
      </c>
      <c r="N23">
        <f t="shared" si="1"/>
        <v>0</v>
      </c>
    </row>
    <row r="24" spans="3:14">
      <c r="C24" s="3"/>
      <c r="D24">
        <f t="shared" si="1"/>
        <v>160</v>
      </c>
      <c r="E24" s="2"/>
      <c r="F24">
        <f t="shared" si="1"/>
        <v>160</v>
      </c>
      <c r="G24" s="2"/>
      <c r="H24">
        <f t="shared" si="1"/>
        <v>160</v>
      </c>
      <c r="I24" s="2"/>
      <c r="J24">
        <f t="shared" si="1"/>
        <v>160</v>
      </c>
      <c r="K24" s="2"/>
      <c r="L24">
        <f t="shared" si="1"/>
        <v>160</v>
      </c>
      <c r="M24" s="2"/>
      <c r="N24">
        <f t="shared" si="1"/>
        <v>160</v>
      </c>
    </row>
    <row r="25" spans="3:14">
      <c r="C25" s="3">
        <v>16</v>
      </c>
      <c r="D25">
        <f t="shared" si="1"/>
        <v>0</v>
      </c>
      <c r="E25">
        <f>$C25*F$10*$C$3+F$10*F$10*$E$3+$C25*$C25*$D$3+F$10*F$10*F$10*$F$3</f>
        <v>40</v>
      </c>
      <c r="F25">
        <f t="shared" si="1"/>
        <v>0</v>
      </c>
      <c r="G25">
        <f t="shared" si="0"/>
        <v>135</v>
      </c>
      <c r="H25">
        <f t="shared" si="1"/>
        <v>0</v>
      </c>
      <c r="I25">
        <f t="shared" si="0"/>
        <v>320</v>
      </c>
      <c r="J25">
        <f t="shared" si="1"/>
        <v>0</v>
      </c>
      <c r="K25">
        <f t="shared" si="0"/>
        <v>625</v>
      </c>
      <c r="L25">
        <f t="shared" si="1"/>
        <v>0</v>
      </c>
      <c r="M25">
        <f>$C25*N$10*$C$3+N$10*N$10*$E$3+$C25*$C25*$D$3+N$10*N$10*N$10*$F$3</f>
        <v>1080</v>
      </c>
      <c r="N25">
        <f t="shared" si="1"/>
        <v>0</v>
      </c>
    </row>
    <row r="26" spans="3:14">
      <c r="C26" s="3"/>
      <c r="D26">
        <f t="shared" si="1"/>
        <v>180</v>
      </c>
      <c r="E26" s="2"/>
      <c r="F26">
        <f t="shared" si="1"/>
        <v>180</v>
      </c>
      <c r="G26" s="2"/>
      <c r="H26">
        <f t="shared" si="1"/>
        <v>180</v>
      </c>
      <c r="I26" s="2"/>
      <c r="J26">
        <f t="shared" si="1"/>
        <v>180</v>
      </c>
      <c r="K26" s="2"/>
      <c r="L26">
        <f t="shared" si="1"/>
        <v>180</v>
      </c>
      <c r="M26" s="2"/>
      <c r="N26">
        <f t="shared" si="1"/>
        <v>180</v>
      </c>
    </row>
    <row r="27" spans="3:14">
      <c r="C27" s="3">
        <v>18</v>
      </c>
      <c r="D27">
        <f t="shared" si="1"/>
        <v>0</v>
      </c>
      <c r="E27">
        <f>$C27*F$10*$C$3+F$10*F$10*$E$3+$C27*$C27*$D$3+F$10*F$10*F$10*$F$3</f>
        <v>40</v>
      </c>
      <c r="F27">
        <f t="shared" si="1"/>
        <v>0</v>
      </c>
      <c r="G27">
        <f t="shared" si="0"/>
        <v>135</v>
      </c>
      <c r="H27">
        <f t="shared" si="1"/>
        <v>0</v>
      </c>
      <c r="I27">
        <f t="shared" si="0"/>
        <v>320</v>
      </c>
      <c r="J27">
        <f t="shared" si="1"/>
        <v>0</v>
      </c>
      <c r="K27">
        <f t="shared" si="0"/>
        <v>625</v>
      </c>
      <c r="L27">
        <f t="shared" si="1"/>
        <v>0</v>
      </c>
      <c r="M27">
        <f>$C27*N$10*$C$3+N$10*N$10*$E$3+$C27*$C27*$D$3+N$10*N$10*N$10*$F$3</f>
        <v>1080</v>
      </c>
      <c r="N27">
        <f t="shared" si="1"/>
        <v>0</v>
      </c>
    </row>
    <row r="28" spans="3:14">
      <c r="C28" s="3"/>
      <c r="D28">
        <f t="shared" si="1"/>
        <v>200</v>
      </c>
      <c r="E28" s="2"/>
      <c r="F28">
        <f t="shared" si="1"/>
        <v>200</v>
      </c>
      <c r="G28" s="2"/>
      <c r="H28">
        <f t="shared" si="1"/>
        <v>200</v>
      </c>
      <c r="I28" s="2"/>
      <c r="J28">
        <f t="shared" si="1"/>
        <v>200</v>
      </c>
      <c r="K28" s="2"/>
      <c r="L28">
        <f t="shared" si="1"/>
        <v>200</v>
      </c>
      <c r="M28" s="2"/>
      <c r="N28">
        <f t="shared" si="1"/>
        <v>200</v>
      </c>
    </row>
    <row r="29" spans="3:14">
      <c r="C29" s="3">
        <v>20</v>
      </c>
      <c r="D29">
        <f t="shared" si="1"/>
        <v>0</v>
      </c>
      <c r="E29">
        <f>$C29*F$10*$C$3+F$10*F$10*$E$3+$C29*$C29*$D$3+F$10*F$10*F$10*$F$3</f>
        <v>40</v>
      </c>
      <c r="F29">
        <f t="shared" si="1"/>
        <v>0</v>
      </c>
      <c r="G29">
        <f t="shared" si="0"/>
        <v>135</v>
      </c>
      <c r="H29">
        <f t="shared" si="1"/>
        <v>0</v>
      </c>
      <c r="I29">
        <f t="shared" si="0"/>
        <v>320</v>
      </c>
      <c r="J29">
        <f t="shared" si="1"/>
        <v>0</v>
      </c>
      <c r="K29">
        <f t="shared" si="0"/>
        <v>625</v>
      </c>
      <c r="L29">
        <f t="shared" si="1"/>
        <v>0</v>
      </c>
      <c r="M29">
        <f>$C29*N$10*$C$3+N$10*N$10*$E$3+$C29*$C29*$D$3+N$10*N$10*N$10*$F$3</f>
        <v>1080</v>
      </c>
      <c r="N29">
        <f t="shared" si="1"/>
        <v>0</v>
      </c>
    </row>
    <row r="30" spans="3:14">
      <c r="C30" s="3"/>
      <c r="D30">
        <f t="shared" si="1"/>
        <v>220</v>
      </c>
      <c r="E30" s="2"/>
      <c r="F30">
        <f t="shared" si="1"/>
        <v>220</v>
      </c>
      <c r="G30" s="2"/>
      <c r="H30">
        <f t="shared" si="1"/>
        <v>220</v>
      </c>
      <c r="I30" s="2"/>
      <c r="J30">
        <f t="shared" si="1"/>
        <v>220</v>
      </c>
      <c r="K30" s="2"/>
      <c r="L30">
        <f t="shared" si="1"/>
        <v>220</v>
      </c>
      <c r="M30" s="2"/>
      <c r="N30">
        <f t="shared" si="1"/>
        <v>220</v>
      </c>
    </row>
    <row r="31" spans="3:14">
      <c r="C31" s="3">
        <v>22</v>
      </c>
      <c r="D31">
        <f t="shared" si="1"/>
        <v>0</v>
      </c>
      <c r="E31">
        <f>$C31*F$10*$C$3+F$10*F$10*$E$3+$C31*$C31*$D$3+F$10*F$10*F$10*$F$3</f>
        <v>40</v>
      </c>
      <c r="F31">
        <f t="shared" si="1"/>
        <v>0</v>
      </c>
      <c r="G31">
        <f t="shared" si="0"/>
        <v>135</v>
      </c>
      <c r="H31">
        <f t="shared" si="1"/>
        <v>0</v>
      </c>
      <c r="I31">
        <f t="shared" si="0"/>
        <v>320</v>
      </c>
      <c r="J31">
        <f t="shared" si="1"/>
        <v>0</v>
      </c>
      <c r="K31">
        <f t="shared" si="0"/>
        <v>625</v>
      </c>
      <c r="L31">
        <f t="shared" si="1"/>
        <v>0</v>
      </c>
      <c r="M31">
        <f>$C31*N$10*$C$3+N$10*N$10*$E$3+$C31*$C31*$D$3+N$10*N$10*N$10*$F$3</f>
        <v>1080</v>
      </c>
      <c r="N31">
        <f t="shared" si="1"/>
        <v>0</v>
      </c>
    </row>
    <row r="32" spans="3:14">
      <c r="C32" s="3"/>
      <c r="D32">
        <f t="shared" si="1"/>
        <v>240</v>
      </c>
      <c r="E32" s="2"/>
      <c r="F32">
        <f t="shared" si="1"/>
        <v>240</v>
      </c>
      <c r="G32" s="2"/>
      <c r="H32">
        <f t="shared" si="1"/>
        <v>240</v>
      </c>
      <c r="I32" s="2"/>
      <c r="J32">
        <f t="shared" si="1"/>
        <v>240</v>
      </c>
      <c r="K32" s="2"/>
      <c r="L32">
        <f t="shared" si="1"/>
        <v>240</v>
      </c>
      <c r="M32" s="2"/>
      <c r="N32">
        <f t="shared" si="1"/>
        <v>240</v>
      </c>
    </row>
    <row r="33" spans="3:14">
      <c r="C33" s="3">
        <v>24</v>
      </c>
      <c r="D33">
        <f t="shared" si="1"/>
        <v>0</v>
      </c>
      <c r="E33">
        <f>$C33*F$10*$C$3+F$10*F$10*$E$3+$C33*$C33*$D$3+F$10*F$10*F$10*$F$3</f>
        <v>40</v>
      </c>
      <c r="F33">
        <f t="shared" si="1"/>
        <v>0</v>
      </c>
      <c r="G33">
        <f t="shared" si="0"/>
        <v>135</v>
      </c>
      <c r="H33">
        <f t="shared" si="1"/>
        <v>0</v>
      </c>
      <c r="I33">
        <f t="shared" si="0"/>
        <v>320</v>
      </c>
      <c r="J33">
        <f t="shared" si="1"/>
        <v>0</v>
      </c>
      <c r="K33">
        <f t="shared" si="0"/>
        <v>625</v>
      </c>
      <c r="L33">
        <f t="shared" si="1"/>
        <v>0</v>
      </c>
      <c r="M33">
        <f>$C33*N$10*$C$3+N$10*N$10*$E$3+$C33*$C33*$D$3+N$10*N$10*N$10*$F$3</f>
        <v>1080</v>
      </c>
      <c r="N33">
        <f t="shared" si="1"/>
        <v>0</v>
      </c>
    </row>
    <row r="34" spans="3:14">
      <c r="C34" s="3"/>
      <c r="D34">
        <f t="shared" si="1"/>
        <v>260</v>
      </c>
      <c r="E34" s="2"/>
      <c r="F34">
        <f t="shared" si="1"/>
        <v>260</v>
      </c>
      <c r="G34" s="2"/>
      <c r="H34">
        <f t="shared" si="1"/>
        <v>260</v>
      </c>
      <c r="I34" s="2"/>
      <c r="J34">
        <f t="shared" si="1"/>
        <v>260</v>
      </c>
      <c r="K34" s="2"/>
      <c r="L34">
        <f t="shared" si="1"/>
        <v>260</v>
      </c>
      <c r="M34" s="2"/>
      <c r="N34">
        <f t="shared" si="1"/>
        <v>260</v>
      </c>
    </row>
    <row r="35" spans="3:14">
      <c r="C35" s="3">
        <v>26</v>
      </c>
      <c r="D35">
        <f t="shared" si="1"/>
        <v>0</v>
      </c>
      <c r="E35">
        <f>$C35*F$10*$C$3+F$10*F$10*$E$3+$C35*$C35*$D$3+F$10*F$10*F$10*$F$3</f>
        <v>40</v>
      </c>
      <c r="F35">
        <f t="shared" si="1"/>
        <v>0</v>
      </c>
      <c r="G35">
        <f t="shared" si="0"/>
        <v>135</v>
      </c>
      <c r="H35">
        <f t="shared" si="1"/>
        <v>0</v>
      </c>
      <c r="I35">
        <f t="shared" si="0"/>
        <v>320</v>
      </c>
      <c r="J35">
        <f t="shared" si="1"/>
        <v>0</v>
      </c>
      <c r="K35">
        <f t="shared" si="0"/>
        <v>625</v>
      </c>
      <c r="L35">
        <f t="shared" si="1"/>
        <v>0</v>
      </c>
      <c r="M35">
        <f>$C35*N$10*$C$3+N$10*N$10*$E$3+$C35*$C35*$D$3+N$10*N$10*N$10*$F$3</f>
        <v>1080</v>
      </c>
      <c r="N35">
        <f t="shared" si="1"/>
        <v>0</v>
      </c>
    </row>
    <row r="36" spans="3:14">
      <c r="C36" s="3"/>
      <c r="D36">
        <f t="shared" si="1"/>
        <v>280</v>
      </c>
      <c r="E36" s="2"/>
      <c r="F36">
        <f t="shared" si="1"/>
        <v>280</v>
      </c>
      <c r="G36" s="2"/>
      <c r="H36">
        <f t="shared" si="1"/>
        <v>280</v>
      </c>
      <c r="I36" s="2"/>
      <c r="J36">
        <f t="shared" si="1"/>
        <v>280</v>
      </c>
      <c r="K36" s="2"/>
      <c r="L36">
        <f t="shared" si="1"/>
        <v>280</v>
      </c>
      <c r="M36" s="2"/>
      <c r="N36">
        <f t="shared" si="1"/>
        <v>280</v>
      </c>
    </row>
    <row r="37" spans="3:14">
      <c r="C37" s="3">
        <v>28</v>
      </c>
      <c r="D37">
        <f t="shared" si="1"/>
        <v>0</v>
      </c>
      <c r="E37">
        <f>$C37*F$10*$C$3+F$10*F$10*$E$3+$C37*$C37*$D$3+F$10*F$10*F$10*$F$3</f>
        <v>40</v>
      </c>
      <c r="F37">
        <f t="shared" si="1"/>
        <v>0</v>
      </c>
      <c r="G37">
        <f t="shared" si="0"/>
        <v>135</v>
      </c>
      <c r="H37">
        <f t="shared" si="1"/>
        <v>0</v>
      </c>
      <c r="I37">
        <f t="shared" si="0"/>
        <v>320</v>
      </c>
      <c r="J37">
        <f t="shared" si="1"/>
        <v>0</v>
      </c>
      <c r="K37">
        <f t="shared" si="0"/>
        <v>625</v>
      </c>
      <c r="L37">
        <f t="shared" si="1"/>
        <v>0</v>
      </c>
      <c r="M37">
        <f>$C37*N$10*$C$3+N$10*N$10*$E$3+$C37*$C37*$D$3+N$10*N$10*N$10*$F$3</f>
        <v>1080</v>
      </c>
      <c r="N37">
        <f t="shared" si="1"/>
        <v>0</v>
      </c>
    </row>
    <row r="38" spans="3:14">
      <c r="C38" s="3"/>
      <c r="D38">
        <f t="shared" si="1"/>
        <v>300</v>
      </c>
      <c r="E38" s="2"/>
      <c r="F38">
        <f t="shared" si="1"/>
        <v>300</v>
      </c>
      <c r="G38" s="2"/>
      <c r="H38">
        <f t="shared" si="1"/>
        <v>300</v>
      </c>
      <c r="I38" s="2"/>
      <c r="J38">
        <f t="shared" si="1"/>
        <v>300</v>
      </c>
      <c r="K38" s="2"/>
      <c r="L38">
        <f t="shared" si="1"/>
        <v>300</v>
      </c>
      <c r="M38" s="2"/>
      <c r="N38">
        <f t="shared" si="1"/>
        <v>300</v>
      </c>
    </row>
    <row r="39" spans="3:14">
      <c r="C39" s="3">
        <v>30</v>
      </c>
      <c r="D39">
        <f t="shared" si="1"/>
        <v>0</v>
      </c>
      <c r="E39">
        <f>$C39*F$10*$C$3+F$10*F$10*$E$3+$C39*$C39*$D$3+F$10*F$10*F$10*$F$3</f>
        <v>40</v>
      </c>
      <c r="F39">
        <f t="shared" si="1"/>
        <v>0</v>
      </c>
      <c r="G39">
        <f t="shared" si="0"/>
        <v>135</v>
      </c>
      <c r="H39">
        <f t="shared" si="1"/>
        <v>0</v>
      </c>
      <c r="I39">
        <f t="shared" si="0"/>
        <v>320</v>
      </c>
      <c r="J39">
        <f t="shared" si="1"/>
        <v>0</v>
      </c>
      <c r="K39">
        <f t="shared" si="0"/>
        <v>625</v>
      </c>
      <c r="L39">
        <f t="shared" si="1"/>
        <v>0</v>
      </c>
      <c r="M39">
        <f>$C39*N$10*$C$3+N$10*N$10*$E$3+$C39*$C39*$D$3+N$10*N$10*N$10*$F$3</f>
        <v>1080</v>
      </c>
      <c r="N39">
        <f t="shared" si="1"/>
        <v>0</v>
      </c>
    </row>
    <row r="40" spans="3:14">
      <c r="C40" s="3"/>
      <c r="D40">
        <f t="shared" si="1"/>
        <v>320</v>
      </c>
      <c r="E40" s="2"/>
      <c r="F40">
        <f t="shared" si="1"/>
        <v>320</v>
      </c>
      <c r="G40" s="2"/>
      <c r="H40">
        <f t="shared" si="1"/>
        <v>320</v>
      </c>
      <c r="I40" s="2"/>
      <c r="J40">
        <f t="shared" si="1"/>
        <v>320</v>
      </c>
      <c r="K40" s="2"/>
      <c r="L40">
        <f t="shared" si="1"/>
        <v>320</v>
      </c>
      <c r="M40" s="2"/>
      <c r="N40">
        <f t="shared" si="1"/>
        <v>320</v>
      </c>
    </row>
    <row r="41" spans="3:14">
      <c r="C41" s="3">
        <v>32</v>
      </c>
      <c r="D41">
        <f t="shared" si="1"/>
        <v>0</v>
      </c>
      <c r="E41">
        <f>$C41*F$10*$C$3+F$10*F$10*$E$3+$C41*$C41*$D$3+F$10*F$10*F$10*$F$3</f>
        <v>40</v>
      </c>
      <c r="F41">
        <f t="shared" si="1"/>
        <v>0</v>
      </c>
      <c r="G41">
        <f t="shared" si="0"/>
        <v>135</v>
      </c>
      <c r="H41">
        <f t="shared" si="1"/>
        <v>0</v>
      </c>
      <c r="I41">
        <f t="shared" si="0"/>
        <v>320</v>
      </c>
      <c r="J41">
        <f t="shared" si="1"/>
        <v>0</v>
      </c>
      <c r="K41">
        <f t="shared" si="0"/>
        <v>625</v>
      </c>
      <c r="L41">
        <f t="shared" si="1"/>
        <v>0</v>
      </c>
      <c r="M41">
        <f>$C41*N$10*$C$3+N$10*N$10*$E$3+$C41*$C41*$D$3+N$10*N$10*N$10*$F$3</f>
        <v>1080</v>
      </c>
      <c r="N41">
        <f t="shared" si="1"/>
        <v>0</v>
      </c>
    </row>
    <row r="42" spans="3:14">
      <c r="C42" s="3"/>
      <c r="D42">
        <f t="shared" si="1"/>
        <v>340</v>
      </c>
      <c r="E42" s="2"/>
      <c r="F42">
        <f t="shared" si="1"/>
        <v>340</v>
      </c>
      <c r="G42" s="2"/>
      <c r="H42">
        <f t="shared" si="1"/>
        <v>340</v>
      </c>
      <c r="I42" s="2"/>
      <c r="J42">
        <f t="shared" si="1"/>
        <v>340</v>
      </c>
      <c r="K42" s="2"/>
      <c r="L42">
        <f t="shared" si="1"/>
        <v>340</v>
      </c>
      <c r="M42" s="2"/>
      <c r="N42">
        <f t="shared" si="1"/>
        <v>340</v>
      </c>
    </row>
    <row r="43" spans="3:14">
      <c r="C43" s="3">
        <v>34</v>
      </c>
      <c r="D43">
        <f t="shared" si="1"/>
        <v>0</v>
      </c>
      <c r="E43">
        <f>$C43*F$10*$C$3+F$10*F$10*$E$3+$C43*$C43*$D$3+F$10*F$10*F$10*$F$3</f>
        <v>40</v>
      </c>
      <c r="F43">
        <f t="shared" si="1"/>
        <v>0</v>
      </c>
      <c r="G43">
        <f t="shared" si="0"/>
        <v>135</v>
      </c>
      <c r="H43">
        <f t="shared" si="1"/>
        <v>0</v>
      </c>
      <c r="I43">
        <f t="shared" si="0"/>
        <v>320</v>
      </c>
      <c r="J43">
        <f t="shared" si="1"/>
        <v>0</v>
      </c>
      <c r="K43">
        <f t="shared" si="0"/>
        <v>625</v>
      </c>
      <c r="L43">
        <f t="shared" si="1"/>
        <v>0</v>
      </c>
      <c r="M43">
        <f>$C43*N$10*$C$3+N$10*N$10*$E$3+$C43*$C43*$D$3+N$10*N$10*N$10*$F$3</f>
        <v>1080</v>
      </c>
      <c r="N43">
        <f t="shared" si="1"/>
        <v>0</v>
      </c>
    </row>
    <row r="44" spans="3:14">
      <c r="C44" s="3"/>
      <c r="D44">
        <f t="shared" si="1"/>
        <v>360</v>
      </c>
      <c r="E44" s="2"/>
      <c r="F44">
        <f t="shared" si="1"/>
        <v>360</v>
      </c>
      <c r="G44" s="2"/>
      <c r="H44">
        <f t="shared" si="1"/>
        <v>360</v>
      </c>
      <c r="I44" s="2"/>
      <c r="J44">
        <f t="shared" si="1"/>
        <v>360</v>
      </c>
      <c r="K44" s="2"/>
      <c r="L44">
        <f t="shared" si="1"/>
        <v>360</v>
      </c>
      <c r="M44" s="2"/>
      <c r="N44">
        <f t="shared" si="1"/>
        <v>360</v>
      </c>
    </row>
    <row r="45" spans="3:14">
      <c r="C45" s="3">
        <v>36</v>
      </c>
      <c r="D45">
        <f t="shared" si="1"/>
        <v>0</v>
      </c>
      <c r="E45">
        <f>$C45*F$10*$C$3+F$10*F$10*$E$3+$C45*$C45*$D$3+F$10*F$10*F$10*$F$3</f>
        <v>40</v>
      </c>
      <c r="F45">
        <f t="shared" si="1"/>
        <v>0</v>
      </c>
      <c r="G45">
        <f t="shared" si="0"/>
        <v>135</v>
      </c>
      <c r="H45">
        <f t="shared" si="1"/>
        <v>0</v>
      </c>
      <c r="I45">
        <f t="shared" si="0"/>
        <v>320</v>
      </c>
      <c r="J45">
        <f t="shared" si="1"/>
        <v>0</v>
      </c>
      <c r="K45">
        <f t="shared" si="0"/>
        <v>625</v>
      </c>
      <c r="L45">
        <f t="shared" si="1"/>
        <v>0</v>
      </c>
      <c r="M45">
        <f>$C45*N$10*$C$3+N$10*N$10*$E$3+$C45*$C45*$D$3+N$10*N$10*N$10*$F$3</f>
        <v>1080</v>
      </c>
      <c r="N45">
        <f t="shared" si="1"/>
        <v>0</v>
      </c>
    </row>
    <row r="46" spans="3:14">
      <c r="C46" s="3"/>
      <c r="D46">
        <f t="shared" si="1"/>
        <v>380</v>
      </c>
      <c r="E46" s="2"/>
      <c r="F46">
        <f t="shared" si="1"/>
        <v>380</v>
      </c>
      <c r="G46" s="2"/>
      <c r="H46">
        <f t="shared" si="1"/>
        <v>380</v>
      </c>
      <c r="I46" s="2"/>
      <c r="J46">
        <f t="shared" si="1"/>
        <v>380</v>
      </c>
      <c r="K46" s="2"/>
      <c r="L46">
        <f t="shared" si="1"/>
        <v>380</v>
      </c>
      <c r="M46" s="2"/>
      <c r="N46">
        <f t="shared" si="1"/>
        <v>380</v>
      </c>
    </row>
    <row r="47" spans="3:14">
      <c r="C47" s="3">
        <v>38</v>
      </c>
      <c r="D47">
        <f t="shared" si="1"/>
        <v>0</v>
      </c>
      <c r="E47">
        <f>$C47*F$10*$C$3+F$10*F$10*$E$3+$C47*$C47*$D$3+F$10*F$10*F$10*$F$3</f>
        <v>40</v>
      </c>
      <c r="F47">
        <f t="shared" si="1"/>
        <v>0</v>
      </c>
      <c r="G47">
        <f t="shared" si="0"/>
        <v>135</v>
      </c>
      <c r="H47">
        <f t="shared" si="1"/>
        <v>0</v>
      </c>
      <c r="I47">
        <f t="shared" si="0"/>
        <v>320</v>
      </c>
      <c r="J47">
        <f t="shared" si="1"/>
        <v>0</v>
      </c>
      <c r="K47">
        <f t="shared" si="0"/>
        <v>625</v>
      </c>
      <c r="L47">
        <f t="shared" si="1"/>
        <v>0</v>
      </c>
      <c r="M47">
        <f>$C47*N$10*$C$3+N$10*N$10*$E$3+$C47*$C47*$D$3+N$10*N$10*N$10*$F$3</f>
        <v>1080</v>
      </c>
      <c r="N47">
        <f t="shared" si="1"/>
        <v>0</v>
      </c>
    </row>
    <row r="48" spans="3:14">
      <c r="C48" s="3"/>
      <c r="D48">
        <f t="shared" si="1"/>
        <v>400</v>
      </c>
      <c r="E48" s="2"/>
      <c r="F48">
        <f t="shared" si="1"/>
        <v>400</v>
      </c>
      <c r="G48" s="2"/>
      <c r="H48">
        <f t="shared" si="1"/>
        <v>400</v>
      </c>
      <c r="I48" s="2"/>
      <c r="J48">
        <f t="shared" si="1"/>
        <v>400</v>
      </c>
      <c r="K48" s="2"/>
      <c r="L48">
        <f t="shared" si="1"/>
        <v>400</v>
      </c>
      <c r="M48" s="2"/>
      <c r="N48">
        <f t="shared" si="1"/>
        <v>400</v>
      </c>
    </row>
    <row r="49" spans="3:16">
      <c r="C49" s="3">
        <v>40</v>
      </c>
      <c r="D49">
        <f t="shared" si="1"/>
        <v>0</v>
      </c>
      <c r="E49">
        <f>$C49*F$10*$C$3+F$10*F$10*$E$3+$C49*$C49*$D$3+F$10*F$10*F$10*$F$3</f>
        <v>40</v>
      </c>
      <c r="F49">
        <f t="shared" si="1"/>
        <v>0</v>
      </c>
      <c r="G49">
        <f t="shared" si="0"/>
        <v>135</v>
      </c>
      <c r="H49">
        <f t="shared" si="1"/>
        <v>0</v>
      </c>
      <c r="I49">
        <f t="shared" si="0"/>
        <v>320</v>
      </c>
      <c r="J49">
        <f t="shared" si="1"/>
        <v>0</v>
      </c>
      <c r="K49">
        <f t="shared" si="0"/>
        <v>625</v>
      </c>
      <c r="L49">
        <f t="shared" si="1"/>
        <v>0</v>
      </c>
      <c r="M49">
        <f>$C49*N$10*$C$3+N$10*N$10*$E$3+$C49*$C49*$D$3+N$10*N$10*N$10*$F$3</f>
        <v>1080</v>
      </c>
      <c r="N49">
        <f t="shared" si="1"/>
        <v>0</v>
      </c>
      <c r="P49">
        <f>SUM(D49:N49)</f>
        <v>2200</v>
      </c>
    </row>
    <row r="51" spans="3:16">
      <c r="D51" s="4">
        <f>SUM(D11:D49)</f>
        <v>4180</v>
      </c>
      <c r="N51" s="4">
        <f>SUM(N11:N49)</f>
        <v>4180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2023-06-27T11:05:30Z</dcterms:created>
  <dcterms:modified xsi:type="dcterms:W3CDTF">2023-07-03T11:08:40Z</dcterms:modified>
</cp:coreProperties>
</file>