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kee\Downloads\"/>
    </mc:Choice>
  </mc:AlternateContent>
  <xr:revisionPtr revIDLastSave="0" documentId="13_ncr:1_{8B283B5F-F0E7-45EC-95B5-10FADBCBE45B}" xr6:coauthVersionLast="47" xr6:coauthVersionMax="47" xr10:uidLastSave="{00000000-0000-0000-0000-000000000000}"/>
  <bookViews>
    <workbookView xWindow="11424" yWindow="0" windowWidth="11712" windowHeight="13056" activeTab="2" xr2:uid="{00000000-000D-0000-FFFF-FFFF00000000}"/>
  </bookViews>
  <sheets>
    <sheet name="BMI" sheetId="1" r:id="rId1"/>
    <sheet name="Hair&amp;Eye" sheetId="2" r:id="rId2"/>
    <sheet name="Class" sheetId="3" r:id="rId3"/>
  </sheets>
  <definedNames>
    <definedName name="_xlnm._FilterDatabase" localSheetId="1" hidden="1">'Hair&amp;Eye'!$A$1:$D$33</definedName>
    <definedName name="BMI_mean">BMI!$C$14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3" l="1"/>
  <c r="M2" i="3"/>
  <c r="P5" i="3"/>
  <c r="P1" i="3"/>
  <c r="P4" i="3"/>
  <c r="P3" i="3"/>
  <c r="P2" i="3"/>
  <c r="E2" i="1"/>
  <c r="L2" i="3"/>
  <c r="J2" i="3"/>
  <c r="J3" i="3"/>
  <c r="J4" i="3"/>
  <c r="K2" i="3" s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" i="3"/>
  <c r="G2" i="3"/>
  <c r="G10" i="2"/>
  <c r="G9" i="2"/>
  <c r="G8" i="2"/>
  <c r="G7" i="2"/>
  <c r="H5" i="2"/>
  <c r="G3" i="2"/>
  <c r="G2" i="2"/>
  <c r="C17" i="1"/>
  <c r="C14" i="1"/>
  <c r="F3" i="1" s="1"/>
  <c r="G3" i="1" s="1"/>
  <c r="E3" i="1"/>
  <c r="E4" i="1"/>
  <c r="E5" i="1"/>
  <c r="E6" i="1"/>
  <c r="E7" i="1"/>
  <c r="E8" i="1"/>
  <c r="E9" i="1"/>
  <c r="E10" i="1"/>
  <c r="E11" i="1"/>
  <c r="F2" i="1" l="1"/>
  <c r="G2" i="1" s="1"/>
  <c r="F10" i="1"/>
  <c r="G10" i="1" s="1"/>
  <c r="F9" i="1"/>
  <c r="G9" i="1" s="1"/>
  <c r="F8" i="1"/>
  <c r="G8" i="1" s="1"/>
  <c r="F7" i="1"/>
  <c r="G7" i="1" s="1"/>
  <c r="F6" i="1"/>
  <c r="G6" i="1" s="1"/>
  <c r="F11" i="1"/>
  <c r="G11" i="1" s="1"/>
  <c r="F5" i="1"/>
  <c r="G5" i="1" s="1"/>
  <c r="F4" i="1"/>
  <c r="G4" i="1" s="1"/>
  <c r="G4" i="2"/>
  <c r="C15" i="1" l="1"/>
  <c r="C16" i="1" s="1"/>
</calcChain>
</file>

<file path=xl/sharedStrings.xml><?xml version="1.0" encoding="utf-8"?>
<sst xmlns="http://schemas.openxmlformats.org/spreadsheetml/2006/main" count="231" uniqueCount="88">
  <si>
    <t>ID</t>
  </si>
  <si>
    <t>sex</t>
  </si>
  <si>
    <t>weight</t>
  </si>
  <si>
    <t>height</t>
  </si>
  <si>
    <t>BMI</t>
  </si>
  <si>
    <t>male</t>
  </si>
  <si>
    <t>female</t>
  </si>
  <si>
    <t>Hair</t>
  </si>
  <si>
    <t>Eye</t>
  </si>
  <si>
    <t>Sex</t>
  </si>
  <si>
    <t>Freq</t>
  </si>
  <si>
    <t>Brown</t>
  </si>
  <si>
    <t>Female</t>
  </si>
  <si>
    <t>Blond</t>
  </si>
  <si>
    <t>Blue</t>
  </si>
  <si>
    <t>Male</t>
  </si>
  <si>
    <t>Black</t>
  </si>
  <si>
    <t>Hazel</t>
  </si>
  <si>
    <t>Red</t>
  </si>
  <si>
    <t>Green</t>
  </si>
  <si>
    <t>X-mean</t>
  </si>
  <si>
    <t>Mean BMI</t>
  </si>
  <si>
    <t>X-mean^2</t>
  </si>
  <si>
    <t>Sum of Squares</t>
  </si>
  <si>
    <t>Variance</t>
  </si>
  <si>
    <t>Std Deviation</t>
  </si>
  <si>
    <t>Total Frequency</t>
  </si>
  <si>
    <t>Total combinations</t>
  </si>
  <si>
    <t>SUM(Total Frequency</t>
  </si>
  <si>
    <t>first name</t>
  </si>
  <si>
    <t>hometown</t>
  </si>
  <si>
    <t>Andrew</t>
  </si>
  <si>
    <t>LovePreet</t>
  </si>
  <si>
    <t>Cieran</t>
  </si>
  <si>
    <t>Maxwell</t>
  </si>
  <si>
    <t>Josh</t>
  </si>
  <si>
    <t>Britney</t>
  </si>
  <si>
    <t>Aimee</t>
  </si>
  <si>
    <t>Brintey</t>
  </si>
  <si>
    <t>Stephanie</t>
  </si>
  <si>
    <t>Ashley</t>
  </si>
  <si>
    <t>Jackie</t>
  </si>
  <si>
    <t>Mela</t>
  </si>
  <si>
    <t>Tysen</t>
  </si>
  <si>
    <t>Hetal</t>
  </si>
  <si>
    <t>Danielle</t>
  </si>
  <si>
    <t>Sofia</t>
  </si>
  <si>
    <t>Sara</t>
  </si>
  <si>
    <t>Mallory</t>
  </si>
  <si>
    <t>Kevin</t>
  </si>
  <si>
    <t>Sakeenah</t>
  </si>
  <si>
    <t>Caroline</t>
  </si>
  <si>
    <t>Other</t>
  </si>
  <si>
    <t>Junior</t>
  </si>
  <si>
    <t>Sophomore</t>
  </si>
  <si>
    <t>First</t>
  </si>
  <si>
    <t>Senior</t>
  </si>
  <si>
    <t>Freshman</t>
  </si>
  <si>
    <t>Vinhedo, Sao Paulo, Brazil</t>
  </si>
  <si>
    <t>Plymouth, Indiana</t>
  </si>
  <si>
    <t>India</t>
  </si>
  <si>
    <t>Lubbock, Texas</t>
  </si>
  <si>
    <t>Tuscan, Arizona</t>
  </si>
  <si>
    <t>South Bend, Indiana</t>
  </si>
  <si>
    <t>Pennsylvania</t>
  </si>
  <si>
    <t>Average Height</t>
  </si>
  <si>
    <t>year  in school</t>
  </si>
  <si>
    <t>(X-mean)^2</t>
  </si>
  <si>
    <t>Sum</t>
  </si>
  <si>
    <t>Standard Deviation</t>
  </si>
  <si>
    <t>State</t>
  </si>
  <si>
    <t>Indianapolis, Indiana</t>
  </si>
  <si>
    <t>Elkhart, Indiana</t>
  </si>
  <si>
    <t>Los Angeles, California</t>
  </si>
  <si>
    <t>New York City, New York</t>
  </si>
  <si>
    <t>Osceola, Indiana</t>
  </si>
  <si>
    <t>Nappanee, Indiana</t>
  </si>
  <si>
    <t>Niles, Michigan</t>
  </si>
  <si>
    <t>Pennysylvania</t>
  </si>
  <si>
    <t>Indiana</t>
  </si>
  <si>
    <t xml:space="preserve">India </t>
  </si>
  <si>
    <t>California</t>
  </si>
  <si>
    <t>Texas</t>
  </si>
  <si>
    <t>New York</t>
  </si>
  <si>
    <t>Arizona</t>
  </si>
  <si>
    <t>Michigan</t>
  </si>
  <si>
    <t>Brazil</t>
  </si>
  <si>
    <t>Home town 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</si>
</sst>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zoomScaleNormal="100" workbookViewId="0">
      <selection activeCell="C46" sqref="C4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22</v>
      </c>
    </row>
    <row r="2" spans="1:7" x14ac:dyDescent="0.3">
      <c r="A2">
        <v>1</v>
      </c>
      <c r="B2" t="s">
        <v>5</v>
      </c>
      <c r="C2" s="2">
        <v>205.54</v>
      </c>
      <c r="D2" s="1">
        <v>71</v>
      </c>
      <c r="E2">
        <f>(C2*0.4536)/(D2*0.0254)^2</f>
        <v>28.667199409383947</v>
      </c>
      <c r="F2">
        <f t="shared" ref="F2:F11" si="0">E2-BMI_mean</f>
        <v>4.438276139847801</v>
      </c>
      <c r="G2">
        <f>F2^2</f>
        <v>19.698295093542296</v>
      </c>
    </row>
    <row r="3" spans="1:7" x14ac:dyDescent="0.3">
      <c r="A3">
        <v>2</v>
      </c>
      <c r="B3" t="s">
        <v>6</v>
      </c>
      <c r="C3" s="2">
        <v>135.22999999999999</v>
      </c>
      <c r="D3" s="1">
        <v>65</v>
      </c>
      <c r="E3">
        <f t="shared" ref="E3:E11" si="1">(C3*0.4536)/(D3*0.0254)^2</f>
        <v>22.503597291218249</v>
      </c>
      <c r="F3">
        <f t="shared" si="0"/>
        <v>-1.7253259783178976</v>
      </c>
      <c r="G3">
        <f t="shared" ref="G3:G11" si="2">F3^2</f>
        <v>2.9767497314586104</v>
      </c>
    </row>
    <row r="4" spans="1:7" x14ac:dyDescent="0.3">
      <c r="A4">
        <v>3</v>
      </c>
      <c r="B4" t="s">
        <v>5</v>
      </c>
      <c r="C4" s="2">
        <v>165.03</v>
      </c>
      <c r="D4" s="1">
        <v>69</v>
      </c>
      <c r="E4">
        <f t="shared" si="1"/>
        <v>24.370830594213174</v>
      </c>
      <c r="F4">
        <f t="shared" si="0"/>
        <v>0.14190732467702816</v>
      </c>
      <c r="G4">
        <f t="shared" si="2"/>
        <v>2.0137688796991484E-2</v>
      </c>
    </row>
    <row r="5" spans="1:7" x14ac:dyDescent="0.3">
      <c r="A5">
        <v>4</v>
      </c>
      <c r="B5" t="s">
        <v>5</v>
      </c>
      <c r="C5" s="2">
        <v>235.89</v>
      </c>
      <c r="D5" s="1">
        <v>75</v>
      </c>
      <c r="E5">
        <f t="shared" si="1"/>
        <v>29.484421848843695</v>
      </c>
      <c r="F5">
        <f t="shared" si="0"/>
        <v>5.2554985793075488</v>
      </c>
      <c r="G5">
        <f t="shared" si="2"/>
        <v>27.620265317103662</v>
      </c>
    </row>
    <row r="6" spans="1:7" x14ac:dyDescent="0.3">
      <c r="A6">
        <v>5</v>
      </c>
      <c r="B6" t="s">
        <v>6</v>
      </c>
      <c r="C6" s="2">
        <v>103.21</v>
      </c>
      <c r="D6" s="1">
        <v>60</v>
      </c>
      <c r="E6">
        <f t="shared" si="1"/>
        <v>20.156953313906623</v>
      </c>
      <c r="F6">
        <f t="shared" si="0"/>
        <v>-4.0719699556295232</v>
      </c>
      <c r="G6">
        <f t="shared" si="2"/>
        <v>16.580939319549501</v>
      </c>
    </row>
    <row r="7" spans="1:7" x14ac:dyDescent="0.3">
      <c r="A7">
        <v>6</v>
      </c>
      <c r="B7" t="s">
        <v>6</v>
      </c>
      <c r="C7" s="2">
        <v>121.88</v>
      </c>
      <c r="D7" s="1">
        <v>63</v>
      </c>
      <c r="E7">
        <f t="shared" si="1"/>
        <v>21.59021460900065</v>
      </c>
      <c r="F7">
        <f t="shared" si="0"/>
        <v>-2.6387086605354959</v>
      </c>
      <c r="G7">
        <f t="shared" si="2"/>
        <v>6.9627833951850313</v>
      </c>
    </row>
    <row r="8" spans="1:7" x14ac:dyDescent="0.3">
      <c r="A8">
        <v>7</v>
      </c>
      <c r="B8" t="s">
        <v>5</v>
      </c>
      <c r="C8" s="2">
        <v>152.33000000000001</v>
      </c>
      <c r="D8" s="1">
        <v>68</v>
      </c>
      <c r="E8">
        <f t="shared" si="1"/>
        <v>23.161849178369643</v>
      </c>
      <c r="F8">
        <f t="shared" si="0"/>
        <v>-1.0670740911665035</v>
      </c>
      <c r="G8">
        <f t="shared" si="2"/>
        <v>1.1386471160388194</v>
      </c>
    </row>
    <row r="9" spans="1:7" x14ac:dyDescent="0.3">
      <c r="A9">
        <v>8</v>
      </c>
      <c r="B9" t="s">
        <v>5</v>
      </c>
      <c r="C9" s="2">
        <v>166.05</v>
      </c>
      <c r="D9" s="1">
        <v>70</v>
      </c>
      <c r="E9">
        <f t="shared" si="1"/>
        <v>23.825850508843878</v>
      </c>
      <c r="F9">
        <f t="shared" si="0"/>
        <v>-0.40307276069226816</v>
      </c>
      <c r="G9">
        <f t="shared" si="2"/>
        <v>0.16246765041208647</v>
      </c>
    </row>
    <row r="10" spans="1:7" x14ac:dyDescent="0.3">
      <c r="A10">
        <v>9</v>
      </c>
      <c r="B10" t="s">
        <v>6</v>
      </c>
      <c r="C10" s="2">
        <v>155.1</v>
      </c>
      <c r="D10" s="1">
        <v>68</v>
      </c>
      <c r="E10">
        <f t="shared" si="1"/>
        <v>23.583028999968036</v>
      </c>
      <c r="F10">
        <f t="shared" si="0"/>
        <v>-0.64589426956811025</v>
      </c>
      <c r="G10">
        <f t="shared" si="2"/>
        <v>0.41717940746092269</v>
      </c>
    </row>
    <row r="11" spans="1:7" x14ac:dyDescent="0.3">
      <c r="A11">
        <v>10</v>
      </c>
      <c r="B11" t="s">
        <v>6</v>
      </c>
      <c r="C11" s="2">
        <v>168.92</v>
      </c>
      <c r="D11" s="1">
        <v>69</v>
      </c>
      <c r="E11">
        <f t="shared" si="1"/>
        <v>24.945286941613581</v>
      </c>
      <c r="F11">
        <f t="shared" si="0"/>
        <v>0.7163636720774349</v>
      </c>
      <c r="G11">
        <f t="shared" si="2"/>
        <v>0.51317691067226667</v>
      </c>
    </row>
    <row r="12" spans="1:7" x14ac:dyDescent="0.3">
      <c r="C12" s="2"/>
    </row>
    <row r="14" spans="1:7" x14ac:dyDescent="0.3">
      <c r="A14" s="1" t="s">
        <v>21</v>
      </c>
      <c r="C14">
        <f>AVERAGE(E2:E11)</f>
        <v>24.228923269536146</v>
      </c>
    </row>
    <row r="15" spans="1:7" x14ac:dyDescent="0.3">
      <c r="A15" t="s">
        <v>23</v>
      </c>
      <c r="C15">
        <f>SUM(G2:G11)</f>
        <v>76.09064163022019</v>
      </c>
    </row>
    <row r="16" spans="1:7" x14ac:dyDescent="0.3">
      <c r="A16" t="s">
        <v>24</v>
      </c>
      <c r="C16">
        <f>C15/9</f>
        <v>8.4545157366911319</v>
      </c>
    </row>
    <row r="17" spans="1:3" x14ac:dyDescent="0.3">
      <c r="A17" t="s">
        <v>25</v>
      </c>
      <c r="C17">
        <f>STDEV(E2:E11)</f>
        <v>2.9076649973288302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topLeftCell="A16" zoomScale="160" zoomScaleNormal="160" workbookViewId="0">
      <selection activeCell="D1" sqref="D1"/>
    </sheetView>
  </sheetViews>
  <sheetFormatPr defaultRowHeight="14.4" x14ac:dyDescent="0.3"/>
  <sheetData>
    <row r="1" spans="1:8" x14ac:dyDescent="0.3">
      <c r="A1" t="s">
        <v>7</v>
      </c>
      <c r="B1" t="s">
        <v>8</v>
      </c>
      <c r="C1" t="s">
        <v>9</v>
      </c>
      <c r="D1" t="s">
        <v>10</v>
      </c>
      <c r="G1" t="s">
        <v>26</v>
      </c>
    </row>
    <row r="2" spans="1:8" x14ac:dyDescent="0.3">
      <c r="A2" t="s">
        <v>18</v>
      </c>
      <c r="B2" t="s">
        <v>14</v>
      </c>
      <c r="C2" t="s">
        <v>12</v>
      </c>
      <c r="D2">
        <v>7</v>
      </c>
      <c r="F2" s="3" t="s">
        <v>12</v>
      </c>
      <c r="G2" s="3">
        <f>COUNTIF(C:C,F2)</f>
        <v>16</v>
      </c>
      <c r="H2" s="3"/>
    </row>
    <row r="3" spans="1:8" x14ac:dyDescent="0.3">
      <c r="A3" t="s">
        <v>18</v>
      </c>
      <c r="B3" t="s">
        <v>14</v>
      </c>
      <c r="C3" t="s">
        <v>15</v>
      </c>
      <c r="D3">
        <v>10</v>
      </c>
      <c r="F3" s="3" t="s">
        <v>15</v>
      </c>
      <c r="G3" s="3">
        <f>COUNTIF(C:C,F3)</f>
        <v>16</v>
      </c>
      <c r="H3" s="3"/>
    </row>
    <row r="4" spans="1:8" x14ac:dyDescent="0.3">
      <c r="A4" t="s">
        <v>18</v>
      </c>
      <c r="B4" t="s">
        <v>11</v>
      </c>
      <c r="C4" t="s">
        <v>15</v>
      </c>
      <c r="D4">
        <v>10</v>
      </c>
      <c r="F4" s="3" t="s">
        <v>27</v>
      </c>
      <c r="G4" s="3">
        <f>G2+G3</f>
        <v>32</v>
      </c>
      <c r="H4" s="3"/>
    </row>
    <row r="5" spans="1:8" x14ac:dyDescent="0.3">
      <c r="A5" t="s">
        <v>18</v>
      </c>
      <c r="B5" t="s">
        <v>11</v>
      </c>
      <c r="C5" t="s">
        <v>12</v>
      </c>
      <c r="D5">
        <v>16</v>
      </c>
      <c r="F5" s="3" t="s">
        <v>28</v>
      </c>
      <c r="G5" s="3"/>
      <c r="H5" s="3">
        <f>SUM(D2:D33)</f>
        <v>592</v>
      </c>
    </row>
    <row r="6" spans="1:8" x14ac:dyDescent="0.3">
      <c r="A6" t="s">
        <v>18</v>
      </c>
      <c r="B6" t="s">
        <v>19</v>
      </c>
      <c r="C6" t="s">
        <v>12</v>
      </c>
      <c r="D6">
        <v>7</v>
      </c>
      <c r="F6" s="3"/>
      <c r="G6" s="3"/>
      <c r="H6" s="3"/>
    </row>
    <row r="7" spans="1:8" x14ac:dyDescent="0.3">
      <c r="A7" t="s">
        <v>18</v>
      </c>
      <c r="B7" t="s">
        <v>19</v>
      </c>
      <c r="C7" t="s">
        <v>15</v>
      </c>
      <c r="D7">
        <v>7</v>
      </c>
      <c r="F7" s="3" t="s">
        <v>17</v>
      </c>
      <c r="G7" s="3">
        <f>COUNTIF(B2:B33,F7)</f>
        <v>8</v>
      </c>
      <c r="H7" s="3"/>
    </row>
    <row r="8" spans="1:8" x14ac:dyDescent="0.3">
      <c r="A8" t="s">
        <v>18</v>
      </c>
      <c r="B8" t="s">
        <v>17</v>
      </c>
      <c r="C8" t="s">
        <v>12</v>
      </c>
      <c r="D8">
        <v>7</v>
      </c>
      <c r="F8" s="3" t="s">
        <v>14</v>
      </c>
      <c r="G8" s="3">
        <f>COUNTIF(B1:B33,F8)</f>
        <v>8</v>
      </c>
      <c r="H8" s="3"/>
    </row>
    <row r="9" spans="1:8" x14ac:dyDescent="0.3">
      <c r="A9" t="s">
        <v>18</v>
      </c>
      <c r="B9" t="s">
        <v>17</v>
      </c>
      <c r="C9" t="s">
        <v>15</v>
      </c>
      <c r="D9">
        <v>7</v>
      </c>
      <c r="F9" s="3" t="s">
        <v>11</v>
      </c>
      <c r="G9" s="3">
        <f>COUNTIF(B:B,F9)</f>
        <v>8</v>
      </c>
      <c r="H9" s="3"/>
    </row>
    <row r="10" spans="1:8" x14ac:dyDescent="0.3">
      <c r="A10" t="s">
        <v>11</v>
      </c>
      <c r="B10" t="s">
        <v>14</v>
      </c>
      <c r="C10" t="s">
        <v>12</v>
      </c>
      <c r="D10">
        <v>34</v>
      </c>
      <c r="F10" s="3" t="s">
        <v>19</v>
      </c>
      <c r="G10" s="3">
        <f>COUNTIF(B:B,F10)</f>
        <v>8</v>
      </c>
      <c r="H10" s="3"/>
    </row>
    <row r="11" spans="1:8" x14ac:dyDescent="0.3">
      <c r="A11" t="s">
        <v>11</v>
      </c>
      <c r="B11" t="s">
        <v>14</v>
      </c>
      <c r="C11" t="s">
        <v>15</v>
      </c>
      <c r="D11">
        <v>50</v>
      </c>
      <c r="F11" s="3"/>
      <c r="G11" s="3"/>
      <c r="H11" s="3"/>
    </row>
    <row r="12" spans="1:8" x14ac:dyDescent="0.3">
      <c r="A12" t="s">
        <v>11</v>
      </c>
      <c r="B12" t="s">
        <v>11</v>
      </c>
      <c r="C12" t="s">
        <v>15</v>
      </c>
      <c r="D12">
        <v>53</v>
      </c>
    </row>
    <row r="13" spans="1:8" x14ac:dyDescent="0.3">
      <c r="A13" t="s">
        <v>11</v>
      </c>
      <c r="B13" t="s">
        <v>11</v>
      </c>
      <c r="C13" t="s">
        <v>12</v>
      </c>
      <c r="D13">
        <v>66</v>
      </c>
    </row>
    <row r="14" spans="1:8" x14ac:dyDescent="0.3">
      <c r="A14" t="s">
        <v>11</v>
      </c>
      <c r="B14" t="s">
        <v>19</v>
      </c>
      <c r="C14" t="s">
        <v>12</v>
      </c>
      <c r="D14">
        <v>14</v>
      </c>
    </row>
    <row r="15" spans="1:8" x14ac:dyDescent="0.3">
      <c r="A15" t="s">
        <v>11</v>
      </c>
      <c r="B15" t="s">
        <v>19</v>
      </c>
      <c r="C15" t="s">
        <v>15</v>
      </c>
      <c r="D15">
        <v>15</v>
      </c>
    </row>
    <row r="16" spans="1:8" x14ac:dyDescent="0.3">
      <c r="A16" t="s">
        <v>11</v>
      </c>
      <c r="B16" t="s">
        <v>17</v>
      </c>
      <c r="C16" t="s">
        <v>15</v>
      </c>
      <c r="D16">
        <v>25</v>
      </c>
    </row>
    <row r="17" spans="1:4" x14ac:dyDescent="0.3">
      <c r="A17" t="s">
        <v>11</v>
      </c>
      <c r="B17" t="s">
        <v>17</v>
      </c>
      <c r="C17" t="s">
        <v>12</v>
      </c>
      <c r="D17">
        <v>29</v>
      </c>
    </row>
    <row r="18" spans="1:4" x14ac:dyDescent="0.3">
      <c r="A18" t="s">
        <v>13</v>
      </c>
      <c r="B18" t="s">
        <v>14</v>
      </c>
      <c r="C18" t="s">
        <v>15</v>
      </c>
      <c r="D18">
        <v>30</v>
      </c>
    </row>
    <row r="19" spans="1:4" x14ac:dyDescent="0.3">
      <c r="A19" t="s">
        <v>13</v>
      </c>
      <c r="B19" t="s">
        <v>14</v>
      </c>
      <c r="C19" t="s">
        <v>12</v>
      </c>
      <c r="D19">
        <v>64</v>
      </c>
    </row>
    <row r="20" spans="1:4" x14ac:dyDescent="0.3">
      <c r="A20" t="s">
        <v>13</v>
      </c>
      <c r="B20" t="s">
        <v>11</v>
      </c>
      <c r="C20" t="s">
        <v>15</v>
      </c>
      <c r="D20">
        <v>3</v>
      </c>
    </row>
    <row r="21" spans="1:4" x14ac:dyDescent="0.3">
      <c r="A21" t="s">
        <v>13</v>
      </c>
      <c r="B21" t="s">
        <v>11</v>
      </c>
      <c r="C21" t="s">
        <v>12</v>
      </c>
      <c r="D21">
        <v>4</v>
      </c>
    </row>
    <row r="22" spans="1:4" x14ac:dyDescent="0.3">
      <c r="A22" t="s">
        <v>13</v>
      </c>
      <c r="B22" t="s">
        <v>19</v>
      </c>
      <c r="C22" t="s">
        <v>12</v>
      </c>
      <c r="D22">
        <v>8</v>
      </c>
    </row>
    <row r="23" spans="1:4" x14ac:dyDescent="0.3">
      <c r="A23" t="s">
        <v>13</v>
      </c>
      <c r="B23" t="s">
        <v>19</v>
      </c>
      <c r="C23" t="s">
        <v>15</v>
      </c>
      <c r="D23">
        <v>8</v>
      </c>
    </row>
    <row r="24" spans="1:4" x14ac:dyDescent="0.3">
      <c r="A24" t="s">
        <v>13</v>
      </c>
      <c r="B24" t="s">
        <v>17</v>
      </c>
      <c r="C24" t="s">
        <v>12</v>
      </c>
      <c r="D24">
        <v>5</v>
      </c>
    </row>
    <row r="25" spans="1:4" x14ac:dyDescent="0.3">
      <c r="A25" t="s">
        <v>13</v>
      </c>
      <c r="B25" t="s">
        <v>17</v>
      </c>
      <c r="C25" t="s">
        <v>15</v>
      </c>
      <c r="D25">
        <v>5</v>
      </c>
    </row>
    <row r="26" spans="1:4" x14ac:dyDescent="0.3">
      <c r="A26" t="s">
        <v>16</v>
      </c>
      <c r="B26" t="s">
        <v>14</v>
      </c>
      <c r="C26" t="s">
        <v>12</v>
      </c>
      <c r="D26">
        <v>9</v>
      </c>
    </row>
    <row r="27" spans="1:4" x14ac:dyDescent="0.3">
      <c r="A27" t="s">
        <v>16</v>
      </c>
      <c r="B27" t="s">
        <v>14</v>
      </c>
      <c r="C27" t="s">
        <v>15</v>
      </c>
      <c r="D27">
        <v>11</v>
      </c>
    </row>
    <row r="28" spans="1:4" x14ac:dyDescent="0.3">
      <c r="A28" t="s">
        <v>16</v>
      </c>
      <c r="B28" t="s">
        <v>11</v>
      </c>
      <c r="C28" t="s">
        <v>15</v>
      </c>
      <c r="D28">
        <v>32</v>
      </c>
    </row>
    <row r="29" spans="1:4" x14ac:dyDescent="0.3">
      <c r="A29" t="s">
        <v>16</v>
      </c>
      <c r="B29" t="s">
        <v>11</v>
      </c>
      <c r="C29" t="s">
        <v>12</v>
      </c>
      <c r="D29">
        <v>36</v>
      </c>
    </row>
    <row r="30" spans="1:4" x14ac:dyDescent="0.3">
      <c r="A30" t="s">
        <v>16</v>
      </c>
      <c r="B30" t="s">
        <v>19</v>
      </c>
      <c r="C30" t="s">
        <v>12</v>
      </c>
      <c r="D30">
        <v>2</v>
      </c>
    </row>
    <row r="31" spans="1:4" x14ac:dyDescent="0.3">
      <c r="A31" t="s">
        <v>16</v>
      </c>
      <c r="B31" t="s">
        <v>19</v>
      </c>
      <c r="C31" t="s">
        <v>15</v>
      </c>
      <c r="D31">
        <v>3</v>
      </c>
    </row>
    <row r="32" spans="1:4" x14ac:dyDescent="0.3">
      <c r="A32" t="s">
        <v>16</v>
      </c>
      <c r="B32" t="s">
        <v>17</v>
      </c>
      <c r="C32" t="s">
        <v>12</v>
      </c>
      <c r="D32">
        <v>5</v>
      </c>
    </row>
    <row r="33" spans="1:4" x14ac:dyDescent="0.3">
      <c r="A33" t="s">
        <v>16</v>
      </c>
      <c r="B33" t="s">
        <v>17</v>
      </c>
      <c r="C33" t="s">
        <v>15</v>
      </c>
      <c r="D33">
        <v>10</v>
      </c>
    </row>
  </sheetData>
  <autoFilter ref="A1:D33" xr:uid="{00000000-0001-0000-0100-000000000000}"/>
  <sortState xmlns:xlrd2="http://schemas.microsoft.com/office/spreadsheetml/2017/richdata2" ref="A2:D33">
    <sortCondition descending="1" ref="A2:A33"/>
    <sortCondition ref="B2:B33"/>
    <sortCondition ref="D2:D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52C19-FD6E-49B7-88F6-4A55723C31E1}">
  <dimension ref="A1:S22"/>
  <sheetViews>
    <sheetView tabSelected="1" topLeftCell="B1" zoomScale="85" zoomScaleNormal="85" workbookViewId="0">
      <selection activeCell="S7" sqref="S7"/>
    </sheetView>
  </sheetViews>
  <sheetFormatPr defaultRowHeight="14.4" x14ac:dyDescent="0.3"/>
  <cols>
    <col min="2" max="11" width="8.88671875" customWidth="1"/>
  </cols>
  <sheetData>
    <row r="1" spans="1:19" x14ac:dyDescent="0.3">
      <c r="A1" t="s">
        <v>29</v>
      </c>
      <c r="B1" t="s">
        <v>3</v>
      </c>
      <c r="C1" t="s">
        <v>66</v>
      </c>
      <c r="D1" t="s">
        <v>30</v>
      </c>
      <c r="F1" t="s">
        <v>70</v>
      </c>
      <c r="G1" t="s">
        <v>65</v>
      </c>
      <c r="I1" s="4" t="s">
        <v>20</v>
      </c>
      <c r="J1" t="s">
        <v>67</v>
      </c>
      <c r="K1" t="s">
        <v>68</v>
      </c>
      <c r="L1" t="s">
        <v>24</v>
      </c>
      <c r="M1" t="s">
        <v>69</v>
      </c>
      <c r="O1" t="s">
        <v>57</v>
      </c>
      <c r="P1">
        <f>COUNTIF(C:C,O1)</f>
        <v>4</v>
      </c>
      <c r="Q1" t="s">
        <v>87</v>
      </c>
      <c r="S1">
        <f>COUNTIF(F:F,F2)</f>
        <v>13</v>
      </c>
    </row>
    <row r="2" spans="1:19" x14ac:dyDescent="0.3">
      <c r="A2" t="s">
        <v>31</v>
      </c>
      <c r="B2">
        <v>70</v>
      </c>
      <c r="C2" t="s">
        <v>52</v>
      </c>
      <c r="D2" t="s">
        <v>59</v>
      </c>
      <c r="F2" t="s">
        <v>79</v>
      </c>
      <c r="G2">
        <f>AVERAGE(B2:B22)</f>
        <v>66.428571428571431</v>
      </c>
      <c r="I2">
        <f>B2 - $G$2</f>
        <v>3.5714285714285694</v>
      </c>
      <c r="J2">
        <f t="shared" ref="J2" si="0">I2^2</f>
        <v>12.755102040816311</v>
      </c>
      <c r="K2">
        <f>SUM(J2:J22)</f>
        <v>593.14285714285711</v>
      </c>
      <c r="L2">
        <f>K2/9</f>
        <v>65.904761904761898</v>
      </c>
      <c r="M2">
        <f>STDEV(B2:B22)</f>
        <v>5.4458372044289804</v>
      </c>
      <c r="O2" t="s">
        <v>54</v>
      </c>
      <c r="P2">
        <f>COUNTIF(C:C,O2)</f>
        <v>4</v>
      </c>
    </row>
    <row r="3" spans="1:19" x14ac:dyDescent="0.3">
      <c r="A3" t="s">
        <v>32</v>
      </c>
      <c r="B3">
        <v>63</v>
      </c>
      <c r="C3" t="s">
        <v>55</v>
      </c>
      <c r="D3" t="s">
        <v>60</v>
      </c>
      <c r="F3" t="s">
        <v>80</v>
      </c>
      <c r="I3">
        <f t="shared" ref="I3:I22" si="1">B3 - $G$2</f>
        <v>-3.4285714285714306</v>
      </c>
      <c r="J3">
        <f t="shared" ref="J3" si="2">I3^2</f>
        <v>11.75510204081634</v>
      </c>
      <c r="O3" t="s">
        <v>53</v>
      </c>
      <c r="P3">
        <f>COUNTIF(C:C,O3)</f>
        <v>5</v>
      </c>
    </row>
    <row r="4" spans="1:19" x14ac:dyDescent="0.3">
      <c r="A4" t="s">
        <v>33</v>
      </c>
      <c r="B4">
        <v>73</v>
      </c>
      <c r="C4" t="s">
        <v>53</v>
      </c>
      <c r="D4" t="s">
        <v>63</v>
      </c>
      <c r="F4" t="s">
        <v>79</v>
      </c>
      <c r="I4">
        <f t="shared" si="1"/>
        <v>6.5714285714285694</v>
      </c>
      <c r="J4">
        <f t="shared" ref="J4" si="3">I4^2</f>
        <v>43.183673469387728</v>
      </c>
      <c r="O4" t="s">
        <v>56</v>
      </c>
      <c r="P4">
        <f>COUNTIF(C:C,O4)</f>
        <v>2</v>
      </c>
    </row>
    <row r="5" spans="1:19" x14ac:dyDescent="0.3">
      <c r="A5" t="s">
        <v>34</v>
      </c>
      <c r="B5">
        <v>74</v>
      </c>
      <c r="C5" t="s">
        <v>53</v>
      </c>
      <c r="D5" t="s">
        <v>71</v>
      </c>
      <c r="F5" t="s">
        <v>79</v>
      </c>
      <c r="I5">
        <f t="shared" si="1"/>
        <v>7.5714285714285694</v>
      </c>
      <c r="J5">
        <f t="shared" ref="J5" si="4">I5^2</f>
        <v>57.326530612244866</v>
      </c>
      <c r="O5" t="s">
        <v>52</v>
      </c>
      <c r="P5">
        <f>COUNTIF(C:C,O5)</f>
        <v>4</v>
      </c>
    </row>
    <row r="6" spans="1:19" x14ac:dyDescent="0.3">
      <c r="A6" t="s">
        <v>35</v>
      </c>
      <c r="B6">
        <v>78</v>
      </c>
      <c r="C6" t="s">
        <v>53</v>
      </c>
      <c r="D6" t="s">
        <v>71</v>
      </c>
      <c r="F6" t="s">
        <v>79</v>
      </c>
      <c r="I6">
        <f t="shared" si="1"/>
        <v>11.571428571428569</v>
      </c>
      <c r="J6">
        <f t="shared" ref="J6" si="5">I6^2</f>
        <v>133.89795918367344</v>
      </c>
    </row>
    <row r="7" spans="1:19" x14ac:dyDescent="0.3">
      <c r="A7" t="s">
        <v>36</v>
      </c>
      <c r="B7">
        <v>65</v>
      </c>
      <c r="C7" t="s">
        <v>54</v>
      </c>
      <c r="D7" t="s">
        <v>72</v>
      </c>
      <c r="F7" t="s">
        <v>79</v>
      </c>
      <c r="I7">
        <f t="shared" si="1"/>
        <v>-1.4285714285714306</v>
      </c>
      <c r="J7">
        <f t="shared" ref="J7" si="6">I7^2</f>
        <v>2.0408163265306181</v>
      </c>
    </row>
    <row r="8" spans="1:19" x14ac:dyDescent="0.3">
      <c r="A8" t="s">
        <v>37</v>
      </c>
      <c r="B8">
        <v>65</v>
      </c>
      <c r="C8" t="s">
        <v>52</v>
      </c>
      <c r="D8" t="s">
        <v>63</v>
      </c>
      <c r="F8" t="s">
        <v>79</v>
      </c>
      <c r="I8">
        <f t="shared" si="1"/>
        <v>-1.4285714285714306</v>
      </c>
      <c r="J8">
        <f t="shared" ref="J8" si="7">I8^2</f>
        <v>2.0408163265306181</v>
      </c>
    </row>
    <row r="9" spans="1:19" x14ac:dyDescent="0.3">
      <c r="A9" t="s">
        <v>38</v>
      </c>
      <c r="B9">
        <v>65</v>
      </c>
      <c r="C9" t="s">
        <v>54</v>
      </c>
      <c r="D9" t="s">
        <v>73</v>
      </c>
      <c r="F9" t="s">
        <v>81</v>
      </c>
      <c r="I9">
        <f t="shared" si="1"/>
        <v>-1.4285714285714306</v>
      </c>
      <c r="J9">
        <f t="shared" ref="J9" si="8">I9^2</f>
        <v>2.0408163265306181</v>
      </c>
    </row>
    <row r="10" spans="1:19" x14ac:dyDescent="0.3">
      <c r="A10" t="s">
        <v>39</v>
      </c>
      <c r="B10">
        <v>62</v>
      </c>
      <c r="C10" t="s">
        <v>52</v>
      </c>
      <c r="D10" t="s">
        <v>61</v>
      </c>
      <c r="F10" t="s">
        <v>82</v>
      </c>
      <c r="I10">
        <f t="shared" si="1"/>
        <v>-4.4285714285714306</v>
      </c>
      <c r="J10">
        <f t="shared" ref="J10" si="9">I10^2</f>
        <v>19.612244897959201</v>
      </c>
    </row>
    <row r="11" spans="1:19" x14ac:dyDescent="0.3">
      <c r="A11" t="s">
        <v>40</v>
      </c>
      <c r="B11">
        <v>62</v>
      </c>
      <c r="C11" t="s">
        <v>56</v>
      </c>
      <c r="D11" t="s">
        <v>74</v>
      </c>
      <c r="F11" t="s">
        <v>83</v>
      </c>
      <c r="I11">
        <f t="shared" si="1"/>
        <v>-4.4285714285714306</v>
      </c>
      <c r="J11">
        <f t="shared" ref="J11" si="10">I11^2</f>
        <v>19.612244897959201</v>
      </c>
    </row>
    <row r="12" spans="1:19" x14ac:dyDescent="0.3">
      <c r="A12" t="s">
        <v>41</v>
      </c>
      <c r="B12">
        <v>77</v>
      </c>
      <c r="C12" t="s">
        <v>54</v>
      </c>
      <c r="D12" t="s">
        <v>72</v>
      </c>
      <c r="F12" t="s">
        <v>79</v>
      </c>
      <c r="I12">
        <f t="shared" si="1"/>
        <v>10.571428571428569</v>
      </c>
      <c r="J12">
        <f t="shared" ref="J12" si="11">I12^2</f>
        <v>111.75510204081628</v>
      </c>
    </row>
    <row r="13" spans="1:19" x14ac:dyDescent="0.3">
      <c r="A13" t="s">
        <v>42</v>
      </c>
      <c r="B13">
        <v>62</v>
      </c>
      <c r="C13" t="s">
        <v>57</v>
      </c>
      <c r="D13" t="s">
        <v>75</v>
      </c>
      <c r="F13" t="s">
        <v>79</v>
      </c>
      <c r="I13">
        <f t="shared" si="1"/>
        <v>-4.4285714285714306</v>
      </c>
      <c r="J13">
        <f t="shared" ref="J13" si="12">I13^2</f>
        <v>19.612244897959201</v>
      </c>
    </row>
    <row r="14" spans="1:19" x14ac:dyDescent="0.3">
      <c r="A14" t="s">
        <v>43</v>
      </c>
      <c r="B14">
        <v>72</v>
      </c>
      <c r="C14" t="s">
        <v>53</v>
      </c>
      <c r="D14" t="s">
        <v>72</v>
      </c>
      <c r="F14" t="s">
        <v>79</v>
      </c>
      <c r="I14">
        <f t="shared" si="1"/>
        <v>5.5714285714285694</v>
      </c>
      <c r="J14">
        <f t="shared" ref="J14" si="13">I14^2</f>
        <v>31.040816326530589</v>
      </c>
    </row>
    <row r="15" spans="1:19" x14ac:dyDescent="0.3">
      <c r="A15" t="s">
        <v>44</v>
      </c>
      <c r="B15">
        <v>63</v>
      </c>
      <c r="C15" t="s">
        <v>56</v>
      </c>
      <c r="D15" t="s">
        <v>72</v>
      </c>
      <c r="F15" t="s">
        <v>79</v>
      </c>
      <c r="I15">
        <f t="shared" si="1"/>
        <v>-3.4285714285714306</v>
      </c>
      <c r="J15">
        <f t="shared" ref="J15" si="14">I15^2</f>
        <v>11.75510204081634</v>
      </c>
    </row>
    <row r="16" spans="1:19" x14ac:dyDescent="0.3">
      <c r="A16" t="s">
        <v>45</v>
      </c>
      <c r="B16">
        <v>62</v>
      </c>
      <c r="C16" t="s">
        <v>52</v>
      </c>
      <c r="D16" t="s">
        <v>76</v>
      </c>
      <c r="F16" t="s">
        <v>79</v>
      </c>
      <c r="I16">
        <f t="shared" si="1"/>
        <v>-4.4285714285714306</v>
      </c>
      <c r="J16">
        <f t="shared" ref="J16" si="15">I16^2</f>
        <v>19.612244897959201</v>
      </c>
    </row>
    <row r="17" spans="1:10" x14ac:dyDescent="0.3">
      <c r="A17" t="s">
        <v>46</v>
      </c>
      <c r="B17">
        <v>64</v>
      </c>
      <c r="C17" t="s">
        <v>55</v>
      </c>
      <c r="D17" t="s">
        <v>62</v>
      </c>
      <c r="F17" t="s">
        <v>84</v>
      </c>
      <c r="I17">
        <f t="shared" si="1"/>
        <v>-2.4285714285714306</v>
      </c>
      <c r="J17">
        <f t="shared" ref="J17" si="16">I17^2</f>
        <v>5.8979591836734793</v>
      </c>
    </row>
    <row r="18" spans="1:10" x14ac:dyDescent="0.3">
      <c r="A18" t="s">
        <v>47</v>
      </c>
      <c r="B18">
        <v>63</v>
      </c>
      <c r="C18" t="s">
        <v>54</v>
      </c>
      <c r="D18" t="s">
        <v>72</v>
      </c>
      <c r="F18" t="s">
        <v>79</v>
      </c>
      <c r="I18">
        <f t="shared" si="1"/>
        <v>-3.4285714285714306</v>
      </c>
      <c r="J18">
        <f t="shared" ref="J18" si="17">I18^2</f>
        <v>11.75510204081634</v>
      </c>
    </row>
    <row r="19" spans="1:10" x14ac:dyDescent="0.3">
      <c r="A19" t="s">
        <v>48</v>
      </c>
      <c r="B19">
        <v>66</v>
      </c>
      <c r="C19" t="s">
        <v>53</v>
      </c>
      <c r="D19" t="s">
        <v>77</v>
      </c>
      <c r="F19" t="s">
        <v>85</v>
      </c>
      <c r="I19">
        <f t="shared" si="1"/>
        <v>-0.4285714285714306</v>
      </c>
      <c r="J19">
        <f t="shared" ref="J19" si="18">I19^2</f>
        <v>0.18367346938775683</v>
      </c>
    </row>
    <row r="20" spans="1:10" x14ac:dyDescent="0.3">
      <c r="A20" t="s">
        <v>49</v>
      </c>
      <c r="B20">
        <v>68</v>
      </c>
      <c r="C20" t="s">
        <v>57</v>
      </c>
      <c r="D20" t="s">
        <v>63</v>
      </c>
      <c r="F20" t="s">
        <v>79</v>
      </c>
      <c r="I20">
        <f t="shared" si="1"/>
        <v>1.5714285714285694</v>
      </c>
      <c r="J20">
        <f t="shared" ref="J20" si="19">I20^2</f>
        <v>2.4693877551020345</v>
      </c>
    </row>
    <row r="21" spans="1:10" x14ac:dyDescent="0.3">
      <c r="A21" t="s">
        <v>50</v>
      </c>
      <c r="B21">
        <v>59</v>
      </c>
      <c r="C21" t="s">
        <v>57</v>
      </c>
      <c r="D21" t="s">
        <v>78</v>
      </c>
      <c r="F21" t="s">
        <v>64</v>
      </c>
      <c r="I21">
        <f t="shared" si="1"/>
        <v>-7.4285714285714306</v>
      </c>
      <c r="J21">
        <f t="shared" ref="J21" si="20">I21^2</f>
        <v>55.183673469387784</v>
      </c>
    </row>
    <row r="22" spans="1:10" x14ac:dyDescent="0.3">
      <c r="A22" t="s">
        <v>51</v>
      </c>
      <c r="B22">
        <v>62</v>
      </c>
      <c r="C22" t="s">
        <v>57</v>
      </c>
      <c r="D22" t="s">
        <v>58</v>
      </c>
      <c r="F22" t="s">
        <v>86</v>
      </c>
      <c r="I22">
        <f t="shared" si="1"/>
        <v>-4.4285714285714306</v>
      </c>
      <c r="J22">
        <f t="shared" ref="J22" si="21">I22^2</f>
        <v>19.612244897959201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bf42e85-45a6-43ef-8ad4-3889c6165739">
      <Terms xmlns="http://schemas.microsoft.com/office/infopath/2007/PartnerControls"/>
    </lcf76f155ced4ddcb4097134ff3c332f>
    <TaxCatchAll xmlns="ecf2d835-4b15-498e-85c4-5ee559ff71b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8223D9D067E84ABC313C706DE615A4" ma:contentTypeVersion="10" ma:contentTypeDescription="Create a new document." ma:contentTypeScope="" ma:versionID="11a9b8e3074907b787260d1714744d78">
  <xsd:schema xmlns:xsd="http://www.w3.org/2001/XMLSchema" xmlns:xs="http://www.w3.org/2001/XMLSchema" xmlns:p="http://schemas.microsoft.com/office/2006/metadata/properties" xmlns:ns2="9bf42e85-45a6-43ef-8ad4-3889c6165739" xmlns:ns3="ecf2d835-4b15-498e-85c4-5ee559ff71b5" targetNamespace="http://schemas.microsoft.com/office/2006/metadata/properties" ma:root="true" ma:fieldsID="d81dd985abef6fcec84f0e6d620c53c3" ns2:_="" ns3:_="">
    <xsd:import namespace="9bf42e85-45a6-43ef-8ad4-3889c6165739"/>
    <xsd:import namespace="ecf2d835-4b15-498e-85c4-5ee559ff71b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f42e85-45a6-43ef-8ad4-3889c616573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0eec0a79-46cb-4568-9b1b-2d720bd32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f2d835-4b15-498e-85c4-5ee559ff71b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62bacc6a-e46f-46dd-9a24-35d4722a346d}" ma:internalName="TaxCatchAll" ma:showField="CatchAllData" ma:web="ecf2d835-4b15-498e-85c4-5ee559ff71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22F674-3B61-41F3-83F7-0E24E2A47A00}">
  <ds:schemaRefs>
    <ds:schemaRef ds:uri="http://schemas.microsoft.com/office/2006/metadata/properties"/>
    <ds:schemaRef ds:uri="http://schemas.microsoft.com/office/infopath/2007/PartnerControls"/>
    <ds:schemaRef ds:uri="9bf42e85-45a6-43ef-8ad4-3889c6165739"/>
    <ds:schemaRef ds:uri="ecf2d835-4b15-498e-85c4-5ee559ff71b5"/>
  </ds:schemaRefs>
</ds:datastoreItem>
</file>

<file path=customXml/itemProps2.xml><?xml version="1.0" encoding="utf-8"?>
<ds:datastoreItem xmlns:ds="http://schemas.openxmlformats.org/officeDocument/2006/customXml" ds:itemID="{F323D3DC-43EC-4EF2-98FC-4FA7C7FACF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01A096-CA1A-448A-89B6-688EC6C895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f42e85-45a6-43ef-8ad4-3889c6165739"/>
    <ds:schemaRef ds:uri="ecf2d835-4b15-498e-85c4-5ee559ff71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BMI</vt:lpstr>
      <vt:lpstr>Hair&amp;Eye</vt:lpstr>
      <vt:lpstr>Class</vt:lpstr>
      <vt:lpstr>BMI_mean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Dawn</dc:creator>
  <cp:keywords/>
  <dc:description/>
  <cp:lastModifiedBy>Ali, Sakeenah</cp:lastModifiedBy>
  <cp:revision/>
  <dcterms:created xsi:type="dcterms:W3CDTF">2017-05-16T17:07:39Z</dcterms:created>
  <dcterms:modified xsi:type="dcterms:W3CDTF">2024-09-06T18:03:52Z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0x010100878223D9D067E84ABC313C706DE615A4</vt:lpwstr>
  </property>
  <property fmtid="{D5CDD505-2E9C-101B-9397-08002B2CF9AE}" pid="3" name="Order">
    <vt:r8>3933900</vt:r8>
  </property>
  <property fmtid="{D5CDD505-2E9C-101B-9397-08002B2CF9AE}" pid="4" name="MediaServiceImageTags">
    <vt:lpwstr/>
  </property>
</Properties>
</file>