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<sst xmlns="http://schemas.openxmlformats.org/spreadsheetml/2006/main" count="351" uniqueCount="158">
  <si>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</si>
  <si>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</si>
  <si>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</si>
  <si>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</si>
  <si>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</si>
  <si>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</si>
  <si>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</si>
  <si>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</si>
  <si>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</si>
  <si>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</si>
  <si>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</si>
  <si>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</si>
  <si>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</si>
  <si>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</si>
  <si>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</si>
  <si>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</si>
  <si>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</si>
  <si>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</si>
  <si>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</si>
  <si>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</si>
  <si>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</si>
  <si>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</si>
  <si>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</si>
  <si>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</si>
  <si>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</si>
  <si>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</si>
  <si>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</si>
  <si>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</si>
  <si>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</si>
  <si>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</si>
  <si>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</si>
  <si>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</si>
  <si>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</si>
  <si>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</si>
  <si>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</si>
  <si>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</si>
  <si>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</si>
  <si>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</si>
  <si>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</si>
  <si>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</si>
  <si>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</si>
  <si>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</si>
  <si>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</si>
  <si>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</si>
  <si>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</si>
  <si>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</si>
  <si>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</si>
  <si>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</si>
  <si>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</si>
  <si>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</si>
  <si>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</si>
  <si>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</si>
  <si>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</si>
  <si>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</si>
  <si>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</si>
  <si>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</si>
  <si>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</si>
  <si>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</si>
  <si>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</si>
  <si>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</si>
  <si>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</si>
  <si>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</si>
  <si>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</si>
  <si>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</si>
  <si>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</si>
  <si>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tsuno_building</t>
  </si>
  <si>
    <t xml:space="preserve">1X2</t>
  </si>
  <si>
    <t xml:space="preserve">NAME_TSUNO_BUILDING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</si>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</sst>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Q34" activeCellId="0" sqref="Q3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62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17.57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81</v>
      </c>
      <c r="D13" s="1" t="s">
        <v>27</v>
      </c>
      <c r="E13" s="1" t="s">
        <v>56</v>
      </c>
      <c r="F13" s="1" t="s">
        <v>61</v>
      </c>
      <c r="G13" s="1" t="n">
        <v>220</v>
      </c>
      <c r="H13" s="1" t="n">
        <v>5</v>
      </c>
      <c r="I13" s="1" t="n">
        <v>1990</v>
      </c>
      <c r="J13" s="3" t="s">
        <v>39</v>
      </c>
      <c r="K13" s="1" t="n">
        <v>20</v>
      </c>
      <c r="L13" s="3" t="s">
        <v>58</v>
      </c>
      <c r="M13" s="2" t="str">
        <f aca="false">VLOOKUP(L13,dropdowns!E:F,2,0)</f>
        <v>bitmask(TOWNZONE_CENTRE)</v>
      </c>
      <c r="N13" s="1" t="n">
        <v>4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62</v>
      </c>
      <c r="T13" s="1" t="str">
        <f aca="false">IF(NOT(D13="1X1"),"none",IF(E13="skyscraper",CONCATENATE(A13,"_c"),IF(E13="landmark",CONCATENATE(A13,"_k"),IF(E13="house",CONCATENATE(A13,"_h"),A13))))</f>
        <v>enterprise_tower_c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63</v>
      </c>
      <c r="B14" s="1" t="s">
        <v>63</v>
      </c>
      <c r="C14" s="1" t="n">
        <v>82</v>
      </c>
      <c r="D14" s="1" t="s">
        <v>27</v>
      </c>
      <c r="E14" s="1" t="s">
        <v>56</v>
      </c>
      <c r="F14" s="1" t="s">
        <v>64</v>
      </c>
      <c r="G14" s="1" t="n">
        <v>200</v>
      </c>
      <c r="H14" s="1" t="n">
        <v>5</v>
      </c>
      <c r="I14" s="1" t="n">
        <v>1960</v>
      </c>
      <c r="J14" s="3" t="s">
        <v>39</v>
      </c>
      <c r="K14" s="1" t="n">
        <v>20</v>
      </c>
      <c r="L14" s="3" t="s">
        <v>58</v>
      </c>
      <c r="M14" s="2" t="str">
        <f aca="false">VLOOKUP(L14,dropdowns!E:F,2,0)</f>
        <v>bitmask(TOWNZONE_CENTRE)</v>
      </c>
      <c r="N14" s="1" t="n">
        <v>4</v>
      </c>
      <c r="O14" s="1" t="n">
        <v>5</v>
      </c>
      <c r="P14" s="2" t="s">
        <v>59</v>
      </c>
      <c r="Q14" s="1" t="n">
        <v>24</v>
      </c>
      <c r="R14" s="1" t="n">
        <v>10</v>
      </c>
      <c r="S14" s="2" t="s">
        <v>62</v>
      </c>
      <c r="T14" s="1" t="str">
        <f aca="false">IF(NOT(D14="1X1"),"none",IF(E14="skyscraper",CONCATENATE(A14,"_c"),IF(E14="landmark",CONCATENATE(A14,"_k"),IF(E14="house",CONCATENATE(A14,"_h"),A14))))</f>
        <v>insurance_tower_c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65</v>
      </c>
      <c r="B15" s="1" t="s">
        <v>65</v>
      </c>
      <c r="C15" s="1" t="n">
        <v>76</v>
      </c>
      <c r="D15" s="1" t="s">
        <v>66</v>
      </c>
      <c r="E15" s="1" t="s">
        <v>56</v>
      </c>
      <c r="F15" s="1" t="s">
        <v>67</v>
      </c>
      <c r="G15" s="1" t="n">
        <v>255</v>
      </c>
      <c r="H15" s="1" t="n">
        <v>5</v>
      </c>
      <c r="I15" s="1" t="n">
        <v>2006</v>
      </c>
      <c r="J15" s="3" t="s">
        <v>39</v>
      </c>
      <c r="K15" s="1" t="n">
        <v>20</v>
      </c>
      <c r="L15" s="3" t="s">
        <v>58</v>
      </c>
      <c r="M15" s="2" t="str">
        <f aca="false">VLOOKUP(L15,dropdowns!E:F,2,0)</f>
        <v>bitmask(TOWNZONE_CENTRE)</v>
      </c>
      <c r="N15" s="1" t="n">
        <v>7</v>
      </c>
      <c r="O15" s="1" t="n">
        <v>5</v>
      </c>
      <c r="P15" s="2" t="s">
        <v>59</v>
      </c>
      <c r="Q15" s="1" t="n">
        <v>24</v>
      </c>
      <c r="R15" s="1" t="n">
        <v>10</v>
      </c>
      <c r="S15" s="2" t="s">
        <v>62</v>
      </c>
      <c r="T15" s="1" t="str">
        <f aca="false">IF(NOT(D15="1X1"),"none",IF(E15="skyscraper",CONCATENATE(A15,"_c"),IF(E15="landmark",CONCATENATE(A15,"_k"),IF(E15="house",CONCATENATE(A15,"_h"),A15))))</f>
        <v>none</v>
      </c>
      <c r="U15" s="1" t="str">
        <f aca="false">IF(D15="1X1","none",IF(E15="skyscraper",CONCATENATE(A15,"_c_north"),IF(E15="landmark",CONCATENATE(A15,"_k_north"),IF(E15="house",CONCATENATE(A15,"_h_north"),CONCATENATE(A15,"_north")))))</f>
        <v>tsuno_building_c_north</v>
      </c>
      <c r="V15" s="1" t="str">
        <f aca="false">IF(OR(D15="1X1",D15="2X1"),"none",IF(E15="skyscraper",CONCATENATE(A15,"_c_east"),IF(E15="landmark",CONCATENATE(A15,"_k_east"),CONCATENATE(A15,"_east"))))</f>
        <v>tsuno_building_c_east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31</v>
      </c>
    </row>
    <row r="16" customFormat="false" ht="12.8" hidden="false" customHeight="false" outlineLevel="0" collapsed="false">
      <c r="A16" s="1" t="s">
        <v>68</v>
      </c>
      <c r="B16" s="1" t="s">
        <v>68</v>
      </c>
      <c r="C16" s="1" t="n">
        <v>212</v>
      </c>
      <c r="D16" s="1" t="s">
        <v>69</v>
      </c>
      <c r="E16" s="1" t="s">
        <v>70</v>
      </c>
      <c r="F16" s="1" t="s">
        <v>71</v>
      </c>
      <c r="G16" s="1" t="n">
        <v>15</v>
      </c>
      <c r="H16" s="1" t="n">
        <v>5</v>
      </c>
      <c r="I16" s="1" t="n">
        <v>1700</v>
      </c>
      <c r="J16" s="3" t="s">
        <v>39</v>
      </c>
      <c r="K16" s="1" t="n">
        <v>7</v>
      </c>
      <c r="L16" s="3" t="s">
        <v>72</v>
      </c>
      <c r="M16" s="2" t="str">
        <f aca="false">VLOOKUP(L16,dropdowns!E:F,2,0)</f>
        <v>bitmask(TOWNZONE_OUTSKIRT, TOWNZONE_EDGE )</v>
      </c>
      <c r="N16" s="1" t="n">
        <v>20</v>
      </c>
      <c r="O16" s="1" t="n">
        <v>6</v>
      </c>
      <c r="P16" s="2" t="s">
        <v>73</v>
      </c>
      <c r="Q16" s="1" t="n">
        <v>6</v>
      </c>
      <c r="R16" s="1" t="n">
        <v>2</v>
      </c>
      <c r="S16" s="2" t="s">
        <v>74</v>
      </c>
      <c r="T16" s="1" t="str">
        <f aca="false">IF(NOT(D16="1X1"),"none",IF(E16="skyscraper",CONCATENATE(A16,"_c"),IF(E16="landmark",CONCATENATE(A16,"_k"),IF(E16="house",CONCATENATE(A16,"_h"),A16))))</f>
        <v>none</v>
      </c>
      <c r="U16" s="1" t="str">
        <f aca="false">IF(D16="1X1","none",IF(E16="skyscraper",CONCATENATE(A16,"_c_north"),IF(E16="landmark",CONCATENATE(A16,"_k_north"),IF(E16="house",CONCATENATE(A16,"_h_north"),CONCATENATE(A16,"_north")))))</f>
        <v>farm_h_north</v>
      </c>
      <c r="V16" s="1" t="str">
        <f aca="false">IF(OR(D16="1X1",D16="2X1"),"none",IF(E16="skyscraper",CONCATENATE(A16,"_c_east"),IF(E16="landmark",CONCATENATE(A16,"_k_east"),IF(E16="house",CONCATENATE(A16,"_h_east"),CONCATENATE(A16,"_east")))))</f>
        <v>farm_h_east</v>
      </c>
      <c r="W16" s="1" t="str">
        <f aca="false">IF(OR(D16="1X1",D16="1X2"),"none",IF(E16="skyscraper",CONCATENATE(A16,"_c_west"),IF(E16="landmark",CONCATENATE(A16,"_k_west"),IF(E16="house",CONCATENATE(A16,"_h_west"),CONCATENATE(A16,"_west")))))</f>
        <v>farm_h_west</v>
      </c>
      <c r="X16" s="1" t="str">
        <f aca="false">IF(NOT(D16="2X2"),"none",IF(E16="skyscraper",CONCATENATE(A16,"_c_south"),IF(E16="landmark",CONCATENATE(A16,"_k_south"),IF(E16="house",CONCATENATE(A16,"_h_south"),CONCATENATE(A16,"_south")))))</f>
        <v>farm_h_south</v>
      </c>
      <c r="Y16" s="1" t="s">
        <v>68</v>
      </c>
    </row>
    <row r="17" customFormat="false" ht="12.8" hidden="false" customHeight="false" outlineLevel="0" collapsed="false">
      <c r="A17" s="1" t="s">
        <v>75</v>
      </c>
      <c r="B17" s="1" t="s">
        <v>75</v>
      </c>
      <c r="C17" s="1" t="n">
        <v>2</v>
      </c>
      <c r="D17" s="1" t="s">
        <v>27</v>
      </c>
      <c r="E17" s="1" t="s">
        <v>70</v>
      </c>
      <c r="F17" s="1" t="s">
        <v>76</v>
      </c>
      <c r="G17" s="1" t="n">
        <v>20</v>
      </c>
      <c r="H17" s="1" t="n">
        <v>5</v>
      </c>
      <c r="I17" s="1" t="n">
        <v>1870</v>
      </c>
      <c r="J17" s="3" t="s">
        <v>39</v>
      </c>
      <c r="K17" s="1" t="n">
        <v>5</v>
      </c>
      <c r="L17" s="3" t="s">
        <v>77</v>
      </c>
      <c r="M17" s="2" t="str">
        <f aca="false">VLOOKUP(L17,dropdowns!E:F,2,0)</f>
        <v>bitmask(TOWNZONE_OUTER_SUBURB , TOWNZONE_OUTSKIRT, TOWNZONE_EDGE )</v>
      </c>
      <c r="N17" s="1" t="n">
        <v>6</v>
      </c>
      <c r="O17" s="1" t="n">
        <v>0</v>
      </c>
      <c r="P17" s="2" t="s">
        <v>31</v>
      </c>
      <c r="Q17" s="1" t="n">
        <v>2</v>
      </c>
      <c r="R17" s="1" t="n">
        <v>1</v>
      </c>
      <c r="S17" s="2" t="s">
        <v>32</v>
      </c>
      <c r="T17" s="1" t="str">
        <f aca="false">IF(NOT(D17="1X1"),"none",IF(E17="skyscraper",CONCATENATE(A17,"_c"),IF(E17="landmark",CONCATENATE(A17,"_k"),IF(E17="house",CONCATENATE(A17,"_h"),A17))))</f>
        <v>naganuma_h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IF(OR(D17="1X1",D17="2X1"),"none",IF(E17="skyscraper",CONCATENATE(A17,"_c_east"),IF(E17="landmark",CONCATENATE(A17,"_k_east"),IF(E17="house",CONCATENATE(A17,"_h_east"),CONCATENATE(A17,"_east")))))</f>
        <v>none</v>
      </c>
      <c r="W17" s="1" t="str">
        <f aca="false">IF(OR(D17="1X1",D17="1X2"),"none",IF(E17="skyscraper",CONCATENATE(A17,"_c_west"),IF(E17="landmark",CONCATENATE(A17,"_k_west"),IF(E17="house",CONCATENATE(A17,"_h_west"),CONCATENATE(A17,"_west")))))</f>
        <v>none</v>
      </c>
      <c r="X17" s="1" t="str">
        <f aca="false">IF(NOT(D17="2X2"),"none",IF(E17="skyscraper",CONCATENATE(A17,"_c_south"),IF(E17="landmark",CONCATENATE(A17,"_k_south"),IF(E17="house",CONCATENATE(A17,"_h_south"),CONCATENATE(A17,"_south")))))</f>
        <v>none</v>
      </c>
      <c r="Y17" s="1" t="s">
        <v>78</v>
      </c>
    </row>
    <row r="18" customFormat="false" ht="12.8" hidden="false" customHeight="false" outlineLevel="0" collapsed="false">
      <c r="A18" s="1" t="s">
        <v>79</v>
      </c>
      <c r="B18" s="1" t="s">
        <v>79</v>
      </c>
      <c r="C18" s="1" t="n">
        <v>107</v>
      </c>
      <c r="D18" s="1" t="s">
        <v>80</v>
      </c>
      <c r="E18" s="1" t="s">
        <v>81</v>
      </c>
      <c r="F18" s="1" t="s">
        <v>82</v>
      </c>
      <c r="G18" s="1" t="n">
        <v>80</v>
      </c>
      <c r="H18" s="1" t="n">
        <v>3</v>
      </c>
      <c r="I18" s="1" t="n">
        <v>1970</v>
      </c>
      <c r="J18" s="3" t="s">
        <v>39</v>
      </c>
      <c r="K18" s="1" t="n">
        <v>20</v>
      </c>
      <c r="L18" s="3" t="s">
        <v>77</v>
      </c>
      <c r="M18" s="2" t="str">
        <f aca="false">VLOOKUP(L18,dropdowns!E:F,2,0)</f>
        <v>bitmask(TOWNZONE_OUTER_SUBURB , TOWNZONE_OUTSKIRT, TOWNZONE_EDGE )</v>
      </c>
      <c r="N18" s="1" t="n">
        <v>76</v>
      </c>
      <c r="O18" s="1" t="n">
        <v>3</v>
      </c>
      <c r="P18" s="2" t="s">
        <v>73</v>
      </c>
      <c r="Q18" s="1" t="n">
        <v>10</v>
      </c>
      <c r="R18" s="1" t="n">
        <v>2</v>
      </c>
      <c r="S18" s="2" t="s">
        <v>32</v>
      </c>
      <c r="T18" s="1" t="str">
        <f aca="false">IF(NOT(D18="1X1"),"none",IF(E18="skyscraper",CONCATENATE(A18,"_c"),IF(E18="landmark",CONCATENATE(A18,"_k"),IF(E18="house",CONCATENATE(A18,"_h"),A18))))</f>
        <v>none</v>
      </c>
      <c r="U18" s="1" t="str">
        <f aca="false">IF(D18="1X1","none",IF(E18="skyscraper",CONCATENATE(A18,"_c_north"),IF(E18="landmark",CONCATENATE(A18,"_k_north"),IF(E18="house",CONCATENATE(A18,"_h_north"),CONCATENATE(A18,"_north")))))</f>
        <v>fire_station_k_north</v>
      </c>
      <c r="V18" s="1" t="str">
        <f aca="false">IF(OR(D18="1X1",D18="2X1"),"none",IF(E18="skyscraper",CONCATENATE(A18,"_c_east"),IF(E18="landmark",CONCATENATE(A18,"_k_east"),IF(E18="house",CONCATENATE(A18,"_h_east"),CONCATENATE(A18,"_east")))))</f>
        <v>none</v>
      </c>
      <c r="W18" s="1" t="str">
        <f aca="false">IF(OR(D18="1X1",D18="1X2"),"none",IF(E18="skyscraper",CONCATENATE(A18,"_c_west"),IF(E18="landmark",CONCATENATE(A18,"_k_west"),IF(E18="house",CONCATENATE(A18,"_h_west"),CONCATENATE(A18,"_west")))))</f>
        <v>fire_station_k_west</v>
      </c>
      <c r="X18" s="1" t="str">
        <f aca="false">IF(NOT(D18="2X2"),"none",IF(E18="skyscraper",CONCATENATE(A18,"_c_south"),IF(E18="landmark",CONCATENATE(A18,"_k_south"),IF(E18="house",CONCATENATE(A18,"_h_south"),CONCATENATE(A18,"_south")))))</f>
        <v>none</v>
      </c>
      <c r="Y18" s="1" t="s">
        <v>79</v>
      </c>
    </row>
    <row r="19" customFormat="false" ht="12.8" hidden="false" customHeight="false" outlineLevel="0" collapsed="false">
      <c r="A19" s="1" t="s">
        <v>83</v>
      </c>
      <c r="B19" s="1" t="s">
        <v>83</v>
      </c>
      <c r="C19" s="1" t="n">
        <v>200</v>
      </c>
      <c r="D19" s="1" t="s">
        <v>69</v>
      </c>
      <c r="E19" s="1" t="s">
        <v>81</v>
      </c>
      <c r="F19" s="1" t="s">
        <v>84</v>
      </c>
      <c r="G19" s="1" t="n">
        <v>150</v>
      </c>
      <c r="H19" s="1" t="n">
        <v>3</v>
      </c>
      <c r="I19" s="1" t="n">
        <v>1970</v>
      </c>
      <c r="J19" s="3" t="s">
        <v>39</v>
      </c>
      <c r="K19" s="1" t="n">
        <v>20</v>
      </c>
      <c r="L19" s="3" t="s">
        <v>85</v>
      </c>
      <c r="M19" s="2" t="str">
        <f aca="false">VLOOKUP(L19,dropdowns!E:F,2,0)</f>
        <v>bitmask(TOWNZONE_INNER_SUBURB, TOWNZONE_OUTER_SUBURB )</v>
      </c>
      <c r="N19" s="1" t="n">
        <v>20</v>
      </c>
      <c r="O19" s="1" t="n">
        <v>3</v>
      </c>
      <c r="P19" s="2" t="s">
        <v>73</v>
      </c>
      <c r="Q19" s="1" t="n">
        <v>10</v>
      </c>
      <c r="R19" s="1" t="n">
        <v>4</v>
      </c>
      <c r="S19" s="2" t="s">
        <v>86</v>
      </c>
      <c r="T19" s="1" t="str">
        <f aca="false">IF(NOT(D19="1X1"),"none",IF(E19="skyscraper",CONCATENATE(A19,"_c"),IF(E19="landmark",CONCATENATE(A19,"_k"),IF(E19="house",CONCATENATE(A19,"_h"),A19))))</f>
        <v>none</v>
      </c>
      <c r="U19" s="1" t="str">
        <f aca="false">IF(D19="1X1","none",IF(E19="skyscraper",CONCATENATE(A19,"_c_north"),IF(E19="landmark",CONCATENATE(A19,"_k_north"),IF(E19="house",CONCATENATE(A19,"_h_north"),CONCATENATE(A19,"_north")))))</f>
        <v>hospital_k_north</v>
      </c>
      <c r="V19" s="1" t="str">
        <f aca="false">IF(OR(D19="1X1",D19="2X1"),"none",IF(E19="skyscraper",CONCATENATE(A19,"_c_east"),IF(E19="landmark",CONCATENATE(A19,"_k_east"),CONCATENATE(A19,"_east"))))</f>
        <v>hospital_k_east</v>
      </c>
      <c r="W19" s="1" t="str">
        <f aca="false">IF(OR(D19="1X1",D19="1X2"),"none",IF(E19="skyscraper",CONCATENATE(A19,"_c_west"),IF(E19="landmark",CONCATENATE(A19,"_k_west"),CONCATENATE(A19,"_west"))))</f>
        <v>hospital_k_west</v>
      </c>
      <c r="X19" s="1" t="str">
        <f aca="false">IF(NOT(D19="2X2"),"none",IF(E19="skyscraper",CONCATENATE(A19,"_c_south"),IF(E19="landmark",CONCATENATE(A19,"_k_south"),CONCATENATE(A19,"_south"))))</f>
        <v>hospital_k_south</v>
      </c>
      <c r="Y19" s="1" t="s">
        <v>83</v>
      </c>
    </row>
    <row r="20" customFormat="false" ht="12.8" hidden="false" customHeight="false" outlineLevel="0" collapsed="false">
      <c r="A20" s="1" t="s">
        <v>87</v>
      </c>
      <c r="B20" s="1" t="s">
        <v>87</v>
      </c>
      <c r="C20" s="1" t="n">
        <v>11</v>
      </c>
      <c r="D20" s="1" t="s">
        <v>27</v>
      </c>
      <c r="E20" s="1" t="s">
        <v>81</v>
      </c>
      <c r="F20" s="1" t="s">
        <v>88</v>
      </c>
      <c r="G20" s="1" t="n">
        <v>50</v>
      </c>
      <c r="H20" s="1" t="n">
        <v>3</v>
      </c>
      <c r="I20" s="1" t="n">
        <v>1980</v>
      </c>
      <c r="J20" s="3" t="s">
        <v>39</v>
      </c>
      <c r="K20" s="1" t="n">
        <v>10</v>
      </c>
      <c r="L20" s="3" t="s">
        <v>45</v>
      </c>
      <c r="M20" s="2" t="str">
        <f aca="false">VLOOKUP(L20,dropdowns!E:F,2,0)</f>
        <v>ALL_TOWNZONES &amp; ~bitmask(TOWNZONE_EDGE)</v>
      </c>
      <c r="N20" s="1" t="n">
        <v>29</v>
      </c>
      <c r="O20" s="1" t="n">
        <v>3</v>
      </c>
      <c r="P20" s="2" t="s">
        <v>73</v>
      </c>
      <c r="Q20" s="1" t="n">
        <v>20</v>
      </c>
      <c r="R20" s="1" t="n">
        <v>5</v>
      </c>
      <c r="S20" s="2" t="s">
        <v>89</v>
      </c>
      <c r="T20" s="1" t="str">
        <f aca="false">IF(NOT(D20="1X1"),"none",IF(E20="skyscraper",CONCATENATE(A20,"_c"),IF(E20="landmark",CONCATENATE(A20,"_k"),IF(E20="house",CONCATENATE(A20,"_h"),A20))))</f>
        <v>pachinko_k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87</v>
      </c>
    </row>
    <row r="21" customFormat="false" ht="12.8" hidden="false" customHeight="false" outlineLevel="0" collapsed="false">
      <c r="A21" s="1" t="s">
        <v>90</v>
      </c>
      <c r="B21" s="1" t="s">
        <v>90</v>
      </c>
      <c r="C21" s="1" t="n">
        <v>105</v>
      </c>
      <c r="D21" s="1" t="s">
        <v>66</v>
      </c>
      <c r="E21" s="1" t="s">
        <v>81</v>
      </c>
      <c r="F21" s="1" t="s">
        <v>91</v>
      </c>
      <c r="G21" s="1" t="n">
        <v>80</v>
      </c>
      <c r="H21" s="1" t="n">
        <v>3</v>
      </c>
      <c r="I21" s="1" t="n">
        <v>1970</v>
      </c>
      <c r="J21" s="3" t="s">
        <v>39</v>
      </c>
      <c r="K21" s="1" t="n">
        <v>20</v>
      </c>
      <c r="L21" s="3" t="s">
        <v>77</v>
      </c>
      <c r="M21" s="2" t="str">
        <f aca="false">VLOOKUP(L21,dropdowns!E:F,2,0)</f>
        <v>bitmask(TOWNZONE_OUTER_SUBURB , TOWNZONE_OUTSKIRT, TOWNZONE_EDGE )</v>
      </c>
      <c r="N21" s="1" t="n">
        <v>7</v>
      </c>
      <c r="O21" s="1" t="n">
        <v>3</v>
      </c>
      <c r="P21" s="2" t="s">
        <v>73</v>
      </c>
      <c r="Q21" s="1" t="n">
        <v>10</v>
      </c>
      <c r="R21" s="1" t="n">
        <v>2</v>
      </c>
      <c r="S21" s="2" t="s">
        <v>62</v>
      </c>
      <c r="T21" s="1" t="str">
        <f aca="false">IF(NOT(D21="1X1"),"none",IF(E21="skyscraper",CONCATENATE(A21,"_c"),IF(E21="landmark",CONCATENATE(A21,"_k"),IF(E21="house",CONCATENATE(A21,"_h"),A21))))</f>
        <v>none</v>
      </c>
      <c r="U21" s="1" t="str">
        <f aca="false">IF(D21="1X1","none",IF(E21="skyscraper",CONCATENATE(A21,"_c_north"),IF(E21="landmark",CONCATENATE(A21,"_k_north"),IF(E21="house",CONCATENATE(A21,"_h_north"),CONCATENATE(A21,"_north")))))</f>
        <v>police_station_k_north</v>
      </c>
      <c r="V21" s="1" t="str">
        <f aca="false">IF(OR(D21="1X1",D21="2X1"),"none",IF(E21="skyscraper",CONCATENATE(A21,"_c_east"),IF(E21="landmark",CONCATENATE(A21,"_k_east"),CONCATENATE(A21,"_east"))))</f>
        <v>police_station_k_east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90</v>
      </c>
    </row>
    <row r="22" customFormat="false" ht="12.8" hidden="false" customHeight="false" outlineLevel="0" collapsed="false">
      <c r="A22" s="1" t="s">
        <v>92</v>
      </c>
      <c r="B22" s="1" t="s">
        <v>92</v>
      </c>
      <c r="C22" s="1" t="n">
        <v>216</v>
      </c>
      <c r="D22" s="1" t="s">
        <v>69</v>
      </c>
      <c r="E22" s="1" t="s">
        <v>81</v>
      </c>
      <c r="F22" s="1" t="s">
        <v>93</v>
      </c>
      <c r="G22" s="1" t="n">
        <v>100</v>
      </c>
      <c r="H22" s="0" t="n">
        <v>3</v>
      </c>
      <c r="I22" s="1" t="n">
        <v>1700</v>
      </c>
      <c r="J22" s="3" t="s">
        <v>39</v>
      </c>
      <c r="K22" s="1" t="n">
        <v>20</v>
      </c>
      <c r="L22" s="3" t="s">
        <v>85</v>
      </c>
      <c r="M22" s="2" t="str">
        <f aca="false">VLOOKUP(L22,dropdowns!E:F,2,0)</f>
        <v>bitmask(TOWNZONE_INNER_SUBURB, TOWNZONE_OUTER_SUBURB )</v>
      </c>
      <c r="N22" s="0" t="n">
        <v>20</v>
      </c>
      <c r="O22" s="0" t="n">
        <v>3</v>
      </c>
      <c r="P22" s="2" t="s">
        <v>59</v>
      </c>
      <c r="Q22" s="1" t="n">
        <v>10</v>
      </c>
      <c r="R22" s="1" t="n">
        <v>2</v>
      </c>
      <c r="S22" s="2" t="s">
        <v>89</v>
      </c>
      <c r="T22" s="1" t="str">
        <f aca="false">IF(NOT(D22="1X1"),"none",IF(E22="skyscraper",CONCATENATE(A22,"_c"),IF(E22="landmark",CONCATENATE(A22,"_k"),IF(E22="house",CONCATENATE(A22,"_h"),A22))))</f>
        <v>none</v>
      </c>
      <c r="U22" s="1" t="str">
        <f aca="false">IF(D22="1X1","none",IF(E22="skyscraper",CONCATENATE(A22,"_c_north"),IF(E22="landmark",CONCATENATE(A22,"_k_north"),IF(E22="house",CONCATENATE(A22,"_h_north"),CONCATENATE(A22,"_north")))))</f>
        <v>shiro_k_north</v>
      </c>
      <c r="V22" s="1" t="str">
        <f aca="false">IF(OR(D22="1X1",D22="2X1"),"none",IF(E22="skyscraper",CONCATENATE(A22,"_c_east"),IF(E22="landmark",CONCATENATE(A22,"_k_east"),CONCATENATE(A22,"_east"))))</f>
        <v>shiro_k_east</v>
      </c>
      <c r="W22" s="1" t="str">
        <f aca="false">IF(OR(D22="1X1",D22="1X2"),"none",IF(E22="skyscraper",CONCATENATE(A22,"_c_west"),IF(E22="landmark",CONCATENATE(A22,"_k_west"),CONCATENATE(A22,"_west"))))</f>
        <v>shiro_k_west</v>
      </c>
      <c r="X22" s="1" t="str">
        <f aca="false">IF(NOT(D22="2X2"),"none",IF(E22="skyscraper",CONCATENATE(A22,"_c_south"),IF(E22="landmark",CONCATENATE(A22,"_k_south"),CONCATENATE(A22,"_south"))))</f>
        <v>shiro_k_south</v>
      </c>
      <c r="Y22" s="1" t="s">
        <v>92</v>
      </c>
    </row>
    <row r="23" customFormat="false" ht="12.8" hidden="false" customHeight="false" outlineLevel="0" collapsed="false">
      <c r="A23" s="1" t="s">
        <v>94</v>
      </c>
      <c r="B23" s="1" t="s">
        <v>94</v>
      </c>
      <c r="C23" s="1" t="n">
        <v>114</v>
      </c>
      <c r="D23" s="1" t="s">
        <v>27</v>
      </c>
      <c r="E23" s="1" t="s">
        <v>81</v>
      </c>
      <c r="F23" s="1" t="s">
        <v>95</v>
      </c>
      <c r="G23" s="1" t="n">
        <v>5</v>
      </c>
      <c r="H23" s="0" t="n">
        <v>1</v>
      </c>
      <c r="I23" s="1" t="n">
        <v>0</v>
      </c>
      <c r="J23" s="3" t="s">
        <v>39</v>
      </c>
      <c r="K23" s="1" t="n">
        <v>20</v>
      </c>
      <c r="L23" s="3" t="s">
        <v>96</v>
      </c>
      <c r="M23" s="2" t="str">
        <f aca="false">VLOOKUP(L23,dropdowns!E:F,2,0)</f>
        <v>ALL_TOWNZONES</v>
      </c>
      <c r="N23" s="0" t="n">
        <v>6</v>
      </c>
      <c r="O23" s="0" t="n">
        <v>3</v>
      </c>
      <c r="P23" s="2" t="s">
        <v>59</v>
      </c>
      <c r="Q23" s="1" t="n">
        <v>1</v>
      </c>
      <c r="R23" s="1" t="n">
        <v>1</v>
      </c>
      <c r="S23" s="2" t="s">
        <v>97</v>
      </c>
      <c r="T23" s="1" t="str">
        <f aca="false">IF(NOT(D23="1X1"),"none",IF(E23="skyscraper",CONCATENATE(A23,"_c"),IF(E23="landmark",CONCATENATE(A23,"_k"),IF(E23="house",CONCATENATE(A23,"_h"),A23))))</f>
        <v>shrine_k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94</v>
      </c>
    </row>
    <row r="24" customFormat="false" ht="12.8" hidden="false" customHeight="false" outlineLevel="0" collapsed="false">
      <c r="A24" s="1" t="s">
        <v>98</v>
      </c>
      <c r="B24" s="1" t="s">
        <v>98</v>
      </c>
      <c r="C24" s="1" t="n">
        <v>113</v>
      </c>
      <c r="D24" s="1" t="s">
        <v>27</v>
      </c>
      <c r="E24" s="1" t="s">
        <v>81</v>
      </c>
      <c r="F24" s="1" t="s">
        <v>99</v>
      </c>
      <c r="G24" s="1" t="n">
        <v>5</v>
      </c>
      <c r="H24" s="0" t="n">
        <v>5</v>
      </c>
      <c r="I24" s="1" t="n">
        <v>0</v>
      </c>
      <c r="J24" s="3" t="s">
        <v>39</v>
      </c>
      <c r="K24" s="1" t="n">
        <v>20</v>
      </c>
      <c r="L24" s="3" t="s">
        <v>96</v>
      </c>
      <c r="M24" s="2" t="str">
        <f aca="false">VLOOKUP(L24,dropdowns!E:F,2,0)</f>
        <v>ALL_TOWNZONES</v>
      </c>
      <c r="N24" s="0" t="n">
        <v>6</v>
      </c>
      <c r="O24" s="0" t="n">
        <v>3</v>
      </c>
      <c r="P24" s="2" t="s">
        <v>59</v>
      </c>
      <c r="Q24" s="1" t="n">
        <v>1</v>
      </c>
      <c r="R24" s="1" t="n">
        <v>1</v>
      </c>
      <c r="S24" s="2" t="s">
        <v>97</v>
      </c>
      <c r="T24" s="1" t="str">
        <f aca="false">IF(NOT(D24="1X1"),"none",IF(E24="skyscraper",CONCATENATE(A24,"_c"),IF(E24="landmark",CONCATENATE(A24,"_k"),IF(E24="house",CONCATENATE(A24,"_h"),A24))))</f>
        <v>shrine_prohibition_k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98</v>
      </c>
    </row>
    <row r="25" customFormat="false" ht="12.8" hidden="false" customHeight="false" outlineLevel="0" collapsed="false">
      <c r="A25" s="1" t="s">
        <v>100</v>
      </c>
      <c r="B25" s="1" t="s">
        <v>100</v>
      </c>
      <c r="C25" s="1" t="n">
        <v>204</v>
      </c>
      <c r="D25" s="1" t="s">
        <v>69</v>
      </c>
      <c r="E25" s="1" t="s">
        <v>81</v>
      </c>
      <c r="F25" s="1" t="s">
        <v>101</v>
      </c>
      <c r="G25" s="1" t="n">
        <v>150</v>
      </c>
      <c r="H25" s="1" t="n">
        <v>3</v>
      </c>
      <c r="I25" s="1" t="n">
        <v>1970</v>
      </c>
      <c r="J25" s="3" t="s">
        <v>39</v>
      </c>
      <c r="K25" s="1" t="n">
        <v>20</v>
      </c>
      <c r="L25" s="3" t="s">
        <v>85</v>
      </c>
      <c r="M25" s="2" t="str">
        <f aca="false">VLOOKUP(L25,dropdowns!E:F,2,0)</f>
        <v>bitmask(TOWNZONE_INNER_SUBURB, TOWNZONE_OUTER_SUBURB )</v>
      </c>
      <c r="N25" s="1" t="n">
        <v>20</v>
      </c>
      <c r="O25" s="1" t="n">
        <v>3</v>
      </c>
      <c r="P25" s="2" t="s">
        <v>73</v>
      </c>
      <c r="Q25" s="1" t="n">
        <v>10</v>
      </c>
      <c r="R25" s="1" t="n">
        <v>4</v>
      </c>
      <c r="S25" s="2" t="s">
        <v>102</v>
      </c>
      <c r="T25" s="1" t="str">
        <f aca="false">IF(NOT(D25="1X1"),"none",IF(E25="skyscraper",CONCATENATE(A25,"_c"),IF(E25="landmark",CONCATENATE(A25,"_k"),IF(E25="house",CONCATENATE(A25,"_h"),A25))))</f>
        <v>none</v>
      </c>
      <c r="U25" s="1" t="str">
        <f aca="false">IF(D25="1X1","none",IF(E25="skyscraper",CONCATENATE(A25,"_c_north"),IF(E25="landmark",CONCATENATE(A25,"_k_north"),IF(E25="house",CONCATENATE(A25,"_h_north"),CONCATENATE(A25,"_north")))))</f>
        <v>stadium_k_north</v>
      </c>
      <c r="V25" s="1" t="str">
        <f aca="false">IF(OR(D25="1X1",D25="2X1"),"none",IF(E25="skyscraper",CONCATENATE(A25,"_c_east"),IF(E25="landmark",CONCATENATE(A25,"_k_east"),CONCATENATE(A25,"_east"))))</f>
        <v>stadium_k_east</v>
      </c>
      <c r="W25" s="1" t="str">
        <f aca="false">IF(OR(D25="1X1",D25="1X2"),"none",IF(E25="skyscraper",CONCATENATE(A25,"_c_west"),IF(E25="landmark",CONCATENATE(A25,"_k_west"),CONCATENATE(A25,"_west"))))</f>
        <v>stadium_k_west</v>
      </c>
      <c r="X25" s="1" t="str">
        <f aca="false">IF(NOT(D25="2X2"),"none",IF(E25="skyscraper",CONCATENATE(A25,"_c_south"),IF(E25="landmark",CONCATENATE(A25,"_k_south"),CONCATENATE(A25,"_south"))))</f>
        <v>stadium_k_south</v>
      </c>
      <c r="Y25" s="1" t="s">
        <v>83</v>
      </c>
    </row>
    <row r="26" customFormat="false" ht="12.8" hidden="false" customHeight="false" outlineLevel="0" collapsed="false">
      <c r="A26" s="1" t="s">
        <v>103</v>
      </c>
      <c r="B26" s="1" t="s">
        <v>103</v>
      </c>
      <c r="C26" s="1" t="n">
        <v>208</v>
      </c>
      <c r="D26" s="1" t="s">
        <v>69</v>
      </c>
      <c r="E26" s="1" t="s">
        <v>81</v>
      </c>
      <c r="F26" s="1" t="s">
        <v>104</v>
      </c>
      <c r="G26" s="1" t="n">
        <v>100</v>
      </c>
      <c r="H26" s="1" t="n">
        <v>3</v>
      </c>
      <c r="I26" s="1" t="n">
        <v>1700</v>
      </c>
      <c r="J26" s="3" t="s">
        <v>39</v>
      </c>
      <c r="K26" s="1" t="n">
        <v>20</v>
      </c>
      <c r="L26" s="3" t="s">
        <v>96</v>
      </c>
      <c r="M26" s="2" t="str">
        <f aca="false">VLOOKUP(L26,dropdowns!E:F,2,0)</f>
        <v>ALL_TOWNZONES</v>
      </c>
      <c r="N26" s="1" t="n">
        <v>20</v>
      </c>
      <c r="O26" s="1" t="n">
        <v>3</v>
      </c>
      <c r="P26" s="2" t="s">
        <v>59</v>
      </c>
      <c r="Q26" s="1" t="n">
        <v>10</v>
      </c>
      <c r="R26" s="1" t="n">
        <v>2</v>
      </c>
      <c r="S26" s="2" t="s">
        <v>89</v>
      </c>
      <c r="T26" s="1" t="str">
        <f aca="false">IF(NOT(D26="1X1"),"none",IF(E26="skyscraper",CONCATENATE(A26,"_c"),IF(E26="landmark",CONCATENATE(A26,"_k"),IF(E26="house",CONCATENATE(A26,"_h"),A26))))</f>
        <v>none</v>
      </c>
      <c r="U26" s="1" t="str">
        <f aca="false">IF(D26="1X1","none",IF(E26="skyscraper",CONCATENATE(A26,"_c_north"),IF(E26="landmark",CONCATENATE(A26,"_k_north"),IF(E26="house",CONCATENATE(A26,"_h_north"),CONCATENATE(A26,"_north")))))</f>
        <v>temple_k_north</v>
      </c>
      <c r="V26" s="1" t="str">
        <f aca="false">IF(OR(D26="1X1",D26="2X1"),"none",IF(E26="skyscraper",CONCATENATE(A26,"_c_east"),IF(E26="landmark",CONCATENATE(A26,"_k_east"),CONCATENATE(A26,"_east"))))</f>
        <v>temple_k_east</v>
      </c>
      <c r="W26" s="1" t="str">
        <f aca="false">IF(OR(D26="1X1",D26="1X2"),"none",IF(E26="skyscraper",CONCATENATE(A26,"_c_west"),IF(E26="landmark",CONCATENATE(A26,"_k_west"),CONCATENATE(A26,"_west"))))</f>
        <v>temple_k_west</v>
      </c>
      <c r="X26" s="1" t="str">
        <f aca="false">IF(NOT(D26="2X2"),"none",IF(E26="skyscraper",CONCATENATE(A26,"_c_south"),IF(E26="landmark",CONCATENATE(A26,"_k_south"),CONCATENATE(A26,"_south"))))</f>
        <v>temple_k_south</v>
      </c>
      <c r="Y26" s="1" t="s">
        <v>103</v>
      </c>
    </row>
    <row r="27" customFormat="false" ht="12.8" hidden="false" customHeight="false" outlineLevel="0" collapsed="false">
      <c r="A27" s="0"/>
      <c r="D27" s="1"/>
      <c r="I27" s="1"/>
      <c r="J27" s="3"/>
      <c r="L27" s="3"/>
      <c r="M27" s="2"/>
      <c r="P27" s="2"/>
      <c r="S27" s="2"/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27" type="list">
      <formula1>dropdowns!$E:$E</formula1>
      <formula2>0</formula2>
    </dataValidation>
    <dataValidation allowBlank="false" errorStyle="stop" operator="equal" showDropDown="false" showErrorMessage="true" showInputMessage="false" sqref="P2:P27" type="list">
      <formula1>dropdowns!$G:$G</formula1>
      <formula2>0</formula2>
    </dataValidation>
    <dataValidation allowBlank="false" errorStyle="stop" operator="equal" showDropDown="false" showErrorMessage="true" showInputMessage="false" sqref="S2:S27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105</v>
      </c>
      <c r="B1" s="1" t="s">
        <v>106</v>
      </c>
    </row>
    <row r="2" customFormat="false" ht="12.8" hidden="false" customHeight="false" outlineLevel="0" collapsed="false">
      <c r="A2" s="1" t="s">
        <v>107</v>
      </c>
      <c r="B2" s="1" t="n">
        <v>0</v>
      </c>
    </row>
    <row r="3" customFormat="false" ht="12.8" hidden="false" customHeight="false" outlineLevel="0" collapsed="false">
      <c r="A3" s="1" t="s">
        <v>108</v>
      </c>
      <c r="B3" s="1" t="n">
        <v>1</v>
      </c>
    </row>
    <row r="4" customFormat="false" ht="12.8" hidden="false" customHeight="false" outlineLevel="0" collapsed="false">
      <c r="A4" s="1" t="s">
        <v>109</v>
      </c>
      <c r="B4" s="1" t="n">
        <v>2</v>
      </c>
    </row>
    <row r="5" customFormat="false" ht="12.8" hidden="false" customHeight="false" outlineLevel="0" collapsed="false">
      <c r="A5" s="1" t="s">
        <v>110</v>
      </c>
      <c r="B5" s="1" t="n">
        <v>3</v>
      </c>
    </row>
    <row r="6" customFormat="false" ht="12.8" hidden="false" customHeight="false" outlineLevel="0" collapsed="false">
      <c r="A6" s="1" t="s">
        <v>111</v>
      </c>
      <c r="B6" s="1" t="n">
        <v>4</v>
      </c>
    </row>
    <row r="7" customFormat="false" ht="12.8" hidden="false" customHeight="false" outlineLevel="0" collapsed="false">
      <c r="A7" s="1" t="s">
        <v>112</v>
      </c>
      <c r="B7" s="1" t="n">
        <v>5</v>
      </c>
    </row>
    <row r="8" customFormat="false" ht="12.8" hidden="false" customHeight="false" outlineLevel="0" collapsed="false">
      <c r="A8" s="1" t="s">
        <v>113</v>
      </c>
      <c r="B8" s="1" t="n">
        <v>6</v>
      </c>
    </row>
    <row r="9" customFormat="false" ht="12.8" hidden="false" customHeight="false" outlineLevel="0" collapsed="false">
      <c r="A9" s="1" t="s">
        <v>114</v>
      </c>
      <c r="B9" s="1" t="n">
        <v>7</v>
      </c>
    </row>
    <row r="10" customFormat="false" ht="12.8" hidden="false" customHeight="false" outlineLevel="0" collapsed="false">
      <c r="A10" s="1" t="s">
        <v>115</v>
      </c>
      <c r="B10" s="1" t="n">
        <v>8</v>
      </c>
    </row>
    <row r="11" customFormat="false" ht="12.8" hidden="false" customHeight="false" outlineLevel="0" collapsed="false">
      <c r="A11" s="1" t="s">
        <v>116</v>
      </c>
      <c r="B11" s="1" t="n">
        <v>9</v>
      </c>
    </row>
    <row r="12" customFormat="false" ht="12.8" hidden="false" customHeight="false" outlineLevel="0" collapsed="false">
      <c r="A12" s="1" t="s">
        <v>117</v>
      </c>
      <c r="B12" s="1" t="n">
        <v>10</v>
      </c>
    </row>
    <row r="13" customFormat="false" ht="12.8" hidden="false" customHeight="false" outlineLevel="0" collapsed="false">
      <c r="A13" s="1" t="s">
        <v>118</v>
      </c>
      <c r="B13" s="1" t="n">
        <v>11</v>
      </c>
    </row>
    <row r="14" customFormat="false" ht="12.8" hidden="false" customHeight="false" outlineLevel="0" collapsed="false">
      <c r="A14" s="1" t="s">
        <v>119</v>
      </c>
      <c r="B14" s="1" t="n">
        <v>12</v>
      </c>
    </row>
    <row r="15" customFormat="false" ht="12.8" hidden="false" customHeight="false" outlineLevel="0" collapsed="false">
      <c r="A15" s="1" t="s">
        <v>120</v>
      </c>
      <c r="B15" s="1" t="n">
        <v>13</v>
      </c>
    </row>
    <row r="16" customFormat="false" ht="12.8" hidden="false" customHeight="false" outlineLevel="0" collapsed="false">
      <c r="A16" s="1" t="s">
        <v>121</v>
      </c>
      <c r="B16" s="1" t="n">
        <v>14</v>
      </c>
    </row>
    <row r="17" customFormat="false" ht="12.8" hidden="false" customHeight="false" outlineLevel="0" collapsed="false">
      <c r="A17" s="1" t="s">
        <v>122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8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123</v>
      </c>
      <c r="B1" s="1" t="s">
        <v>124</v>
      </c>
      <c r="C1" s="1" t="s">
        <v>125</v>
      </c>
      <c r="D1" s="1" t="s">
        <v>126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ID not in use</v>
      </c>
      <c r="C40" s="1" t="str">
        <f aca="false">IFERROR(VLOOKUP(A40,items!C:D,2,0),"ID not in use")</f>
        <v>ID not in use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ID not in use</v>
      </c>
      <c r="C82" s="1" t="str">
        <f aca="false">IFERROR(VLOOKUP(A82,items!C:D,2,0),"ID not in use")</f>
        <v>ID not in use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ID not in use</v>
      </c>
      <c r="C85" s="1" t="str">
        <f aca="false">IFERROR(VLOOKUP(A85,items!C:D,2,0),"ID not in use")</f>
        <v>ID not in use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134</v>
      </c>
      <c r="E2" s="1" t="s">
        <v>96</v>
      </c>
      <c r="F2" s="3" t="s">
        <v>135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136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97</v>
      </c>
      <c r="E4" s="1" t="s">
        <v>30</v>
      </c>
      <c r="F4" s="2" t="s">
        <v>137</v>
      </c>
      <c r="G4" s="1" t="s">
        <v>73</v>
      </c>
    </row>
    <row r="5" customFormat="false" ht="12.8" hidden="false" customHeight="false" outlineLevel="0" collapsed="false">
      <c r="D5" s="1" t="s">
        <v>86</v>
      </c>
      <c r="E5" s="1" t="s">
        <v>35</v>
      </c>
      <c r="F5" s="2" t="s">
        <v>138</v>
      </c>
    </row>
    <row r="6" customFormat="false" ht="12.8" hidden="false" customHeight="false" outlineLevel="0" collapsed="false">
      <c r="D6" s="1" t="s">
        <v>102</v>
      </c>
      <c r="E6" s="1" t="s">
        <v>58</v>
      </c>
      <c r="F6" s="2" t="s">
        <v>139</v>
      </c>
    </row>
    <row r="7" customFormat="false" ht="12.8" hidden="false" customHeight="false" outlineLevel="0" collapsed="false">
      <c r="D7" s="1" t="s">
        <v>89</v>
      </c>
      <c r="E7" s="1" t="s">
        <v>85</v>
      </c>
      <c r="F7" s="2" t="s">
        <v>140</v>
      </c>
    </row>
    <row r="8" customFormat="false" ht="12.8" hidden="false" customHeight="false" outlineLevel="0" collapsed="false">
      <c r="D8" s="1" t="s">
        <v>62</v>
      </c>
      <c r="E8" s="1" t="s">
        <v>77</v>
      </c>
      <c r="F8" s="2" t="s">
        <v>141</v>
      </c>
    </row>
    <row r="9" customFormat="false" ht="12.8" hidden="false" customHeight="false" outlineLevel="0" collapsed="false">
      <c r="D9" s="1" t="s">
        <v>74</v>
      </c>
      <c r="E9" s="1" t="s">
        <v>142</v>
      </c>
      <c r="F9" s="2" t="s">
        <v>143</v>
      </c>
    </row>
    <row r="10" customFormat="false" ht="12.8" hidden="false" customHeight="false" outlineLevel="0" collapsed="false">
      <c r="E10" s="1" t="s">
        <v>72</v>
      </c>
      <c r="F10" s="2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145</v>
      </c>
      <c r="B1" s="1" t="s">
        <v>146</v>
      </c>
      <c r="C1" s="1" t="s">
        <v>147</v>
      </c>
    </row>
    <row r="2" customFormat="false" ht="12.8" hidden="false" customHeight="false" outlineLevel="0" collapsed="false">
      <c r="A2" s="1" t="s">
        <v>148</v>
      </c>
      <c r="B2" s="1" t="s">
        <v>149</v>
      </c>
      <c r="C2" s="1" t="s">
        <v>150</v>
      </c>
    </row>
    <row r="3" customFormat="false" ht="12.8" hidden="false" customHeight="false" outlineLevel="0" collapsed="false">
      <c r="A3" s="1" t="s">
        <v>151</v>
      </c>
      <c r="B3" s="1" t="s">
        <v>149</v>
      </c>
      <c r="C3" s="1" t="s">
        <v>152</v>
      </c>
    </row>
    <row r="4" customFormat="false" ht="12.8" hidden="false" customHeight="false" outlineLevel="0" collapsed="false">
      <c r="A4" s="1" t="s">
        <v>153</v>
      </c>
      <c r="C4" s="1" t="s">
        <v>56</v>
      </c>
    </row>
    <row r="8" customFormat="false" ht="12.8" hidden="false" customHeight="false" outlineLevel="0" collapsed="false">
      <c r="A8" s="1" t="s">
        <v>154</v>
      </c>
      <c r="B8" s="1" t="s">
        <v>149</v>
      </c>
      <c r="C8" s="1" t="s">
        <v>155</v>
      </c>
    </row>
    <row r="9" customFormat="false" ht="12.8" hidden="false" customHeight="false" outlineLevel="0" collapsed="false">
      <c r="A9" s="1" t="s">
        <v>154</v>
      </c>
      <c r="B9" s="1" t="s">
        <v>156</v>
      </c>
      <c r="C9" s="1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9257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2023-05-30T06:45:47Z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