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items" sheetId="1" state="visible" r:id="rId2"/>
    <sheet name="colour_dict" sheetId="2" state="visible" r:id="rId3"/>
    <sheet name="ID checks" sheetId="3" state="visible" r:id="rId4"/>
    <sheet name="dropdowns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<sst xmlns="http://schemas.openxmlformats.org/spreadsheetml/2006/main" count="193" uniqueCount="103">
  <si>
    <t xml:space="preserve">name</t>
  </si>
  <si>
    <t xml:space="preserve">folder</t>
  </si>
  <si>
    <t xml:space="preserve">id</t>
  </si>
  <si>
    <t xml:space="preserve">tile_size</t>
  </si>
  <si>
    <t xml:space="preserve">height</t>
  </si>
  <si>
    <t xml:space="preserve">stringname</t>
  </si>
  <si>
    <t xml:space="preserve">population</t>
  </si>
  <si>
    <t xml:space="preserve">probability</t>
  </si>
  <si>
    <t xml:space="preserve">yearstart</t>
  </si>
  <si>
    <t xml:space="preserve">yearend</t>
  </si>
  <si>
    <t xml:space="preserve">minimum_lifetime</t>
  </si>
  <si>
    <t xml:space="preserve">townzone_number</t>
  </si>
  <si>
    <t xml:space="preserve">townzones</t>
  </si>
  <si>
    <t xml:space="preserve">substitute</t>
  </si>
  <si>
    <t xml:space="preserve">building_class</t>
  </si>
  <si>
    <t xml:space="preserve">building_flags</t>
  </si>
  <si>
    <t xml:space="preserve">cargo_pass</t>
  </si>
  <si>
    <t xml:space="preserve">cargo_mail</t>
  </si>
  <si>
    <t xml:space="preserve">accepted_cargoes</t>
  </si>
  <si>
    <t xml:space="preserve">graphics_default</t>
  </si>
  <si>
    <t xml:space="preserve">graphics_north</t>
  </si>
  <si>
    <t xml:space="preserve">graphics_east</t>
  </si>
  <si>
    <t xml:space="preserve">graphics_west</t>
  </si>
  <si>
    <t xml:space="preserve">graphics_south</t>
  </si>
  <si>
    <t xml:space="preserve">con_check_override</t>
  </si>
  <si>
    <t xml:space="preserve">fukuda_m</t>
  </si>
  <si>
    <t xml:space="preserve">fukuda</t>
  </si>
  <si>
    <t xml:space="preserve">1X1</t>
  </si>
  <si>
    <t xml:space="preserve">medium</t>
  </si>
  <si>
    <t xml:space="preserve">NAME_APARTMENTS_FUKUDA</t>
  </si>
  <si>
    <t xml:space="preserve">4,3,2,1</t>
  </si>
  <si>
    <t xml:space="preserve">none</t>
  </si>
  <si>
    <t xml:space="preserve">[PASS, 4],[MAIL, 2]</t>
  </si>
  <si>
    <t xml:space="preserve">fukuda_l</t>
  </si>
  <si>
    <t xml:space="preserve">large</t>
  </si>
  <si>
    <t xml:space="preserve">4,3</t>
  </si>
  <si>
    <t xml:space="preserve">harada_m</t>
  </si>
  <si>
    <t xml:space="preserve">harada</t>
  </si>
  <si>
    <t xml:space="preserve">NAME_APARTMENTS_HARADA</t>
  </si>
  <si>
    <t xml:space="preserve">0xFFFF</t>
  </si>
  <si>
    <t xml:space="preserve">harada_l</t>
  </si>
  <si>
    <t xml:space="preserve">hayashi_s</t>
  </si>
  <si>
    <t xml:space="preserve">hayashi</t>
  </si>
  <si>
    <t xml:space="preserve">small</t>
  </si>
  <si>
    <t xml:space="preserve">NAME_APARTMENTS_HAYASHI</t>
  </si>
  <si>
    <t xml:space="preserve">all</t>
  </si>
  <si>
    <t xml:space="preserve">hayashi_m</t>
  </si>
  <si>
    <t xml:space="preserve">hirano_s</t>
  </si>
  <si>
    <t xml:space="preserve">hirano</t>
  </si>
  <si>
    <t xml:space="preserve">NAME_APARTMENTS_HIRANO</t>
  </si>
  <si>
    <t xml:space="preserve">hirano_m</t>
  </si>
  <si>
    <t xml:space="preserve">hirata_s</t>
  </si>
  <si>
    <t xml:space="preserve">hirata</t>
  </si>
  <si>
    <t xml:space="preserve">NAME_APARTMENTS_HIRATA</t>
  </si>
  <si>
    <t xml:space="preserve">hirata_m</t>
  </si>
  <si>
    <t xml:space="preserve">bank_building</t>
  </si>
  <si>
    <t xml:space="preserve">skyscraper</t>
  </si>
  <si>
    <t xml:space="preserve">NAME_BANK_BUILDING</t>
  </si>
  <si>
    <t xml:space="preserve">4 only</t>
  </si>
  <si>
    <t xml:space="preserve">bitmask(HOUSE_FLAG_NOT_SLOPED,HOUSE_FLAG_PROTECTED)</t>
  </si>
  <si>
    <t xml:space="preserve">hospital</t>
  </si>
  <si>
    <t xml:space="preserve">2X2</t>
  </si>
  <si>
    <t xml:space="preserve">landmark</t>
  </si>
  <si>
    <t xml:space="preserve">NAME_HOSPITAL</t>
  </si>
  <si>
    <t xml:space="preserve">3,2</t>
  </si>
  <si>
    <t xml:space="preserve">bitmask(HOUSE_FLAG_NOT_SLOPED)</t>
  </si>
  <si>
    <t xml:space="preserve">[PASS, 8], [MAIL, 4], [GOOD, 4], [RFPR, 8]</t>
  </si>
  <si>
    <t xml:space="preserve">colour</t>
  </si>
  <si>
    <t xml:space="preserve">remap</t>
  </si>
  <si>
    <t xml:space="preserve">white</t>
  </si>
  <si>
    <t xml:space="preserve">grey</t>
  </si>
  <si>
    <t xml:space="preserve">brown1</t>
  </si>
  <si>
    <t xml:space="preserve">brown2</t>
  </si>
  <si>
    <t xml:space="preserve">mauve</t>
  </si>
  <si>
    <t xml:space="preserve">dark_green</t>
  </si>
  <si>
    <t xml:space="preserve">peach</t>
  </si>
  <si>
    <t xml:space="preserve">pink</t>
  </si>
  <si>
    <t xml:space="preserve">light_blue</t>
  </si>
  <si>
    <t xml:space="preserve">dark_blue</t>
  </si>
  <si>
    <t xml:space="preserve">light_green</t>
  </si>
  <si>
    <t xml:space="preserve">black</t>
  </si>
  <si>
    <t xml:space="preserve">gold</t>
  </si>
  <si>
    <t xml:space="preserve">red_brown</t>
  </si>
  <si>
    <t xml:space="preserve">red</t>
  </si>
  <si>
    <t xml:space="preserve">midgrey</t>
  </si>
  <si>
    <t xml:space="preserve">ID</t>
  </si>
  <si>
    <t xml:space="preserve">Status</t>
  </si>
  <si>
    <t xml:space="preserve">House size</t>
  </si>
  <si>
    <t xml:space="preserve">Multiple Ids</t>
  </si>
  <si>
    <t xml:space="preserve">&lt;height&gt;</t>
  </si>
  <si>
    <t xml:space="preserve">cargo pass</t>
  </si>
  <si>
    <t xml:space="preserve">cargo mail</t>
  </si>
  <si>
    <t xml:space="preserve">accepted cargoes</t>
  </si>
  <si>
    <t xml:space="preserve">&lt;townzone_number&gt;</t>
  </si>
  <si>
    <t xml:space="preserve">&lt;townzones&gt;</t>
  </si>
  <si>
    <t xml:space="preserve">&lt;building_flags&gt;</t>
  </si>
  <si>
    <t xml:space="preserve">ALL_TOWNZONES</t>
  </si>
  <si>
    <t xml:space="preserve">ALL_TOWNZONES &amp; ~bitmask(TOWNZONE_EDGE)</t>
  </si>
  <si>
    <t xml:space="preserve">4,3,2</t>
  </si>
  <si>
    <t xml:space="preserve">bitmask(TOWNZONE_CENTRE, TOWNZONE_INNER_SUBURB, TOWNZONE_OUTER_SUBURB )</t>
  </si>
  <si>
    <t xml:space="preserve">bitmask(TOWNZONE_CENTRE, TOWNZONE_INNER_SUBURB )</t>
  </si>
  <si>
    <t xml:space="preserve">bitmask(TOWNZONE_CENTRE)</t>
  </si>
  <si>
    <t xml:space="preserve">bitmask(TOWNZONE_INNER_SUBURB, TOWNZONE_OUTER_SUBURB 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</si>
</sst>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3"/>
  <sheetViews>
    <sheetView showFormulas="false" showGridLines="true" showRowColHeaders="true" showZeros="true" rightToLeft="false" tabSelected="true" showOutlineSymbols="true" defaultGridColor="true" view="normal" topLeftCell="L1" colorId="64" zoomScale="100" zoomScaleNormal="100" zoomScalePageLayoutView="100" workbookViewId="0">
      <selection pane="topLeft" activeCell="W21" activeCellId="0" sqref="W2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3.95"/>
    <col collapsed="false" customWidth="true" hidden="false" outlineLevel="0" max="2" min="2" style="1" width="12.56"/>
    <col collapsed="false" customWidth="true" hidden="false" outlineLevel="0" max="3" min="3" style="1" width="3.51"/>
    <col collapsed="false" customWidth="true" hidden="false" outlineLevel="0" max="5" min="5" style="1" width="10.47"/>
    <col collapsed="false" customWidth="true" hidden="false" outlineLevel="0" max="6" min="6" style="1" width="28.55"/>
    <col collapsed="false" customWidth="true" hidden="false" outlineLevel="0" max="7" min="7" style="1" width="9.79"/>
    <col collapsed="false" customWidth="true" hidden="false" outlineLevel="0" max="11" min="11" style="1" width="15.76"/>
    <col collapsed="false" customWidth="true" hidden="false" outlineLevel="0" max="12" min="12" style="1" width="16.17"/>
    <col collapsed="false" customWidth="true" hidden="false" outlineLevel="0" max="13" min="13" style="1" width="10.19"/>
    <col collapsed="false" customWidth="true" hidden="false" outlineLevel="0" max="18" min="17" style="1" width="14.79"/>
    <col collapsed="false" customWidth="true" hidden="false" outlineLevel="0" max="19" min="19" style="1" width="17.7"/>
    <col collapsed="false" customWidth="true" hidden="false" outlineLevel="0" max="21" min="20" style="1" width="14.79"/>
    <col collapsed="false" customWidth="true" hidden="false" outlineLevel="0" max="22" min="22" style="1" width="13.81"/>
    <col collapsed="false" customWidth="true" hidden="false" outlineLevel="0" max="23" min="23" style="1" width="14.52"/>
    <col collapsed="false" customWidth="true" hidden="false" outlineLevel="0" max="24" min="24" style="1" width="15.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0" t="s">
        <v>24</v>
      </c>
    </row>
    <row r="2" customFormat="false" ht="12.8" hidden="false" customHeight="false" outlineLevel="0" collapsed="false">
      <c r="A2" s="1" t="s">
        <v>25</v>
      </c>
      <c r="B2" s="1" t="s">
        <v>26</v>
      </c>
      <c r="C2" s="1" t="n">
        <v>17</v>
      </c>
      <c r="D2" s="1" t="s">
        <v>27</v>
      </c>
      <c r="E2" s="2" t="s">
        <v>28</v>
      </c>
      <c r="F2" s="1" t="s">
        <v>29</v>
      </c>
      <c r="G2" s="1" t="n">
        <v>100</v>
      </c>
      <c r="H2" s="1" t="n">
        <v>1</v>
      </c>
      <c r="I2" s="1" t="n">
        <v>1960</v>
      </c>
      <c r="J2" s="3" t="n">
        <v>1980</v>
      </c>
      <c r="K2" s="3" t="n">
        <v>7</v>
      </c>
      <c r="L2" s="3" t="s">
        <v>30</v>
      </c>
      <c r="M2" s="4" t="str">
        <f aca="false">VLOOKUP(L2,dropdowns!E:F,2,0)</f>
        <v>ALL_TOWNZONES &amp; ~bitmask(TOWNZONE_EDGE)</v>
      </c>
      <c r="N2" s="1" t="n">
        <v>27</v>
      </c>
      <c r="O2" s="1" t="n">
        <v>4</v>
      </c>
      <c r="P2" s="2" t="s">
        <v>31</v>
      </c>
      <c r="Q2" s="1" t="n">
        <f aca="false">VLOOKUP(E2,dropdowns!A:C,2,0)</f>
        <v>10</v>
      </c>
      <c r="R2" s="1" t="n">
        <f aca="false">VLOOKUP(E2,dropdowns!A:C,3,0)</f>
        <v>4</v>
      </c>
      <c r="S2" s="2" t="s">
        <v>32</v>
      </c>
      <c r="T2" s="1" t="str">
        <f aca="false">IF(NOT(D2="1X1"),"none",IF(E2="skyscraper",CONCATENATE(A2,"_c"),A2))</f>
        <v>fukuda_m</v>
      </c>
      <c r="U2" s="1" t="str">
        <f aca="false">IF(D2="1X1","none",IF(E2="skyscraper",CONCATENATE(A2,"_c_north"),IF(E2="landmark",CONCATENATE(A2,"_k_north"),CONCATENATE(A2,"_north"))))</f>
        <v>none</v>
      </c>
      <c r="V2" s="1" t="str">
        <f aca="false">IF(OR(D2="1X1",D2="2X1"),"none",IF(E2="skyscraper",CONCATENATE(A2,"_c_east"),IF(E2="landmark",CONCATENATE(A2,"_k_east"),CONCATENATE(A2,"_east"))))</f>
        <v>none</v>
      </c>
      <c r="W2" s="1" t="str">
        <f aca="false">IF(OR(D2="1X1",D2="1X2"),"none",IF(E2="skyscraper",CONCATENATE(A2,"_c_west"),IF(E2="landmark",CONCATENATE(A2,"_k_west"),CONCATENATE(A2,"_west"))))</f>
        <v>none</v>
      </c>
      <c r="X2" s="1" t="str">
        <f aca="false">IF(NOT(D2="2X2"),"none",IF(E2="skyscraper",CONCATENATE(A2,"_c_south"),IF(E2="landmark",CONCATENATE(A2,"_k_south"),CONCATENATE(A2,"_south"))))</f>
        <v>none</v>
      </c>
      <c r="Y2" s="0" t="s">
        <v>31</v>
      </c>
    </row>
    <row r="3" customFormat="false" ht="12.8" hidden="false" customHeight="false" outlineLevel="0" collapsed="false">
      <c r="A3" s="1" t="s">
        <v>33</v>
      </c>
      <c r="B3" s="1" t="s">
        <v>26</v>
      </c>
      <c r="C3" s="1" t="n">
        <v>23</v>
      </c>
      <c r="D3" s="1" t="s">
        <v>27</v>
      </c>
      <c r="E3" s="2" t="s">
        <v>34</v>
      </c>
      <c r="F3" s="1" t="s">
        <v>29</v>
      </c>
      <c r="G3" s="1" t="n">
        <v>125</v>
      </c>
      <c r="H3" s="1" t="n">
        <v>1</v>
      </c>
      <c r="I3" s="1" t="n">
        <v>1960</v>
      </c>
      <c r="J3" s="3" t="n">
        <v>1980</v>
      </c>
      <c r="K3" s="3" t="n">
        <v>10</v>
      </c>
      <c r="L3" s="3" t="s">
        <v>35</v>
      </c>
      <c r="M3" s="4" t="str">
        <f aca="false">VLOOKUP(L3,dropdowns!E:F,2,0)</f>
        <v>bitmask(TOWNZONE_CENTRE, TOWNZONE_INNER_SUBURB )</v>
      </c>
      <c r="N3" s="1" t="n">
        <v>27</v>
      </c>
      <c r="O3" s="1" t="n">
        <v>4</v>
      </c>
      <c r="P3" s="2" t="s">
        <v>31</v>
      </c>
      <c r="Q3" s="1" t="n">
        <f aca="false">VLOOKUP(E3,dropdowns!A:C,2,0)</f>
        <v>14</v>
      </c>
      <c r="R3" s="1" t="n">
        <f aca="false">VLOOKUP(E3,dropdowns!A:C,3,0)</f>
        <v>5</v>
      </c>
      <c r="S3" s="2" t="s">
        <v>32</v>
      </c>
      <c r="T3" s="1" t="str">
        <f aca="false">IF(NOT(D3="1X1"),"none",IF(E3="skyscraper",CONCATENATE(A3,"_c"),A3))</f>
        <v>fukuda_l</v>
      </c>
      <c r="U3" s="1" t="str">
        <f aca="false">IF(D3="1X1","none",IF(E3="skyscraper",CONCATENATE(A3,"_c_north"),IF(E3="landmark",CONCATENATE(A3,"_k_north"),CONCATENATE(A3,"_north"))))</f>
        <v>none</v>
      </c>
      <c r="V3" s="1" t="str">
        <f aca="false">IF(OR(D3="1X1",D3="2X1"),"none",IF(E3="skyscraper",CONCATENATE(A3,"_c_east"),IF(E3="landmark",CONCATENATE(A3,"_k_east"),CONCATENATE(A3,"_east"))))</f>
        <v>none</v>
      </c>
      <c r="W3" s="1" t="str">
        <f aca="false">IF(OR(D3="1X1",D3="1X2"),"none",IF(E3="skyscraper",CONCATENATE(A3,"_c_west"),IF(E3="landmark",CONCATENATE(A3,"_k_west"),CONCATENATE(A3,"_west"))))</f>
        <v>none</v>
      </c>
      <c r="X3" s="1" t="str">
        <f aca="false">IF(NOT(D3="2X2"),"none",IF(E3="skyscraper",CONCATENATE(A3,"_c_south"),IF(E3="landmark",CONCATENATE(A3,"_k_south"),CONCATENATE(A3,"_south"))))</f>
        <v>none</v>
      </c>
      <c r="Y3" s="0" t="s">
        <v>31</v>
      </c>
    </row>
    <row r="4" customFormat="false" ht="12.8" hidden="false" customHeight="false" outlineLevel="0" collapsed="false">
      <c r="A4" s="1" t="s">
        <v>36</v>
      </c>
      <c r="B4" s="1" t="s">
        <v>37</v>
      </c>
      <c r="C4" s="1" t="n">
        <v>24</v>
      </c>
      <c r="D4" s="1" t="s">
        <v>27</v>
      </c>
      <c r="E4" s="2" t="s">
        <v>28</v>
      </c>
      <c r="F4" s="1" t="s">
        <v>38</v>
      </c>
      <c r="G4" s="1" t="n">
        <v>100</v>
      </c>
      <c r="H4" s="1" t="n">
        <v>1</v>
      </c>
      <c r="I4" s="1" t="n">
        <v>1960</v>
      </c>
      <c r="J4" s="3" t="s">
        <v>39</v>
      </c>
      <c r="K4" s="3" t="n">
        <v>7</v>
      </c>
      <c r="L4" s="3" t="s">
        <v>30</v>
      </c>
      <c r="M4" s="4" t="str">
        <f aca="false">VLOOKUP(L4,dropdowns!E:F,2,0)</f>
        <v>ALL_TOWNZONES &amp; ~bitmask(TOWNZONE_EDGE)</v>
      </c>
      <c r="N4" s="1" t="n">
        <v>27</v>
      </c>
      <c r="O4" s="1" t="n">
        <v>4</v>
      </c>
      <c r="P4" s="2" t="s">
        <v>31</v>
      </c>
      <c r="Q4" s="1" t="n">
        <f aca="false">VLOOKUP(E4,dropdowns!A:C,2,0)</f>
        <v>10</v>
      </c>
      <c r="R4" s="1" t="n">
        <f aca="false">VLOOKUP(E4,dropdowns!A:C,3,0)</f>
        <v>4</v>
      </c>
      <c r="S4" s="2" t="s">
        <v>32</v>
      </c>
      <c r="T4" s="1" t="str">
        <f aca="false">IF(NOT(D4="1X1"),"none",IF(E4="skyscraper",CONCATENATE(A4,"_c"),A4))</f>
        <v>harada_m</v>
      </c>
      <c r="U4" s="1" t="str">
        <f aca="false">IF(D4="1X1","none",IF(E4="skyscraper",CONCATENATE(A4,"_c_north"),IF(E4="landmark",CONCATENATE(A4,"_k_north"),CONCATENATE(A4,"_north"))))</f>
        <v>none</v>
      </c>
      <c r="V4" s="1" t="str">
        <f aca="false">IF(OR(D4="1X1",D4="2X1"),"none",IF(E4="skyscraper",CONCATENATE(A4,"_c_east"),IF(E4="landmark",CONCATENATE(A4,"_k_east"),CONCATENATE(A4,"_east"))))</f>
        <v>none</v>
      </c>
      <c r="W4" s="1" t="str">
        <f aca="false">IF(OR(D4="1X1",D4="1X2"),"none",IF(E4="skyscraper",CONCATENATE(A4,"_c_west"),IF(E4="landmark",CONCATENATE(A4,"_k_west"),CONCATENATE(A4,"_west"))))</f>
        <v>none</v>
      </c>
      <c r="X4" s="1" t="str">
        <f aca="false">IF(NOT(D4="2X2"),"none",IF(E4="skyscraper",CONCATENATE(A4,"_c_south"),IF(E4="landmark",CONCATENATE(A4,"_k_south"),CONCATENATE(A4,"_south"))))</f>
        <v>none</v>
      </c>
      <c r="Y4" s="0" t="s">
        <v>31</v>
      </c>
    </row>
    <row r="5" customFormat="false" ht="12.8" hidden="false" customHeight="false" outlineLevel="0" collapsed="false">
      <c r="A5" s="1" t="s">
        <v>40</v>
      </c>
      <c r="B5" s="1" t="s">
        <v>37</v>
      </c>
      <c r="C5" s="1" t="n">
        <v>25</v>
      </c>
      <c r="D5" s="1" t="s">
        <v>27</v>
      </c>
      <c r="E5" s="2" t="s">
        <v>34</v>
      </c>
      <c r="F5" s="1" t="s">
        <v>38</v>
      </c>
      <c r="G5" s="1" t="n">
        <v>125</v>
      </c>
      <c r="H5" s="1" t="n">
        <v>1</v>
      </c>
      <c r="I5" s="1" t="n">
        <v>1960</v>
      </c>
      <c r="J5" s="3" t="s">
        <v>39</v>
      </c>
      <c r="K5" s="3" t="n">
        <v>10</v>
      </c>
      <c r="L5" s="3" t="s">
        <v>35</v>
      </c>
      <c r="M5" s="4" t="str">
        <f aca="false">VLOOKUP(L5,dropdowns!E:F,2,0)</f>
        <v>bitmask(TOWNZONE_CENTRE, TOWNZONE_INNER_SUBURB )</v>
      </c>
      <c r="N5" s="1" t="n">
        <v>27</v>
      </c>
      <c r="O5" s="1" t="n">
        <v>4</v>
      </c>
      <c r="P5" s="2" t="s">
        <v>31</v>
      </c>
      <c r="Q5" s="1" t="n">
        <f aca="false">VLOOKUP(E5,dropdowns!A:C,2,0)</f>
        <v>14</v>
      </c>
      <c r="R5" s="1" t="n">
        <f aca="false">VLOOKUP(E5,dropdowns!A:C,3,0)</f>
        <v>5</v>
      </c>
      <c r="S5" s="2" t="s">
        <v>32</v>
      </c>
      <c r="T5" s="1" t="str">
        <f aca="false">IF(NOT(D5="1X1"),"none",IF(E5="skyscraper",CONCATENATE(A5,"_c"),A5))</f>
        <v>harada_l</v>
      </c>
      <c r="U5" s="1" t="str">
        <f aca="false">IF(D5="1X1","none",IF(E5="skyscraper",CONCATENATE(A5,"_c_north"),IF(E5="landmark",CONCATENATE(A5,"_k_north"),CONCATENATE(A5,"_north"))))</f>
        <v>none</v>
      </c>
      <c r="V5" s="1" t="str">
        <f aca="false">IF(OR(D5="1X1",D5="2X1"),"none",IF(E5="skyscraper",CONCATENATE(A5,"_c_east"),IF(E5="landmark",CONCATENATE(A5,"_k_east"),CONCATENATE(A5,"_east"))))</f>
        <v>none</v>
      </c>
      <c r="W5" s="1" t="str">
        <f aca="false">IF(OR(D5="1X1",D5="1X2"),"none",IF(E5="skyscraper",CONCATENATE(A5,"_c_west"),IF(E5="landmark",CONCATENATE(A5,"_k_west"),CONCATENATE(A5,"_west"))))</f>
        <v>none</v>
      </c>
      <c r="X5" s="1" t="str">
        <f aca="false">IF(NOT(D5="2X2"),"none",IF(E5="skyscraper",CONCATENATE(A5,"_c_south"),IF(E5="landmark",CONCATENATE(A5,"_k_south"),CONCATENATE(A5,"_south"))))</f>
        <v>none</v>
      </c>
      <c r="Y5" s="0" t="s">
        <v>31</v>
      </c>
    </row>
    <row r="6" customFormat="false" ht="12.8" hidden="false" customHeight="false" outlineLevel="0" collapsed="false">
      <c r="A6" s="1" t="s">
        <v>41</v>
      </c>
      <c r="B6" s="1" t="s">
        <v>42</v>
      </c>
      <c r="C6" s="1" t="n">
        <v>26</v>
      </c>
      <c r="D6" s="1" t="s">
        <v>27</v>
      </c>
      <c r="E6" s="2" t="s">
        <v>43</v>
      </c>
      <c r="F6" s="1" t="s">
        <v>44</v>
      </c>
      <c r="G6" s="1" t="n">
        <v>75</v>
      </c>
      <c r="H6" s="1" t="n">
        <v>1</v>
      </c>
      <c r="I6" s="1" t="n">
        <v>1960</v>
      </c>
      <c r="J6" s="3" t="s">
        <v>39</v>
      </c>
      <c r="K6" s="1" t="n">
        <v>5</v>
      </c>
      <c r="L6" s="3" t="s">
        <v>45</v>
      </c>
      <c r="M6" s="4" t="str">
        <f aca="false">VLOOKUP(L6,dropdowns!E:F,2,0)</f>
        <v>ALL_TOWNZONES</v>
      </c>
      <c r="N6" s="1" t="n">
        <v>27</v>
      </c>
      <c r="O6" s="1" t="n">
        <v>4</v>
      </c>
      <c r="P6" s="2" t="s">
        <v>31</v>
      </c>
      <c r="Q6" s="1" t="n">
        <f aca="false">VLOOKUP(E6,dropdowns!A:C,2,0)</f>
        <v>6</v>
      </c>
      <c r="R6" s="1" t="n">
        <f aca="false">VLOOKUP(E6,dropdowns!A:C,3,0)</f>
        <v>2</v>
      </c>
      <c r="S6" s="2" t="s">
        <v>32</v>
      </c>
      <c r="T6" s="1" t="str">
        <f aca="false">IF(NOT(D6="1X1"),"none",IF(E6="skyscraper",CONCATENATE(A6,"_c"),A6))</f>
        <v>hayashi_s</v>
      </c>
      <c r="U6" s="1" t="str">
        <f aca="false">IF(D6="1X1","none",IF(E6="skyscraper",CONCATENATE(A6,"_c_north"),IF(E6="landmark",CONCATENATE(A6,"_k_north"),CONCATENATE(A6,"_north"))))</f>
        <v>none</v>
      </c>
      <c r="V6" s="1" t="str">
        <f aca="false">IF(OR(D6="1X1",D6="2X1"),"none",IF(E6="skyscraper",CONCATENATE(A6,"_c_east"),IF(E6="landmark",CONCATENATE(A6,"_k_east"),CONCATENATE(A6,"_east"))))</f>
        <v>none</v>
      </c>
      <c r="W6" s="1" t="str">
        <f aca="false">IF(OR(D6="1X1",D6="1X2"),"none",IF(E6="skyscraper",CONCATENATE(A6,"_c_west"),IF(E6="landmark",CONCATENATE(A6,"_k_west"),CONCATENATE(A6,"_west"))))</f>
        <v>none</v>
      </c>
      <c r="X6" s="1" t="str">
        <f aca="false">IF(NOT(D6="2X2"),"none",IF(E6="skyscraper",CONCATENATE(A6,"_c_south"),IF(E6="landmark",CONCATENATE(A6,"_k_south"),CONCATENATE(A6,"_south"))))</f>
        <v>none</v>
      </c>
      <c r="Y6" s="0" t="s">
        <v>31</v>
      </c>
    </row>
    <row r="7" customFormat="false" ht="12.8" hidden="false" customHeight="false" outlineLevel="0" collapsed="false">
      <c r="A7" s="1" t="s">
        <v>46</v>
      </c>
      <c r="B7" s="1" t="s">
        <v>42</v>
      </c>
      <c r="C7" s="1" t="n">
        <v>28</v>
      </c>
      <c r="D7" s="1" t="s">
        <v>27</v>
      </c>
      <c r="E7" s="2" t="s">
        <v>28</v>
      </c>
      <c r="F7" s="1" t="s">
        <v>44</v>
      </c>
      <c r="G7" s="1" t="n">
        <v>100</v>
      </c>
      <c r="H7" s="1" t="n">
        <v>1</v>
      </c>
      <c r="I7" s="1" t="n">
        <v>1960</v>
      </c>
      <c r="J7" s="3" t="s">
        <v>39</v>
      </c>
      <c r="K7" s="1" t="n">
        <v>7</v>
      </c>
      <c r="L7" s="3" t="s">
        <v>30</v>
      </c>
      <c r="M7" s="4" t="str">
        <f aca="false">VLOOKUP(L7,dropdowns!E:F,2,0)</f>
        <v>ALL_TOWNZONES &amp; ~bitmask(TOWNZONE_EDGE)</v>
      </c>
      <c r="N7" s="1" t="n">
        <v>27</v>
      </c>
      <c r="O7" s="1" t="n">
        <v>4</v>
      </c>
      <c r="P7" s="2" t="s">
        <v>31</v>
      </c>
      <c r="Q7" s="1" t="n">
        <f aca="false">VLOOKUP(E7,dropdowns!A:C,2,0)</f>
        <v>10</v>
      </c>
      <c r="R7" s="1" t="n">
        <f aca="false">VLOOKUP(E7,dropdowns!A:C,3,0)</f>
        <v>4</v>
      </c>
      <c r="S7" s="2" t="s">
        <v>32</v>
      </c>
      <c r="T7" s="1" t="str">
        <f aca="false">IF(NOT(D7="1X1"),"none",IF(E7="skyscraper",CONCATENATE(A7,"_c"),A7))</f>
        <v>hayashi_m</v>
      </c>
      <c r="U7" s="1" t="str">
        <f aca="false">IF(D7="1X1","none",IF(E7="skyscraper",CONCATENATE(A7,"_c_north"),IF(E7="landmark",CONCATENATE(A7,"_k_north"),CONCATENATE(A7,"_north"))))</f>
        <v>none</v>
      </c>
      <c r="V7" s="1" t="str">
        <f aca="false">IF(OR(D7="1X1",D7="2X1"),"none",IF(E7="skyscraper",CONCATENATE(A7,"_c_east"),IF(E7="landmark",CONCATENATE(A7,"_k_east"),CONCATENATE(A7,"_east"))))</f>
        <v>none</v>
      </c>
      <c r="W7" s="1" t="str">
        <f aca="false">IF(OR(D7="1X1",D7="1X2"),"none",IF(E7="skyscraper",CONCATENATE(A7,"_c_west"),IF(E7="landmark",CONCATENATE(A7,"_k_west"),CONCATENATE(A7,"_west"))))</f>
        <v>none</v>
      </c>
      <c r="X7" s="1" t="str">
        <f aca="false">IF(NOT(D7="2X2"),"none",IF(E7="skyscraper",CONCATENATE(A7,"_c_south"),IF(E7="landmark",CONCATENATE(A7,"_k_south"),CONCATENATE(A7,"_south"))))</f>
        <v>none</v>
      </c>
      <c r="Y7" s="0" t="s">
        <v>31</v>
      </c>
    </row>
    <row r="8" customFormat="false" ht="12.8" hidden="false" customHeight="false" outlineLevel="0" collapsed="false">
      <c r="A8" s="1" t="s">
        <v>47</v>
      </c>
      <c r="B8" s="1" t="s">
        <v>48</v>
      </c>
      <c r="C8" s="1" t="n">
        <v>29</v>
      </c>
      <c r="D8" s="1" t="s">
        <v>27</v>
      </c>
      <c r="E8" s="2" t="s">
        <v>43</v>
      </c>
      <c r="F8" s="1" t="s">
        <v>49</v>
      </c>
      <c r="G8" s="1" t="n">
        <v>75</v>
      </c>
      <c r="H8" s="1" t="n">
        <v>1</v>
      </c>
      <c r="I8" s="1" t="n">
        <v>1955</v>
      </c>
      <c r="J8" s="3" t="s">
        <v>39</v>
      </c>
      <c r="K8" s="1" t="n">
        <v>5</v>
      </c>
      <c r="L8" s="3" t="s">
        <v>45</v>
      </c>
      <c r="M8" s="4" t="str">
        <f aca="false">VLOOKUP(L8,dropdowns!E:F,2,0)</f>
        <v>ALL_TOWNZONES</v>
      </c>
      <c r="N8" s="1" t="n">
        <v>27</v>
      </c>
      <c r="O8" s="1" t="n">
        <v>4</v>
      </c>
      <c r="P8" s="2" t="s">
        <v>31</v>
      </c>
      <c r="Q8" s="1" t="n">
        <f aca="false">VLOOKUP(E8,dropdowns!A:C,2,0)</f>
        <v>6</v>
      </c>
      <c r="R8" s="1" t="n">
        <f aca="false">VLOOKUP(E8,dropdowns!A:C,3,0)</f>
        <v>2</v>
      </c>
      <c r="S8" s="2" t="s">
        <v>32</v>
      </c>
      <c r="T8" s="1" t="str">
        <f aca="false">IF(NOT(D8="1X1"),"none",IF(E8="skyscraper",CONCATENATE(A8,"_c"),A8))</f>
        <v>hirano_s</v>
      </c>
      <c r="U8" s="1" t="str">
        <f aca="false">IF(D8="1X1","none",IF(E8="skyscraper",CONCATENATE(A8,"_c_north"),IF(E8="landmark",CONCATENATE(A8,"_k_north"),CONCATENATE(A8,"_north"))))</f>
        <v>none</v>
      </c>
      <c r="V8" s="1" t="str">
        <f aca="false">IF(OR(D8="1X1",D8="2X1"),"none",IF(E8="skyscraper",CONCATENATE(A8,"_c_east"),IF(E8="landmark",CONCATENATE(A8,"_k_east"),CONCATENATE(A8,"_east"))))</f>
        <v>none</v>
      </c>
      <c r="W8" s="1" t="str">
        <f aca="false">IF(OR(D8="1X1",D8="1X2"),"none",IF(E8="skyscraper",CONCATENATE(A8,"_c_west"),IF(E8="landmark",CONCATENATE(A8,"_k_west"),CONCATENATE(A8,"_west"))))</f>
        <v>none</v>
      </c>
      <c r="X8" s="1" t="str">
        <f aca="false">IF(NOT(D8="2X2"),"none",IF(E8="skyscraper",CONCATENATE(A8,"_c_south"),IF(E8="landmark",CONCATENATE(A8,"_k_south"),CONCATENATE(A8,"_south"))))</f>
        <v>none</v>
      </c>
      <c r="Y8" s="0" t="s">
        <v>31</v>
      </c>
    </row>
    <row r="9" customFormat="false" ht="12.8" hidden="false" customHeight="false" outlineLevel="0" collapsed="false">
      <c r="A9" s="1" t="s">
        <v>50</v>
      </c>
      <c r="B9" s="1" t="s">
        <v>48</v>
      </c>
      <c r="C9" s="1" t="n">
        <v>32</v>
      </c>
      <c r="D9" s="1" t="s">
        <v>27</v>
      </c>
      <c r="E9" s="2" t="s">
        <v>28</v>
      </c>
      <c r="F9" s="1" t="s">
        <v>49</v>
      </c>
      <c r="G9" s="1" t="n">
        <v>100</v>
      </c>
      <c r="H9" s="1" t="n">
        <v>1</v>
      </c>
      <c r="I9" s="1" t="n">
        <v>1955</v>
      </c>
      <c r="J9" s="3" t="s">
        <v>39</v>
      </c>
      <c r="K9" s="1" t="n">
        <v>7</v>
      </c>
      <c r="L9" s="3" t="s">
        <v>30</v>
      </c>
      <c r="M9" s="4" t="str">
        <f aca="false">VLOOKUP(L9,dropdowns!E:F,2,0)</f>
        <v>ALL_TOWNZONES &amp; ~bitmask(TOWNZONE_EDGE)</v>
      </c>
      <c r="N9" s="1" t="n">
        <v>27</v>
      </c>
      <c r="O9" s="1" t="n">
        <v>4</v>
      </c>
      <c r="P9" s="2" t="s">
        <v>31</v>
      </c>
      <c r="Q9" s="1" t="n">
        <f aca="false">VLOOKUP(E9,dropdowns!A:C,2,0)</f>
        <v>10</v>
      </c>
      <c r="R9" s="1" t="n">
        <f aca="false">VLOOKUP(E9,dropdowns!A:C,3,0)</f>
        <v>4</v>
      </c>
      <c r="S9" s="2" t="s">
        <v>32</v>
      </c>
      <c r="T9" s="1" t="str">
        <f aca="false">IF(NOT(D9="1X1"),"none",IF(E9="skyscraper",CONCATENATE(A9,"_c"),A9))</f>
        <v>hirano_m</v>
      </c>
      <c r="U9" s="1" t="str">
        <f aca="false">IF(D9="1X1","none",IF(E9="skyscraper",CONCATENATE(A9,"_c_north"),IF(E9="landmark",CONCATENATE(A9,"_k_north"),CONCATENATE(A9,"_north"))))</f>
        <v>none</v>
      </c>
      <c r="V9" s="1" t="str">
        <f aca="false">IF(OR(D9="1X1",D9="2X1"),"none",IF(E9="skyscraper",CONCATENATE(A9,"_c_east"),IF(E9="landmark",CONCATENATE(A9,"_k_east"),CONCATENATE(A9,"_east"))))</f>
        <v>none</v>
      </c>
      <c r="W9" s="1" t="str">
        <f aca="false">IF(OR(D9="1X1",D9="1X2"),"none",IF(E9="skyscraper",CONCATENATE(A9,"_c_west"),IF(E9="landmark",CONCATENATE(A9,"_k_west"),CONCATENATE(A9,"_west"))))</f>
        <v>none</v>
      </c>
      <c r="X9" s="1" t="str">
        <f aca="false">IF(NOT(D9="2X2"),"none",IF(E9="skyscraper",CONCATENATE(A9,"_c_south"),IF(E9="landmark",CONCATENATE(A9,"_k_south"),CONCATENATE(A9,"_south"))))</f>
        <v>none</v>
      </c>
      <c r="Y9" s="0" t="s">
        <v>31</v>
      </c>
    </row>
    <row r="10" customFormat="false" ht="12.8" hidden="false" customHeight="false" outlineLevel="0" collapsed="false">
      <c r="A10" s="1" t="s">
        <v>51</v>
      </c>
      <c r="B10" s="1" t="s">
        <v>52</v>
      </c>
      <c r="C10" s="1" t="n">
        <v>33</v>
      </c>
      <c r="D10" s="1" t="s">
        <v>27</v>
      </c>
      <c r="E10" s="2" t="s">
        <v>43</v>
      </c>
      <c r="F10" s="1" t="s">
        <v>53</v>
      </c>
      <c r="G10" s="1" t="n">
        <v>75</v>
      </c>
      <c r="H10" s="1" t="n">
        <v>1</v>
      </c>
      <c r="I10" s="1" t="n">
        <v>1945</v>
      </c>
      <c r="J10" s="3" t="s">
        <v>39</v>
      </c>
      <c r="K10" s="1" t="n">
        <v>5</v>
      </c>
      <c r="L10" s="3" t="s">
        <v>45</v>
      </c>
      <c r="M10" s="4" t="str">
        <f aca="false">VLOOKUP(L10,dropdowns!E:F,2,0)</f>
        <v>ALL_TOWNZONES</v>
      </c>
      <c r="N10" s="1" t="n">
        <v>27</v>
      </c>
      <c r="O10" s="1" t="n">
        <v>4</v>
      </c>
      <c r="P10" s="2" t="s">
        <v>31</v>
      </c>
      <c r="Q10" s="1" t="n">
        <f aca="false">VLOOKUP(E10,dropdowns!A:C,2,0)</f>
        <v>6</v>
      </c>
      <c r="R10" s="1" t="n">
        <f aca="false">VLOOKUP(E10,dropdowns!A:C,3,0)</f>
        <v>2</v>
      </c>
      <c r="S10" s="2" t="s">
        <v>32</v>
      </c>
      <c r="T10" s="1" t="str">
        <f aca="false">IF(NOT(D10="1X1"),"none",IF(E10="skyscraper",CONCATENATE(A10,"_c"),A10))</f>
        <v>hirata_s</v>
      </c>
      <c r="U10" s="1" t="str">
        <f aca="false">IF(D10="1X1","none",IF(E10="skyscraper",CONCATENATE(A10,"_c_north"),IF(E10="landmark",CONCATENATE(A10,"_k_north"),CONCATENATE(A10,"_north"))))</f>
        <v>none</v>
      </c>
      <c r="V10" s="1" t="str">
        <f aca="false">IF(OR(D10="1X1",D10="2X1"),"none",IF(E10="skyscraper",CONCATENATE(A10,"_c_east"),IF(E10="landmark",CONCATENATE(A10,"_k_east"),CONCATENATE(A10,"_east"))))</f>
        <v>none</v>
      </c>
      <c r="W10" s="1" t="str">
        <f aca="false">IF(OR(D10="1X1",D10="1X2"),"none",IF(E10="skyscraper",CONCATENATE(A10,"_c_west"),IF(E10="landmark",CONCATENATE(A10,"_k_west"),CONCATENATE(A10,"_west"))))</f>
        <v>none</v>
      </c>
      <c r="X10" s="1" t="str">
        <f aca="false">IF(NOT(D10="2X2"),"none",IF(E10="skyscraper",CONCATENATE(A10,"_c_south"),IF(E10="landmark",CONCATENATE(A10,"_k_south"),CONCATENATE(A10,"_south"))))</f>
        <v>none</v>
      </c>
      <c r="Y10" s="0" t="s">
        <v>31</v>
      </c>
    </row>
    <row r="11" customFormat="false" ht="12.8" hidden="false" customHeight="false" outlineLevel="0" collapsed="false">
      <c r="A11" s="1" t="s">
        <v>54</v>
      </c>
      <c r="B11" s="1" t="s">
        <v>52</v>
      </c>
      <c r="C11" s="1" t="n">
        <v>34</v>
      </c>
      <c r="D11" s="1" t="s">
        <v>27</v>
      </c>
      <c r="E11" s="2" t="s">
        <v>28</v>
      </c>
      <c r="F11" s="1" t="s">
        <v>53</v>
      </c>
      <c r="G11" s="1" t="n">
        <v>100</v>
      </c>
      <c r="H11" s="1" t="n">
        <v>1</v>
      </c>
      <c r="I11" s="1" t="n">
        <v>1945</v>
      </c>
      <c r="J11" s="3" t="s">
        <v>39</v>
      </c>
      <c r="K11" s="1" t="n">
        <v>7</v>
      </c>
      <c r="L11" s="3" t="s">
        <v>30</v>
      </c>
      <c r="M11" s="4" t="str">
        <f aca="false">VLOOKUP(L11,dropdowns!E:F,2,0)</f>
        <v>ALL_TOWNZONES &amp; ~bitmask(TOWNZONE_EDGE)</v>
      </c>
      <c r="N11" s="1" t="n">
        <v>27</v>
      </c>
      <c r="O11" s="1" t="n">
        <v>4</v>
      </c>
      <c r="P11" s="2" t="s">
        <v>31</v>
      </c>
      <c r="Q11" s="1" t="n">
        <f aca="false">VLOOKUP(E11,dropdowns!A:C,2,0)</f>
        <v>10</v>
      </c>
      <c r="R11" s="1" t="n">
        <f aca="false">VLOOKUP(E11,dropdowns!A:C,3,0)</f>
        <v>4</v>
      </c>
      <c r="S11" s="2" t="s">
        <v>32</v>
      </c>
      <c r="T11" s="1" t="str">
        <f aca="false">IF(NOT(D11="1X1"),"none",IF(E11="skyscraper",CONCATENATE(A11,"_c"),A11))</f>
        <v>hirata_m</v>
      </c>
      <c r="U11" s="1" t="str">
        <f aca="false">IF(D11="1X1","none",IF(E11="skyscraper",CONCATENATE(A11,"_c_north"),IF(E11="landmark",CONCATENATE(A11,"_k_north"),CONCATENATE(A11,"_north"))))</f>
        <v>none</v>
      </c>
      <c r="V11" s="1" t="str">
        <f aca="false">IF(OR(D11="1X1",D11="2X1"),"none",IF(E11="skyscraper",CONCATENATE(A11,"_c_east"),IF(E11="landmark",CONCATENATE(A11,"_k_east"),CONCATENATE(A11,"_east"))))</f>
        <v>none</v>
      </c>
      <c r="W11" s="1" t="str">
        <f aca="false">IF(OR(D11="1X1",D11="1X2"),"none",IF(E11="skyscraper",CONCATENATE(A11,"_c_west"),IF(E11="landmark",CONCATENATE(A11,"_k_west"),CONCATENATE(A11,"_west"))))</f>
        <v>none</v>
      </c>
      <c r="X11" s="1" t="str">
        <f aca="false">IF(NOT(D11="2X2"),"none",IF(E11="skyscraper",CONCATENATE(A11,"_c_south"),IF(E11="landmark",CONCATENATE(A11,"_k_south"),CONCATENATE(A11,"_south"))))</f>
        <v>none</v>
      </c>
      <c r="Y11" s="0" t="s">
        <v>31</v>
      </c>
    </row>
    <row r="12" customFormat="false" ht="12.8" hidden="false" customHeight="false" outlineLevel="0" collapsed="false">
      <c r="A12" s="1" t="s">
        <v>55</v>
      </c>
      <c r="B12" s="1" t="s">
        <v>55</v>
      </c>
      <c r="C12" s="1" t="n">
        <v>86</v>
      </c>
      <c r="D12" s="1" t="s">
        <v>27</v>
      </c>
      <c r="E12" s="1" t="s">
        <v>56</v>
      </c>
      <c r="F12" s="1" t="s">
        <v>57</v>
      </c>
      <c r="G12" s="1" t="n">
        <v>220</v>
      </c>
      <c r="H12" s="1" t="n">
        <v>5</v>
      </c>
      <c r="I12" s="1" t="n">
        <v>1980</v>
      </c>
      <c r="J12" s="3" t="s">
        <v>39</v>
      </c>
      <c r="K12" s="1" t="n">
        <v>20</v>
      </c>
      <c r="L12" s="3" t="s">
        <v>58</v>
      </c>
      <c r="M12" s="4" t="str">
        <f aca="false">VLOOKUP(L12,dropdowns!E:F,2,0)</f>
        <v>bitmask(TOWNZONE_CENTRE)</v>
      </c>
      <c r="N12" s="1" t="n">
        <v>90</v>
      </c>
      <c r="O12" s="1" t="n">
        <v>5</v>
      </c>
      <c r="P12" s="2" t="s">
        <v>59</v>
      </c>
      <c r="Q12" s="1" t="n">
        <v>16</v>
      </c>
      <c r="R12" s="1" t="n">
        <v>6</v>
      </c>
      <c r="S12" s="2" t="s">
        <v>32</v>
      </c>
      <c r="T12" s="1" t="str">
        <f aca="false">IF(NOT(D12="1X1"),"none",IF(E12="skyscraper",CONCATENATE(A12,"_c"),A12))</f>
        <v>bank_building_c</v>
      </c>
      <c r="U12" s="1" t="str">
        <f aca="false">IF(D12="1X1","none",IF(E12="skyscraper",CONCATENATE(A12,"_c_north"),IF(E12="landmark",CONCATENATE(A12,"_k_north"),CONCATENATE(A12,"_north"))))</f>
        <v>none</v>
      </c>
      <c r="V12" s="1" t="str">
        <f aca="false">IF(OR(D12="1X1",D12="2X1"),"none",IF(E12="skyscraper",CONCATENATE(A12,"_c_east"),IF(E12="landmark",CONCATENATE(A12,"_k_east"),CONCATENATE(A12,"_east"))))</f>
        <v>none</v>
      </c>
      <c r="W12" s="1" t="str">
        <f aca="false">IF(OR(D12="1X1",D12="1X2"),"none",IF(E12="skyscraper",CONCATENATE(A12,"_c_west"),IF(E12="landmark",CONCATENATE(A12,"_k_west"),CONCATENATE(A12,"_west"))))</f>
        <v>none</v>
      </c>
      <c r="X12" s="1" t="str">
        <f aca="false">IF(NOT(D12="2X2"),"none",IF(E12="skyscraper",CONCATENATE(A12,"_c_south"),IF(E12="landmark",CONCATENATE(A12,"_k_south"),CONCATENATE(A12,"_south"))))</f>
        <v>none</v>
      </c>
      <c r="Y12" s="0" t="s">
        <v>31</v>
      </c>
    </row>
    <row r="13" customFormat="false" ht="12.8" hidden="false" customHeight="false" outlineLevel="0" collapsed="false">
      <c r="A13" s="1" t="s">
        <v>60</v>
      </c>
      <c r="B13" s="1" t="s">
        <v>60</v>
      </c>
      <c r="C13" s="1" t="n">
        <v>121</v>
      </c>
      <c r="D13" s="1" t="s">
        <v>61</v>
      </c>
      <c r="E13" s="1" t="s">
        <v>62</v>
      </c>
      <c r="F13" s="1" t="s">
        <v>63</v>
      </c>
      <c r="G13" s="1" t="n">
        <v>150</v>
      </c>
      <c r="H13" s="1" t="n">
        <v>5</v>
      </c>
      <c r="I13" s="1" t="n">
        <v>1970</v>
      </c>
      <c r="J13" s="3" t="s">
        <v>39</v>
      </c>
      <c r="K13" s="1" t="n">
        <v>20</v>
      </c>
      <c r="L13" s="3" t="s">
        <v>64</v>
      </c>
      <c r="M13" s="4" t="str">
        <f aca="false">VLOOKUP(L13,dropdowns!E:F,2,0)</f>
        <v>bitmask(TOWNZONE_INNER_SUBURB, TOWNZONE_OUTER_SUBURB )</v>
      </c>
      <c r="N13" s="1" t="n">
        <v>20</v>
      </c>
      <c r="O13" s="1" t="n">
        <v>3</v>
      </c>
      <c r="P13" s="2" t="s">
        <v>65</v>
      </c>
      <c r="Q13" s="1" t="n">
        <v>10</v>
      </c>
      <c r="R13" s="1" t="n">
        <v>4</v>
      </c>
      <c r="S13" s="2" t="s">
        <v>66</v>
      </c>
      <c r="T13" s="1" t="str">
        <f aca="false">IF(NOT(D13="1X1"),"none",IF(E13="skyscraper",CONCATENATE(A13,"_c"),A13))</f>
        <v>none</v>
      </c>
      <c r="U13" s="1" t="str">
        <f aca="false">IF(D13="1X1","none",IF(E13="skyscraper",CONCATENATE(A13,"_c_north"),IF(E13="landmark",CONCATENATE(A13,"_k_north"),CONCATENATE(A13,"_north"))))</f>
        <v>hospital_k_north</v>
      </c>
      <c r="V13" s="1" t="str">
        <f aca="false">IF(OR(D13="1X1",D13="2X1"),"none",IF(E13="skyscraper",CONCATENATE(A13,"_c_east"),IF(E13="landmark",CONCATENATE(A13,"_k_east"),CONCATENATE(A13,"_east"))))</f>
        <v>hospital_k_east</v>
      </c>
      <c r="W13" s="1" t="str">
        <f aca="false">IF(OR(D13="1X1",D13="1X2"),"none",IF(E13="skyscraper",CONCATENATE(A13,"_c_west"),IF(E13="landmark",CONCATENATE(A13,"_k_west"),CONCATENATE(A13,"_west"))))</f>
        <v>hospital_k_west</v>
      </c>
      <c r="X13" s="1" t="str">
        <f aca="false">IF(NOT(D13="2X2"),"none",IF(E13="skyscraper",CONCATENATE(A13,"_c_south"),IF(E13="landmark",CONCATENATE(A13,"_k_south"),CONCATENATE(A13,"_south"))))</f>
        <v>hospital_k_south</v>
      </c>
      <c r="Y13" s="0" t="s">
        <v>60</v>
      </c>
    </row>
  </sheetData>
  <dataValidations count="4">
    <dataValidation allowBlank="false" errorStyle="stop" operator="equal" showDropDown="false" showErrorMessage="true" showInputMessage="false" sqref="E2:E11" type="list">
      <formula1>dropdowns!$A:$A</formula1>
      <formula2>0</formula2>
    </dataValidation>
    <dataValidation allowBlank="false" errorStyle="stop" operator="equal" showDropDown="false" showErrorMessage="true" showInputMessage="false" sqref="L2:L13" type="list">
      <formula1>dropdowns!$E:$E</formula1>
      <formula2>0</formula2>
    </dataValidation>
    <dataValidation allowBlank="false" errorStyle="stop" operator="equal" showDropDown="false" showErrorMessage="true" showInputMessage="false" sqref="P2:P13" type="list">
      <formula1>dropdowns!$G:$G</formula1>
      <formula2>0</formula2>
    </dataValidation>
    <dataValidation allowBlank="false" errorStyle="stop" operator="equal" showDropDown="false" showErrorMessage="true" showInputMessage="false" sqref="S2:S13" type="list">
      <formula1>dropdowns!$D:$D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0.47"/>
    <col collapsed="false" customWidth="true" hidden="false" outlineLevel="0" max="2" min="2" style="1" width="6.58"/>
  </cols>
  <sheetData>
    <row r="1" customFormat="false" ht="12.8" hidden="false" customHeight="false" outlineLevel="0" collapsed="false">
      <c r="A1" s="1" t="s">
        <v>67</v>
      </c>
      <c r="B1" s="1" t="s">
        <v>68</v>
      </c>
    </row>
    <row r="2" customFormat="false" ht="12.8" hidden="false" customHeight="false" outlineLevel="0" collapsed="false">
      <c r="A2" s="1" t="s">
        <v>69</v>
      </c>
      <c r="B2" s="1" t="n">
        <v>0</v>
      </c>
    </row>
    <row r="3" customFormat="false" ht="12.8" hidden="false" customHeight="false" outlineLevel="0" collapsed="false">
      <c r="A3" s="1" t="s">
        <v>70</v>
      </c>
      <c r="B3" s="1" t="n">
        <v>1</v>
      </c>
    </row>
    <row r="4" customFormat="false" ht="12.8" hidden="false" customHeight="false" outlineLevel="0" collapsed="false">
      <c r="A4" s="1" t="s">
        <v>71</v>
      </c>
      <c r="B4" s="1" t="n">
        <v>2</v>
      </c>
    </row>
    <row r="5" customFormat="false" ht="12.8" hidden="false" customHeight="false" outlineLevel="0" collapsed="false">
      <c r="A5" s="1" t="s">
        <v>72</v>
      </c>
      <c r="B5" s="1" t="n">
        <v>3</v>
      </c>
    </row>
    <row r="6" customFormat="false" ht="12.8" hidden="false" customHeight="false" outlineLevel="0" collapsed="false">
      <c r="A6" s="1" t="s">
        <v>73</v>
      </c>
      <c r="B6" s="1" t="n">
        <v>4</v>
      </c>
    </row>
    <row r="7" customFormat="false" ht="12.8" hidden="false" customHeight="false" outlineLevel="0" collapsed="false">
      <c r="A7" s="1" t="s">
        <v>74</v>
      </c>
      <c r="B7" s="1" t="n">
        <v>5</v>
      </c>
    </row>
    <row r="8" customFormat="false" ht="12.8" hidden="false" customHeight="false" outlineLevel="0" collapsed="false">
      <c r="A8" s="1" t="s">
        <v>75</v>
      </c>
      <c r="B8" s="1" t="n">
        <v>6</v>
      </c>
    </row>
    <row r="9" customFormat="false" ht="12.8" hidden="false" customHeight="false" outlineLevel="0" collapsed="false">
      <c r="A9" s="1" t="s">
        <v>76</v>
      </c>
      <c r="B9" s="1" t="n">
        <v>7</v>
      </c>
    </row>
    <row r="10" customFormat="false" ht="12.8" hidden="false" customHeight="false" outlineLevel="0" collapsed="false">
      <c r="A10" s="1" t="s">
        <v>77</v>
      </c>
      <c r="B10" s="1" t="n">
        <v>8</v>
      </c>
    </row>
    <row r="11" customFormat="false" ht="12.8" hidden="false" customHeight="false" outlineLevel="0" collapsed="false">
      <c r="A11" s="1" t="s">
        <v>78</v>
      </c>
      <c r="B11" s="1" t="n">
        <v>9</v>
      </c>
    </row>
    <row r="12" customFormat="false" ht="12.8" hidden="false" customHeight="false" outlineLevel="0" collapsed="false">
      <c r="A12" s="1" t="s">
        <v>79</v>
      </c>
      <c r="B12" s="1" t="n">
        <v>10</v>
      </c>
    </row>
    <row r="13" customFormat="false" ht="12.8" hidden="false" customHeight="false" outlineLevel="0" collapsed="false">
      <c r="A13" s="1" t="s">
        <v>80</v>
      </c>
      <c r="B13" s="1" t="n">
        <v>11</v>
      </c>
    </row>
    <row r="14" customFormat="false" ht="12.8" hidden="false" customHeight="false" outlineLevel="0" collapsed="false">
      <c r="A14" s="1" t="s">
        <v>81</v>
      </c>
      <c r="B14" s="1" t="n">
        <v>12</v>
      </c>
    </row>
    <row r="15" customFormat="false" ht="12.8" hidden="false" customHeight="false" outlineLevel="0" collapsed="false">
      <c r="A15" s="1" t="s">
        <v>82</v>
      </c>
      <c r="B15" s="1" t="n">
        <v>13</v>
      </c>
    </row>
    <row r="16" customFormat="false" ht="12.8" hidden="false" customHeight="false" outlineLevel="0" collapsed="false">
      <c r="A16" s="1" t="s">
        <v>83</v>
      </c>
      <c r="B16" s="1" t="n">
        <v>14</v>
      </c>
    </row>
    <row r="17" customFormat="false" ht="12.8" hidden="false" customHeight="false" outlineLevel="0" collapsed="false">
      <c r="A17" s="1" t="s">
        <v>84</v>
      </c>
      <c r="B17" s="1" t="n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26" activeCellId="0" sqref="G26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1" t="s">
        <v>85</v>
      </c>
      <c r="B1" s="1" t="s">
        <v>86</v>
      </c>
      <c r="C1" s="1" t="s">
        <v>87</v>
      </c>
      <c r="D1" s="1" t="s">
        <v>88</v>
      </c>
    </row>
    <row r="2" customFormat="false" ht="12.8" hidden="false" customHeight="false" outlineLevel="0" collapsed="false">
      <c r="A2" s="1" t="n">
        <v>0</v>
      </c>
      <c r="B2" s="1" t="str">
        <f aca="false">IF(C2="ID not in use","ID not in use","Used")</f>
        <v>ID not in use</v>
      </c>
      <c r="C2" s="1" t="str">
        <f aca="false">IFERROR(VLOOKUP(A2,items!C:D,2,0),"ID not in use")</f>
        <v>ID not in use</v>
      </c>
      <c r="D2" s="1" t="n">
        <f aca="false">MAX(IF(C2="ID not in use",0,IF(C2="1X1",1,IF(C2="2X2",4,2)))-1,0)</f>
        <v>0</v>
      </c>
    </row>
    <row r="3" customFormat="false" ht="12.8" hidden="false" customHeight="false" outlineLevel="0" collapsed="false">
      <c r="A3" s="1" t="n">
        <v>1</v>
      </c>
      <c r="B3" s="1" t="str">
        <f aca="false">IF(C3="ID not in use","ID not in use","Used")</f>
        <v>ID not in use</v>
      </c>
      <c r="C3" s="1" t="str">
        <f aca="false">IFERROR(VLOOKUP(A3,items!C:D,2,0),"ID not in use")</f>
        <v>ID not in use</v>
      </c>
      <c r="D3" s="1" t="n">
        <f aca="false">MAX(IF(C3="ID not in use",0,IF(C3="1X1",1,IF(C3="2X2",4,2)))-1,0)</f>
        <v>0</v>
      </c>
    </row>
    <row r="4" customFormat="false" ht="12.8" hidden="false" customHeight="false" outlineLevel="0" collapsed="false">
      <c r="A4" s="1" t="n">
        <v>2</v>
      </c>
      <c r="B4" s="1" t="str">
        <f aca="false">IF(C4="ID not in use","ID not in use","Used")</f>
        <v>ID not in use</v>
      </c>
      <c r="C4" s="1" t="str">
        <f aca="false">IFERROR(VLOOKUP(A4,items!C:D,2,0),"ID not in use")</f>
        <v>ID not in use</v>
      </c>
      <c r="D4" s="1" t="n">
        <f aca="false">MAX(IF(C4="ID not in use",0,IF(C4="1X1",1,IF(C4="2X2",4,2)))-1,0)</f>
        <v>0</v>
      </c>
    </row>
    <row r="5" customFormat="false" ht="12.8" hidden="false" customHeight="false" outlineLevel="0" collapsed="false">
      <c r="A5" s="1" t="n">
        <v>3</v>
      </c>
      <c r="B5" s="1" t="str">
        <f aca="false">IF(C5="ID not in use","ID not in use","Used")</f>
        <v>ID not in use</v>
      </c>
      <c r="C5" s="1" t="str">
        <f aca="false">IFERROR(VLOOKUP(A5,items!C:D,2,0),"ID not in use")</f>
        <v>ID not in use</v>
      </c>
      <c r="D5" s="1" t="n">
        <f aca="false">MAX(IF(C5="ID not in use",0,IF(C5="1X1",1,IF(C5="2X2",4,2)))-1,0)</f>
        <v>0</v>
      </c>
    </row>
    <row r="6" customFormat="false" ht="12.8" hidden="false" customHeight="false" outlineLevel="0" collapsed="false">
      <c r="A6" s="1" t="n">
        <v>4</v>
      </c>
      <c r="B6" s="1" t="str">
        <f aca="false">IF(C6="ID not in use","ID not in use","Used")</f>
        <v>ID not in use</v>
      </c>
      <c r="C6" s="1" t="str">
        <f aca="false">IFERROR(VLOOKUP(A6,items!C:D,2,0),"ID not in use")</f>
        <v>ID not in use</v>
      </c>
      <c r="D6" s="1" t="n">
        <f aca="false">MAX(IF(C6="ID not in use",0,IF(C6="1X1",1,IF(C6="2X2",4,2)))-1,0)</f>
        <v>0</v>
      </c>
    </row>
    <row r="7" customFormat="false" ht="12.8" hidden="false" customHeight="false" outlineLevel="0" collapsed="false">
      <c r="A7" s="1" t="n">
        <v>5</v>
      </c>
      <c r="B7" s="1" t="str">
        <f aca="false">IF(C7="ID not in use","ID not in use","Used")</f>
        <v>ID not in use</v>
      </c>
      <c r="C7" s="1" t="str">
        <f aca="false">IFERROR(VLOOKUP(A7,items!C:D,2,0),"ID not in use")</f>
        <v>ID not in use</v>
      </c>
      <c r="D7" s="1" t="n">
        <f aca="false">MAX(IF(C7="ID not in use",0,IF(C7="1X1",1,IF(C7="2X2",4,2)))-1,0)</f>
        <v>0</v>
      </c>
    </row>
    <row r="8" customFormat="false" ht="12.8" hidden="false" customHeight="false" outlineLevel="0" collapsed="false">
      <c r="A8" s="1" t="n">
        <v>6</v>
      </c>
      <c r="B8" s="1" t="str">
        <f aca="false">IF(C8="ID not in use","ID not in use","Used")</f>
        <v>ID not in use</v>
      </c>
      <c r="C8" s="1" t="str">
        <f aca="false">IFERROR(VLOOKUP(A8,items!C:D,2,0),"ID not in use")</f>
        <v>ID not in use</v>
      </c>
      <c r="D8" s="1" t="n">
        <f aca="false">MAX(IF(C8="ID not in use",0,IF(C8="1X1",1,IF(C8="2X2",4,2)))-1,0)</f>
        <v>0</v>
      </c>
    </row>
    <row r="9" customFormat="false" ht="12.8" hidden="false" customHeight="false" outlineLevel="0" collapsed="false">
      <c r="A9" s="1" t="n">
        <v>7</v>
      </c>
      <c r="B9" s="1" t="str">
        <f aca="false">IF(C9="ID not in use","ID not in use","Used")</f>
        <v>ID not in use</v>
      </c>
      <c r="C9" s="1" t="str">
        <f aca="false">IFERROR(VLOOKUP(A9,items!C:D,2,0),"ID not in use")</f>
        <v>ID not in use</v>
      </c>
      <c r="D9" s="1" t="n">
        <f aca="false">MAX(IF(C9="ID not in use",0,IF(C9="1X1",1,IF(C9="2X2",4,2)))-1,0)</f>
        <v>0</v>
      </c>
    </row>
    <row r="10" customFormat="false" ht="12.8" hidden="false" customHeight="false" outlineLevel="0" collapsed="false">
      <c r="A10" s="1" t="n">
        <v>8</v>
      </c>
      <c r="B10" s="1" t="str">
        <f aca="false">IF(C10="ID not in use","ID not in use","Used")</f>
        <v>ID not in use</v>
      </c>
      <c r="C10" s="1" t="str">
        <f aca="false">IFERROR(VLOOKUP(A10,items!C:D,2,0),"ID not in use")</f>
        <v>ID not in use</v>
      </c>
      <c r="D10" s="1" t="n">
        <f aca="false">MAX(IF(C10="ID not in use",0,IF(C10="1X1",1,IF(C10="2X2",4,2)))-1,0)</f>
        <v>0</v>
      </c>
    </row>
    <row r="11" customFormat="false" ht="12.8" hidden="false" customHeight="false" outlineLevel="0" collapsed="false">
      <c r="A11" s="1" t="n">
        <v>9</v>
      </c>
      <c r="B11" s="1" t="str">
        <f aca="false">IF(C11="ID not in use","ID not in use","Used")</f>
        <v>ID not in use</v>
      </c>
      <c r="C11" s="1" t="str">
        <f aca="false">IFERROR(VLOOKUP(A11,items!C:D,2,0),"ID not in use")</f>
        <v>ID not in use</v>
      </c>
      <c r="D11" s="1" t="n">
        <f aca="false">MAX(IF(C11="ID not in use",0,IF(C11="1X1",1,IF(C11="2X2",4,2)))-1,0)</f>
        <v>0</v>
      </c>
    </row>
    <row r="12" customFormat="false" ht="12.8" hidden="false" customHeight="false" outlineLevel="0" collapsed="false">
      <c r="A12" s="1" t="n">
        <v>10</v>
      </c>
      <c r="B12" s="1" t="str">
        <f aca="false">IF(C12="ID not in use","ID not in use","Used")</f>
        <v>ID not in use</v>
      </c>
      <c r="C12" s="1" t="str">
        <f aca="false">IFERROR(VLOOKUP(A12,items!C:D,2,0),"ID not in use")</f>
        <v>ID not in use</v>
      </c>
      <c r="D12" s="1" t="n">
        <f aca="false">MAX(IF(C12="ID not in use",0,IF(C12="1X1",1,IF(C12="2X2",4,2)))-1,0)</f>
        <v>0</v>
      </c>
    </row>
    <row r="13" customFormat="false" ht="12.8" hidden="false" customHeight="false" outlineLevel="0" collapsed="false">
      <c r="A13" s="1" t="n">
        <v>11</v>
      </c>
      <c r="B13" s="1" t="str">
        <f aca="false">IF(C13="ID not in use","ID not in use","Used")</f>
        <v>ID not in use</v>
      </c>
      <c r="C13" s="1" t="str">
        <f aca="false">IFERROR(VLOOKUP(A13,items!C:D,2,0),"ID not in use")</f>
        <v>ID not in use</v>
      </c>
      <c r="D13" s="1" t="n">
        <f aca="false">MAX(IF(C13="ID not in use",0,IF(C13="1X1",1,IF(C13="2X2",4,2)))-1,0)</f>
        <v>0</v>
      </c>
    </row>
    <row r="14" customFormat="false" ht="12.8" hidden="false" customHeight="false" outlineLevel="0" collapsed="false">
      <c r="A14" s="1" t="n">
        <v>12</v>
      </c>
      <c r="B14" s="1" t="str">
        <f aca="false">IF(C14="ID not in use","ID not in use","Used")</f>
        <v>ID not in use</v>
      </c>
      <c r="C14" s="1" t="str">
        <f aca="false">IFERROR(VLOOKUP(A14,items!C:D,2,0),"ID not in use")</f>
        <v>ID not in use</v>
      </c>
      <c r="D14" s="1" t="n">
        <f aca="false">MAX(IF(C14="ID not in use",0,IF(C14="1X1",1,IF(C14="2X2",4,2)))-1,0)</f>
        <v>0</v>
      </c>
    </row>
    <row r="15" customFormat="false" ht="12.8" hidden="false" customHeight="false" outlineLevel="0" collapsed="false">
      <c r="A15" s="1" t="n">
        <v>13</v>
      </c>
      <c r="B15" s="1" t="str">
        <f aca="false">IF(C15="ID not in use","ID not in use","Used")</f>
        <v>ID not in use</v>
      </c>
      <c r="C15" s="1" t="str">
        <f aca="false">IFERROR(VLOOKUP(A15,items!C:D,2,0),"ID not in use")</f>
        <v>ID not in use</v>
      </c>
      <c r="D15" s="1" t="n">
        <f aca="false">MAX(IF(C15="ID not in use",0,IF(C15="1X1",1,IF(C15="2X2",4,2)))-1,0)</f>
        <v>0</v>
      </c>
    </row>
    <row r="16" customFormat="false" ht="12.8" hidden="false" customHeight="false" outlineLevel="0" collapsed="false">
      <c r="A16" s="1" t="n">
        <v>14</v>
      </c>
      <c r="B16" s="1" t="str">
        <f aca="false">IF(C16="ID not in use","ID not in use","Used")</f>
        <v>ID not in use</v>
      </c>
      <c r="C16" s="1" t="str">
        <f aca="false">IFERROR(VLOOKUP(A16,items!C:D,2,0),"ID not in use")</f>
        <v>ID not in use</v>
      </c>
      <c r="D16" s="1" t="n">
        <f aca="false">MAX(IF(C16="ID not in use",0,IF(C16="1X1",1,IF(C16="2X2",4,2)))-1,0)</f>
        <v>0</v>
      </c>
    </row>
    <row r="17" customFormat="false" ht="12.8" hidden="false" customHeight="false" outlineLevel="0" collapsed="false">
      <c r="A17" s="1" t="n">
        <v>15</v>
      </c>
      <c r="B17" s="1" t="str">
        <f aca="false">IF(C17="ID not in use","ID not in use","Used")</f>
        <v>ID not in use</v>
      </c>
      <c r="C17" s="1" t="str">
        <f aca="false">IFERROR(VLOOKUP(A17,items!C:D,2,0),"ID not in use")</f>
        <v>ID not in use</v>
      </c>
      <c r="D17" s="1" t="n">
        <f aca="false">MAX(IF(C17="ID not in use",0,IF(C17="1X1",1,IF(C17="2X2",4,2)))-1,0)</f>
        <v>0</v>
      </c>
    </row>
    <row r="18" customFormat="false" ht="12.8" hidden="false" customHeight="false" outlineLevel="0" collapsed="false">
      <c r="A18" s="1" t="n">
        <v>16</v>
      </c>
      <c r="B18" s="1" t="str">
        <f aca="false">IF(C18="ID not in use","ID not in use","Used")</f>
        <v>ID not in use</v>
      </c>
      <c r="C18" s="1" t="str">
        <f aca="false">IFERROR(VLOOKUP(A18,items!C:D,2,0),"ID not in use")</f>
        <v>ID not in use</v>
      </c>
      <c r="D18" s="1" t="n">
        <f aca="false">MAX(IF(C18="ID not in use",0,IF(C18="1X1",1,IF(C18="2X2",4,2)))-1,0)</f>
        <v>0</v>
      </c>
    </row>
    <row r="19" customFormat="false" ht="12.8" hidden="false" customHeight="false" outlineLevel="0" collapsed="false">
      <c r="A19" s="1" t="n">
        <v>17</v>
      </c>
      <c r="B19" s="1" t="str">
        <f aca="false">IF(C19="ID not in use","ID not in use","Used")</f>
        <v>Used</v>
      </c>
      <c r="C19" s="1" t="str">
        <f aca="false">IFERROR(VLOOKUP(A19,items!C:D,2,0),"ID not in use")</f>
        <v>1X1</v>
      </c>
      <c r="D19" s="1" t="n">
        <f aca="false">MAX(IF(C19="ID not in use",0,IF(C19="1X1",1,IF(C19="2X2",4,2)))-1,0)</f>
        <v>0</v>
      </c>
    </row>
    <row r="20" customFormat="false" ht="12.8" hidden="false" customHeight="false" outlineLevel="0" collapsed="false">
      <c r="A20" s="1" t="n">
        <v>18</v>
      </c>
      <c r="B20" s="1" t="str">
        <f aca="false">IF(C20="ID not in use","ID not in use","Used")</f>
        <v>ID not in use</v>
      </c>
      <c r="C20" s="1" t="str">
        <f aca="false">IFERROR(VLOOKUP(A20,items!C:D,2,0),"ID not in use")</f>
        <v>ID not in use</v>
      </c>
      <c r="D20" s="1" t="n">
        <f aca="false">MAX(IF(C20="ID not in use",0,IF(C20="1X1",1,IF(C20="2X2",4,2)))-1,0)</f>
        <v>0</v>
      </c>
    </row>
    <row r="21" customFormat="false" ht="12.8" hidden="false" customHeight="false" outlineLevel="0" collapsed="false">
      <c r="A21" s="1" t="n">
        <v>19</v>
      </c>
      <c r="B21" s="1" t="str">
        <f aca="false">IF(C21="ID not in use","ID not in use","Used")</f>
        <v>ID not in use</v>
      </c>
      <c r="C21" s="1" t="str">
        <f aca="false">IFERROR(VLOOKUP(A21,items!C:D,2,0),"ID not in use")</f>
        <v>ID not in use</v>
      </c>
      <c r="D21" s="1" t="n">
        <f aca="false">MAX(IF(C21="ID not in use",0,IF(C21="1X1",1,IF(C21="2X2",4,2)))-1,0)</f>
        <v>0</v>
      </c>
    </row>
    <row r="22" customFormat="false" ht="12.8" hidden="false" customHeight="false" outlineLevel="0" collapsed="false">
      <c r="A22" s="1" t="n">
        <v>20</v>
      </c>
      <c r="B22" s="1" t="str">
        <f aca="false">IF(C22="ID not in use","ID not in use","Used")</f>
        <v>ID not in use</v>
      </c>
      <c r="C22" s="1" t="str">
        <f aca="false">IFERROR(VLOOKUP(A22,items!C:D,2,0),"ID not in use")</f>
        <v>ID not in use</v>
      </c>
      <c r="D22" s="1" t="n">
        <f aca="false">MAX(IF(C22="ID not in use",0,IF(C22="1X1",1,IF(C22="2X2",4,2)))-1,0)</f>
        <v>0</v>
      </c>
    </row>
    <row r="23" customFormat="false" ht="12.8" hidden="false" customHeight="false" outlineLevel="0" collapsed="false">
      <c r="A23" s="1" t="n">
        <v>21</v>
      </c>
      <c r="B23" s="1" t="str">
        <f aca="false">IF(C23="ID not in use","ID not in use","Used")</f>
        <v>ID not in use</v>
      </c>
      <c r="C23" s="1" t="str">
        <f aca="false">IFERROR(VLOOKUP(A23,items!C:D,2,0),"ID not in use")</f>
        <v>ID not in use</v>
      </c>
      <c r="D23" s="1" t="n">
        <f aca="false">MAX(IF(C23="ID not in use",0,IF(C23="1X1",1,IF(C23="2X2",4,2)))-1,0)</f>
        <v>0</v>
      </c>
    </row>
    <row r="24" customFormat="false" ht="12.8" hidden="false" customHeight="false" outlineLevel="0" collapsed="false">
      <c r="A24" s="1" t="n">
        <v>22</v>
      </c>
      <c r="B24" s="1" t="str">
        <f aca="false">IF(C24="ID not in use","ID not in use","Used")</f>
        <v>ID not in use</v>
      </c>
      <c r="C24" s="1" t="str">
        <f aca="false">IFERROR(VLOOKUP(A24,items!C:D,2,0),"ID not in use")</f>
        <v>ID not in use</v>
      </c>
      <c r="D24" s="1" t="n">
        <f aca="false">MAX(IF(C24="ID not in use",0,IF(C24="1X1",1,IF(C24="2X2",4,2)))-1,0)</f>
        <v>0</v>
      </c>
    </row>
    <row r="25" customFormat="false" ht="12.8" hidden="false" customHeight="false" outlineLevel="0" collapsed="false">
      <c r="A25" s="1" t="n">
        <v>23</v>
      </c>
      <c r="B25" s="1" t="str">
        <f aca="false">IF(C25="ID not in use","ID not in use","Used")</f>
        <v>Used</v>
      </c>
      <c r="C25" s="1" t="str">
        <f aca="false">IFERROR(VLOOKUP(A25,items!C:D,2,0),"ID not in use")</f>
        <v>1X1</v>
      </c>
      <c r="D25" s="1" t="n">
        <f aca="false">MAX(IF(C25="ID not in use",0,IF(C25="1X1",1,IF(C25="2X2",4,2)))-1,0)</f>
        <v>0</v>
      </c>
    </row>
    <row r="26" customFormat="false" ht="12.8" hidden="false" customHeight="false" outlineLevel="0" collapsed="false">
      <c r="A26" s="1" t="n">
        <v>24</v>
      </c>
      <c r="B26" s="1" t="str">
        <f aca="false">IF(C26="ID not in use","ID not in use","Used")</f>
        <v>Used</v>
      </c>
      <c r="C26" s="1" t="str">
        <f aca="false">IFERROR(VLOOKUP(A26,items!C:D,2,0),"ID not in use")</f>
        <v>1X1</v>
      </c>
      <c r="D26" s="1" t="n">
        <f aca="false">MAX(IF(C26="ID not in use",0,IF(C26="1X1",1,IF(C26="2X2",4,2)))-1,0)</f>
        <v>0</v>
      </c>
    </row>
    <row r="27" customFormat="false" ht="12.8" hidden="false" customHeight="false" outlineLevel="0" collapsed="false">
      <c r="A27" s="1" t="n">
        <v>25</v>
      </c>
      <c r="B27" s="1" t="str">
        <f aca="false">IF(C27="ID not in use","ID not in use","Used")</f>
        <v>Used</v>
      </c>
      <c r="C27" s="1" t="str">
        <f aca="false">IFERROR(VLOOKUP(A27,items!C:D,2,0),"ID not in use")</f>
        <v>1X1</v>
      </c>
      <c r="D27" s="1" t="n">
        <f aca="false">MAX(IF(C27="ID not in use",0,IF(C27="1X1",1,IF(C27="2X2",4,2)))-1,0)</f>
        <v>0</v>
      </c>
    </row>
    <row r="28" customFormat="false" ht="12.8" hidden="false" customHeight="false" outlineLevel="0" collapsed="false">
      <c r="A28" s="1" t="n">
        <v>26</v>
      </c>
      <c r="B28" s="1" t="str">
        <f aca="false">IF(C28="ID not in use","ID not in use","Used")</f>
        <v>Used</v>
      </c>
      <c r="C28" s="1" t="str">
        <f aca="false">IFERROR(VLOOKUP(A28,items!C:D,2,0),"ID not in use")</f>
        <v>1X1</v>
      </c>
      <c r="D28" s="1" t="n">
        <f aca="false">MAX(IF(C28="ID not in use",0,IF(C28="1X1",1,IF(C28="2X2",4,2)))-1,0)</f>
        <v>0</v>
      </c>
    </row>
    <row r="29" customFormat="false" ht="12.8" hidden="false" customHeight="false" outlineLevel="0" collapsed="false">
      <c r="A29" s="1" t="n">
        <v>27</v>
      </c>
      <c r="B29" s="1" t="str">
        <f aca="false">IF(C29="ID not in use","ID not in use","Used")</f>
        <v>ID not in use</v>
      </c>
      <c r="C29" s="1" t="str">
        <f aca="false">IFERROR(VLOOKUP(A29,items!C:D,2,0),"ID not in use")</f>
        <v>ID not in use</v>
      </c>
      <c r="D29" s="1" t="n">
        <f aca="false">MAX(IF(C29="ID not in use",0,IF(C29="1X1",1,IF(C29="2X2",4,2)))-1,0)</f>
        <v>0</v>
      </c>
    </row>
    <row r="30" customFormat="false" ht="12.8" hidden="false" customHeight="false" outlineLevel="0" collapsed="false">
      <c r="A30" s="1" t="n">
        <v>28</v>
      </c>
      <c r="B30" s="1" t="str">
        <f aca="false">IF(C30="ID not in use","ID not in use","Used")</f>
        <v>Used</v>
      </c>
      <c r="C30" s="1" t="str">
        <f aca="false">IFERROR(VLOOKUP(A30,items!C:D,2,0),"ID not in use")</f>
        <v>1X1</v>
      </c>
      <c r="D30" s="1" t="n">
        <f aca="false">MAX(IF(C30="ID not in use",0,IF(C30="1X1",1,IF(C30="2X2",4,2)))-1,0)</f>
        <v>0</v>
      </c>
    </row>
    <row r="31" customFormat="false" ht="12.8" hidden="false" customHeight="false" outlineLevel="0" collapsed="false">
      <c r="A31" s="1" t="n">
        <v>29</v>
      </c>
      <c r="B31" s="1" t="str">
        <f aca="false">IF(C31="ID not in use","ID not in use","Used")</f>
        <v>Used</v>
      </c>
      <c r="C31" s="1" t="str">
        <f aca="false">IFERROR(VLOOKUP(A31,items!C:D,2,0),"ID not in use")</f>
        <v>1X1</v>
      </c>
      <c r="D31" s="1" t="n">
        <f aca="false">MAX(IF(C31="ID not in use",0,IF(C31="1X1",1,IF(C31="2X2",4,2)))-1,0)</f>
        <v>0</v>
      </c>
    </row>
    <row r="32" customFormat="false" ht="12.8" hidden="false" customHeight="false" outlineLevel="0" collapsed="false">
      <c r="A32" s="1" t="n">
        <v>30</v>
      </c>
      <c r="B32" s="1" t="str">
        <f aca="false">IF(C32="ID not in use","ID not in use","Used")</f>
        <v>ID not in use</v>
      </c>
      <c r="C32" s="1" t="str">
        <f aca="false">IFERROR(VLOOKUP(A32,items!C:D,2,0),"ID not in use")</f>
        <v>ID not in use</v>
      </c>
      <c r="D32" s="1" t="n">
        <f aca="false">MAX(IF(C32="ID not in use",0,IF(C32="1X1",1,IF(C32="2X2",4,2)))-1,0)</f>
        <v>0</v>
      </c>
    </row>
    <row r="33" customFormat="false" ht="12.8" hidden="false" customHeight="false" outlineLevel="0" collapsed="false">
      <c r="A33" s="1" t="n">
        <v>31</v>
      </c>
      <c r="B33" s="1" t="str">
        <f aca="false">IF(C33="ID not in use","ID not in use","Used")</f>
        <v>ID not in use</v>
      </c>
      <c r="C33" s="1" t="str">
        <f aca="false">IFERROR(VLOOKUP(A33,items!C:D,2,0),"ID not in use")</f>
        <v>ID not in use</v>
      </c>
      <c r="D33" s="1" t="n">
        <f aca="false">MAX(IF(C33="ID not in use",0,IF(C33="1X1",1,IF(C33="2X2",4,2)))-1,0)</f>
        <v>0</v>
      </c>
    </row>
    <row r="34" customFormat="false" ht="12.8" hidden="false" customHeight="false" outlineLevel="0" collapsed="false">
      <c r="A34" s="1" t="n">
        <v>32</v>
      </c>
      <c r="B34" s="1" t="str">
        <f aca="false">IF(C34="ID not in use","ID not in use","Used")</f>
        <v>Used</v>
      </c>
      <c r="C34" s="1" t="s">
        <v>61</v>
      </c>
      <c r="D34" s="1" t="n">
        <f aca="false">MAX(IF(C34="ID not in use",0,IF(C34="1X1",1,IF(C34="2X2",4,2)))-1,0)</f>
        <v>3</v>
      </c>
    </row>
    <row r="35" customFormat="false" ht="12.8" hidden="false" customHeight="false" outlineLevel="0" collapsed="false">
      <c r="A35" s="1" t="n">
        <v>33</v>
      </c>
      <c r="B35" s="1" t="str">
        <f aca="false">IF(C35="ID not in use","ID not in use","Used")</f>
        <v>Used</v>
      </c>
      <c r="C35" s="1" t="str">
        <f aca="false">IF(D34&gt;0,"Multi-tile","ID not in use")</f>
        <v>Multi-tile</v>
      </c>
      <c r="D35" s="1" t="n">
        <f aca="false">IF(C35="Multi-tile",D34-1,MAX(IF(C35="ID not in use",0,IF(C35="1X1",1,IF(C35="2X2",4,2)))-1,0))</f>
        <v>2</v>
      </c>
    </row>
    <row r="36" customFormat="false" ht="12.8" hidden="false" customHeight="false" outlineLevel="0" collapsed="false">
      <c r="A36" s="1" t="n">
        <v>34</v>
      </c>
      <c r="B36" s="1" t="str">
        <f aca="false">IF(C36="ID not in use","ID not in use","Used")</f>
        <v>Used</v>
      </c>
      <c r="C36" s="1" t="str">
        <f aca="false">IF(D35&gt;0,"Multi-tile","ID not in use")</f>
        <v>Multi-tile</v>
      </c>
      <c r="D36" s="1" t="n">
        <f aca="false">IF(C36="Multi-tile",D35-1,MAX(IF(C36="ID not in use",0,IF(C36="1X1",1,IF(C36="2X2",4,2)))-1,0))</f>
        <v>1</v>
      </c>
    </row>
    <row r="37" customFormat="false" ht="12.8" hidden="false" customHeight="false" outlineLevel="0" collapsed="false">
      <c r="A37" s="1" t="n">
        <v>35</v>
      </c>
      <c r="B37" s="1" t="str">
        <f aca="false">IF(C37="ID not in use","ID not in use","Used")</f>
        <v>Used</v>
      </c>
      <c r="C37" s="1" t="str">
        <f aca="false">IF(D36&gt;0,"Multi-tile","ID not in use")</f>
        <v>Multi-tile</v>
      </c>
      <c r="D37" s="1" t="n">
        <f aca="false">IF(C37="Multi-tile",D36-1,MAX(IF(C37="ID not in use",0,IF(C37="1X1",1,IF(C37="2X2",4,2)))-1,0))</f>
        <v>0</v>
      </c>
    </row>
    <row r="38" customFormat="false" ht="12.8" hidden="false" customHeight="false" outlineLevel="0" collapsed="false">
      <c r="A38" s="1" t="n">
        <v>36</v>
      </c>
      <c r="B38" s="1" t="str">
        <f aca="false">IF(C38="ID not in use","ID not in use","Used")</f>
        <v>ID not in use</v>
      </c>
      <c r="C38" s="1" t="str">
        <f aca="false">IF(D37&gt;0,"Multi-tile","ID not in use")</f>
        <v>ID not in use</v>
      </c>
      <c r="D38" s="1" t="n">
        <f aca="false">IF(C38="Multi-tile",D37-1,MAX(IF(C38="ID not in use",0,IF(C38="1X1",1,IF(C38="2X2",4,2)))-1,0))</f>
        <v>0</v>
      </c>
    </row>
    <row r="39" customFormat="false" ht="12.8" hidden="false" customHeight="false" outlineLevel="0" collapsed="false">
      <c r="A39" s="1" t="n">
        <v>37</v>
      </c>
      <c r="B39" s="1" t="str">
        <f aca="false">IF(C39="ID not in use","ID not in use","Used")</f>
        <v>ID not in use</v>
      </c>
      <c r="C39" s="1" t="str">
        <f aca="false">IF(D38&gt;0,"Multi-tile","ID not in use")</f>
        <v>ID not in use</v>
      </c>
      <c r="D39" s="1" t="n">
        <f aca="false">IF(C39="Multi-tile",D38-1,MAX(IF(C39="ID not in use",0,IF(C39="1X1",1,IF(C39="2X2",4,2)))-1,0))</f>
        <v>0</v>
      </c>
    </row>
    <row r="40" customFormat="false" ht="12.8" hidden="false" customHeight="false" outlineLevel="0" collapsed="false">
      <c r="A40" s="1" t="n">
        <v>38</v>
      </c>
    </row>
    <row r="41" customFormat="false" ht="12.8" hidden="false" customHeight="false" outlineLevel="0" collapsed="false">
      <c r="A41" s="1" t="n">
        <v>39</v>
      </c>
    </row>
    <row r="42" customFormat="false" ht="12.8" hidden="false" customHeight="false" outlineLevel="0" collapsed="false">
      <c r="A42" s="1" t="n">
        <v>40</v>
      </c>
    </row>
    <row r="43" customFormat="false" ht="12.8" hidden="false" customHeight="false" outlineLevel="0" collapsed="false">
      <c r="A43" s="1" t="n">
        <v>41</v>
      </c>
    </row>
    <row r="44" customFormat="false" ht="12.8" hidden="false" customHeight="false" outlineLevel="0" collapsed="false">
      <c r="A44" s="1" t="n">
        <v>42</v>
      </c>
    </row>
    <row r="45" customFormat="false" ht="12.8" hidden="false" customHeight="false" outlineLevel="0" collapsed="false">
      <c r="A45" s="1" t="n">
        <v>43</v>
      </c>
    </row>
    <row r="46" customFormat="false" ht="12.8" hidden="false" customHeight="false" outlineLevel="0" collapsed="false">
      <c r="A46" s="1" t="n">
        <v>44</v>
      </c>
    </row>
    <row r="47" customFormat="false" ht="12.8" hidden="false" customHeight="false" outlineLevel="0" collapsed="false">
      <c r="A47" s="1" t="n">
        <v>45</v>
      </c>
    </row>
    <row r="48" customFormat="false" ht="12.8" hidden="false" customHeight="false" outlineLevel="0" collapsed="false">
      <c r="A48" s="1" t="n">
        <v>46</v>
      </c>
    </row>
    <row r="49" customFormat="false" ht="12.8" hidden="false" customHeight="false" outlineLevel="0" collapsed="false">
      <c r="A49" s="1" t="n">
        <v>47</v>
      </c>
    </row>
    <row r="50" customFormat="false" ht="12.8" hidden="false" customHeight="false" outlineLevel="0" collapsed="false">
      <c r="A50" s="1" t="n">
        <v>48</v>
      </c>
    </row>
    <row r="51" customFormat="false" ht="12.8" hidden="false" customHeight="false" outlineLevel="0" collapsed="false">
      <c r="A51" s="1" t="n">
        <v>49</v>
      </c>
    </row>
    <row r="52" customFormat="false" ht="12.8" hidden="false" customHeight="false" outlineLevel="0" collapsed="false">
      <c r="A52" s="1" t="n">
        <v>50</v>
      </c>
    </row>
    <row r="53" customFormat="false" ht="12.8" hidden="false" customHeight="false" outlineLevel="0" collapsed="false">
      <c r="A53" s="1" t="n">
        <v>51</v>
      </c>
    </row>
    <row r="54" customFormat="false" ht="12.8" hidden="false" customHeight="false" outlineLevel="0" collapsed="false">
      <c r="A54" s="1" t="n">
        <v>52</v>
      </c>
    </row>
    <row r="55" customFormat="false" ht="12.8" hidden="false" customHeight="false" outlineLevel="0" collapsed="false">
      <c r="A55" s="1" t="n">
        <v>53</v>
      </c>
    </row>
    <row r="56" customFormat="false" ht="12.8" hidden="false" customHeight="false" outlineLevel="0" collapsed="false">
      <c r="A56" s="1" t="n">
        <v>54</v>
      </c>
    </row>
    <row r="57" customFormat="false" ht="12.8" hidden="false" customHeight="false" outlineLevel="0" collapsed="false">
      <c r="A57" s="1" t="n">
        <v>55</v>
      </c>
    </row>
    <row r="58" customFormat="false" ht="12.8" hidden="false" customHeight="false" outlineLevel="0" collapsed="false">
      <c r="A58" s="1" t="n">
        <v>56</v>
      </c>
    </row>
    <row r="59" customFormat="false" ht="12.8" hidden="false" customHeight="false" outlineLevel="0" collapsed="false">
      <c r="A59" s="1" t="n">
        <v>57</v>
      </c>
    </row>
    <row r="60" customFormat="false" ht="12.8" hidden="false" customHeight="false" outlineLevel="0" collapsed="false">
      <c r="A60" s="1" t="n">
        <v>58</v>
      </c>
    </row>
    <row r="61" customFormat="false" ht="12.8" hidden="false" customHeight="false" outlineLevel="0" collapsed="false">
      <c r="A61" s="1" t="n">
        <v>59</v>
      </c>
    </row>
    <row r="62" customFormat="false" ht="12.8" hidden="false" customHeight="false" outlineLevel="0" collapsed="false">
      <c r="A62" s="1" t="n">
        <v>60</v>
      </c>
    </row>
    <row r="63" customFormat="false" ht="12.8" hidden="false" customHeight="false" outlineLevel="0" collapsed="false">
      <c r="A63" s="1" t="n">
        <v>61</v>
      </c>
    </row>
    <row r="64" customFormat="false" ht="12.8" hidden="false" customHeight="false" outlineLevel="0" collapsed="false">
      <c r="A64" s="1" t="n">
        <v>62</v>
      </c>
    </row>
    <row r="65" customFormat="false" ht="12.8" hidden="false" customHeight="false" outlineLevel="0" collapsed="false">
      <c r="A65" s="1" t="n">
        <v>63</v>
      </c>
    </row>
    <row r="66" customFormat="false" ht="12.8" hidden="false" customHeight="false" outlineLevel="0" collapsed="false">
      <c r="A66" s="1" t="n">
        <v>64</v>
      </c>
    </row>
    <row r="67" customFormat="false" ht="12.8" hidden="false" customHeight="false" outlineLevel="0" collapsed="false">
      <c r="A67" s="1" t="n">
        <v>65</v>
      </c>
    </row>
    <row r="68" customFormat="false" ht="12.8" hidden="false" customHeight="false" outlineLevel="0" collapsed="false">
      <c r="A68" s="1" t="n">
        <v>66</v>
      </c>
    </row>
    <row r="69" customFormat="false" ht="12.8" hidden="false" customHeight="false" outlineLevel="0" collapsed="false">
      <c r="A69" s="1" t="n">
        <v>67</v>
      </c>
    </row>
    <row r="70" customFormat="false" ht="12.8" hidden="false" customHeight="false" outlineLevel="0" collapsed="false">
      <c r="A70" s="1" t="n">
        <v>68</v>
      </c>
    </row>
    <row r="71" customFormat="false" ht="12.8" hidden="false" customHeight="false" outlineLevel="0" collapsed="false">
      <c r="A71" s="1" t="n">
        <v>69</v>
      </c>
    </row>
    <row r="72" customFormat="false" ht="12.8" hidden="false" customHeight="false" outlineLevel="0" collapsed="false">
      <c r="A72" s="1" t="n">
        <v>70</v>
      </c>
    </row>
    <row r="73" customFormat="false" ht="12.8" hidden="false" customHeight="false" outlineLevel="0" collapsed="false">
      <c r="A73" s="1" t="n">
        <v>71</v>
      </c>
    </row>
    <row r="74" customFormat="false" ht="12.8" hidden="false" customHeight="false" outlineLevel="0" collapsed="false">
      <c r="A74" s="1" t="n">
        <v>72</v>
      </c>
    </row>
    <row r="75" customFormat="false" ht="12.8" hidden="false" customHeight="false" outlineLevel="0" collapsed="false">
      <c r="A75" s="1" t="n">
        <v>73</v>
      </c>
    </row>
    <row r="76" customFormat="false" ht="12.8" hidden="false" customHeight="false" outlineLevel="0" collapsed="false">
      <c r="A76" s="1" t="n">
        <v>74</v>
      </c>
    </row>
    <row r="77" customFormat="false" ht="12.8" hidden="false" customHeight="false" outlineLevel="0" collapsed="false">
      <c r="A77" s="1" t="n">
        <v>75</v>
      </c>
    </row>
    <row r="78" customFormat="false" ht="12.8" hidden="false" customHeight="false" outlineLevel="0" collapsed="false">
      <c r="A78" s="1" t="n">
        <v>76</v>
      </c>
    </row>
    <row r="79" customFormat="false" ht="12.8" hidden="false" customHeight="false" outlineLevel="0" collapsed="false">
      <c r="A79" s="1" t="n">
        <v>77</v>
      </c>
    </row>
    <row r="80" customFormat="false" ht="12.8" hidden="false" customHeight="false" outlineLevel="0" collapsed="false">
      <c r="A80" s="1" t="n">
        <v>78</v>
      </c>
    </row>
    <row r="81" customFormat="false" ht="12.8" hidden="false" customHeight="false" outlineLevel="0" collapsed="false">
      <c r="A81" s="1" t="n">
        <v>79</v>
      </c>
    </row>
    <row r="82" customFormat="false" ht="12.8" hidden="false" customHeight="false" outlineLevel="0" collapsed="false">
      <c r="A82" s="1" t="n">
        <v>80</v>
      </c>
    </row>
    <row r="83" customFormat="false" ht="12.8" hidden="false" customHeight="false" outlineLevel="0" collapsed="false">
      <c r="A83" s="1" t="n">
        <v>81</v>
      </c>
    </row>
    <row r="84" customFormat="false" ht="12.8" hidden="false" customHeight="false" outlineLevel="0" collapsed="false">
      <c r="A84" s="1" t="n">
        <v>82</v>
      </c>
    </row>
    <row r="85" customFormat="false" ht="12.8" hidden="false" customHeight="false" outlineLevel="0" collapsed="false">
      <c r="A85" s="1" t="n">
        <v>83</v>
      </c>
    </row>
    <row r="86" customFormat="false" ht="12.8" hidden="false" customHeight="false" outlineLevel="0" collapsed="false">
      <c r="A86" s="1" t="n">
        <v>84</v>
      </c>
    </row>
    <row r="87" customFormat="false" ht="12.8" hidden="false" customHeight="false" outlineLevel="0" collapsed="false">
      <c r="A87" s="1" t="n">
        <v>85</v>
      </c>
    </row>
    <row r="88" customFormat="false" ht="12.8" hidden="false" customHeight="false" outlineLevel="0" collapsed="false">
      <c r="A88" s="1" t="n">
        <v>86</v>
      </c>
    </row>
    <row r="89" customFormat="false" ht="12.8" hidden="false" customHeight="false" outlineLevel="0" collapsed="false">
      <c r="A89" s="1" t="n">
        <v>87</v>
      </c>
    </row>
    <row r="90" customFormat="false" ht="12.8" hidden="false" customHeight="false" outlineLevel="0" collapsed="false">
      <c r="A90" s="1" t="n">
        <v>88</v>
      </c>
    </row>
    <row r="91" customFormat="false" ht="12.8" hidden="false" customHeight="false" outlineLevel="0" collapsed="false">
      <c r="A91" s="1" t="n">
        <v>89</v>
      </c>
    </row>
    <row r="92" customFormat="false" ht="12.8" hidden="false" customHeight="false" outlineLevel="0" collapsed="false">
      <c r="A92" s="1" t="n">
        <v>90</v>
      </c>
    </row>
    <row r="93" customFormat="false" ht="12.8" hidden="false" customHeight="false" outlineLevel="0" collapsed="false">
      <c r="A93" s="1" t="n">
        <v>91</v>
      </c>
    </row>
    <row r="94" customFormat="false" ht="12.8" hidden="false" customHeight="false" outlineLevel="0" collapsed="false">
      <c r="A94" s="1" t="n">
        <v>92</v>
      </c>
    </row>
    <row r="95" customFormat="false" ht="12.8" hidden="false" customHeight="false" outlineLevel="0" collapsed="false">
      <c r="A95" s="1" t="n">
        <v>93</v>
      </c>
    </row>
    <row r="96" customFormat="false" ht="12.8" hidden="false" customHeight="false" outlineLevel="0" collapsed="false">
      <c r="A96" s="1" t="n">
        <v>94</v>
      </c>
    </row>
    <row r="97" customFormat="false" ht="12.8" hidden="false" customHeight="false" outlineLevel="0" collapsed="false">
      <c r="A97" s="1" t="n">
        <v>95</v>
      </c>
    </row>
    <row r="98" customFormat="false" ht="12.8" hidden="false" customHeight="false" outlineLevel="0" collapsed="false">
      <c r="A98" s="1" t="n">
        <v>96</v>
      </c>
    </row>
    <row r="99" customFormat="false" ht="12.8" hidden="false" customHeight="false" outlineLevel="0" collapsed="false">
      <c r="A99" s="1" t="n">
        <v>97</v>
      </c>
    </row>
    <row r="100" customFormat="false" ht="12.8" hidden="false" customHeight="false" outlineLevel="0" collapsed="false">
      <c r="A100" s="1" t="n">
        <v>98</v>
      </c>
    </row>
    <row r="101" customFormat="false" ht="12.8" hidden="false" customHeight="false" outlineLevel="0" collapsed="false">
      <c r="A101" s="1" t="n">
        <v>99</v>
      </c>
    </row>
    <row r="102" customFormat="false" ht="12.8" hidden="false" customHeight="false" outlineLevel="0" collapsed="false">
      <c r="A102" s="1" t="n">
        <v>100</v>
      </c>
    </row>
    <row r="103" customFormat="false" ht="12.8" hidden="false" customHeight="false" outlineLevel="0" collapsed="false">
      <c r="A103" s="1" t="n">
        <v>101</v>
      </c>
    </row>
    <row r="104" customFormat="false" ht="12.8" hidden="false" customHeight="false" outlineLevel="0" collapsed="false">
      <c r="A104" s="1" t="n">
        <v>102</v>
      </c>
    </row>
    <row r="105" customFormat="false" ht="12.8" hidden="false" customHeight="false" outlineLevel="0" collapsed="false">
      <c r="A105" s="1" t="n">
        <v>103</v>
      </c>
    </row>
    <row r="106" customFormat="false" ht="12.8" hidden="false" customHeight="false" outlineLevel="0" collapsed="false">
      <c r="A106" s="1" t="n">
        <v>104</v>
      </c>
    </row>
    <row r="107" customFormat="false" ht="12.8" hidden="false" customHeight="false" outlineLevel="0" collapsed="false">
      <c r="A107" s="1" t="n">
        <v>105</v>
      </c>
    </row>
    <row r="108" customFormat="false" ht="12.8" hidden="false" customHeight="false" outlineLevel="0" collapsed="false">
      <c r="A108" s="1" t="n">
        <v>106</v>
      </c>
    </row>
    <row r="109" customFormat="false" ht="12.8" hidden="false" customHeight="false" outlineLevel="0" collapsed="false">
      <c r="A109" s="1" t="n">
        <v>107</v>
      </c>
    </row>
    <row r="110" customFormat="false" ht="12.8" hidden="false" customHeight="false" outlineLevel="0" collapsed="false">
      <c r="A110" s="1" t="n">
        <v>108</v>
      </c>
    </row>
    <row r="111" customFormat="false" ht="12.8" hidden="false" customHeight="false" outlineLevel="0" collapsed="false">
      <c r="A111" s="1" t="n">
        <v>109</v>
      </c>
    </row>
    <row r="112" customFormat="false" ht="12.8" hidden="false" customHeight="false" outlineLevel="0" collapsed="false">
      <c r="A112" s="1" t="n">
        <v>110</v>
      </c>
    </row>
    <row r="113" customFormat="false" ht="12.8" hidden="false" customHeight="false" outlineLevel="0" collapsed="false">
      <c r="A113" s="1" t="n">
        <v>111</v>
      </c>
    </row>
    <row r="114" customFormat="false" ht="12.8" hidden="false" customHeight="false" outlineLevel="0" collapsed="false">
      <c r="A114" s="1" t="n">
        <v>112</v>
      </c>
    </row>
    <row r="115" customFormat="false" ht="12.8" hidden="false" customHeight="false" outlineLevel="0" collapsed="false">
      <c r="A115" s="1" t="n">
        <v>113</v>
      </c>
    </row>
    <row r="116" customFormat="false" ht="12.8" hidden="false" customHeight="false" outlineLevel="0" collapsed="false">
      <c r="A116" s="1" t="n">
        <v>114</v>
      </c>
    </row>
    <row r="117" customFormat="false" ht="12.8" hidden="false" customHeight="false" outlineLevel="0" collapsed="false">
      <c r="A117" s="1" t="n">
        <v>115</v>
      </c>
    </row>
    <row r="118" customFormat="false" ht="12.8" hidden="false" customHeight="false" outlineLevel="0" collapsed="false">
      <c r="A118" s="1" t="n">
        <v>116</v>
      </c>
    </row>
    <row r="119" customFormat="false" ht="12.8" hidden="false" customHeight="false" outlineLevel="0" collapsed="false">
      <c r="A119" s="1" t="n">
        <v>117</v>
      </c>
    </row>
    <row r="120" customFormat="false" ht="12.8" hidden="false" customHeight="false" outlineLevel="0" collapsed="false">
      <c r="A120" s="1" t="n">
        <v>118</v>
      </c>
    </row>
    <row r="121" customFormat="false" ht="12.8" hidden="false" customHeight="false" outlineLevel="0" collapsed="false">
      <c r="A121" s="1" t="n">
        <v>119</v>
      </c>
    </row>
    <row r="122" customFormat="false" ht="12.8" hidden="false" customHeight="false" outlineLevel="0" collapsed="false">
      <c r="A122" s="1" t="n">
        <v>120</v>
      </c>
    </row>
    <row r="123" customFormat="false" ht="12.8" hidden="false" customHeight="false" outlineLevel="0" collapsed="false">
      <c r="A123" s="1" t="n">
        <v>121</v>
      </c>
    </row>
    <row r="124" customFormat="false" ht="12.8" hidden="false" customHeight="false" outlineLevel="0" collapsed="false">
      <c r="A124" s="1" t="n">
        <v>122</v>
      </c>
    </row>
    <row r="125" customFormat="false" ht="12.8" hidden="false" customHeight="false" outlineLevel="0" collapsed="false">
      <c r="A125" s="1" t="n">
        <v>123</v>
      </c>
    </row>
    <row r="126" customFormat="false" ht="12.8" hidden="false" customHeight="false" outlineLevel="0" collapsed="false">
      <c r="A126" s="1" t="n">
        <v>124</v>
      </c>
    </row>
    <row r="127" customFormat="false" ht="12.8" hidden="false" customHeight="false" outlineLevel="0" collapsed="false">
      <c r="A127" s="1" t="n">
        <v>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0.47"/>
    <col collapsed="false" customWidth="true" hidden="false" outlineLevel="0" max="3" min="3" style="1" width="9.92"/>
    <col collapsed="false" customWidth="true" hidden="false" outlineLevel="0" max="4" min="4" style="1" width="37.18"/>
    <col collapsed="false" customWidth="true" hidden="false" outlineLevel="0" max="5" min="5" style="1" width="18.4"/>
    <col collapsed="false" customWidth="true" hidden="false" outlineLevel="0" max="6" min="6" style="1" width="81.96"/>
    <col collapsed="false" customWidth="true" hidden="false" outlineLevel="0" max="7" min="7" style="1" width="59.02"/>
  </cols>
  <sheetData>
    <row r="1" customFormat="false" ht="12.8" hidden="false" customHeight="false" outlineLevel="0" collapsed="false">
      <c r="A1" s="1" t="s">
        <v>89</v>
      </c>
      <c r="B1" s="1" t="s">
        <v>90</v>
      </c>
      <c r="C1" s="1" t="s">
        <v>91</v>
      </c>
      <c r="D1" s="1" t="s">
        <v>92</v>
      </c>
      <c r="E1" s="1" t="s">
        <v>93</v>
      </c>
      <c r="F1" s="1" t="s">
        <v>94</v>
      </c>
      <c r="G1" s="1" t="s">
        <v>95</v>
      </c>
    </row>
    <row r="2" customFormat="false" ht="12.8" hidden="false" customHeight="false" outlineLevel="0" collapsed="false">
      <c r="A2" s="1" t="s">
        <v>43</v>
      </c>
      <c r="B2" s="1" t="n">
        <v>6</v>
      </c>
      <c r="C2" s="1" t="n">
        <v>2</v>
      </c>
      <c r="D2" s="1" t="s">
        <v>32</v>
      </c>
      <c r="E2" s="1" t="s">
        <v>45</v>
      </c>
      <c r="F2" s="3" t="s">
        <v>96</v>
      </c>
      <c r="G2" s="1" t="s">
        <v>31</v>
      </c>
    </row>
    <row r="3" customFormat="false" ht="12.8" hidden="false" customHeight="false" outlineLevel="0" collapsed="false">
      <c r="A3" s="1" t="s">
        <v>28</v>
      </c>
      <c r="B3" s="1" t="n">
        <v>10</v>
      </c>
      <c r="C3" s="1" t="n">
        <v>4</v>
      </c>
      <c r="D3" s="1" t="s">
        <v>66</v>
      </c>
      <c r="E3" s="1" t="s">
        <v>30</v>
      </c>
      <c r="F3" s="4" t="s">
        <v>97</v>
      </c>
      <c r="G3" s="1" t="s">
        <v>59</v>
      </c>
    </row>
    <row r="4" customFormat="false" ht="12.8" hidden="false" customHeight="false" outlineLevel="0" collapsed="false">
      <c r="A4" s="1" t="s">
        <v>34</v>
      </c>
      <c r="B4" s="1" t="n">
        <v>14</v>
      </c>
      <c r="C4" s="1" t="n">
        <v>5</v>
      </c>
      <c r="E4" s="1" t="s">
        <v>98</v>
      </c>
      <c r="F4" s="4" t="s">
        <v>99</v>
      </c>
      <c r="G4" s="1" t="s">
        <v>65</v>
      </c>
    </row>
    <row r="5" customFormat="false" ht="12.8" hidden="false" customHeight="false" outlineLevel="0" collapsed="false">
      <c r="E5" s="1" t="s">
        <v>35</v>
      </c>
      <c r="F5" s="4" t="s">
        <v>100</v>
      </c>
    </row>
    <row r="6" customFormat="false" ht="12.8" hidden="false" customHeight="false" outlineLevel="0" collapsed="false">
      <c r="E6" s="1" t="s">
        <v>58</v>
      </c>
      <c r="F6" s="4" t="s">
        <v>101</v>
      </c>
    </row>
    <row r="7" customFormat="false" ht="12.8" hidden="false" customHeight="false" outlineLevel="0" collapsed="false">
      <c r="E7" s="1" t="s">
        <v>64</v>
      </c>
      <c r="F7" s="4" t="s">
        <v>102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2806</TotalTime>
  <Application>LibreOffice/7.5.3.2$Linux_X86_64 LibreOffice_project/50$Build-2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2023-05-09T22:10:40Z</dcterms:created>
  <dc:creator/>
  <dc:description/>
  <dc:language>en-GB</dc:language>
  <cp:lastModifiedBy/>
  <dcterms:modified xsi:type="dcterms:W3CDTF">2023-05-24T17:33:21Z</dcterms:modified>
  <cp:revision>63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