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colours" sheetId="2" state="visible" r:id="rId3"/>
    <sheet name="variants" sheetId="3" state="visible" r:id="rId4"/>
    <sheet name="colour_dict" sheetId="4" state="visible" r:id="rId5"/>
    <sheet name="ID checks" sheetId="5" state="visible" r:id="rId6"/>
    <sheet name="dropdow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<sst xmlns="http://schemas.openxmlformats.org/spreadsheetml/2006/main" count="115" uniqueCount="82">
  <si>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</si>
  <si>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</si>
  <si>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</si>
  <si>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</si>
  <si>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</si>
  <si>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</si>
  <si>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</si>
  <si>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</si>
  <si>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</si>
  <si>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</si>
  <si>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</si>
  <si>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</si>
  <si>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</si>
  <si>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</si>
  <si>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</si>
  <si>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</si>
  <si>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</si>
  <si>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</si>
  <si>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</si>
  <si>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</si>
  <si>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</si>
  <si>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</si>
  <si>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</si>
  <si>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fukuda_m</t>
  </si>
  <si>
    <t xml:space="preserve">fukuda</t>
  </si>
  <si>
    <t xml:space="preserve">1X1</t>
  </si>
  <si>
    <t xml:space="preserve">medium</t>
  </si>
  <si>
    <t xml:space="preserve">NAME_APARTMENTS_FUKUDA</t>
  </si>
  <si>
    <t xml:space="preserve">4,3,2,1</t>
  </si>
  <si>
    <t xml:space="preserve">none</t>
  </si>
  <si>
    <t xml:space="preserve">fukuda_l</t>
  </si>
  <si>
    <t xml:space="preserve">large</t>
  </si>
  <si>
    <t xml:space="preserve">4,3</t>
  </si>
  <si>
    <t xml:space="preserve">harada_m</t>
  </si>
  <si>
    <t xml:space="preserve">harada</t>
  </si>
  <si>
    <t xml:space="preserve">NAME_APARTMENTS_HARADA</t>
  </si>
  <si>
    <t xml:space="preserve">0xFFFF</t>
  </si>
  <si>
    <t xml:space="preserve">harada_l</t>
  </si>
  <si>
    <t xml:space="preserve">hayashi_s</t>
  </si>
  <si>
    <t xml:space="preserve">hayashi</t>
  </si>
  <si>
    <t xml:space="preserve">small</t>
  </si>
  <si>
    <t xml:space="preserve">NAME_APARTMENTS_HAYASHI</t>
  </si>
  <si>
    <t xml:space="preserve">all</t>
  </si>
  <si>
    <t xml:space="preserve">hayashi_m</t>
  </si>
  <si>
    <t xml:space="preserve">colour</t>
  </si>
  <si>
    <t xml:space="preserve">remap</t>
  </si>
  <si>
    <t xml:space="preserve">white</t>
  </si>
  <si>
    <t xml:space="preserve">grey</t>
  </si>
  <si>
    <t xml:space="preserve">brown1</t>
  </si>
  <si>
    <t xml:space="preserve">brown2</t>
  </si>
  <si>
    <t xml:space="preserve">mauve</t>
  </si>
  <si>
    <t xml:space="preserve">dark_green</t>
  </si>
  <si>
    <t xml:space="preserve">peach</t>
  </si>
  <si>
    <t xml:space="preserve">pink</t>
  </si>
  <si>
    <t xml:space="preserve">light_blue</t>
  </si>
  <si>
    <t xml:space="preserve">dark_blue</t>
  </si>
  <si>
    <t xml:space="preserve">light_green</t>
  </si>
  <si>
    <t xml:space="preserve">black</t>
  </si>
  <si>
    <t xml:space="preserve">gold</t>
  </si>
  <si>
    <t xml:space="preserve">red_brown</t>
  </si>
  <si>
    <t xml:space="preserve">red</t>
  </si>
  <si>
    <t xml:space="preserve">midgrey</t>
  </si>
  <si>
    <t xml:space="preserve">ID</t>
  </si>
  <si>
    <t xml:space="preserve">Status</t>
  </si>
  <si>
    <t xml:space="preserve">House size</t>
  </si>
  <si>
    <t xml:space="preserve">Multiple Ids</t>
  </si>
  <si>
    <t xml:space="preserve">2X2</t>
  </si>
  <si>
    <t xml:space="preserve">&lt;height&gt;</t>
  </si>
  <si>
    <t xml:space="preserve">cargo pass</t>
  </si>
  <si>
    <t xml:space="preserve">cargo mail</t>
  </si>
  <si>
    <t xml:space="preserve">&lt;townzone_number&gt;</t>
  </si>
  <si>
    <t xml:space="preserve">&lt;townzones&gt;</t>
  </si>
  <si>
    <t xml:space="preserve">&lt;building_flags&gt;</t>
  </si>
  <si>
    <t xml:space="preserve">ALL_TOWNZONES</t>
  </si>
  <si>
    <t xml:space="preserve">ALL_TOWNZONES &amp; ~bitmask(TOWNZONE_EDGE)</t>
  </si>
  <si>
    <t xml:space="preserve">bitmask(HOUSE_FLAG_NOT_SLOPED,HOUSE_FLAG_PROTECTED)</t>
  </si>
  <si>
    <t xml:space="preserve">4,3,2</t>
  </si>
  <si>
    <t xml:space="preserve">bitmask(TOWNZONE_CENTRE, TOWNZONE_INNER_SUBURB, TOWNZONE_OUTER_SUBURB )</t>
  </si>
  <si>
    <t xml:space="preserve">bitmask(HOUSE_FLAG_NOT_SLOPED)</t>
  </si>
  <si>
    <t xml:space="preserve">bitmask(TOWNZONE_CENTRE, TOWNZONE_INNER_SUBURB )</t>
  </si>
  <si>
    <t xml:space="preserve">4 only</t>
  </si>
  <si>
    <t xml:space="preserve">bitmask(TOWNZONE_CENTRE)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</si>
</sst>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5"/>
    <col collapsed="false" customWidth="true" hidden="false" outlineLevel="0" max="2" min="2" style="1" width="7.83"/>
    <col collapsed="false" customWidth="true" hidden="false" outlineLevel="0" max="3" min="3" style="1" width="3.51"/>
    <col collapsed="false" customWidth="true" hidden="false" outlineLevel="0" max="5" min="5" style="1" width="7.96"/>
    <col collapsed="false" customWidth="true" hidden="false" outlineLevel="0" max="6" min="6" style="1" width="28.55"/>
    <col collapsed="false" customWidth="true" hidden="false" outlineLevel="0" max="7" min="7" style="1" width="9.79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9" min="17" style="1" width="14.79"/>
    <col collapsed="false" customWidth="true" hidden="false" outlineLevel="0" max="20" min="20" style="1" width="13.4"/>
    <col collapsed="false" customWidth="true" hidden="false" outlineLevel="0" max="21" min="21" style="1" width="13.81"/>
    <col collapsed="false" customWidth="true" hidden="false" outlineLevel="0" max="22" min="22" style="1" width="13.12"/>
    <col collapsed="false" customWidth="true" hidden="false" outlineLevel="0" max="23" min="23" style="1" width="13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17</v>
      </c>
      <c r="D2" s="1" t="s">
        <v>25</v>
      </c>
      <c r="E2" s="2" t="s">
        <v>26</v>
      </c>
      <c r="F2" s="1" t="s">
        <v>27</v>
      </c>
      <c r="G2" s="1" t="n">
        <v>100</v>
      </c>
      <c r="H2" s="1" t="n">
        <v>1</v>
      </c>
      <c r="I2" s="1" t="n">
        <v>1960</v>
      </c>
      <c r="J2" s="3" t="n">
        <v>1980</v>
      </c>
      <c r="K2" s="3" t="n">
        <v>7</v>
      </c>
      <c r="L2" s="3" t="s">
        <v>28</v>
      </c>
      <c r="M2" s="2" t="str">
        <f aca="false">VLOOKUP(L2,dropdowns!D:E,2,0)</f>
        <v>ALL_TOWNZONES &amp; ~bitmask(TOWNZONE_EDGE)</v>
      </c>
      <c r="N2" s="1" t="n">
        <v>27</v>
      </c>
      <c r="O2" s="1" t="n">
        <v>4</v>
      </c>
      <c r="P2" s="2" t="s">
        <v>29</v>
      </c>
      <c r="Q2" s="1" t="n">
        <f aca="false">VLOOKUP(E2,dropdowns!A:C,2,0)</f>
        <v>10</v>
      </c>
      <c r="R2" s="1" t="n">
        <f aca="false">VLOOKUP(E2,dropdowns!A:C,3,0)</f>
        <v>4</v>
      </c>
      <c r="S2" s="1" t="str">
        <f aca="false">IF(D2="1X1",A2,"none")</f>
        <v>fukuda_m</v>
      </c>
      <c r="T2" s="1" t="str">
        <f aca="false">IF(D2="1X1","none",CONCATENATE(A2,"_north"))</f>
        <v>none</v>
      </c>
      <c r="U2" s="1" t="str">
        <f aca="false">IF(D2="2X2",CONCATENATE(A2,"_east"),IF(D2="1X2",CONCATENATE(A2,"_east"),"none"))</f>
        <v>none</v>
      </c>
      <c r="V2" s="1" t="str">
        <f aca="false">IF(D2="2X2",CONCATENATE(A2,"_west"),IF(D2="2X1",CONCATENATE(A2,"_west"),"none"))</f>
        <v>none</v>
      </c>
      <c r="W2" s="1" t="str">
        <f aca="false">IF(D2="2X2",CONCATENATE(A2,"_south"),"none")</f>
        <v>none</v>
      </c>
    </row>
    <row r="3" customFormat="false" ht="12.8" hidden="false" customHeight="false" outlineLevel="0" collapsed="false">
      <c r="A3" s="1" t="s">
        <v>30</v>
      </c>
      <c r="B3" s="1" t="s">
        <v>24</v>
      </c>
      <c r="C3" s="1" t="n">
        <v>23</v>
      </c>
      <c r="D3" s="1" t="s">
        <v>25</v>
      </c>
      <c r="E3" s="2" t="s">
        <v>31</v>
      </c>
      <c r="F3" s="1" t="s">
        <v>27</v>
      </c>
      <c r="G3" s="1" t="n">
        <v>125</v>
      </c>
      <c r="H3" s="1" t="n">
        <v>1</v>
      </c>
      <c r="I3" s="1" t="n">
        <v>1960</v>
      </c>
      <c r="J3" s="3" t="n">
        <v>1980</v>
      </c>
      <c r="K3" s="3" t="n">
        <v>10</v>
      </c>
      <c r="L3" s="3" t="s">
        <v>32</v>
      </c>
      <c r="M3" s="2" t="str">
        <f aca="false">VLOOKUP(L3,dropdowns!D:E,2,0)</f>
        <v>bitmask(TOWNZONE_CENTRE, TOWNZONE_INNER_SUBURB )</v>
      </c>
      <c r="N3" s="1" t="n">
        <v>27</v>
      </c>
      <c r="O3" s="1" t="n">
        <v>4</v>
      </c>
      <c r="P3" s="2" t="s">
        <v>29</v>
      </c>
      <c r="Q3" s="1" t="n">
        <f aca="false">VLOOKUP(E3,dropdowns!A:C,2,0)</f>
        <v>14</v>
      </c>
      <c r="R3" s="1" t="n">
        <f aca="false">VLOOKUP(E3,dropdowns!A:C,3,0)</f>
        <v>5</v>
      </c>
      <c r="S3" s="1" t="str">
        <f aca="false">IF(D3="1X1",A3,"none")</f>
        <v>fukuda_l</v>
      </c>
      <c r="T3" s="1" t="str">
        <f aca="false">IF(D3="1X1","none",CONCATENATE(A3,"_north"))</f>
        <v>none</v>
      </c>
      <c r="U3" s="1" t="str">
        <f aca="false">IF(D3="2X2",CONCATENATE(A3,"_east"),IF(D3="1X2",CONCATENATE(A3,"_east"),"none"))</f>
        <v>none</v>
      </c>
      <c r="V3" s="1" t="str">
        <f aca="false">IF(D3="2X2",CONCATENATE(A3,"_west"),IF(D3="2X1",CONCATENATE(A3,"_west"),"none"))</f>
        <v>none</v>
      </c>
      <c r="W3" s="1" t="str">
        <f aca="false">IF(D3="2X2",CONCATENATE(A3,"_south"),"none")</f>
        <v>none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n">
        <v>24</v>
      </c>
      <c r="D4" s="1" t="s">
        <v>25</v>
      </c>
      <c r="E4" s="2" t="s">
        <v>26</v>
      </c>
      <c r="F4" s="1" t="s">
        <v>35</v>
      </c>
      <c r="G4" s="1" t="n">
        <v>100</v>
      </c>
      <c r="H4" s="1" t="n">
        <v>1</v>
      </c>
      <c r="I4" s="1" t="n">
        <v>1960</v>
      </c>
      <c r="J4" s="3" t="s">
        <v>36</v>
      </c>
      <c r="K4" s="3" t="n">
        <v>7</v>
      </c>
      <c r="L4" s="3" t="s">
        <v>28</v>
      </c>
      <c r="M4" s="2" t="str">
        <f aca="false">VLOOKUP(L4,dropdowns!D:E,2,0)</f>
        <v>ALL_TOWNZONES &amp; ~bitmask(TOWNZONE_EDGE)</v>
      </c>
      <c r="N4" s="1" t="n">
        <v>27</v>
      </c>
      <c r="O4" s="1" t="n">
        <v>4</v>
      </c>
      <c r="P4" s="2" t="s">
        <v>29</v>
      </c>
      <c r="Q4" s="1" t="n">
        <f aca="false">VLOOKUP(E4,dropdowns!A:C,2,0)</f>
        <v>10</v>
      </c>
      <c r="R4" s="1" t="n">
        <f aca="false">VLOOKUP(E4,dropdowns!A:C,3,0)</f>
        <v>4</v>
      </c>
      <c r="S4" s="1" t="str">
        <f aca="false">IF(D4="1X1",A4,"none")</f>
        <v>harada_m</v>
      </c>
      <c r="T4" s="1" t="str">
        <f aca="false">IF(D4="1X1","none",CONCATENATE(A4,"_north"))</f>
        <v>none</v>
      </c>
      <c r="U4" s="1" t="str">
        <f aca="false">IF(D4="2X2",CONCATENATE(A4,"_east"),IF(D4="1X2",CONCATENATE(A4,"_east"),"none"))</f>
        <v>none</v>
      </c>
      <c r="V4" s="1" t="str">
        <f aca="false">IF(D4="2X2",CONCATENATE(A4,"_west"),IF(D4="2X1",CONCATENATE(A4,"_west"),"none"))</f>
        <v>none</v>
      </c>
      <c r="W4" s="1" t="str">
        <f aca="false">IF(D4="2X2",CONCATENATE(A4,"_south"),"none")</f>
        <v>none</v>
      </c>
    </row>
    <row r="5" customFormat="false" ht="12.8" hidden="false" customHeight="false" outlineLevel="0" collapsed="false">
      <c r="A5" s="1" t="s">
        <v>37</v>
      </c>
      <c r="B5" s="1" t="s">
        <v>34</v>
      </c>
      <c r="C5" s="1" t="n">
        <v>25</v>
      </c>
      <c r="D5" s="1" t="s">
        <v>25</v>
      </c>
      <c r="E5" s="2" t="s">
        <v>31</v>
      </c>
      <c r="F5" s="1" t="s">
        <v>35</v>
      </c>
      <c r="G5" s="1" t="n">
        <v>125</v>
      </c>
      <c r="H5" s="1" t="n">
        <v>1</v>
      </c>
      <c r="I5" s="1" t="n">
        <v>1960</v>
      </c>
      <c r="J5" s="3" t="s">
        <v>36</v>
      </c>
      <c r="K5" s="3" t="n">
        <v>10</v>
      </c>
      <c r="L5" s="3" t="s">
        <v>32</v>
      </c>
      <c r="M5" s="2" t="str">
        <f aca="false">VLOOKUP(L5,dropdowns!D:E,2,0)</f>
        <v>bitmask(TOWNZONE_CENTRE, TOWNZONE_INNER_SUBURB )</v>
      </c>
      <c r="N5" s="1" t="n">
        <v>27</v>
      </c>
      <c r="O5" s="1" t="n">
        <v>4</v>
      </c>
      <c r="P5" s="2" t="s">
        <v>29</v>
      </c>
      <c r="Q5" s="1" t="n">
        <f aca="false">VLOOKUP(E5,dropdowns!A:C,2,0)</f>
        <v>14</v>
      </c>
      <c r="R5" s="1" t="n">
        <f aca="false">VLOOKUP(E5,dropdowns!A:C,3,0)</f>
        <v>5</v>
      </c>
      <c r="S5" s="1" t="str">
        <f aca="false">IF(D5="1X1",A5,"none")</f>
        <v>harada_l</v>
      </c>
      <c r="T5" s="1" t="str">
        <f aca="false">IF(D5="1X1","none",CONCATENATE(A5,"_north"))</f>
        <v>none</v>
      </c>
      <c r="U5" s="1" t="str">
        <f aca="false">IF(D5="2X2",CONCATENATE(A5,"_east"),IF(D5="1X2",CONCATENATE(A5,"_east"),"none"))</f>
        <v>none</v>
      </c>
      <c r="V5" s="1" t="str">
        <f aca="false">IF(D5="2X2",CONCATENATE(A5,"_west"),IF(D5="2X1",CONCATENATE(A5,"_west"),"none"))</f>
        <v>none</v>
      </c>
      <c r="W5" s="1" t="str">
        <f aca="false">IF(D5="2X2",CONCATENATE(A5,"_south"),"none")</f>
        <v>none</v>
      </c>
    </row>
    <row r="6" customFormat="false" ht="12.8" hidden="false" customHeight="false" outlineLevel="0" collapsed="false">
      <c r="A6" s="1" t="s">
        <v>38</v>
      </c>
      <c r="B6" s="1" t="s">
        <v>39</v>
      </c>
      <c r="C6" s="1" t="n">
        <v>26</v>
      </c>
      <c r="D6" s="1" t="s">
        <v>25</v>
      </c>
      <c r="E6" s="2" t="s">
        <v>40</v>
      </c>
      <c r="F6" s="1" t="s">
        <v>41</v>
      </c>
      <c r="G6" s="1" t="n">
        <v>75</v>
      </c>
      <c r="H6" s="1" t="n">
        <v>1</v>
      </c>
      <c r="I6" s="1" t="n">
        <v>1960</v>
      </c>
      <c r="J6" s="3" t="s">
        <v>36</v>
      </c>
      <c r="K6" s="1" t="n">
        <v>5</v>
      </c>
      <c r="L6" s="3" t="s">
        <v>42</v>
      </c>
      <c r="M6" s="2" t="str">
        <f aca="false">VLOOKUP(L6,dropdowns!D:E,2,0)</f>
        <v>ALL_TOWNZONES</v>
      </c>
      <c r="N6" s="1" t="n">
        <v>27</v>
      </c>
      <c r="O6" s="1" t="n">
        <v>4</v>
      </c>
      <c r="P6" s="2" t="s">
        <v>29</v>
      </c>
      <c r="Q6" s="1" t="n">
        <v>6</v>
      </c>
      <c r="R6" s="1" t="n">
        <v>2</v>
      </c>
      <c r="S6" s="1" t="str">
        <f aca="false">IF(D6="1X1",A6,"none")</f>
        <v>hayashi_s</v>
      </c>
      <c r="T6" s="1" t="str">
        <f aca="false">IF(D6="1X1","none",CONCATENATE(A6,"_north"))</f>
        <v>none</v>
      </c>
      <c r="U6" s="1" t="str">
        <f aca="false">IF(D6="2X2",CONCATENATE(A6,"_east"),IF(D6="1X2",CONCATENATE(A6,"_east"),"none"))</f>
        <v>none</v>
      </c>
      <c r="V6" s="1" t="str">
        <f aca="false">IF(D6="2X2",CONCATENATE(A6,"_west"),IF(D6="2X1",CONCATENATE(A6,"_west"),"none"))</f>
        <v>none</v>
      </c>
      <c r="W6" s="1" t="str">
        <f aca="false">IF(D6="2X2",CONCATENATE(A6,"_south"),"none")</f>
        <v>none</v>
      </c>
    </row>
    <row r="7" customFormat="false" ht="12.8" hidden="false" customHeight="false" outlineLevel="0" collapsed="false">
      <c r="A7" s="1" t="s">
        <v>43</v>
      </c>
      <c r="B7" s="1" t="s">
        <v>39</v>
      </c>
      <c r="C7" s="1" t="n">
        <v>28</v>
      </c>
      <c r="D7" s="1" t="s">
        <v>25</v>
      </c>
      <c r="E7" s="2" t="s">
        <v>26</v>
      </c>
      <c r="F7" s="1" t="s">
        <v>41</v>
      </c>
      <c r="G7" s="1" t="n">
        <v>100</v>
      </c>
      <c r="H7" s="1" t="n">
        <v>1</v>
      </c>
      <c r="I7" s="1" t="n">
        <v>1960</v>
      </c>
      <c r="J7" s="3" t="s">
        <v>36</v>
      </c>
      <c r="K7" s="1" t="n">
        <v>7</v>
      </c>
      <c r="L7" s="3" t="s">
        <v>28</v>
      </c>
      <c r="M7" s="2" t="str">
        <f aca="false">VLOOKUP(L7,dropdowns!D:E,2,0)</f>
        <v>ALL_TOWNZONES &amp; ~bitmask(TOWNZONE_EDGE)</v>
      </c>
      <c r="N7" s="1" t="n">
        <v>27</v>
      </c>
      <c r="O7" s="1" t="n">
        <v>4</v>
      </c>
      <c r="P7" s="2" t="s">
        <v>29</v>
      </c>
      <c r="Q7" s="1" t="n">
        <v>10</v>
      </c>
      <c r="R7" s="1" t="n">
        <v>4</v>
      </c>
      <c r="S7" s="1" t="str">
        <f aca="false">IF(D7="1X1",A7,"none")</f>
        <v>hayashi_m</v>
      </c>
      <c r="T7" s="1" t="str">
        <f aca="false">IF(D7="1X1","none",CONCATENATE(A7,"_north"))</f>
        <v>none</v>
      </c>
      <c r="U7" s="1" t="str">
        <f aca="false">IF(D7="2X2",CONCATENATE(A7,"_east"),IF(D7="1X2",CONCATENATE(A7,"_east"),"none"))</f>
        <v>none</v>
      </c>
      <c r="V7" s="1" t="str">
        <f aca="false">IF(D7="2X2",CONCATENATE(A7,"_west"),IF(D7="2X1",CONCATENATE(A7,"_west"),"none"))</f>
        <v>none</v>
      </c>
      <c r="W7" s="1" t="str">
        <f aca="false">IF(D7="2X2",CONCATENATE(A7,"_south"),"none")</f>
        <v>none</v>
      </c>
    </row>
  </sheetData>
  <dataValidations count="3">
    <dataValidation allowBlank="false" errorStyle="stop" operator="equal" showDropDown="false" showErrorMessage="true" showInputMessage="false" sqref="E2:E7" type="list">
      <formula1>dropdowns!$A:$A</formula1>
      <formula2>0</formula2>
    </dataValidation>
    <dataValidation allowBlank="false" errorStyle="stop" operator="equal" showDropDown="false" showErrorMessage="true" showInputMessage="false" sqref="L2:L7" type="list">
      <formula1>dropdowns!$D:$D</formula1>
      <formula2>0</formula2>
    </dataValidation>
    <dataValidation allowBlank="false" errorStyle="stop" operator="equal" showDropDown="false" showErrorMessage="true" showInputMessage="false" sqref="P2:P7" type="list">
      <formula1>dropdowns!$F:$F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tr">
        <f aca="false">colour_dict!A2</f>
        <v>white</v>
      </c>
      <c r="C1" s="0" t="str">
        <f aca="false">colour_dict!A3</f>
        <v>grey</v>
      </c>
      <c r="D1" s="0" t="str">
        <f aca="false">colour_dict!A4</f>
        <v>brown1</v>
      </c>
      <c r="E1" s="0" t="str">
        <f aca="false">colour_dict!A5</f>
        <v>brown2</v>
      </c>
      <c r="F1" s="0" t="str">
        <f aca="false">colour_dict!A6</f>
        <v>mauve</v>
      </c>
      <c r="G1" s="0" t="str">
        <f aca="false">colour_dict!A7</f>
        <v>dark_green</v>
      </c>
      <c r="H1" s="0" t="str">
        <f aca="false">colour_dict!A8</f>
        <v>peach</v>
      </c>
      <c r="I1" s="0" t="str">
        <f aca="false">colour_dict!A9</f>
        <v>pink</v>
      </c>
      <c r="J1" s="0" t="str">
        <f aca="false">colour_dict!A10</f>
        <v>light_blue</v>
      </c>
      <c r="K1" s="0" t="str">
        <f aca="false">colour_dict!A11</f>
        <v>dark_blue</v>
      </c>
      <c r="L1" s="0" t="str">
        <f aca="false">colour_dict!A12</f>
        <v>light_green</v>
      </c>
      <c r="M1" s="0" t="str">
        <f aca="false">colour_dict!A13</f>
        <v>black</v>
      </c>
      <c r="N1" s="0" t="str">
        <f aca="false">colour_dict!A14</f>
        <v>gold</v>
      </c>
      <c r="O1" s="0" t="str">
        <f aca="false">colour_dict!A15</f>
        <v>red_brown</v>
      </c>
      <c r="P1" s="0" t="str">
        <f aca="false">colour_dict!A16</f>
        <v>red</v>
      </c>
      <c r="Q1" s="0" t="str">
        <f aca="false">colour_dict!A17</f>
        <v>midgrey</v>
      </c>
    </row>
    <row r="2" customFormat="false" ht="12.8" hidden="false" customHeight="false" outlineLevel="0" collapsed="false">
      <c r="A2" s="0" t="str">
        <f aca="false">IF(items!A2="","",items!A2)</f>
        <v>fukuda_m</v>
      </c>
      <c r="B2" s="4" t="b">
        <v>1</v>
      </c>
      <c r="C2" s="4" t="b">
        <v>0</v>
      </c>
      <c r="D2" s="4" t="b">
        <v>0</v>
      </c>
      <c r="E2" s="4" t="b">
        <v>0</v>
      </c>
      <c r="F2" s="4" t="b">
        <v>0</v>
      </c>
      <c r="G2" s="4" t="b">
        <v>0</v>
      </c>
      <c r="H2" s="4" t="b">
        <v>0</v>
      </c>
      <c r="I2" s="4" t="b">
        <v>0</v>
      </c>
      <c r="J2" s="4" t="b">
        <v>0</v>
      </c>
      <c r="K2" s="4" t="b">
        <v>0</v>
      </c>
      <c r="L2" s="4" t="b">
        <v>0</v>
      </c>
      <c r="M2" s="4" t="b">
        <v>0</v>
      </c>
      <c r="N2" s="4" t="b">
        <v>0</v>
      </c>
      <c r="O2" s="4" t="b">
        <v>0</v>
      </c>
      <c r="P2" s="4" t="b">
        <v>0</v>
      </c>
      <c r="Q2" s="4" t="b">
        <v>0</v>
      </c>
    </row>
    <row r="3" customFormat="false" ht="12.8" hidden="false" customHeight="false" outlineLevel="0" collapsed="false">
      <c r="A3" s="0" t="str">
        <f aca="false">IF(items!A3="","",items!A3)</f>
        <v>fukuda_l</v>
      </c>
      <c r="B3" s="4" t="b">
        <v>1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4" t="b">
        <v>0</v>
      </c>
      <c r="M3" s="4" t="b">
        <v>0</v>
      </c>
      <c r="N3" s="4" t="b">
        <v>0</v>
      </c>
      <c r="O3" s="4" t="b">
        <v>0</v>
      </c>
      <c r="P3" s="4" t="b">
        <v>0</v>
      </c>
      <c r="Q3" s="4" t="b">
        <v>0</v>
      </c>
    </row>
    <row r="4" customFormat="false" ht="12.8" hidden="false" customHeight="false" outlineLevel="0" collapsed="false">
      <c r="A4" s="0" t="str">
        <f aca="false">IF(items!A4="","",items!A4)</f>
        <v>harada_m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  <c r="M4" s="4" t="b">
        <v>1</v>
      </c>
      <c r="N4" s="4" t="b">
        <v>0</v>
      </c>
      <c r="O4" s="4" t="b">
        <v>1</v>
      </c>
      <c r="P4" s="4" t="b">
        <v>0</v>
      </c>
      <c r="Q4" s="4" t="b">
        <v>0</v>
      </c>
    </row>
    <row r="5" customFormat="false" ht="12.8" hidden="false" customHeight="false" outlineLevel="0" collapsed="false">
      <c r="A5" s="0" t="str">
        <f aca="false">IF(items!A5="","",items!A5)</f>
        <v>harada_l</v>
      </c>
      <c r="B5" s="4" t="b">
        <v>1</v>
      </c>
      <c r="C5" s="4" t="b">
        <v>1</v>
      </c>
      <c r="D5" s="4" t="b">
        <v>1</v>
      </c>
      <c r="E5" s="4" t="b">
        <v>1</v>
      </c>
      <c r="F5" s="4" t="b">
        <v>1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4" t="b">
        <v>0</v>
      </c>
      <c r="M5" s="4" t="b">
        <v>1</v>
      </c>
      <c r="N5" s="4" t="b">
        <v>0</v>
      </c>
      <c r="O5" s="4" t="b">
        <v>1</v>
      </c>
      <c r="P5" s="4" t="b">
        <v>0</v>
      </c>
      <c r="Q5" s="4" t="b">
        <v>0</v>
      </c>
    </row>
    <row r="6" customFormat="false" ht="12.8" hidden="false" customHeight="false" outlineLevel="0" collapsed="false">
      <c r="A6" s="0" t="str">
        <f aca="false">IF(items!A6="","",items!A6)</f>
        <v>hayashi_s</v>
      </c>
      <c r="B6" s="4" t="b">
        <v>1</v>
      </c>
      <c r="C6" s="4" t="b">
        <v>1</v>
      </c>
      <c r="D6" s="4" t="b">
        <v>1</v>
      </c>
      <c r="E6" s="4" t="b">
        <v>1</v>
      </c>
      <c r="F6" s="4" t="b">
        <v>1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0</v>
      </c>
      <c r="M6" s="4" t="b">
        <v>1</v>
      </c>
      <c r="N6" s="4" t="b">
        <v>0</v>
      </c>
      <c r="O6" s="4" t="b">
        <v>1</v>
      </c>
      <c r="P6" s="4" t="b">
        <v>0</v>
      </c>
      <c r="Q6" s="4" t="b">
        <v>0</v>
      </c>
    </row>
    <row r="7" customFormat="false" ht="12.8" hidden="false" customHeight="false" outlineLevel="0" collapsed="false">
      <c r="A7" s="0" t="str">
        <f aca="false">IF(items!A7="","",items!A7)</f>
        <v>hayashi_m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 t="b">
        <v>0</v>
      </c>
      <c r="H7" s="4" t="b">
        <v>0</v>
      </c>
      <c r="I7" s="4" t="b">
        <v>0</v>
      </c>
      <c r="J7" s="4" t="b">
        <v>0</v>
      </c>
      <c r="K7" s="4" t="b">
        <v>0</v>
      </c>
      <c r="L7" s="4" t="b">
        <v>0</v>
      </c>
      <c r="M7" s="4" t="b">
        <v>1</v>
      </c>
      <c r="N7" s="4" t="b">
        <v>0</v>
      </c>
      <c r="O7" s="4" t="b">
        <v>1</v>
      </c>
      <c r="P7" s="4" t="b">
        <v>0</v>
      </c>
      <c r="Q7" s="4" t="b">
        <v>0</v>
      </c>
    </row>
    <row r="8" customFormat="false" ht="12.8" hidden="false" customHeight="false" outlineLevel="0" collapsed="false">
      <c r="A8" s="0" t="str">
        <f aca="false">IF(items!A8="","",items!A8)</f>
        <v/>
      </c>
    </row>
    <row r="9" customFormat="false" ht="12.8" hidden="false" customHeight="false" outlineLevel="0" collapsed="false">
      <c r="A9" s="0" t="str">
        <f aca="false">IF(items!A9="","",items!A9)</f>
        <v/>
      </c>
    </row>
    <row r="10" customFormat="false" ht="12.8" hidden="false" customHeight="false" outlineLevel="0" collapsed="false">
      <c r="A10" s="0" t="str">
        <f aca="false">IF(items!A10="","",items!A10)</f>
        <v/>
      </c>
    </row>
    <row r="11" customFormat="false" ht="12.8" hidden="false" customHeight="false" outlineLevel="0" collapsed="false">
      <c r="A11" s="0" t="str">
        <f aca="false">IF(items!A11="","",items!A11)</f>
        <v/>
      </c>
    </row>
    <row r="12" customFormat="false" ht="12.8" hidden="false" customHeight="false" outlineLevel="0" collapsed="false">
      <c r="A12" s="0" t="str">
        <f aca="false">IF(items!A12="","",items!A12)</f>
        <v/>
      </c>
    </row>
    <row r="13" customFormat="false" ht="12.8" hidden="false" customHeight="false" outlineLevel="0" collapsed="false">
      <c r="A13" s="0" t="str">
        <f aca="false">IF(items!A13="","",items!A13)</f>
        <v/>
      </c>
    </row>
    <row r="14" customFormat="false" ht="12.8" hidden="false" customHeight="false" outlineLevel="0" collapsed="false">
      <c r="A14" s="0" t="str">
        <f aca="false">IF(items!A14="","",items!A14)</f>
        <v/>
      </c>
    </row>
    <row r="15" customFormat="false" ht="12.8" hidden="false" customHeight="false" outlineLevel="0" collapsed="false">
      <c r="A15" s="0" t="str">
        <f aca="false">IF(items!A15="","",items!A15)</f>
        <v/>
      </c>
    </row>
    <row r="16" customFormat="false" ht="12.8" hidden="false" customHeight="false" outlineLevel="0" collapsed="false">
      <c r="A16" s="0" t="str">
        <f aca="false">IF(items!A16="","",items!A16)</f>
        <v/>
      </c>
    </row>
    <row r="17" customFormat="false" ht="12.8" hidden="false" customHeight="false" outlineLevel="0" collapsed="false">
      <c r="A17" s="0" t="str">
        <f aca="false">IF(items!A17="","",items!A17)</f>
        <v/>
      </c>
    </row>
    <row r="18" customFormat="false" ht="12.8" hidden="false" customHeight="false" outlineLevel="0" collapsed="false">
      <c r="A18" s="0" t="str">
        <f aca="false">IF(items!A18="","",items!A18)</f>
        <v/>
      </c>
    </row>
    <row r="19" customFormat="false" ht="12.8" hidden="false" customHeight="false" outlineLevel="0" collapsed="false">
      <c r="A19" s="0" t="str">
        <f aca="false">IF(items!A19="","",items!A19)</f>
        <v/>
      </c>
    </row>
    <row r="20" customFormat="false" ht="12.8" hidden="false" customHeight="false" outlineLevel="0" collapsed="false">
      <c r="A20" s="0" t="str">
        <f aca="false">IF(items!A20="","",items!A20)</f>
        <v/>
      </c>
    </row>
    <row r="21" customFormat="false" ht="12.8" hidden="false" customHeight="false" outlineLevel="0" collapsed="false">
      <c r="A21" s="0" t="str">
        <f aca="false">IF(items!A21="","",items!A21)</f>
        <v/>
      </c>
    </row>
    <row r="22" customFormat="false" ht="12.8" hidden="false" customHeight="false" outlineLevel="0" collapsed="false">
      <c r="A22" s="0" t="str">
        <f aca="false">IF(items!A22="","",items!A22)</f>
        <v/>
      </c>
    </row>
    <row r="23" customFormat="false" ht="12.8" hidden="false" customHeight="false" outlineLevel="0" collapsed="false">
      <c r="A23" s="0" t="str">
        <f aca="false">IF(items!A23="","",items!A23)</f>
        <v/>
      </c>
    </row>
    <row r="24" customFormat="false" ht="12.8" hidden="false" customHeight="false" outlineLevel="0" collapsed="false">
      <c r="A24" s="0" t="str">
        <f aca="false">IF(items!A24="","",items!A24)</f>
        <v/>
      </c>
    </row>
    <row r="25" customFormat="false" ht="12.8" hidden="false" customHeight="false" outlineLevel="0" collapsed="false">
      <c r="A25" s="0" t="str">
        <f aca="false">IF(items!A25="","",items!A25)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2" min="2" style="0" width="6.58"/>
  </cols>
  <sheetData>
    <row r="1" customFormat="false" ht="12.8" hidden="false" customHeight="false" outlineLevel="0" collapsed="false">
      <c r="A1" s="0" t="s">
        <v>44</v>
      </c>
      <c r="B1" s="0" t="s">
        <v>45</v>
      </c>
    </row>
    <row r="2" customFormat="false" ht="12.8" hidden="false" customHeight="false" outlineLevel="0" collapsed="false">
      <c r="A2" s="0" t="s">
        <v>46</v>
      </c>
      <c r="B2" s="0" t="n">
        <v>0</v>
      </c>
    </row>
    <row r="3" customFormat="false" ht="12.8" hidden="false" customHeight="false" outlineLevel="0" collapsed="false">
      <c r="A3" s="0" t="s">
        <v>47</v>
      </c>
      <c r="B3" s="0" t="n">
        <v>1</v>
      </c>
    </row>
    <row r="4" customFormat="false" ht="12.8" hidden="false" customHeight="false" outlineLevel="0" collapsed="false">
      <c r="A4" s="0" t="s">
        <v>48</v>
      </c>
      <c r="B4" s="0" t="n">
        <v>2</v>
      </c>
    </row>
    <row r="5" customFormat="false" ht="12.8" hidden="false" customHeight="false" outlineLevel="0" collapsed="false">
      <c r="A5" s="0" t="s">
        <v>49</v>
      </c>
      <c r="B5" s="0" t="n">
        <v>3</v>
      </c>
    </row>
    <row r="6" customFormat="false" ht="12.8" hidden="false" customHeight="false" outlineLevel="0" collapsed="false">
      <c r="A6" s="0" t="s">
        <v>50</v>
      </c>
      <c r="B6" s="0" t="n">
        <v>4</v>
      </c>
    </row>
    <row r="7" customFormat="false" ht="12.8" hidden="false" customHeight="false" outlineLevel="0" collapsed="false">
      <c r="A7" s="0" t="s">
        <v>51</v>
      </c>
      <c r="B7" s="0" t="n">
        <v>5</v>
      </c>
    </row>
    <row r="8" customFormat="false" ht="12.8" hidden="false" customHeight="false" outlineLevel="0" collapsed="false">
      <c r="A8" s="0" t="s">
        <v>52</v>
      </c>
      <c r="B8" s="0" t="n">
        <v>6</v>
      </c>
    </row>
    <row r="9" customFormat="false" ht="12.8" hidden="false" customHeight="false" outlineLevel="0" collapsed="false">
      <c r="A9" s="0" t="s">
        <v>53</v>
      </c>
      <c r="B9" s="0" t="n">
        <v>7</v>
      </c>
    </row>
    <row r="10" customFormat="false" ht="12.8" hidden="false" customHeight="false" outlineLevel="0" collapsed="false">
      <c r="A10" s="0" t="s">
        <v>54</v>
      </c>
      <c r="B10" s="0" t="n">
        <v>8</v>
      </c>
    </row>
    <row r="11" customFormat="false" ht="12.8" hidden="false" customHeight="false" outlineLevel="0" collapsed="false">
      <c r="A11" s="0" t="s">
        <v>55</v>
      </c>
      <c r="B11" s="0" t="n">
        <v>9</v>
      </c>
    </row>
    <row r="12" customFormat="false" ht="12.8" hidden="false" customHeight="false" outlineLevel="0" collapsed="false">
      <c r="A12" s="0" t="s">
        <v>56</v>
      </c>
      <c r="B12" s="0" t="n">
        <v>10</v>
      </c>
    </row>
    <row r="13" customFormat="false" ht="12.8" hidden="false" customHeight="false" outlineLevel="0" collapsed="false">
      <c r="A13" s="0" t="s">
        <v>57</v>
      </c>
      <c r="B13" s="0" t="n">
        <v>11</v>
      </c>
    </row>
    <row r="14" customFormat="false" ht="12.8" hidden="false" customHeight="false" outlineLevel="0" collapsed="false">
      <c r="A14" s="0" t="s">
        <v>58</v>
      </c>
      <c r="B14" s="0" t="n">
        <v>12</v>
      </c>
    </row>
    <row r="15" customFormat="false" ht="12.8" hidden="false" customHeight="false" outlineLevel="0" collapsed="false">
      <c r="A15" s="0" t="s">
        <v>59</v>
      </c>
      <c r="B15" s="0" t="n">
        <v>13</v>
      </c>
    </row>
    <row r="16" customFormat="false" ht="12.8" hidden="false" customHeight="false" outlineLevel="0" collapsed="false">
      <c r="A16" s="0" t="s">
        <v>60</v>
      </c>
      <c r="B16" s="0" t="n">
        <v>14</v>
      </c>
    </row>
    <row r="17" customFormat="false" ht="12.8" hidden="false" customHeight="false" outlineLevel="0" collapsed="false">
      <c r="A17" s="0" t="s">
        <v>61</v>
      </c>
      <c r="B17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62</v>
      </c>
      <c r="B1" s="0" t="s">
        <v>63</v>
      </c>
      <c r="C1" s="0" t="s">
        <v>64</v>
      </c>
      <c r="D1" s="0" t="s">
        <v>65</v>
      </c>
    </row>
    <row r="2" customFormat="false" ht="12.8" hidden="false" customHeight="false" outlineLevel="0" collapsed="false">
      <c r="A2" s="0" t="n">
        <v>0</v>
      </c>
      <c r="B2" s="0" t="str">
        <f aca="false">IF(C2="ID not in use","ID not in use","Used")</f>
        <v>ID not in use</v>
      </c>
      <c r="C2" s="0" t="str">
        <f aca="false">IFERROR(VLOOKUP(A2,items!C:D,2,0),"ID not in use")</f>
        <v>ID not in use</v>
      </c>
      <c r="D2" s="0" t="n">
        <f aca="false">MAX(IF(C2="ID not in use",0,IF(C2="1X1",1,IF(C2="2X2",4,2)))-1,0)</f>
        <v>0</v>
      </c>
    </row>
    <row r="3" customFormat="false" ht="12.8" hidden="false" customHeight="false" outlineLevel="0" collapsed="false">
      <c r="A3" s="0" t="n">
        <v>1</v>
      </c>
      <c r="B3" s="0" t="str">
        <f aca="false">IF(C3="ID not in use","ID not in use","Used")</f>
        <v>ID not in use</v>
      </c>
      <c r="C3" s="0" t="str">
        <f aca="false">IFERROR(VLOOKUP(A3,items!C:D,2,0),"ID not in use")</f>
        <v>ID not in use</v>
      </c>
      <c r="D3" s="0" t="n">
        <f aca="false">MAX(IF(C3="ID not in use",0,IF(C3="1X1",1,IF(C3="2X2",4,2)))-1,0)</f>
        <v>0</v>
      </c>
    </row>
    <row r="4" customFormat="false" ht="12.8" hidden="false" customHeight="false" outlineLevel="0" collapsed="false">
      <c r="A4" s="0" t="n">
        <v>2</v>
      </c>
      <c r="B4" s="0" t="str">
        <f aca="false">IF(C4="ID not in use","ID not in use","Used")</f>
        <v>ID not in use</v>
      </c>
      <c r="C4" s="0" t="str">
        <f aca="false">IFERROR(VLOOKUP(A4,items!C:D,2,0),"ID not in use")</f>
        <v>ID not in use</v>
      </c>
      <c r="D4" s="0" t="n">
        <f aca="false">MAX(IF(C4="ID not in use",0,IF(C4="1X1",1,IF(C4="2X2",4,2)))-1,0)</f>
        <v>0</v>
      </c>
    </row>
    <row r="5" customFormat="false" ht="12.8" hidden="false" customHeight="false" outlineLevel="0" collapsed="false">
      <c r="A5" s="0" t="n">
        <v>3</v>
      </c>
      <c r="B5" s="0" t="str">
        <f aca="false">IF(C5="ID not in use","ID not in use","Used")</f>
        <v>ID not in use</v>
      </c>
      <c r="C5" s="0" t="str">
        <f aca="false">IFERROR(VLOOKUP(A5,items!C:D,2,0),"ID not in use")</f>
        <v>ID not in use</v>
      </c>
      <c r="D5" s="0" t="n">
        <f aca="false">MAX(IF(C5="ID not in use",0,IF(C5="1X1",1,IF(C5="2X2",4,2)))-1,0)</f>
        <v>0</v>
      </c>
    </row>
    <row r="6" customFormat="false" ht="12.8" hidden="false" customHeight="false" outlineLevel="0" collapsed="false">
      <c r="A6" s="0" t="n">
        <v>4</v>
      </c>
      <c r="B6" s="0" t="str">
        <f aca="false">IF(C6="ID not in use","ID not in use","Used")</f>
        <v>ID not in use</v>
      </c>
      <c r="C6" s="0" t="str">
        <f aca="false">IFERROR(VLOOKUP(A6,items!C:D,2,0),"ID not in use")</f>
        <v>ID not in use</v>
      </c>
      <c r="D6" s="0" t="n">
        <f aca="false">MAX(IF(C6="ID not in use",0,IF(C6="1X1",1,IF(C6="2X2",4,2)))-1,0)</f>
        <v>0</v>
      </c>
    </row>
    <row r="7" customFormat="false" ht="12.8" hidden="false" customHeight="false" outlineLevel="0" collapsed="false">
      <c r="A7" s="0" t="n">
        <v>5</v>
      </c>
      <c r="B7" s="0" t="str">
        <f aca="false">IF(C7="ID not in use","ID not in use","Used")</f>
        <v>ID not in use</v>
      </c>
      <c r="C7" s="0" t="str">
        <f aca="false">IFERROR(VLOOKUP(A7,items!C:D,2,0),"ID not in use")</f>
        <v>ID not in use</v>
      </c>
      <c r="D7" s="0" t="n">
        <f aca="false">MAX(IF(C7="ID not in use",0,IF(C7="1X1",1,IF(C7="2X2",4,2)))-1,0)</f>
        <v>0</v>
      </c>
    </row>
    <row r="8" customFormat="false" ht="12.8" hidden="false" customHeight="false" outlineLevel="0" collapsed="false">
      <c r="A8" s="0" t="n">
        <v>6</v>
      </c>
      <c r="B8" s="0" t="str">
        <f aca="false">IF(C8="ID not in use","ID not in use","Used")</f>
        <v>ID not in use</v>
      </c>
      <c r="C8" s="0" t="str">
        <f aca="false">IFERROR(VLOOKUP(A8,items!C:D,2,0),"ID not in use")</f>
        <v>ID not in use</v>
      </c>
      <c r="D8" s="0" t="n">
        <f aca="false">MAX(IF(C8="ID not in use",0,IF(C8="1X1",1,IF(C8="2X2",4,2)))-1,0)</f>
        <v>0</v>
      </c>
    </row>
    <row r="9" customFormat="false" ht="12.8" hidden="false" customHeight="false" outlineLevel="0" collapsed="false">
      <c r="A9" s="0" t="n">
        <v>7</v>
      </c>
      <c r="B9" s="0" t="str">
        <f aca="false">IF(C9="ID not in use","ID not in use","Used")</f>
        <v>ID not in use</v>
      </c>
      <c r="C9" s="0" t="str">
        <f aca="false">IFERROR(VLOOKUP(A9,items!C:D,2,0),"ID not in use")</f>
        <v>ID not in use</v>
      </c>
      <c r="D9" s="0" t="n">
        <f aca="false">MAX(IF(C9="ID not in use",0,IF(C9="1X1",1,IF(C9="2X2",4,2)))-1,0)</f>
        <v>0</v>
      </c>
    </row>
    <row r="10" customFormat="false" ht="12.8" hidden="false" customHeight="false" outlineLevel="0" collapsed="false">
      <c r="A10" s="0" t="n">
        <v>8</v>
      </c>
      <c r="B10" s="0" t="str">
        <f aca="false">IF(C10="ID not in use","ID not in use","Used")</f>
        <v>ID not in use</v>
      </c>
      <c r="C10" s="0" t="str">
        <f aca="false">IFERROR(VLOOKUP(A10,items!C:D,2,0),"ID not in use")</f>
        <v>ID not in use</v>
      </c>
      <c r="D10" s="0" t="n">
        <f aca="false">MAX(IF(C10="ID not in use",0,IF(C10="1X1",1,IF(C10="2X2",4,2)))-1,0)</f>
        <v>0</v>
      </c>
    </row>
    <row r="11" customFormat="false" ht="12.8" hidden="false" customHeight="false" outlineLevel="0" collapsed="false">
      <c r="A11" s="0" t="n">
        <v>9</v>
      </c>
      <c r="B11" s="0" t="str">
        <f aca="false">IF(C11="ID not in use","ID not in use","Used")</f>
        <v>ID not in use</v>
      </c>
      <c r="C11" s="0" t="str">
        <f aca="false">IFERROR(VLOOKUP(A11,items!C:D,2,0),"ID not in use")</f>
        <v>ID not in use</v>
      </c>
      <c r="D11" s="0" t="n">
        <f aca="false">MAX(IF(C11="ID not in use",0,IF(C11="1X1",1,IF(C11="2X2",4,2)))-1,0)</f>
        <v>0</v>
      </c>
    </row>
    <row r="12" customFormat="false" ht="12.8" hidden="false" customHeight="false" outlineLevel="0" collapsed="false">
      <c r="A12" s="0" t="n">
        <v>10</v>
      </c>
      <c r="B12" s="0" t="str">
        <f aca="false">IF(C12="ID not in use","ID not in use","Used")</f>
        <v>ID not in use</v>
      </c>
      <c r="C12" s="0" t="str">
        <f aca="false">IFERROR(VLOOKUP(A12,items!C:D,2,0),"ID not in use")</f>
        <v>ID not in use</v>
      </c>
      <c r="D12" s="0" t="n">
        <f aca="false">MAX(IF(C12="ID not in use",0,IF(C12="1X1",1,IF(C12="2X2",4,2)))-1,0)</f>
        <v>0</v>
      </c>
    </row>
    <row r="13" customFormat="false" ht="12.8" hidden="false" customHeight="false" outlineLevel="0" collapsed="false">
      <c r="A13" s="0" t="n">
        <v>11</v>
      </c>
      <c r="B13" s="0" t="str">
        <f aca="false">IF(C13="ID not in use","ID not in use","Used")</f>
        <v>ID not in use</v>
      </c>
      <c r="C13" s="0" t="str">
        <f aca="false">IFERROR(VLOOKUP(A13,items!C:D,2,0),"ID not in use")</f>
        <v>ID not in use</v>
      </c>
      <c r="D13" s="0" t="n">
        <f aca="false">MAX(IF(C13="ID not in use",0,IF(C13="1X1",1,IF(C13="2X2",4,2)))-1,0)</f>
        <v>0</v>
      </c>
    </row>
    <row r="14" customFormat="false" ht="12.8" hidden="false" customHeight="false" outlineLevel="0" collapsed="false">
      <c r="A14" s="0" t="n">
        <v>12</v>
      </c>
      <c r="B14" s="0" t="str">
        <f aca="false">IF(C14="ID not in use","ID not in use","Used")</f>
        <v>ID not in use</v>
      </c>
      <c r="C14" s="0" t="str">
        <f aca="false">IFERROR(VLOOKUP(A14,items!C:D,2,0),"ID not in use")</f>
        <v>ID not in use</v>
      </c>
      <c r="D14" s="0" t="n">
        <f aca="false">MAX(IF(C14="ID not in use",0,IF(C14="1X1",1,IF(C14="2X2",4,2)))-1,0)</f>
        <v>0</v>
      </c>
    </row>
    <row r="15" customFormat="false" ht="12.8" hidden="false" customHeight="false" outlineLevel="0" collapsed="false">
      <c r="A15" s="0" t="n">
        <v>13</v>
      </c>
      <c r="B15" s="0" t="str">
        <f aca="false">IF(C15="ID not in use","ID not in use","Used")</f>
        <v>ID not in use</v>
      </c>
      <c r="C15" s="0" t="str">
        <f aca="false">IFERROR(VLOOKUP(A15,items!C:D,2,0),"ID not in use")</f>
        <v>ID not in use</v>
      </c>
      <c r="D15" s="0" t="n">
        <f aca="false">MAX(IF(C15="ID not in use",0,IF(C15="1X1",1,IF(C15="2X2",4,2)))-1,0)</f>
        <v>0</v>
      </c>
    </row>
    <row r="16" customFormat="false" ht="12.8" hidden="false" customHeight="false" outlineLevel="0" collapsed="false">
      <c r="A16" s="0" t="n">
        <v>14</v>
      </c>
      <c r="B16" s="0" t="str">
        <f aca="false">IF(C16="ID not in use","ID not in use","Used")</f>
        <v>ID not in use</v>
      </c>
      <c r="C16" s="0" t="str">
        <f aca="false">IFERROR(VLOOKUP(A16,items!C:D,2,0),"ID not in use")</f>
        <v>ID not in use</v>
      </c>
      <c r="D16" s="0" t="n">
        <f aca="false">MAX(IF(C16="ID not in use",0,IF(C16="1X1",1,IF(C16="2X2",4,2)))-1,0)</f>
        <v>0</v>
      </c>
    </row>
    <row r="17" customFormat="false" ht="12.8" hidden="false" customHeight="false" outlineLevel="0" collapsed="false">
      <c r="A17" s="0" t="n">
        <v>15</v>
      </c>
      <c r="B17" s="0" t="str">
        <f aca="false">IF(C17="ID not in use","ID not in use","Used")</f>
        <v>ID not in use</v>
      </c>
      <c r="C17" s="0" t="str">
        <f aca="false">IFERROR(VLOOKUP(A17,items!C:D,2,0),"ID not in use")</f>
        <v>ID not in use</v>
      </c>
      <c r="D17" s="0" t="n">
        <f aca="false">MAX(IF(C17="ID not in use",0,IF(C17="1X1",1,IF(C17="2X2",4,2)))-1,0)</f>
        <v>0</v>
      </c>
    </row>
    <row r="18" customFormat="false" ht="12.8" hidden="false" customHeight="false" outlineLevel="0" collapsed="false">
      <c r="A18" s="0" t="n">
        <v>16</v>
      </c>
      <c r="B18" s="0" t="str">
        <f aca="false">IF(C18="ID not in use","ID not in use","Used")</f>
        <v>ID not in use</v>
      </c>
      <c r="C18" s="0" t="str">
        <f aca="false">IFERROR(VLOOKUP(A18,items!C:D,2,0),"ID not in use")</f>
        <v>ID not in use</v>
      </c>
      <c r="D18" s="0" t="n">
        <f aca="false">MAX(IF(C18="ID not in use",0,IF(C18="1X1",1,IF(C18="2X2",4,2)))-1,0)</f>
        <v>0</v>
      </c>
    </row>
    <row r="19" customFormat="false" ht="12.8" hidden="false" customHeight="false" outlineLevel="0" collapsed="false">
      <c r="A19" s="0" t="n">
        <v>17</v>
      </c>
      <c r="B19" s="0" t="str">
        <f aca="false">IF(C19="ID not in use","ID not in use","Used")</f>
        <v>Used</v>
      </c>
      <c r="C19" s="0" t="str">
        <f aca="false">IFERROR(VLOOKUP(A19,items!C:D,2,0),"ID not in use")</f>
        <v>1X1</v>
      </c>
      <c r="D19" s="0" t="n">
        <f aca="false">MAX(IF(C19="ID not in use",0,IF(C19="1X1",1,IF(C19="2X2",4,2)))-1,0)</f>
        <v>0</v>
      </c>
    </row>
    <row r="20" customFormat="false" ht="12.8" hidden="false" customHeight="false" outlineLevel="0" collapsed="false">
      <c r="A20" s="0" t="n">
        <v>18</v>
      </c>
      <c r="B20" s="0" t="str">
        <f aca="false">IF(C20="ID not in use","ID not in use","Used")</f>
        <v>ID not in use</v>
      </c>
      <c r="C20" s="0" t="str">
        <f aca="false">IFERROR(VLOOKUP(A20,items!C:D,2,0),"ID not in use")</f>
        <v>ID not in use</v>
      </c>
      <c r="D20" s="0" t="n">
        <f aca="false">MAX(IF(C20="ID not in use",0,IF(C20="1X1",1,IF(C20="2X2",4,2)))-1,0)</f>
        <v>0</v>
      </c>
    </row>
    <row r="21" customFormat="false" ht="12.8" hidden="false" customHeight="false" outlineLevel="0" collapsed="false">
      <c r="A21" s="0" t="n">
        <v>19</v>
      </c>
      <c r="B21" s="0" t="str">
        <f aca="false">IF(C21="ID not in use","ID not in use","Used")</f>
        <v>ID not in use</v>
      </c>
      <c r="C21" s="0" t="str">
        <f aca="false">IFERROR(VLOOKUP(A21,items!C:D,2,0),"ID not in use")</f>
        <v>ID not in use</v>
      </c>
      <c r="D21" s="0" t="n">
        <f aca="false">MAX(IF(C21="ID not in use",0,IF(C21="1X1",1,IF(C21="2X2",4,2)))-1,0)</f>
        <v>0</v>
      </c>
    </row>
    <row r="22" customFormat="false" ht="12.8" hidden="false" customHeight="false" outlineLevel="0" collapsed="false">
      <c r="A22" s="0" t="n">
        <v>20</v>
      </c>
      <c r="B22" s="0" t="str">
        <f aca="false">IF(C22="ID not in use","ID not in use","Used")</f>
        <v>ID not in use</v>
      </c>
      <c r="C22" s="0" t="str">
        <f aca="false">IFERROR(VLOOKUP(A22,items!C:D,2,0),"ID not in use")</f>
        <v>ID not in use</v>
      </c>
      <c r="D22" s="0" t="n">
        <f aca="false">MAX(IF(C22="ID not in use",0,IF(C22="1X1",1,IF(C22="2X2",4,2)))-1,0)</f>
        <v>0</v>
      </c>
    </row>
    <row r="23" customFormat="false" ht="12.8" hidden="false" customHeight="false" outlineLevel="0" collapsed="false">
      <c r="A23" s="0" t="n">
        <v>21</v>
      </c>
      <c r="B23" s="0" t="str">
        <f aca="false">IF(C23="ID not in use","ID not in use","Used")</f>
        <v>ID not in use</v>
      </c>
      <c r="C23" s="0" t="str">
        <f aca="false">IFERROR(VLOOKUP(A23,items!C:D,2,0),"ID not in use")</f>
        <v>ID not in use</v>
      </c>
      <c r="D23" s="0" t="n">
        <f aca="false">MAX(IF(C23="ID not in use",0,IF(C23="1X1",1,IF(C23="2X2",4,2)))-1,0)</f>
        <v>0</v>
      </c>
    </row>
    <row r="24" customFormat="false" ht="12.8" hidden="false" customHeight="false" outlineLevel="0" collapsed="false">
      <c r="A24" s="0" t="n">
        <v>22</v>
      </c>
      <c r="B24" s="0" t="str">
        <f aca="false">IF(C24="ID not in use","ID not in use","Used")</f>
        <v>ID not in use</v>
      </c>
      <c r="C24" s="0" t="str">
        <f aca="false">IFERROR(VLOOKUP(A24,items!C:D,2,0),"ID not in use")</f>
        <v>ID not in use</v>
      </c>
      <c r="D24" s="0" t="n">
        <f aca="false">MAX(IF(C24="ID not in use",0,IF(C24="1X1",1,IF(C24="2X2",4,2)))-1,0)</f>
        <v>0</v>
      </c>
    </row>
    <row r="25" customFormat="false" ht="12.8" hidden="false" customHeight="false" outlineLevel="0" collapsed="false">
      <c r="A25" s="0" t="n">
        <v>23</v>
      </c>
      <c r="B25" s="0" t="str">
        <f aca="false">IF(C25="ID not in use","ID not in use","Used")</f>
        <v>Used</v>
      </c>
      <c r="C25" s="0" t="str">
        <f aca="false">IFERROR(VLOOKUP(A25,items!C:D,2,0),"ID not in use")</f>
        <v>1X1</v>
      </c>
      <c r="D25" s="0" t="n">
        <f aca="false">MAX(IF(C25="ID not in use",0,IF(C25="1X1",1,IF(C25="2X2",4,2)))-1,0)</f>
        <v>0</v>
      </c>
    </row>
    <row r="26" customFormat="false" ht="12.8" hidden="false" customHeight="false" outlineLevel="0" collapsed="false">
      <c r="A26" s="0" t="n">
        <v>24</v>
      </c>
      <c r="B26" s="0" t="str">
        <f aca="false">IF(C26="ID not in use","ID not in use","Used")</f>
        <v>Used</v>
      </c>
      <c r="C26" s="0" t="str">
        <f aca="false">IFERROR(VLOOKUP(A26,items!C:D,2,0),"ID not in use")</f>
        <v>1X1</v>
      </c>
      <c r="D26" s="0" t="n">
        <f aca="false">MAX(IF(C26="ID not in use",0,IF(C26="1X1",1,IF(C26="2X2",4,2)))-1,0)</f>
        <v>0</v>
      </c>
    </row>
    <row r="27" customFormat="false" ht="12.8" hidden="false" customHeight="false" outlineLevel="0" collapsed="false">
      <c r="A27" s="0" t="n">
        <v>25</v>
      </c>
      <c r="B27" s="0" t="str">
        <f aca="false">IF(C27="ID not in use","ID not in use","Used")</f>
        <v>Used</v>
      </c>
      <c r="C27" s="0" t="str">
        <f aca="false">IFERROR(VLOOKUP(A27,items!C:D,2,0),"ID not in use")</f>
        <v>1X1</v>
      </c>
      <c r="D27" s="0" t="n">
        <f aca="false">MAX(IF(C27="ID not in use",0,IF(C27="1X1",1,IF(C27="2X2",4,2)))-1,0)</f>
        <v>0</v>
      </c>
    </row>
    <row r="28" customFormat="false" ht="12.8" hidden="false" customHeight="false" outlineLevel="0" collapsed="false">
      <c r="A28" s="0" t="n">
        <v>26</v>
      </c>
      <c r="B28" s="0" t="str">
        <f aca="false">IF(C28="ID not in use","ID not in use","Used")</f>
        <v>Used</v>
      </c>
      <c r="C28" s="0" t="str">
        <f aca="false">IFERROR(VLOOKUP(A28,items!C:D,2,0),"ID not in use")</f>
        <v>1X1</v>
      </c>
      <c r="D28" s="0" t="n">
        <f aca="false">MAX(IF(C28="ID not in use",0,IF(C28="1X1",1,IF(C28="2X2",4,2)))-1,0)</f>
        <v>0</v>
      </c>
    </row>
    <row r="29" customFormat="false" ht="12.8" hidden="false" customHeight="false" outlineLevel="0" collapsed="false">
      <c r="A29" s="0" t="n">
        <v>27</v>
      </c>
      <c r="B29" s="0" t="str">
        <f aca="false">IF(C29="ID not in use","ID not in use","Used")</f>
        <v>ID not in use</v>
      </c>
      <c r="C29" s="0" t="str">
        <f aca="false">IFERROR(VLOOKUP(A29,items!C:D,2,0),"ID not in use")</f>
        <v>ID not in use</v>
      </c>
      <c r="D29" s="0" t="n">
        <f aca="false">MAX(IF(C29="ID not in use",0,IF(C29="1X1",1,IF(C29="2X2",4,2)))-1,0)</f>
        <v>0</v>
      </c>
    </row>
    <row r="30" customFormat="false" ht="12.8" hidden="false" customHeight="false" outlineLevel="0" collapsed="false">
      <c r="A30" s="0" t="n">
        <v>28</v>
      </c>
      <c r="B30" s="0" t="str">
        <f aca="false">IF(C30="ID not in use","ID not in use","Used")</f>
        <v>Used</v>
      </c>
      <c r="C30" s="0" t="str">
        <f aca="false">IFERROR(VLOOKUP(A30,items!C:D,2,0),"ID not in use")</f>
        <v>1X1</v>
      </c>
      <c r="D30" s="0" t="n">
        <f aca="false">MAX(IF(C30="ID not in use",0,IF(C30="1X1",1,IF(C30="2X2",4,2)))-1,0)</f>
        <v>0</v>
      </c>
    </row>
    <row r="31" customFormat="false" ht="12.8" hidden="false" customHeight="false" outlineLevel="0" collapsed="false">
      <c r="A31" s="0" t="n">
        <v>29</v>
      </c>
      <c r="B31" s="0" t="str">
        <f aca="false">IF(C31="ID not in use","ID not in use","Used")</f>
        <v>ID not in use</v>
      </c>
      <c r="C31" s="0" t="str">
        <f aca="false">IFERROR(VLOOKUP(A31,items!C:D,2,0),"ID not in use")</f>
        <v>ID not in use</v>
      </c>
      <c r="D31" s="0" t="n">
        <f aca="false">MAX(IF(C31="ID not in use",0,IF(C31="1X1",1,IF(C31="2X2",4,2)))-1,0)</f>
        <v>0</v>
      </c>
    </row>
    <row r="32" customFormat="false" ht="12.8" hidden="false" customHeight="false" outlineLevel="0" collapsed="false">
      <c r="A32" s="0" t="n">
        <v>30</v>
      </c>
      <c r="B32" s="0" t="str">
        <f aca="false">IF(C32="ID not in use","ID not in use","Used")</f>
        <v>ID not in use</v>
      </c>
      <c r="C32" s="0" t="str">
        <f aca="false">IFERROR(VLOOKUP(A32,items!C:D,2,0),"ID not in use")</f>
        <v>ID not in use</v>
      </c>
      <c r="D32" s="0" t="n">
        <f aca="false">MAX(IF(C32="ID not in use",0,IF(C32="1X1",1,IF(C32="2X2",4,2)))-1,0)</f>
        <v>0</v>
      </c>
    </row>
    <row r="33" customFormat="false" ht="12.8" hidden="false" customHeight="false" outlineLevel="0" collapsed="false">
      <c r="A33" s="0" t="n">
        <v>31</v>
      </c>
      <c r="B33" s="0" t="str">
        <f aca="false">IF(C33="ID not in use","ID not in use","Used")</f>
        <v>ID not in use</v>
      </c>
      <c r="C33" s="0" t="str">
        <f aca="false">IFERROR(VLOOKUP(A33,items!C:D,2,0),"ID not in use")</f>
        <v>ID not in use</v>
      </c>
      <c r="D33" s="0" t="n">
        <f aca="false">MAX(IF(C33="ID not in use",0,IF(C33="1X1",1,IF(C33="2X2",4,2)))-1,0)</f>
        <v>0</v>
      </c>
    </row>
    <row r="34" customFormat="false" ht="12.8" hidden="false" customHeight="false" outlineLevel="0" collapsed="false">
      <c r="A34" s="0" t="n">
        <v>32</v>
      </c>
      <c r="B34" s="0" t="str">
        <f aca="false">IF(C34="ID not in use","ID not in use","Used")</f>
        <v>Used</v>
      </c>
      <c r="C34" s="0" t="s">
        <v>66</v>
      </c>
      <c r="D34" s="0" t="n">
        <f aca="false">MAX(IF(C34="ID not in use",0,IF(C34="1X1",1,IF(C34="2X2",4,2)))-1,0)</f>
        <v>3</v>
      </c>
    </row>
    <row r="35" customFormat="false" ht="12.8" hidden="false" customHeight="false" outlineLevel="0" collapsed="false">
      <c r="A35" s="0" t="n">
        <v>33</v>
      </c>
      <c r="B35" s="0" t="str">
        <f aca="false">IF(C35="ID not in use","ID not in use","Used")</f>
        <v>Used</v>
      </c>
      <c r="C35" s="0" t="str">
        <f aca="false">IF(D34&gt;0,"Multi-tile","ID not in use")</f>
        <v>Multi-tile</v>
      </c>
      <c r="D35" s="0" t="n">
        <f aca="false">IF(C35="Multi-tile",D34-1,MAX(IF(C35="ID not in use",0,IF(C35="1X1",1,IF(C35="2X2",4,2)))-1,0))</f>
        <v>2</v>
      </c>
    </row>
    <row r="36" customFormat="false" ht="12.8" hidden="false" customHeight="false" outlineLevel="0" collapsed="false">
      <c r="A36" s="0" t="n">
        <v>34</v>
      </c>
      <c r="B36" s="0" t="str">
        <f aca="false">IF(C36="ID not in use","ID not in use","Used")</f>
        <v>Used</v>
      </c>
      <c r="C36" s="0" t="str">
        <f aca="false">IF(D35&gt;0,"Multi-tile","ID not in use")</f>
        <v>Multi-tile</v>
      </c>
      <c r="D36" s="0" t="n">
        <f aca="false">IF(C36="Multi-tile",D35-1,MAX(IF(C36="ID not in use",0,IF(C36="1X1",1,IF(C36="2X2",4,2)))-1,0))</f>
        <v>1</v>
      </c>
    </row>
    <row r="37" customFormat="false" ht="12.8" hidden="false" customHeight="false" outlineLevel="0" collapsed="false">
      <c r="A37" s="0" t="n">
        <v>35</v>
      </c>
      <c r="B37" s="0" t="str">
        <f aca="false">IF(C37="ID not in use","ID not in use","Used")</f>
        <v>Used</v>
      </c>
      <c r="C37" s="0" t="str">
        <f aca="false">IF(D36&gt;0,"Multi-tile","ID not in use")</f>
        <v>Multi-tile</v>
      </c>
      <c r="D37" s="0" t="n">
        <f aca="false">IF(C37="Multi-tile",D36-1,MAX(IF(C37="ID not in use",0,IF(C37="1X1",1,IF(C37="2X2",4,2)))-1,0))</f>
        <v>0</v>
      </c>
    </row>
    <row r="38" customFormat="false" ht="12.8" hidden="false" customHeight="false" outlineLevel="0" collapsed="false">
      <c r="A38" s="0" t="n">
        <v>36</v>
      </c>
      <c r="B38" s="0" t="str">
        <f aca="false">IF(C38="ID not in use","ID not in use","Used")</f>
        <v>ID not in use</v>
      </c>
      <c r="C38" s="0" t="str">
        <f aca="false">IF(D37&gt;0,"Multi-tile","ID not in use")</f>
        <v>ID not in use</v>
      </c>
      <c r="D38" s="0" t="n">
        <f aca="false">IF(C38="Multi-tile",D37-1,MAX(IF(C38="ID not in use",0,IF(C38="1X1",1,IF(C38="2X2",4,2)))-1,0))</f>
        <v>0</v>
      </c>
    </row>
    <row r="39" customFormat="false" ht="12.8" hidden="false" customHeight="false" outlineLevel="0" collapsed="false">
      <c r="A39" s="0" t="n">
        <v>37</v>
      </c>
      <c r="B39" s="0" t="str">
        <f aca="false">IF(C39="ID not in use","ID not in use","Used")</f>
        <v>ID not in use</v>
      </c>
      <c r="C39" s="0" t="str">
        <f aca="false">IF(D38&gt;0,"Multi-tile","ID not in use")</f>
        <v>ID not in use</v>
      </c>
      <c r="D39" s="0" t="n">
        <f aca="false">IF(C39="Multi-tile",D38-1,MAX(IF(C39="ID not in use",0,IF(C39="1X1",1,IF(C39="2X2",4,2)))-1,0))</f>
        <v>0</v>
      </c>
    </row>
    <row r="40" customFormat="false" ht="12.8" hidden="false" customHeight="false" outlineLevel="0" collapsed="false">
      <c r="A40" s="0" t="n">
        <v>38</v>
      </c>
    </row>
    <row r="41" customFormat="false" ht="12.8" hidden="false" customHeight="false" outlineLevel="0" collapsed="false">
      <c r="A41" s="0" t="n">
        <v>39</v>
      </c>
    </row>
    <row r="42" customFormat="false" ht="12.8" hidden="false" customHeight="false" outlineLevel="0" collapsed="false">
      <c r="A42" s="0" t="n">
        <v>40</v>
      </c>
    </row>
    <row r="43" customFormat="false" ht="12.8" hidden="false" customHeight="false" outlineLevel="0" collapsed="false">
      <c r="A43" s="0" t="n">
        <v>41</v>
      </c>
    </row>
    <row r="44" customFormat="false" ht="12.8" hidden="false" customHeight="false" outlineLevel="0" collapsed="false">
      <c r="A44" s="0" t="n">
        <v>42</v>
      </c>
    </row>
    <row r="45" customFormat="false" ht="12.8" hidden="false" customHeight="false" outlineLevel="0" collapsed="false">
      <c r="A45" s="0" t="n">
        <v>43</v>
      </c>
    </row>
    <row r="46" customFormat="false" ht="12.8" hidden="false" customHeight="false" outlineLevel="0" collapsed="false">
      <c r="A46" s="0" t="n">
        <v>44</v>
      </c>
    </row>
    <row r="47" customFormat="false" ht="12.8" hidden="false" customHeight="false" outlineLevel="0" collapsed="false">
      <c r="A47" s="0" t="n">
        <v>45</v>
      </c>
    </row>
    <row r="48" customFormat="false" ht="12.8" hidden="false" customHeight="false" outlineLevel="0" collapsed="false">
      <c r="A48" s="0" t="n">
        <v>46</v>
      </c>
    </row>
    <row r="49" customFormat="false" ht="12.8" hidden="false" customHeight="false" outlineLevel="0" collapsed="false">
      <c r="A49" s="0" t="n">
        <v>47</v>
      </c>
    </row>
    <row r="50" customFormat="false" ht="12.8" hidden="false" customHeight="false" outlineLevel="0" collapsed="false">
      <c r="A50" s="0" t="n">
        <v>48</v>
      </c>
    </row>
    <row r="51" customFormat="false" ht="12.8" hidden="false" customHeight="false" outlineLevel="0" collapsed="false">
      <c r="A51" s="0" t="n">
        <v>49</v>
      </c>
    </row>
    <row r="52" customFormat="false" ht="12.8" hidden="false" customHeight="false" outlineLevel="0" collapsed="false">
      <c r="A52" s="0" t="n">
        <v>50</v>
      </c>
    </row>
    <row r="53" customFormat="false" ht="12.8" hidden="false" customHeight="false" outlineLevel="0" collapsed="false">
      <c r="A53" s="0" t="n">
        <v>51</v>
      </c>
    </row>
    <row r="54" customFormat="false" ht="12.8" hidden="false" customHeight="false" outlineLevel="0" collapsed="false">
      <c r="A54" s="0" t="n">
        <v>52</v>
      </c>
    </row>
    <row r="55" customFormat="false" ht="12.8" hidden="false" customHeight="false" outlineLevel="0" collapsed="false">
      <c r="A55" s="0" t="n">
        <v>53</v>
      </c>
    </row>
    <row r="56" customFormat="false" ht="12.8" hidden="false" customHeight="false" outlineLevel="0" collapsed="false">
      <c r="A56" s="0" t="n">
        <v>54</v>
      </c>
    </row>
    <row r="57" customFormat="false" ht="12.8" hidden="false" customHeight="false" outlineLevel="0" collapsed="false">
      <c r="A57" s="0" t="n">
        <v>55</v>
      </c>
    </row>
    <row r="58" customFormat="false" ht="12.8" hidden="false" customHeight="false" outlineLevel="0" collapsed="false">
      <c r="A58" s="0" t="n">
        <v>56</v>
      </c>
    </row>
    <row r="59" customFormat="false" ht="12.8" hidden="false" customHeight="false" outlineLevel="0" collapsed="false">
      <c r="A59" s="0" t="n">
        <v>57</v>
      </c>
    </row>
    <row r="60" customFormat="false" ht="12.8" hidden="false" customHeight="false" outlineLevel="0" collapsed="false">
      <c r="A60" s="0" t="n">
        <v>58</v>
      </c>
    </row>
    <row r="61" customFormat="false" ht="12.8" hidden="false" customHeight="false" outlineLevel="0" collapsed="false">
      <c r="A61" s="0" t="n">
        <v>59</v>
      </c>
    </row>
    <row r="62" customFormat="false" ht="12.8" hidden="false" customHeight="false" outlineLevel="0" collapsed="false">
      <c r="A62" s="0" t="n">
        <v>60</v>
      </c>
    </row>
    <row r="63" customFormat="false" ht="12.8" hidden="false" customHeight="false" outlineLevel="0" collapsed="false">
      <c r="A63" s="0" t="n">
        <v>61</v>
      </c>
    </row>
    <row r="64" customFormat="false" ht="12.8" hidden="false" customHeight="false" outlineLevel="0" collapsed="false">
      <c r="A64" s="0" t="n">
        <v>62</v>
      </c>
    </row>
    <row r="65" customFormat="false" ht="12.8" hidden="false" customHeight="false" outlineLevel="0" collapsed="false">
      <c r="A65" s="0" t="n">
        <v>63</v>
      </c>
    </row>
    <row r="66" customFormat="false" ht="12.8" hidden="false" customHeight="false" outlineLevel="0" collapsed="false">
      <c r="A66" s="0" t="n">
        <v>64</v>
      </c>
    </row>
    <row r="67" customFormat="false" ht="12.8" hidden="false" customHeight="false" outlineLevel="0" collapsed="false">
      <c r="A67" s="0" t="n">
        <v>65</v>
      </c>
    </row>
    <row r="68" customFormat="false" ht="12.8" hidden="false" customHeight="false" outlineLevel="0" collapsed="false">
      <c r="A68" s="0" t="n">
        <v>66</v>
      </c>
    </row>
    <row r="69" customFormat="false" ht="12.8" hidden="false" customHeight="false" outlineLevel="0" collapsed="false">
      <c r="A69" s="0" t="n">
        <v>67</v>
      </c>
    </row>
    <row r="70" customFormat="false" ht="12.8" hidden="false" customHeight="false" outlineLevel="0" collapsed="false">
      <c r="A70" s="0" t="n">
        <v>68</v>
      </c>
    </row>
    <row r="71" customFormat="false" ht="12.8" hidden="false" customHeight="false" outlineLevel="0" collapsed="false">
      <c r="A71" s="0" t="n">
        <v>69</v>
      </c>
    </row>
    <row r="72" customFormat="false" ht="12.8" hidden="false" customHeight="false" outlineLevel="0" collapsed="false">
      <c r="A72" s="0" t="n">
        <v>70</v>
      </c>
    </row>
    <row r="73" customFormat="false" ht="12.8" hidden="false" customHeight="false" outlineLevel="0" collapsed="false">
      <c r="A73" s="0" t="n">
        <v>71</v>
      </c>
    </row>
    <row r="74" customFormat="false" ht="12.8" hidden="false" customHeight="false" outlineLevel="0" collapsed="false">
      <c r="A74" s="0" t="n">
        <v>72</v>
      </c>
    </row>
    <row r="75" customFormat="false" ht="12.8" hidden="false" customHeight="false" outlineLevel="0" collapsed="false">
      <c r="A75" s="0" t="n">
        <v>73</v>
      </c>
    </row>
    <row r="76" customFormat="false" ht="12.8" hidden="false" customHeight="false" outlineLevel="0" collapsed="false">
      <c r="A76" s="0" t="n">
        <v>74</v>
      </c>
    </row>
    <row r="77" customFormat="false" ht="12.8" hidden="false" customHeight="false" outlineLevel="0" collapsed="false">
      <c r="A77" s="0" t="n">
        <v>75</v>
      </c>
    </row>
    <row r="78" customFormat="false" ht="12.8" hidden="false" customHeight="false" outlineLevel="0" collapsed="false">
      <c r="A78" s="0" t="n">
        <v>76</v>
      </c>
    </row>
    <row r="79" customFormat="false" ht="12.8" hidden="false" customHeight="false" outlineLevel="0" collapsed="false">
      <c r="A79" s="0" t="n">
        <v>77</v>
      </c>
    </row>
    <row r="80" customFormat="false" ht="12.8" hidden="false" customHeight="false" outlineLevel="0" collapsed="false">
      <c r="A80" s="0" t="n">
        <v>78</v>
      </c>
    </row>
    <row r="81" customFormat="false" ht="12.8" hidden="false" customHeight="false" outlineLevel="0" collapsed="false">
      <c r="A81" s="0" t="n">
        <v>79</v>
      </c>
    </row>
    <row r="82" customFormat="false" ht="12.8" hidden="false" customHeight="false" outlineLevel="0" collapsed="false">
      <c r="A82" s="0" t="n">
        <v>80</v>
      </c>
    </row>
    <row r="83" customFormat="false" ht="12.8" hidden="false" customHeight="false" outlineLevel="0" collapsed="false">
      <c r="A83" s="0" t="n">
        <v>81</v>
      </c>
    </row>
    <row r="84" customFormat="false" ht="12.8" hidden="false" customHeight="false" outlineLevel="0" collapsed="false">
      <c r="A84" s="0" t="n">
        <v>82</v>
      </c>
    </row>
    <row r="85" customFormat="false" ht="12.8" hidden="false" customHeight="false" outlineLevel="0" collapsed="false">
      <c r="A85" s="0" t="n">
        <v>83</v>
      </c>
    </row>
    <row r="86" customFormat="false" ht="12.8" hidden="false" customHeight="false" outlineLevel="0" collapsed="false">
      <c r="A86" s="0" t="n">
        <v>84</v>
      </c>
    </row>
    <row r="87" customFormat="false" ht="12.8" hidden="false" customHeight="false" outlineLevel="0" collapsed="false">
      <c r="A87" s="0" t="n">
        <v>85</v>
      </c>
    </row>
    <row r="88" customFormat="false" ht="12.8" hidden="false" customHeight="false" outlineLevel="0" collapsed="false">
      <c r="A88" s="0" t="n">
        <v>86</v>
      </c>
    </row>
    <row r="89" customFormat="false" ht="12.8" hidden="false" customHeight="false" outlineLevel="0" collapsed="false">
      <c r="A89" s="0" t="n">
        <v>87</v>
      </c>
    </row>
    <row r="90" customFormat="false" ht="12.8" hidden="false" customHeight="false" outlineLevel="0" collapsed="false">
      <c r="A90" s="0" t="n">
        <v>88</v>
      </c>
    </row>
    <row r="91" customFormat="false" ht="12.8" hidden="false" customHeight="false" outlineLevel="0" collapsed="false">
      <c r="A91" s="0" t="n">
        <v>89</v>
      </c>
    </row>
    <row r="92" customFormat="false" ht="12.8" hidden="false" customHeight="false" outlineLevel="0" collapsed="false">
      <c r="A92" s="0" t="n">
        <v>90</v>
      </c>
    </row>
    <row r="93" customFormat="false" ht="12.8" hidden="false" customHeight="false" outlineLevel="0" collapsed="false">
      <c r="A93" s="0" t="n">
        <v>91</v>
      </c>
    </row>
    <row r="94" customFormat="false" ht="12.8" hidden="false" customHeight="false" outlineLevel="0" collapsed="false">
      <c r="A94" s="0" t="n">
        <v>92</v>
      </c>
    </row>
    <row r="95" customFormat="false" ht="12.8" hidden="false" customHeight="false" outlineLevel="0" collapsed="false">
      <c r="A95" s="0" t="n">
        <v>93</v>
      </c>
    </row>
    <row r="96" customFormat="false" ht="12.8" hidden="false" customHeight="false" outlineLevel="0" collapsed="false">
      <c r="A96" s="0" t="n">
        <v>94</v>
      </c>
    </row>
    <row r="97" customFormat="false" ht="12.8" hidden="false" customHeight="false" outlineLevel="0" collapsed="false">
      <c r="A97" s="0" t="n">
        <v>95</v>
      </c>
    </row>
    <row r="98" customFormat="false" ht="12.8" hidden="false" customHeight="false" outlineLevel="0" collapsed="false">
      <c r="A98" s="0" t="n">
        <v>96</v>
      </c>
    </row>
    <row r="99" customFormat="false" ht="12.8" hidden="false" customHeight="false" outlineLevel="0" collapsed="false">
      <c r="A99" s="0" t="n">
        <v>97</v>
      </c>
    </row>
    <row r="100" customFormat="false" ht="12.8" hidden="false" customHeight="false" outlineLevel="0" collapsed="false">
      <c r="A100" s="0" t="n">
        <v>98</v>
      </c>
    </row>
    <row r="101" customFormat="false" ht="12.8" hidden="false" customHeight="false" outlineLevel="0" collapsed="false">
      <c r="A101" s="0" t="n">
        <v>99</v>
      </c>
    </row>
    <row r="102" customFormat="false" ht="12.8" hidden="false" customHeight="false" outlineLevel="0" collapsed="false">
      <c r="A102" s="0" t="n">
        <v>100</v>
      </c>
    </row>
    <row r="103" customFormat="false" ht="12.8" hidden="false" customHeight="false" outlineLevel="0" collapsed="false">
      <c r="A103" s="0" t="n">
        <v>101</v>
      </c>
    </row>
    <row r="104" customFormat="false" ht="12.8" hidden="false" customHeight="false" outlineLevel="0" collapsed="false">
      <c r="A104" s="0" t="n">
        <v>102</v>
      </c>
    </row>
    <row r="105" customFormat="false" ht="12.8" hidden="false" customHeight="false" outlineLevel="0" collapsed="false">
      <c r="A105" s="0" t="n">
        <v>103</v>
      </c>
    </row>
    <row r="106" customFormat="false" ht="12.8" hidden="false" customHeight="false" outlineLevel="0" collapsed="false">
      <c r="A106" s="0" t="n">
        <v>104</v>
      </c>
    </row>
    <row r="107" customFormat="false" ht="12.8" hidden="false" customHeight="false" outlineLevel="0" collapsed="false">
      <c r="A107" s="0" t="n">
        <v>105</v>
      </c>
    </row>
    <row r="108" customFormat="false" ht="12.8" hidden="false" customHeight="false" outlineLevel="0" collapsed="false">
      <c r="A108" s="0" t="n">
        <v>106</v>
      </c>
    </row>
    <row r="109" customFormat="false" ht="12.8" hidden="false" customHeight="false" outlineLevel="0" collapsed="false">
      <c r="A109" s="0" t="n">
        <v>107</v>
      </c>
    </row>
    <row r="110" customFormat="false" ht="12.8" hidden="false" customHeight="false" outlineLevel="0" collapsed="false">
      <c r="A110" s="0" t="n">
        <v>108</v>
      </c>
    </row>
    <row r="111" customFormat="false" ht="12.8" hidden="false" customHeight="false" outlineLevel="0" collapsed="false">
      <c r="A111" s="0" t="n">
        <v>109</v>
      </c>
    </row>
    <row r="112" customFormat="false" ht="12.8" hidden="false" customHeight="false" outlineLevel="0" collapsed="false">
      <c r="A112" s="0" t="n">
        <v>110</v>
      </c>
    </row>
    <row r="113" customFormat="false" ht="12.8" hidden="false" customHeight="false" outlineLevel="0" collapsed="false">
      <c r="A113" s="0" t="n">
        <v>111</v>
      </c>
    </row>
    <row r="114" customFormat="false" ht="12.8" hidden="false" customHeight="false" outlineLevel="0" collapsed="false">
      <c r="A114" s="0" t="n">
        <v>112</v>
      </c>
    </row>
    <row r="115" customFormat="false" ht="12.8" hidden="false" customHeight="false" outlineLevel="0" collapsed="false">
      <c r="A115" s="0" t="n">
        <v>113</v>
      </c>
    </row>
    <row r="116" customFormat="false" ht="12.8" hidden="false" customHeight="false" outlineLevel="0" collapsed="false">
      <c r="A116" s="0" t="n">
        <v>114</v>
      </c>
    </row>
    <row r="117" customFormat="false" ht="12.8" hidden="false" customHeight="false" outlineLevel="0" collapsed="false">
      <c r="A117" s="0" t="n">
        <v>115</v>
      </c>
    </row>
    <row r="118" customFormat="false" ht="12.8" hidden="false" customHeight="false" outlineLevel="0" collapsed="false">
      <c r="A118" s="0" t="n">
        <v>116</v>
      </c>
    </row>
    <row r="119" customFormat="false" ht="12.8" hidden="false" customHeight="false" outlineLevel="0" collapsed="false">
      <c r="A119" s="0" t="n">
        <v>117</v>
      </c>
    </row>
    <row r="120" customFormat="false" ht="12.8" hidden="false" customHeight="false" outlineLevel="0" collapsed="false">
      <c r="A120" s="0" t="n">
        <v>118</v>
      </c>
    </row>
    <row r="121" customFormat="false" ht="12.8" hidden="false" customHeight="false" outlineLevel="0" collapsed="false">
      <c r="A121" s="0" t="n">
        <v>119</v>
      </c>
    </row>
    <row r="122" customFormat="false" ht="12.8" hidden="false" customHeight="false" outlineLevel="0" collapsed="false">
      <c r="A122" s="0" t="n">
        <v>120</v>
      </c>
    </row>
    <row r="123" customFormat="false" ht="12.8" hidden="false" customHeight="false" outlineLevel="0" collapsed="false">
      <c r="A123" s="0" t="n">
        <v>121</v>
      </c>
    </row>
    <row r="124" customFormat="false" ht="12.8" hidden="false" customHeight="false" outlineLevel="0" collapsed="false">
      <c r="A124" s="0" t="n">
        <v>122</v>
      </c>
    </row>
    <row r="125" customFormat="false" ht="12.8" hidden="false" customHeight="false" outlineLevel="0" collapsed="false">
      <c r="A125" s="0" t="n">
        <v>123</v>
      </c>
    </row>
    <row r="126" customFormat="false" ht="12.8" hidden="false" customHeight="false" outlineLevel="0" collapsed="false">
      <c r="A126" s="0" t="n">
        <v>124</v>
      </c>
    </row>
    <row r="127" customFormat="false" ht="12.8" hidden="false" customHeight="false" outlineLevel="0" collapsed="false">
      <c r="A127" s="0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2" style="1" width="18.4"/>
    <col collapsed="false" customWidth="true" hidden="false" outlineLevel="0" max="5" min="5" style="1" width="81.96"/>
    <col collapsed="false" customWidth="true" hidden="false" outlineLevel="0" max="6" min="6" style="1" width="59.02"/>
  </cols>
  <sheetData>
    <row r="1" customFormat="false" ht="12.8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customFormat="false" ht="12.8" hidden="false" customHeight="false" outlineLevel="0" collapsed="false">
      <c r="A2" s="1" t="s">
        <v>40</v>
      </c>
      <c r="B2" s="1" t="n">
        <v>6</v>
      </c>
      <c r="C2" s="1" t="n">
        <v>2</v>
      </c>
      <c r="D2" s="1" t="s">
        <v>42</v>
      </c>
      <c r="E2" s="3" t="s">
        <v>73</v>
      </c>
      <c r="F2" s="1" t="s">
        <v>29</v>
      </c>
    </row>
    <row r="3" customFormat="false" ht="12.8" hidden="false" customHeight="false" outlineLevel="0" collapsed="false">
      <c r="A3" s="1" t="s">
        <v>26</v>
      </c>
      <c r="B3" s="1" t="n">
        <v>10</v>
      </c>
      <c r="C3" s="1" t="n">
        <v>4</v>
      </c>
      <c r="D3" s="1" t="s">
        <v>28</v>
      </c>
      <c r="E3" s="2" t="s">
        <v>74</v>
      </c>
      <c r="F3" s="1" t="s">
        <v>75</v>
      </c>
    </row>
    <row r="4" customFormat="false" ht="12.8" hidden="false" customHeight="false" outlineLevel="0" collapsed="false">
      <c r="A4" s="1" t="s">
        <v>31</v>
      </c>
      <c r="B4" s="1" t="n">
        <v>14</v>
      </c>
      <c r="C4" s="1" t="n">
        <v>5</v>
      </c>
      <c r="D4" s="1" t="s">
        <v>76</v>
      </c>
      <c r="E4" s="2" t="s">
        <v>77</v>
      </c>
      <c r="F4" s="1" t="s">
        <v>78</v>
      </c>
    </row>
    <row r="5" customFormat="false" ht="12.8" hidden="false" customHeight="false" outlineLevel="0" collapsed="false">
      <c r="D5" s="1" t="s">
        <v>32</v>
      </c>
      <c r="E5" s="2" t="s">
        <v>79</v>
      </c>
    </row>
    <row r="6" customFormat="false" ht="12.8" hidden="false" customHeight="false" outlineLevel="0" collapsed="false">
      <c r="D6" s="1" t="s">
        <v>80</v>
      </c>
      <c r="E6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2023-05-15T22:36:54Z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