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<sst xmlns="http://schemas.openxmlformats.org/spreadsheetml/2006/main" count="908" uniqueCount="255">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</sst>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P35" activePane="bottomRight" state="frozen"/>
      <selection pane="topLeft" activeCell="A1" activeCellId="0" sqref="A1"/>
      <selection pane="topRight" activeCell="P1" activeCellId="0" sqref="P1"/>
      <selection pane="bottomLeft" activeCell="A35" activeCellId="0" sqref="A35"/>
      <selection pane="bottomRight" activeCell="Z63" activeCellId="0" sqref="Z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4" t="s">
        <v>55</v>
      </c>
      <c r="F11" s="1" t="s">
        <v>56</v>
      </c>
      <c r="G11" s="1" t="n">
        <v>75</v>
      </c>
      <c r="H11" s="1" t="n">
        <v>1</v>
      </c>
      <c r="I11" s="3" t="n">
        <v>1960</v>
      </c>
      <c r="J11" s="5" t="s">
        <v>30</v>
      </c>
      <c r="K11" s="1" t="n">
        <v>5</v>
      </c>
      <c r="L11" s="6" t="s">
        <v>57</v>
      </c>
      <c r="M11" s="7" t="str">
        <f aca="false">VLOOKUP(L11,dropdowns!E:F,2,0)</f>
        <v>ALL_TOWNZONES &amp; ~bitmask(TOWNZONE_EDGE)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4" t="s">
        <v>28</v>
      </c>
      <c r="F12" s="1" t="s">
        <v>56</v>
      </c>
      <c r="G12" s="1" t="n">
        <v>100</v>
      </c>
      <c r="H12" s="1" t="n">
        <v>1</v>
      </c>
      <c r="I12" s="3" t="n">
        <v>1960</v>
      </c>
      <c r="J12" s="5" t="s">
        <v>30</v>
      </c>
      <c r="K12" s="1" t="n">
        <v>7</v>
      </c>
      <c r="L12" s="6" t="s">
        <v>31</v>
      </c>
      <c r="M12" s="7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4" t="s">
        <v>55</v>
      </c>
      <c r="F13" s="1" t="s">
        <v>61</v>
      </c>
      <c r="G13" s="1" t="n">
        <v>75</v>
      </c>
      <c r="H13" s="1" t="n">
        <v>1</v>
      </c>
      <c r="I13" s="3" t="n">
        <v>1955</v>
      </c>
      <c r="J13" s="5" t="s">
        <v>30</v>
      </c>
      <c r="K13" s="1" t="n">
        <v>5</v>
      </c>
      <c r="L13" s="6" t="s">
        <v>57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4" t="s">
        <v>28</v>
      </c>
      <c r="F14" s="1" t="s">
        <v>61</v>
      </c>
      <c r="G14" s="1" t="n">
        <v>100</v>
      </c>
      <c r="H14" s="1" t="n">
        <v>1</v>
      </c>
      <c r="I14" s="3" t="n">
        <v>1955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4" t="s">
        <v>55</v>
      </c>
      <c r="F15" s="1" t="s">
        <v>65</v>
      </c>
      <c r="G15" s="1" t="n">
        <v>75</v>
      </c>
      <c r="H15" s="1" t="n">
        <v>1</v>
      </c>
      <c r="I15" s="3" t="n">
        <v>1945</v>
      </c>
      <c r="J15" s="5" t="s">
        <v>30</v>
      </c>
      <c r="K15" s="1" t="n">
        <v>5</v>
      </c>
      <c r="L15" s="6" t="s">
        <v>57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1945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4" t="s">
        <v>28</v>
      </c>
      <c r="F17" s="1" t="s">
        <v>69</v>
      </c>
      <c r="G17" s="1" t="n">
        <v>100</v>
      </c>
      <c r="H17" s="1" t="n">
        <v>1</v>
      </c>
      <c r="I17" s="3" t="n">
        <v>1965</v>
      </c>
      <c r="J17" s="5" t="s">
        <v>30</v>
      </c>
      <c r="K17" s="1" t="n">
        <v>7</v>
      </c>
      <c r="L17" s="6" t="s">
        <v>31</v>
      </c>
      <c r="M17" s="7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4" t="s">
        <v>36</v>
      </c>
      <c r="F18" s="1" t="s">
        <v>72</v>
      </c>
      <c r="G18" s="1" t="n">
        <v>125</v>
      </c>
      <c r="H18" s="1" t="n">
        <v>1</v>
      </c>
      <c r="I18" s="3" t="n">
        <v>2000</v>
      </c>
      <c r="J18" s="5" t="s">
        <v>30</v>
      </c>
      <c r="K18" s="1" t="n">
        <v>10</v>
      </c>
      <c r="L18" s="6" t="s">
        <v>37</v>
      </c>
      <c r="M18" s="7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4" t="s">
        <v>32</v>
      </c>
      <c r="Q18" s="1" t="n">
        <v>14</v>
      </c>
      <c r="R18" s="1" t="n">
        <v>5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4" t="s">
        <v>39</v>
      </c>
      <c r="F19" s="1" t="s">
        <v>72</v>
      </c>
      <c r="G19" s="1" t="n">
        <v>150</v>
      </c>
      <c r="H19" s="1" t="n">
        <v>1</v>
      </c>
      <c r="I19" s="3" t="n">
        <v>2000</v>
      </c>
      <c r="J19" s="5" t="s">
        <v>30</v>
      </c>
      <c r="K19" s="1" t="n">
        <v>15</v>
      </c>
      <c r="L19" s="6" t="s">
        <v>40</v>
      </c>
      <c r="M19" s="7" t="str">
        <f aca="false">VLOOKUP(L19,dropdowns!E:F,2,0)</f>
        <v>bitmask(TOWNZONE_CENTRE)</v>
      </c>
      <c r="N19" s="1" t="n">
        <v>27</v>
      </c>
      <c r="O19" s="1" t="n">
        <v>4</v>
      </c>
      <c r="P19" s="4" t="s">
        <v>32</v>
      </c>
      <c r="Q19" s="1" t="n">
        <v>16</v>
      </c>
      <c r="R19" s="1" t="n">
        <v>6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4" t="s">
        <v>55</v>
      </c>
      <c r="F20" s="1" t="s">
        <v>76</v>
      </c>
      <c r="G20" s="1" t="n">
        <v>75</v>
      </c>
      <c r="H20" s="1" t="n">
        <v>1</v>
      </c>
      <c r="I20" s="3" t="n">
        <v>1950</v>
      </c>
      <c r="J20" s="5" t="s">
        <v>30</v>
      </c>
      <c r="K20" s="1" t="n">
        <v>5</v>
      </c>
      <c r="L20" s="6" t="s">
        <v>57</v>
      </c>
      <c r="M20" s="7" t="str">
        <f aca="false">VLOOKUP(L20,dropdowns!E:F,2,0)</f>
        <v>ALL_TOWNZONES &amp; ~bitmask(TOWNZONE_EDGE)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4" t="s">
        <v>28</v>
      </c>
      <c r="F21" s="1" t="s">
        <v>76</v>
      </c>
      <c r="G21" s="1" t="n">
        <v>100</v>
      </c>
      <c r="H21" s="1" t="n">
        <v>1</v>
      </c>
      <c r="I21" s="3" t="n">
        <v>1950</v>
      </c>
      <c r="J21" s="5" t="s">
        <v>30</v>
      </c>
      <c r="K21" s="1" t="n">
        <v>7</v>
      </c>
      <c r="L21" s="6" t="s">
        <v>31</v>
      </c>
      <c r="M21" s="7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7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4" t="s">
        <v>36</v>
      </c>
      <c r="F23" s="1" t="s">
        <v>80</v>
      </c>
      <c r="G23" s="1" t="n">
        <v>125</v>
      </c>
      <c r="H23" s="1" t="n">
        <v>1</v>
      </c>
      <c r="I23" s="3" t="n">
        <v>1980</v>
      </c>
      <c r="J23" s="5" t="s">
        <v>30</v>
      </c>
      <c r="K23" s="1" t="n">
        <v>10</v>
      </c>
      <c r="L23" s="6" t="s">
        <v>37</v>
      </c>
      <c r="M23" s="7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4" t="s">
        <v>55</v>
      </c>
      <c r="F24" s="1" t="s">
        <v>84</v>
      </c>
      <c r="G24" s="1" t="n">
        <v>75</v>
      </c>
      <c r="H24" s="1" t="n">
        <v>1</v>
      </c>
      <c r="I24" s="3" t="n">
        <v>1950</v>
      </c>
      <c r="J24" s="5" t="s">
        <v>30</v>
      </c>
      <c r="K24" s="1" t="n">
        <v>5</v>
      </c>
      <c r="L24" s="6" t="s">
        <v>57</v>
      </c>
      <c r="M24" s="7" t="str">
        <f aca="false">VLOOKUP(L24,dropdowns!E:F,2,0)</f>
        <v>ALL_TOWNZONES &amp; ~bitmask(TOWNZONE_EDGE)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4" t="s">
        <v>28</v>
      </c>
      <c r="F25" s="1" t="s">
        <v>84</v>
      </c>
      <c r="G25" s="1" t="n">
        <v>100</v>
      </c>
      <c r="H25" s="1" t="n">
        <v>1</v>
      </c>
      <c r="I25" s="3" t="n">
        <v>1950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4" t="s">
        <v>55</v>
      </c>
      <c r="F26" s="1" t="s">
        <v>88</v>
      </c>
      <c r="G26" s="1" t="n">
        <v>75</v>
      </c>
      <c r="H26" s="1" t="n">
        <v>1</v>
      </c>
      <c r="I26" s="3" t="n">
        <v>1945</v>
      </c>
      <c r="J26" s="5" t="s">
        <v>30</v>
      </c>
      <c r="K26" s="1" t="n">
        <v>5</v>
      </c>
      <c r="L26" s="6" t="s">
        <v>57</v>
      </c>
      <c r="M26" s="7" t="str">
        <f aca="false">VLOOKUP(L26,dropdowns!E:F,2,0)</f>
        <v>ALL_TOWNZONES &amp; ~bitmask(TOWNZONE_EDGE)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4" t="s">
        <v>28</v>
      </c>
      <c r="F27" s="1" t="s">
        <v>88</v>
      </c>
      <c r="G27" s="1" t="n">
        <v>100</v>
      </c>
      <c r="H27" s="1" t="n">
        <v>1</v>
      </c>
      <c r="I27" s="3" t="n">
        <v>1945</v>
      </c>
      <c r="J27" s="5" t="s">
        <v>30</v>
      </c>
      <c r="K27" s="1" t="n">
        <v>7</v>
      </c>
      <c r="L27" s="6" t="s">
        <v>31</v>
      </c>
      <c r="M27" s="7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4" t="s">
        <v>28</v>
      </c>
      <c r="F28" s="1" t="s">
        <v>92</v>
      </c>
      <c r="G28" s="1" t="n">
        <v>100</v>
      </c>
      <c r="H28" s="1" t="n">
        <v>1</v>
      </c>
      <c r="I28" s="3" t="n">
        <v>1960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4" t="s">
        <v>55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57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1950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4" t="s">
        <v>28</v>
      </c>
      <c r="F32" s="1" t="s">
        <v>102</v>
      </c>
      <c r="G32" s="1" t="n">
        <v>100</v>
      </c>
      <c r="H32" s="1" t="n">
        <v>1</v>
      </c>
      <c r="I32" s="3" t="n">
        <v>1955</v>
      </c>
      <c r="J32" s="5" t="s">
        <v>30</v>
      </c>
      <c r="K32" s="1" t="n">
        <v>7</v>
      </c>
      <c r="L32" s="6" t="s">
        <v>31</v>
      </c>
      <c r="M32" s="7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4" t="s">
        <v>36</v>
      </c>
      <c r="F33" s="1" t="s">
        <v>102</v>
      </c>
      <c r="G33" s="1" t="n">
        <v>125</v>
      </c>
      <c r="H33" s="1" t="n">
        <v>1</v>
      </c>
      <c r="I33" s="3" t="n">
        <v>1955</v>
      </c>
      <c r="J33" s="5" t="s">
        <v>30</v>
      </c>
      <c r="K33" s="1" t="n">
        <v>10</v>
      </c>
      <c r="L33" s="6" t="s">
        <v>37</v>
      </c>
      <c r="M33" s="7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4" t="s">
        <v>32</v>
      </c>
      <c r="Q33" s="1" t="n">
        <v>14</v>
      </c>
      <c r="R33" s="1" t="n">
        <v>5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4" t="s">
        <v>39</v>
      </c>
      <c r="F34" s="1" t="s">
        <v>102</v>
      </c>
      <c r="G34" s="1" t="n">
        <v>150</v>
      </c>
      <c r="H34" s="1" t="n">
        <v>1</v>
      </c>
      <c r="I34" s="3" t="n">
        <v>1955</v>
      </c>
      <c r="J34" s="5" t="s">
        <v>30</v>
      </c>
      <c r="K34" s="1" t="n">
        <v>15</v>
      </c>
      <c r="L34" s="6" t="s">
        <v>40</v>
      </c>
      <c r="M34" s="7" t="str">
        <f aca="false">VLOOKUP(L34,dropdowns!E:F,2,0)</f>
        <v>bitmask(TOWNZONE_CENTRE)</v>
      </c>
      <c r="N34" s="1" t="n">
        <v>27</v>
      </c>
      <c r="O34" s="1" t="n">
        <v>4</v>
      </c>
      <c r="P34" s="4" t="s">
        <v>32</v>
      </c>
      <c r="Q34" s="1" t="n">
        <v>16</v>
      </c>
      <c r="R34" s="1" t="n">
        <v>6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4" t="s">
        <v>28</v>
      </c>
      <c r="F35" s="1" t="s">
        <v>107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v>10</v>
      </c>
      <c r="R35" s="1" t="n"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4" t="s">
        <v>36</v>
      </c>
      <c r="F36" s="1" t="s">
        <v>107</v>
      </c>
      <c r="G36" s="1" t="n">
        <v>125</v>
      </c>
      <c r="H36" s="1" t="n">
        <v>1</v>
      </c>
      <c r="I36" s="3" t="n">
        <v>1945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4" t="s">
        <v>28</v>
      </c>
      <c r="F37" s="1" t="s">
        <v>111</v>
      </c>
      <c r="G37" s="1" t="n">
        <v>100</v>
      </c>
      <c r="H37" s="1" t="n">
        <v>1</v>
      </c>
      <c r="I37" s="3" t="n">
        <v>1960</v>
      </c>
      <c r="J37" s="5" t="s">
        <v>30</v>
      </c>
      <c r="K37" s="1" t="n">
        <v>7</v>
      </c>
      <c r="L37" s="6" t="s">
        <v>31</v>
      </c>
      <c r="M37" s="7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v>10</v>
      </c>
      <c r="R37" s="1" t="n"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1970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1970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4" t="s">
        <v>39</v>
      </c>
      <c r="F40" s="1" t="s">
        <v>114</v>
      </c>
      <c r="G40" s="1" t="n">
        <v>150</v>
      </c>
      <c r="H40" s="1" t="n">
        <v>1</v>
      </c>
      <c r="I40" s="3" t="n">
        <v>1970</v>
      </c>
      <c r="J40" s="5" t="s">
        <v>30</v>
      </c>
      <c r="K40" s="1" t="n">
        <v>15</v>
      </c>
      <c r="L40" s="6" t="s">
        <v>40</v>
      </c>
      <c r="M40" s="7" t="str">
        <f aca="false">VLOOKUP(L40,dropdowns!E:F,2,0)</f>
        <v>bitmask(TOWNZONE_CENTRE)</v>
      </c>
      <c r="N40" s="1" t="n">
        <v>27</v>
      </c>
      <c r="O40" s="1" t="n">
        <v>4</v>
      </c>
      <c r="P40" s="4" t="s">
        <v>32</v>
      </c>
      <c r="Q40" s="1" t="n">
        <v>16</v>
      </c>
      <c r="R40" s="1" t="n">
        <v>6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4" t="s">
        <v>28</v>
      </c>
      <c r="F41" s="1" t="s">
        <v>118</v>
      </c>
      <c r="G41" s="1" t="n">
        <v>100</v>
      </c>
      <c r="H41" s="1" t="n">
        <v>1</v>
      </c>
      <c r="I41" s="3" t="n">
        <v>1970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3" t="n">
        <v>1980</v>
      </c>
      <c r="J42" s="5" t="s">
        <v>30</v>
      </c>
      <c r="K42" s="1" t="n">
        <v>25</v>
      </c>
      <c r="L42" s="6" t="s">
        <v>40</v>
      </c>
      <c r="M42" s="7" t="str">
        <f aca="false">VLOOKUP(L42,dropdowns!E:F,2,0)</f>
        <v>bitmask(TOWNZONE_CENTRE)</v>
      </c>
      <c r="N42" s="1" t="n">
        <v>90</v>
      </c>
      <c r="O42" s="1" t="n">
        <v>5</v>
      </c>
      <c r="P42" s="4" t="s">
        <v>122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3" t="n">
        <v>1990</v>
      </c>
      <c r="J43" s="5" t="s">
        <v>30</v>
      </c>
      <c r="K43" s="1" t="n">
        <v>25</v>
      </c>
      <c r="L43" s="6" t="s">
        <v>40</v>
      </c>
      <c r="M43" s="7" t="str">
        <f aca="false">VLOOKUP(L43,dropdowns!E:F,2,0)</f>
        <v>bitmask(TOWNZONE_CENTRE)</v>
      </c>
      <c r="N43" s="1" t="n">
        <v>4</v>
      </c>
      <c r="O43" s="1" t="n">
        <v>5</v>
      </c>
      <c r="P43" s="4" t="s">
        <v>122</v>
      </c>
      <c r="Q43" s="1" t="n">
        <v>24</v>
      </c>
      <c r="R43" s="1" t="n">
        <v>10</v>
      </c>
      <c r="S43" s="4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3" t="n">
        <v>1960</v>
      </c>
      <c r="J44" s="5" t="s">
        <v>30</v>
      </c>
      <c r="K44" s="1" t="n">
        <v>25</v>
      </c>
      <c r="L44" s="6" t="s">
        <v>40</v>
      </c>
      <c r="M44" s="7" t="str">
        <f aca="false">VLOOKUP(L44,dropdowns!E:F,2,0)</f>
        <v>bitmask(TOWNZONE_CENTRE)</v>
      </c>
      <c r="N44" s="1" t="n">
        <v>4</v>
      </c>
      <c r="O44" s="1" t="n">
        <v>5</v>
      </c>
      <c r="P44" s="4" t="s">
        <v>122</v>
      </c>
      <c r="Q44" s="1" t="n">
        <v>24</v>
      </c>
      <c r="R44" s="1" t="n">
        <v>10</v>
      </c>
      <c r="S44" s="4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3" t="n">
        <v>2000</v>
      </c>
      <c r="J45" s="5" t="s">
        <v>30</v>
      </c>
      <c r="K45" s="1" t="n">
        <v>25</v>
      </c>
      <c r="L45" s="6" t="s">
        <v>40</v>
      </c>
      <c r="M45" s="7" t="str">
        <f aca="false">VLOOKUP(L45,dropdowns!E:F,2,0)</f>
        <v>bitmask(TOWNZONE_CENTRE)</v>
      </c>
      <c r="N45" s="1" t="n">
        <v>4</v>
      </c>
      <c r="O45" s="1" t="n">
        <v>5</v>
      </c>
      <c r="P45" s="4" t="s">
        <v>122</v>
      </c>
      <c r="Q45" s="1" t="n">
        <v>24</v>
      </c>
      <c r="R45" s="1" t="n">
        <v>10</v>
      </c>
      <c r="S45" s="4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3" t="n">
        <v>2000</v>
      </c>
      <c r="J46" s="5" t="s">
        <v>30</v>
      </c>
      <c r="K46" s="1" t="n">
        <v>25</v>
      </c>
      <c r="L46" s="6" t="s">
        <v>40</v>
      </c>
      <c r="M46" s="7" t="str">
        <f aca="false">VLOOKUP(L46,dropdowns!E:F,2,0)</f>
        <v>bitmask(TOWNZONE_CENTRE)</v>
      </c>
      <c r="N46" s="1" t="n">
        <v>4</v>
      </c>
      <c r="O46" s="1" t="n">
        <v>5</v>
      </c>
      <c r="P46" s="4" t="s">
        <v>122</v>
      </c>
      <c r="Q46" s="1" t="n">
        <v>24</v>
      </c>
      <c r="R46" s="1" t="n">
        <v>10</v>
      </c>
      <c r="S46" s="4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3" t="n">
        <v>2000</v>
      </c>
      <c r="J47" s="5" t="s">
        <v>30</v>
      </c>
      <c r="K47" s="1" t="n">
        <v>25</v>
      </c>
      <c r="L47" s="6" t="s">
        <v>40</v>
      </c>
      <c r="M47" s="7" t="str">
        <f aca="false">VLOOKUP(L47,dropdowns!E:F,2,0)</f>
        <v>bitmask(TOWNZONE_CENTRE)</v>
      </c>
      <c r="N47" s="1" t="n">
        <v>4</v>
      </c>
      <c r="O47" s="1" t="n">
        <v>5</v>
      </c>
      <c r="P47" s="4" t="s">
        <v>122</v>
      </c>
      <c r="Q47" s="1" t="n">
        <v>24</v>
      </c>
      <c r="R47" s="1" t="n">
        <v>10</v>
      </c>
      <c r="S47" s="4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3" t="n">
        <v>1990</v>
      </c>
      <c r="J48" s="5" t="s">
        <v>30</v>
      </c>
      <c r="K48" s="1" t="n">
        <v>25</v>
      </c>
      <c r="L48" s="6" t="s">
        <v>40</v>
      </c>
      <c r="M48" s="7" t="str">
        <f aca="false">VLOOKUP(L48,dropdowns!E:F,2,0)</f>
        <v>bitmask(TOWNZONE_CENTRE)</v>
      </c>
      <c r="N48" s="1" t="n">
        <v>4</v>
      </c>
      <c r="O48" s="1" t="n">
        <v>5</v>
      </c>
      <c r="P48" s="4" t="s">
        <v>122</v>
      </c>
      <c r="Q48" s="1" t="n">
        <v>24</v>
      </c>
      <c r="R48" s="1" t="n">
        <v>10</v>
      </c>
      <c r="S48" s="4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3" t="n">
        <v>2000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4</v>
      </c>
      <c r="O49" s="1" t="n">
        <v>5</v>
      </c>
      <c r="P49" s="4" t="s">
        <v>122</v>
      </c>
      <c r="Q49" s="1" t="n">
        <v>24</v>
      </c>
      <c r="R49" s="1" t="n">
        <v>10</v>
      </c>
      <c r="S49" s="4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3" t="n">
        <v>1960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122</v>
      </c>
      <c r="Q50" s="1" t="n">
        <v>24</v>
      </c>
      <c r="R50" s="1" t="n">
        <v>10</v>
      </c>
      <c r="S50" s="4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3" t="n">
        <v>1990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122</v>
      </c>
      <c r="Q51" s="1" t="n">
        <v>24</v>
      </c>
      <c r="R51" s="1" t="n">
        <v>10</v>
      </c>
      <c r="S51" s="4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3" t="n">
        <v>2006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7</v>
      </c>
      <c r="O52" s="1" t="n">
        <v>5</v>
      </c>
      <c r="P52" s="4" t="s">
        <v>122</v>
      </c>
      <c r="Q52" s="1" t="n">
        <v>24</v>
      </c>
      <c r="R52" s="1" t="n">
        <v>10</v>
      </c>
      <c r="S52" s="4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3" t="n">
        <v>1955</v>
      </c>
      <c r="J53" s="5" t="n">
        <v>1989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122</v>
      </c>
      <c r="Q53" s="1" t="n">
        <v>24</v>
      </c>
      <c r="R53" s="1" t="n">
        <v>10</v>
      </c>
      <c r="S53" s="4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3" t="n">
        <v>1965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122</v>
      </c>
      <c r="Q54" s="1" t="n">
        <v>12</v>
      </c>
      <c r="R54" s="1" t="n">
        <v>5</v>
      </c>
      <c r="S54" s="4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7</v>
      </c>
      <c r="O55" s="1" t="n">
        <v>5</v>
      </c>
      <c r="P55" s="4" t="s">
        <v>122</v>
      </c>
      <c r="Q55" s="1" t="n">
        <v>24</v>
      </c>
      <c r="R55" s="1" t="n">
        <v>10</v>
      </c>
      <c r="S55" s="4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122</v>
      </c>
      <c r="Q56" s="1" t="n">
        <v>24</v>
      </c>
      <c r="R56" s="1" t="n">
        <v>10</v>
      </c>
      <c r="S56" s="4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3" t="n">
        <v>1945</v>
      </c>
      <c r="J57" s="5" t="s">
        <v>30</v>
      </c>
      <c r="K57" s="1" t="n">
        <v>5</v>
      </c>
      <c r="L57" s="6" t="s">
        <v>57</v>
      </c>
      <c r="M57" s="7" t="str">
        <f aca="false">VLOOKUP(L57,dropdowns!E:F,2,0)</f>
        <v>ALL_TOWNZONES &amp; ~bitmask(TOWNZONE_EDGE)</v>
      </c>
      <c r="N57" s="1" t="n">
        <v>6</v>
      </c>
      <c r="O57" s="1" t="n">
        <v>0</v>
      </c>
      <c r="P57" s="4" t="s">
        <v>32</v>
      </c>
      <c r="Q57" s="1" t="n">
        <v>4</v>
      </c>
      <c r="R57" s="1" t="n">
        <v>1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3" t="n">
        <v>1700</v>
      </c>
      <c r="J58" s="5" t="n">
        <v>1944</v>
      </c>
      <c r="K58" s="1" t="n">
        <v>7</v>
      </c>
      <c r="L58" s="6" t="s">
        <v>37</v>
      </c>
      <c r="M58" s="7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4" t="s">
        <v>32</v>
      </c>
      <c r="Q58" s="1" t="n">
        <v>2</v>
      </c>
      <c r="R58" s="1" t="n">
        <v>1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3" t="n">
        <v>1700</v>
      </c>
      <c r="J59" s="5" t="s">
        <v>30</v>
      </c>
      <c r="K59" s="1" t="n">
        <v>7</v>
      </c>
      <c r="L59" s="6" t="s">
        <v>161</v>
      </c>
      <c r="M59" s="7" t="str">
        <f aca="false">VLOOKUP(L59,dropdowns!E:F,2,0)</f>
        <v>bitmask(TOWNZONE_OUTSKIRT, TOWNZONE_EDGE )</v>
      </c>
      <c r="N59" s="1" t="n">
        <v>20</v>
      </c>
      <c r="O59" s="1" t="n">
        <v>6</v>
      </c>
      <c r="P59" s="4" t="s">
        <v>162</v>
      </c>
      <c r="Q59" s="1" t="n">
        <v>6</v>
      </c>
      <c r="R59" s="1" t="n">
        <v>2</v>
      </c>
      <c r="S59" s="4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3" t="n">
        <v>1700</v>
      </c>
      <c r="J60" s="5" t="n">
        <v>1944</v>
      </c>
      <c r="K60" s="1" t="n">
        <v>5</v>
      </c>
      <c r="L60" s="6" t="s">
        <v>161</v>
      </c>
      <c r="M60" s="7" t="str">
        <f aca="false">VLOOKUP(L60,dropdowns!E:F,2,0)</f>
        <v>bitmask(TOWNZONE_OUTSKIRT, TOWNZONE_EDGE )</v>
      </c>
      <c r="N60" s="1" t="n">
        <v>6</v>
      </c>
      <c r="O60" s="1" t="n">
        <v>0</v>
      </c>
      <c r="P60" s="4" t="s">
        <v>32</v>
      </c>
      <c r="Q60" s="1" t="n">
        <v>1</v>
      </c>
      <c r="R60" s="1" t="n">
        <v>1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3" t="n">
        <v>1700</v>
      </c>
      <c r="J61" s="5" t="n">
        <v>1944</v>
      </c>
      <c r="K61" s="1" t="n">
        <v>5</v>
      </c>
      <c r="L61" s="6" t="s">
        <v>161</v>
      </c>
      <c r="M61" s="7" t="str">
        <f aca="false">VLOOKUP(L61,dropdowns!E:F,2,0)</f>
        <v>bitmask(TOWNZONE_OUTSKIRT, TOWNZONE_EDGE )</v>
      </c>
      <c r="N61" s="1" t="n">
        <v>6</v>
      </c>
      <c r="O61" s="1" t="n">
        <v>0</v>
      </c>
      <c r="P61" s="4" t="s">
        <v>32</v>
      </c>
      <c r="Q61" s="1" t="n">
        <v>1</v>
      </c>
      <c r="R61" s="1" t="n">
        <v>1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large_wooden_house_h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13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1</v>
      </c>
      <c r="I62" s="3" t="n">
        <v>1700</v>
      </c>
      <c r="J62" s="5" t="n">
        <v>1944</v>
      </c>
      <c r="K62" s="1" t="n">
        <v>5</v>
      </c>
      <c r="L62" s="6" t="s">
        <v>161</v>
      </c>
      <c r="M62" s="7" t="str">
        <f aca="false">VLOOKUP(L62,dropdowns!E:F,2,0)</f>
        <v>bitmask(TOWNZONE_OUTSKIRT, TOWNZONE_EDGE )</v>
      </c>
      <c r="N62" s="1" t="n">
        <v>6</v>
      </c>
      <c r="O62" s="1" t="n">
        <v>0</v>
      </c>
      <c r="P62" s="4" t="s">
        <v>32</v>
      </c>
      <c r="Q62" s="1" t="n">
        <v>1</v>
      </c>
      <c r="R62" s="1" t="n">
        <v>1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long_wooden_house_h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16</v>
      </c>
      <c r="D63" s="1" t="s">
        <v>27</v>
      </c>
      <c r="E63" s="1" t="s">
        <v>154</v>
      </c>
      <c r="F63" s="1" t="s">
        <v>171</v>
      </c>
      <c r="G63" s="1" t="n">
        <v>20</v>
      </c>
      <c r="H63" s="1" t="n">
        <v>1</v>
      </c>
      <c r="I63" s="3" t="n">
        <v>1700</v>
      </c>
      <c r="J63" s="5" t="n">
        <v>1988</v>
      </c>
      <c r="K63" s="1" t="n">
        <v>5</v>
      </c>
      <c r="L63" s="6" t="s">
        <v>172</v>
      </c>
      <c r="M63" s="7" t="str">
        <f aca="false">VLOOKUP(L63,dropdowns!E:F,2,0)</f>
        <v>bitmask(TOWNZONE_INNER_SUBURB, TOWNZONE_OUTER_SUBURB )</v>
      </c>
      <c r="N63" s="1" t="n">
        <v>6</v>
      </c>
      <c r="O63" s="1" t="n">
        <v>0</v>
      </c>
      <c r="P63" s="4" t="s">
        <v>32</v>
      </c>
      <c r="Q63" s="1" t="n">
        <v>1</v>
      </c>
      <c r="R63" s="1" t="n">
        <v>1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long_wooden_townhouses_h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173</v>
      </c>
      <c r="B64" s="1" t="s">
        <v>173</v>
      </c>
      <c r="C64" s="2" t="n">
        <v>2</v>
      </c>
      <c r="D64" s="1" t="s">
        <v>27</v>
      </c>
      <c r="E64" s="1" t="s">
        <v>154</v>
      </c>
      <c r="F64" s="1" t="s">
        <v>174</v>
      </c>
      <c r="G64" s="1" t="n">
        <v>20</v>
      </c>
      <c r="H64" s="1" t="n">
        <v>5</v>
      </c>
      <c r="I64" s="3" t="n">
        <v>1870</v>
      </c>
      <c r="J64" s="5" t="s">
        <v>30</v>
      </c>
      <c r="K64" s="1" t="n">
        <v>5</v>
      </c>
      <c r="L64" s="6" t="s">
        <v>175</v>
      </c>
      <c r="M64" s="7" t="str">
        <f aca="false">VLOOKUP(L64,dropdowns!E:F,2,0)</f>
        <v>bitmask(TOWNZONE_OUTER_SUBURB , TOWNZONE_OUTSKIRT, TOWNZONE_EDGE )</v>
      </c>
      <c r="N64" s="1" t="n">
        <v>6</v>
      </c>
      <c r="O64" s="1" t="n">
        <v>0</v>
      </c>
      <c r="P64" s="4" t="s">
        <v>32</v>
      </c>
      <c r="Q64" s="1" t="n">
        <v>2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naganuma_h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176</v>
      </c>
    </row>
    <row r="65" customFormat="false" ht="12.8" hidden="false" customHeight="false" outlineLevel="0" collapsed="false">
      <c r="A65" s="1" t="s">
        <v>177</v>
      </c>
      <c r="B65" s="1" t="s">
        <v>177</v>
      </c>
      <c r="C65" s="2" t="n">
        <v>1</v>
      </c>
      <c r="D65" s="1" t="s">
        <v>27</v>
      </c>
      <c r="E65" s="1" t="s">
        <v>154</v>
      </c>
      <c r="F65" s="1" t="s">
        <v>178</v>
      </c>
      <c r="G65" s="1" t="n">
        <v>20</v>
      </c>
      <c r="H65" s="1" t="n">
        <v>5</v>
      </c>
      <c r="I65" s="3" t="n">
        <v>1870</v>
      </c>
      <c r="J65" s="5" t="s">
        <v>30</v>
      </c>
      <c r="K65" s="1" t="n">
        <v>5</v>
      </c>
      <c r="L65" s="6" t="s">
        <v>175</v>
      </c>
      <c r="M65" s="7" t="str">
        <f aca="false">VLOOKUP(L65,dropdowns!E:F,2,0)</f>
        <v>bitmask(TOWNZONE_OUTER_SUBURB , TOWNZONE_OUTSKIRT, TOWNZONE_EDGE )</v>
      </c>
      <c r="N65" s="1" t="n">
        <v>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33</v>
      </c>
      <c r="T65" s="1" t="str">
        <f aca="false">IF(NOT(D65="1X1"),"none",IF(E65="skyscraper",CONCATENATE(A65,"_c"),IF(E65="landmark",CONCATENATE(A65,"_k"),IF(E65="house",CONCATENATE(A65,"_h"),A65))))</f>
        <v>nishikawa_h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176</v>
      </c>
    </row>
    <row r="66" customFormat="false" ht="12.8" hidden="false" customHeight="false" outlineLevel="0" collapsed="false">
      <c r="A66" s="1" t="s">
        <v>179</v>
      </c>
      <c r="B66" s="1" t="s">
        <v>179</v>
      </c>
      <c r="C66" s="2" t="n">
        <v>58</v>
      </c>
      <c r="D66" s="1" t="s">
        <v>27</v>
      </c>
      <c r="E66" s="1" t="s">
        <v>154</v>
      </c>
      <c r="F66" s="1" t="s">
        <v>180</v>
      </c>
      <c r="G66" s="1" t="n">
        <v>20</v>
      </c>
      <c r="H66" s="1" t="n">
        <v>1</v>
      </c>
      <c r="I66" s="3" t="n">
        <v>1700</v>
      </c>
      <c r="J66" s="5" t="n">
        <v>1944</v>
      </c>
      <c r="K66" s="1" t="n">
        <v>5</v>
      </c>
      <c r="L66" s="6" t="s">
        <v>181</v>
      </c>
      <c r="M66" s="7" t="str">
        <f aca="false">VLOOKUP(L66,dropdowns!E:F,2,0)</f>
        <v>bitmask(TOWNZONE_EDGE )</v>
      </c>
      <c r="N66" s="1" t="n">
        <v>26</v>
      </c>
      <c r="O66" s="1" t="n">
        <v>0</v>
      </c>
      <c r="P66" s="4" t="s">
        <v>32</v>
      </c>
      <c r="Q66" s="1" t="n">
        <v>2</v>
      </c>
      <c r="R66" s="1" t="n">
        <v>1</v>
      </c>
      <c r="S66" s="4" t="s">
        <v>182</v>
      </c>
      <c r="T66" s="1" t="str">
        <f aca="false">IF(NOT(D66="1X1"),"none",IF(E66="skyscraper",CONCATENATE(A66,"_c"),IF(E66="landmark",CONCATENATE(A66,"_k"),IF(E66="house",CONCATENATE(A66,"_h"),A66))))</f>
        <v>old_villa_h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32</v>
      </c>
    </row>
    <row r="67" customFormat="false" ht="12.8" hidden="false" customHeight="false" outlineLevel="0" collapsed="false">
      <c r="A67" s="1" t="s">
        <v>183</v>
      </c>
      <c r="B67" s="1" t="s">
        <v>183</v>
      </c>
      <c r="C67" s="2" t="n">
        <v>0</v>
      </c>
      <c r="D67" s="1" t="s">
        <v>27</v>
      </c>
      <c r="E67" s="1" t="s">
        <v>154</v>
      </c>
      <c r="F67" s="1" t="s">
        <v>184</v>
      </c>
      <c r="G67" s="1" t="n">
        <v>20</v>
      </c>
      <c r="H67" s="1" t="n">
        <v>1</v>
      </c>
      <c r="I67" s="3" t="n">
        <v>1900</v>
      </c>
      <c r="J67" s="5" t="s">
        <v>30</v>
      </c>
      <c r="K67" s="1" t="n">
        <v>5</v>
      </c>
      <c r="L67" s="6" t="s">
        <v>57</v>
      </c>
      <c r="M67" s="7" t="str">
        <f aca="false">VLOOKUP(L67,dropdowns!E:F,2,0)</f>
        <v>ALL_TOWNZONES &amp; ~bitmask(TOWNZONE_EDGE)</v>
      </c>
      <c r="N67" s="1" t="n">
        <v>6</v>
      </c>
      <c r="O67" s="1" t="n">
        <v>0</v>
      </c>
      <c r="P67" s="4" t="s">
        <v>32</v>
      </c>
      <c r="Q67" s="1" t="n">
        <v>3</v>
      </c>
      <c r="R67" s="1" t="n">
        <v>1</v>
      </c>
      <c r="S67" s="4" t="s">
        <v>185</v>
      </c>
      <c r="T67" s="1" t="str">
        <f aca="false">IF(NOT(D67="1X1"),"none",IF(E67="skyscraper",CONCATENATE(A67,"_c"),IF(E67="landmark",CONCATENATE(A67,"_k"),IF(E67="house",CONCATENATE(A67,"_h"),A67))))</f>
        <v>shotengai_h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183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18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172</v>
      </c>
      <c r="M68" s="7" t="str">
        <f aca="false">VLOOKUP(L68,dropdowns!E:F,2,0)</f>
        <v>bitmask(TOWNZONE_INNER_SUBURB, TOWNZONE_OUTER_SUBURB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185</v>
      </c>
      <c r="T68" s="1" t="str">
        <f aca="false">IF(NOT(D68="1X1"),"none",IF(E68="skyscraper",CONCATENATE(A68,"_c"),IF(E68="landmark",CONCATENATE(A68,"_k"),IF(E68="house",CONCATENATE(A68,"_h"),A68))))</f>
        <v>three_wooden_houses_h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188</v>
      </c>
      <c r="B69" s="1" t="s">
        <v>188</v>
      </c>
      <c r="C69" s="2" t="n">
        <v>22</v>
      </c>
      <c r="D69" s="1" t="s">
        <v>27</v>
      </c>
      <c r="E69" s="1" t="s">
        <v>154</v>
      </c>
      <c r="F69" s="1" t="s">
        <v>189</v>
      </c>
      <c r="G69" s="1" t="n">
        <v>20</v>
      </c>
      <c r="H69" s="1" t="n">
        <v>1</v>
      </c>
      <c r="I69" s="3" t="n">
        <v>1945</v>
      </c>
      <c r="J69" s="5" t="s">
        <v>30</v>
      </c>
      <c r="K69" s="1" t="n">
        <v>5</v>
      </c>
      <c r="L69" s="6" t="s">
        <v>190</v>
      </c>
      <c r="M69" s="7" t="str">
        <f aca="false">VLOOKUP(L69,dropdowns!E:F,2,0)</f>
        <v>bitmask(TOWNZONE_OUTER_SUBURB , TOWNZONE_OUTSKIRT)</v>
      </c>
      <c r="N69" s="1" t="n">
        <v>26</v>
      </c>
      <c r="O69" s="1" t="n">
        <v>0</v>
      </c>
      <c r="P69" s="4" t="s">
        <v>32</v>
      </c>
      <c r="Q69" s="1" t="n">
        <v>2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townhouses_h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34</v>
      </c>
    </row>
    <row r="70" customFormat="false" ht="12.8" hidden="false" customHeight="false" outlineLevel="0" collapsed="false">
      <c r="A70" s="1" t="s">
        <v>191</v>
      </c>
      <c r="B70" s="1" t="s">
        <v>191</v>
      </c>
      <c r="C70" s="2" t="n">
        <v>21</v>
      </c>
      <c r="D70" s="1" t="s">
        <v>27</v>
      </c>
      <c r="E70" s="1" t="s">
        <v>154</v>
      </c>
      <c r="F70" s="1" t="s">
        <v>192</v>
      </c>
      <c r="G70" s="1" t="n">
        <v>20</v>
      </c>
      <c r="H70" s="1" t="n">
        <v>1</v>
      </c>
      <c r="I70" s="3" t="n">
        <v>1700</v>
      </c>
      <c r="J70" s="5" t="n">
        <v>1944</v>
      </c>
      <c r="K70" s="1" t="n">
        <v>5</v>
      </c>
      <c r="L70" s="6" t="s">
        <v>172</v>
      </c>
      <c r="M70" s="7" t="str">
        <f aca="false">VLOOKUP(L70,dropdowns!E:F,2,0)</f>
        <v>bitmask(TOWNZONE_INNER_SUBURB, TOWNZONE_OUTER_SUBURB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triple_wooden_townhouses_h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193</v>
      </c>
      <c r="B71" s="1" t="s">
        <v>193</v>
      </c>
      <c r="C71" s="2" t="n">
        <v>3</v>
      </c>
      <c r="D71" s="1" t="s">
        <v>27</v>
      </c>
      <c r="E71" s="1" t="s">
        <v>154</v>
      </c>
      <c r="F71" s="1" t="s">
        <v>194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172</v>
      </c>
      <c r="M71" s="7" t="str">
        <f aca="false">VLOOKUP(L71,dropdowns!E:F,2,0)</f>
        <v>bitmask(TOWNZONE_INNER_SUBURB, TOWNZONE_OUTER_SUBURB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twin_wooden_houses_h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195</v>
      </c>
      <c r="B72" s="1" t="s">
        <v>195</v>
      </c>
      <c r="C72" s="2" t="n">
        <v>4</v>
      </c>
      <c r="D72" s="1" t="s">
        <v>27</v>
      </c>
      <c r="E72" s="1" t="s">
        <v>154</v>
      </c>
      <c r="F72" s="1" t="s">
        <v>196</v>
      </c>
      <c r="G72" s="1" t="n">
        <v>20</v>
      </c>
      <c r="H72" s="1" t="n">
        <v>1</v>
      </c>
      <c r="I72" s="3" t="n">
        <v>1700</v>
      </c>
      <c r="J72" s="5" t="n">
        <v>1944</v>
      </c>
      <c r="K72" s="1" t="n">
        <v>5</v>
      </c>
      <c r="L72" s="6" t="s">
        <v>172</v>
      </c>
      <c r="M72" s="7" t="str">
        <f aca="false">VLOOKUP(L72,dropdowns!E:F,2,0)</f>
        <v>bitmask(TOWNZONE_INNER_SUBURB, TOWNZONE_OUTER_SUBURB )</v>
      </c>
      <c r="N72" s="1" t="n">
        <v>6</v>
      </c>
      <c r="O72" s="1" t="n">
        <v>0</v>
      </c>
      <c r="P72" s="4" t="s">
        <v>32</v>
      </c>
      <c r="Q72" s="1" t="n">
        <v>1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two_small_wooden_houses_h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32</v>
      </c>
    </row>
    <row r="73" customFormat="false" ht="12.8" hidden="false" customHeight="false" outlineLevel="0" collapsed="false">
      <c r="A73" s="1" t="s">
        <v>197</v>
      </c>
      <c r="B73" s="1" t="s">
        <v>197</v>
      </c>
      <c r="C73" s="2" t="n">
        <v>8</v>
      </c>
      <c r="D73" s="1" t="s">
        <v>27</v>
      </c>
      <c r="E73" s="1" t="s">
        <v>154</v>
      </c>
      <c r="F73" s="1" t="s">
        <v>198</v>
      </c>
      <c r="G73" s="1" t="n">
        <v>20</v>
      </c>
      <c r="H73" s="1" t="n">
        <v>1</v>
      </c>
      <c r="I73" s="3" t="n">
        <v>1700</v>
      </c>
      <c r="J73" s="5" t="n">
        <v>1944</v>
      </c>
      <c r="K73" s="1" t="n">
        <v>5</v>
      </c>
      <c r="L73" s="6" t="s">
        <v>172</v>
      </c>
      <c r="M73" s="7" t="str">
        <f aca="false">VLOOKUP(L73,dropdowns!E:F,2,0)</f>
        <v>bitmask(TOWNZONE_INNER_SUBURB, TOWNZONE_OUTER_SUBURB )</v>
      </c>
      <c r="N73" s="1" t="n">
        <v>6</v>
      </c>
      <c r="O73" s="1" t="n">
        <v>0</v>
      </c>
      <c r="P73" s="4" t="s">
        <v>32</v>
      </c>
      <c r="Q73" s="1" t="n">
        <v>1</v>
      </c>
      <c r="R73" s="1" t="n">
        <v>1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two_wooden_houses_h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32</v>
      </c>
    </row>
    <row r="74" customFormat="false" ht="12.8" hidden="false" customHeight="false" outlineLevel="0" collapsed="false">
      <c r="A74" s="1" t="s">
        <v>199</v>
      </c>
      <c r="B74" s="1" t="s">
        <v>199</v>
      </c>
      <c r="C74" s="2" t="n">
        <v>9</v>
      </c>
      <c r="D74" s="1" t="s">
        <v>27</v>
      </c>
      <c r="E74" s="1" t="s">
        <v>154</v>
      </c>
      <c r="F74" s="1" t="s">
        <v>200</v>
      </c>
      <c r="G74" s="1" t="n">
        <v>20</v>
      </c>
      <c r="H74" s="1" t="n">
        <v>1</v>
      </c>
      <c r="I74" s="3" t="n">
        <v>1700</v>
      </c>
      <c r="J74" s="5" t="n">
        <v>1944</v>
      </c>
      <c r="K74" s="1" t="n">
        <v>5</v>
      </c>
      <c r="L74" s="6" t="s">
        <v>161</v>
      </c>
      <c r="M74" s="7" t="str">
        <f aca="false">VLOOKUP(L74,dropdowns!E:F,2,0)</f>
        <v>bitmask(TOWNZONE_OUTSKIRT, TOWNZONE_EDGE )</v>
      </c>
      <c r="N74" s="1" t="n">
        <v>6</v>
      </c>
      <c r="O74" s="1" t="n">
        <v>0</v>
      </c>
      <c r="P74" s="4" t="s">
        <v>32</v>
      </c>
      <c r="Q74" s="1" t="n">
        <v>1</v>
      </c>
      <c r="R74" s="1" t="n">
        <v>1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wooden_farmhouse_h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none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32</v>
      </c>
    </row>
    <row r="75" customFormat="false" ht="12.8" hidden="false" customHeight="false" outlineLevel="0" collapsed="false">
      <c r="A75" s="1" t="s">
        <v>201</v>
      </c>
      <c r="B75" s="1" t="s">
        <v>201</v>
      </c>
      <c r="C75" s="2" t="n">
        <v>15</v>
      </c>
      <c r="D75" s="1" t="s">
        <v>27</v>
      </c>
      <c r="E75" s="1" t="s">
        <v>154</v>
      </c>
      <c r="F75" s="1" t="s">
        <v>202</v>
      </c>
      <c r="G75" s="1" t="n">
        <v>20</v>
      </c>
      <c r="H75" s="1" t="n">
        <v>1</v>
      </c>
      <c r="I75" s="3" t="n">
        <v>1700</v>
      </c>
      <c r="J75" s="5" t="n">
        <v>1944</v>
      </c>
      <c r="K75" s="1" t="n">
        <v>5</v>
      </c>
      <c r="L75" s="6" t="s">
        <v>161</v>
      </c>
      <c r="M75" s="7" t="str">
        <f aca="false">VLOOKUP(L75,dropdowns!E:F,2,0)</f>
        <v>bitmask(TOWNZONE_OUTSKIRT, TOWNZONE_EDGE )</v>
      </c>
      <c r="N75" s="1" t="n">
        <v>6</v>
      </c>
      <c r="O75" s="1" t="n">
        <v>0</v>
      </c>
      <c r="P75" s="4" t="s">
        <v>32</v>
      </c>
      <c r="Q75" s="1" t="n">
        <v>1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wooden_house_h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32</v>
      </c>
    </row>
    <row r="76" customFormat="false" ht="12.8" hidden="false" customHeight="false" outlineLevel="0" collapsed="false">
      <c r="A76" s="1" t="s">
        <v>203</v>
      </c>
      <c r="B76" s="1" t="s">
        <v>203</v>
      </c>
      <c r="C76" s="2" t="n">
        <v>95</v>
      </c>
      <c r="D76" s="1" t="s">
        <v>27</v>
      </c>
      <c r="E76" s="1" t="s">
        <v>204</v>
      </c>
      <c r="F76" s="1" t="s">
        <v>205</v>
      </c>
      <c r="G76" s="1" t="n">
        <v>50</v>
      </c>
      <c r="H76" s="1" t="n">
        <v>1</v>
      </c>
      <c r="I76" s="2" t="n">
        <v>1950</v>
      </c>
      <c r="J76" s="5" t="s">
        <v>30</v>
      </c>
      <c r="K76" s="1" t="n">
        <v>5</v>
      </c>
      <c r="L76" s="6" t="s">
        <v>206</v>
      </c>
      <c r="M76" s="7" t="str">
        <f aca="false">VLOOKUP(L76,dropdowns!E:F,2,0)</f>
        <v>bitmask(TOWNZONE_INNER_SUBURB, TOWNZONE_OUTER_SUBURB, TOWNZONE_OUTSKIRT)</v>
      </c>
      <c r="N76" s="1" t="n">
        <v>29</v>
      </c>
      <c r="O76" s="1" t="n">
        <v>3</v>
      </c>
      <c r="P76" s="4" t="s">
        <v>162</v>
      </c>
      <c r="Q76" s="1" t="n">
        <v>5</v>
      </c>
      <c r="R76" s="1" t="n">
        <v>3</v>
      </c>
      <c r="S76" s="4" t="s">
        <v>207</v>
      </c>
      <c r="T76" s="1" t="str">
        <f aca="false">IF(NOT(D76="1X1"),"none",IF(E76="skyscraper",CONCATENATE(A76,"_c"),IF(E76="landmark",CONCATENATE(A76,"_k"),IF(E76="house",CONCATENATE(A76,"_h"),A76))))</f>
        <v>convini_k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208</v>
      </c>
    </row>
    <row r="77" customFormat="false" ht="12.8" hidden="false" customHeight="false" outlineLevel="0" collapsed="false">
      <c r="A77" s="1" t="s">
        <v>209</v>
      </c>
      <c r="B77" s="1" t="s">
        <v>209</v>
      </c>
      <c r="C77" s="2" t="n">
        <v>107</v>
      </c>
      <c r="D77" s="1" t="s">
        <v>210</v>
      </c>
      <c r="E77" s="1" t="s">
        <v>204</v>
      </c>
      <c r="F77" s="1" t="s">
        <v>211</v>
      </c>
      <c r="G77" s="1" t="n">
        <v>80</v>
      </c>
      <c r="H77" s="1" t="n">
        <v>3</v>
      </c>
      <c r="I77" s="3" t="n">
        <v>1970</v>
      </c>
      <c r="J77" s="5" t="s">
        <v>30</v>
      </c>
      <c r="K77" s="1" t="n">
        <v>20</v>
      </c>
      <c r="L77" s="6" t="s">
        <v>175</v>
      </c>
      <c r="M77" s="7" t="str">
        <f aca="false">VLOOKUP(L77,dropdowns!E:F,2,0)</f>
        <v>bitmask(TOWNZONE_OUTER_SUBURB , TOWNZONE_OUTSKIRT, TOWNZONE_EDGE )</v>
      </c>
      <c r="N77" s="1" t="n">
        <v>76</v>
      </c>
      <c r="O77" s="1" t="n">
        <v>3</v>
      </c>
      <c r="P77" s="4" t="s">
        <v>162</v>
      </c>
      <c r="Q77" s="1" t="n">
        <v>10</v>
      </c>
      <c r="R77" s="1" t="n">
        <v>2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fire_station_k_north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fire_station_k_west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209</v>
      </c>
    </row>
    <row r="78" customFormat="false" ht="12.8" hidden="false" customHeight="false" outlineLevel="0" collapsed="false">
      <c r="A78" s="1" t="s">
        <v>212</v>
      </c>
      <c r="B78" s="1" t="s">
        <v>212</v>
      </c>
      <c r="C78" s="2" t="n">
        <v>200</v>
      </c>
      <c r="D78" s="1" t="s">
        <v>159</v>
      </c>
      <c r="E78" s="1" t="s">
        <v>204</v>
      </c>
      <c r="F78" s="1" t="s">
        <v>213</v>
      </c>
      <c r="G78" s="1" t="n">
        <v>150</v>
      </c>
      <c r="H78" s="1" t="n">
        <v>3</v>
      </c>
      <c r="I78" s="3" t="n">
        <v>1970</v>
      </c>
      <c r="J78" s="5" t="s">
        <v>30</v>
      </c>
      <c r="K78" s="1" t="n">
        <v>20</v>
      </c>
      <c r="L78" s="6" t="s">
        <v>172</v>
      </c>
      <c r="M78" s="7" t="str">
        <f aca="false">VLOOKUP(L78,dropdowns!E:F,2,0)</f>
        <v>bitmask(TOWNZONE_INNER_SUBURB, TOWNZONE_OUTER_SUBURB )</v>
      </c>
      <c r="N78" s="1" t="n">
        <v>20</v>
      </c>
      <c r="O78" s="1" t="n">
        <v>3</v>
      </c>
      <c r="P78" s="4" t="s">
        <v>162</v>
      </c>
      <c r="Q78" s="1" t="n">
        <v>10</v>
      </c>
      <c r="R78" s="1" t="n">
        <v>4</v>
      </c>
      <c r="S78" s="4" t="s">
        <v>214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hospital_k_north</v>
      </c>
      <c r="V78" s="1" t="str">
        <f aca="false">IF(OR(D78="1X1",D78="2X1"),"none",IF(E78="skyscraper",CONCATENATE(A78,"_c_east"),IF(E78="landmark",CONCATENATE(A78,"_k_east"),CONCATENATE(A78,"_east"))))</f>
        <v>hospital_k_east</v>
      </c>
      <c r="W78" s="1" t="str">
        <f aca="false">IF(OR(D78="1X1",D78="1X2"),"none",IF(E78="skyscraper",CONCATENATE(A78,"_c_west"),IF(E78="landmark",CONCATENATE(A78,"_k_west"),CONCATENATE(A78,"_west"))))</f>
        <v>hospital_k_west</v>
      </c>
      <c r="X78" s="1" t="str">
        <f aca="false">IF(NOT(D78="2X2"),"none",IF(E78="skyscraper",CONCATENATE(A78,"_c_south"),IF(E78="landmark",CONCATENATE(A78,"_k_south"),CONCATENATE(A78,"_south"))))</f>
        <v>hospital_k_south</v>
      </c>
      <c r="Y78" s="1" t="s">
        <v>212</v>
      </c>
    </row>
    <row r="79" customFormat="false" ht="12.8" hidden="false" customHeight="false" outlineLevel="0" collapsed="false">
      <c r="A79" s="1" t="s">
        <v>208</v>
      </c>
      <c r="B79" s="1" t="s">
        <v>208</v>
      </c>
      <c r="C79" s="2" t="n">
        <v>93</v>
      </c>
      <c r="D79" s="1" t="s">
        <v>27</v>
      </c>
      <c r="E79" s="1" t="s">
        <v>204</v>
      </c>
      <c r="F79" s="1" t="s">
        <v>215</v>
      </c>
      <c r="G79" s="1" t="n">
        <v>100</v>
      </c>
      <c r="H79" s="1" t="n">
        <v>1</v>
      </c>
      <c r="I79" s="3" t="n">
        <v>1870</v>
      </c>
      <c r="J79" s="5" t="s">
        <v>30</v>
      </c>
      <c r="K79" s="1" t="n">
        <v>10</v>
      </c>
      <c r="L79" s="6" t="s">
        <v>206</v>
      </c>
      <c r="M79" s="7" t="str">
        <f aca="false">VLOOKUP(L79,dropdowns!E:F,2,0)</f>
        <v>bitmask(TOWNZONE_INNER_SUBURB, TOWNZONE_OUTER_SUBURB, TOWNZONE_OUTSKIRT)</v>
      </c>
      <c r="N79" s="1" t="n">
        <v>29</v>
      </c>
      <c r="O79" s="1" t="n">
        <v>3</v>
      </c>
      <c r="P79" s="4" t="s">
        <v>162</v>
      </c>
      <c r="Q79" s="1" t="n">
        <v>16</v>
      </c>
      <c r="R79" s="1" t="n">
        <v>6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onsen_k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208</v>
      </c>
    </row>
    <row r="80" customFormat="false" ht="12.8" hidden="false" customHeight="false" outlineLevel="0" collapsed="false">
      <c r="A80" s="1" t="s">
        <v>216</v>
      </c>
      <c r="B80" s="1" t="s">
        <v>216</v>
      </c>
      <c r="C80" s="2" t="n">
        <v>11</v>
      </c>
      <c r="D80" s="1" t="s">
        <v>27</v>
      </c>
      <c r="E80" s="1" t="s">
        <v>204</v>
      </c>
      <c r="F80" s="1" t="s">
        <v>217</v>
      </c>
      <c r="G80" s="1" t="n">
        <v>50</v>
      </c>
      <c r="H80" s="1" t="n">
        <v>3</v>
      </c>
      <c r="I80" s="3" t="n">
        <v>1980</v>
      </c>
      <c r="J80" s="5" t="s">
        <v>30</v>
      </c>
      <c r="K80" s="1" t="n">
        <v>10</v>
      </c>
      <c r="L80" s="6" t="s">
        <v>57</v>
      </c>
      <c r="M80" s="7" t="str">
        <f aca="false">VLOOKUP(L80,dropdowns!E:F,2,0)</f>
        <v>ALL_TOWNZONES &amp; ~bitmask(TOWNZONE_EDGE)</v>
      </c>
      <c r="N80" s="1" t="n">
        <v>29</v>
      </c>
      <c r="O80" s="1" t="n">
        <v>3</v>
      </c>
      <c r="P80" s="4" t="s">
        <v>162</v>
      </c>
      <c r="Q80" s="1" t="n">
        <v>20</v>
      </c>
      <c r="R80" s="1" t="n">
        <v>5</v>
      </c>
      <c r="S80" s="4" t="s">
        <v>218</v>
      </c>
      <c r="T80" s="1" t="str">
        <f aca="false">IF(NOT(D80="1X1"),"none",IF(E80="skyscraper",CONCATENATE(A80,"_c"),IF(E80="landmark",CONCATENATE(A80,"_k"),IF(E80="house",CONCATENATE(A80,"_h"),A80))))</f>
        <v>pachinko_k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216</v>
      </c>
    </row>
    <row r="81" customFormat="false" ht="12.8" hidden="false" customHeight="false" outlineLevel="0" collapsed="false">
      <c r="A81" s="1" t="s">
        <v>219</v>
      </c>
      <c r="B81" s="1" t="s">
        <v>219</v>
      </c>
      <c r="C81" s="2" t="n">
        <v>105</v>
      </c>
      <c r="D81" s="1" t="s">
        <v>143</v>
      </c>
      <c r="E81" s="1" t="s">
        <v>204</v>
      </c>
      <c r="F81" s="1" t="s">
        <v>220</v>
      </c>
      <c r="G81" s="1" t="n">
        <v>80</v>
      </c>
      <c r="H81" s="1" t="n">
        <v>3</v>
      </c>
      <c r="I81" s="3" t="n">
        <v>1970</v>
      </c>
      <c r="J81" s="5" t="s">
        <v>30</v>
      </c>
      <c r="K81" s="1" t="n">
        <v>20</v>
      </c>
      <c r="L81" s="6" t="s">
        <v>175</v>
      </c>
      <c r="M81" s="7" t="str">
        <f aca="false">VLOOKUP(L81,dropdowns!E:F,2,0)</f>
        <v>bitmask(TOWNZONE_OUTER_SUBURB , TOWNZONE_OUTSKIRT, TOWNZONE_EDGE )</v>
      </c>
      <c r="N81" s="1" t="n">
        <v>7</v>
      </c>
      <c r="O81" s="1" t="n">
        <v>3</v>
      </c>
      <c r="P81" s="4" t="s">
        <v>162</v>
      </c>
      <c r="Q81" s="1" t="n">
        <v>10</v>
      </c>
      <c r="R81" s="1" t="n">
        <v>2</v>
      </c>
      <c r="S81" s="4" t="s">
        <v>125</v>
      </c>
      <c r="T81" s="1" t="str">
        <f aca="false">IF(NOT(D81="1X1"),"none",IF(E81="skyscraper",CONCATENATE(A81,"_c"),IF(E81="landmark",CONCATENATE(A81,"_k"),IF(E81="house",CONCATENATE(A81,"_h"),A81))))</f>
        <v>none</v>
      </c>
      <c r="U81" s="1" t="str">
        <f aca="false">IF(D81="1X1","none",IF(E81="skyscraper",CONCATENATE(A81,"_c_north"),IF(E81="landmark",CONCATENATE(A81,"_k_north"),IF(E81="house",CONCATENATE(A81,"_h_north"),CONCATENATE(A81,"_north")))))</f>
        <v>police_station_k_north</v>
      </c>
      <c r="V81" s="1" t="str">
        <f aca="false">IF(OR(D81="1X1",D81="2X1"),"none",IF(E81="skyscraper",CONCATENATE(A81,"_c_east"),IF(E81="landmark",CONCATENATE(A81,"_k_east"),CONCATENATE(A81,"_east"))))</f>
        <v>police_station_k_east</v>
      </c>
      <c r="W81" s="1" t="str">
        <f aca="false">IF(OR(D81="1X1",D81="1X2"),"none",IF(E81="skyscraper",CONCATENATE(A81,"_c_west"),IF(E81="landmark",CONCATENATE(A81,"_k_west"),CONCATENATE(A81,"_west"))))</f>
        <v>none</v>
      </c>
      <c r="X81" s="1" t="str">
        <f aca="false">IF(NOT(D81="2X2"),"none",IF(E81="skyscraper",CONCATENATE(A81,"_c_south"),IF(E81="landmark",CONCATENATE(A81,"_k_south"),CONCATENATE(A81,"_south"))))</f>
        <v>none</v>
      </c>
      <c r="Y81" s="1" t="s">
        <v>219</v>
      </c>
    </row>
    <row r="82" customFormat="false" ht="12.8" hidden="false" customHeight="false" outlineLevel="0" collapsed="false">
      <c r="A82" s="1" t="s">
        <v>221</v>
      </c>
      <c r="B82" s="1" t="s">
        <v>221</v>
      </c>
      <c r="C82" s="2" t="n">
        <v>216</v>
      </c>
      <c r="D82" s="1" t="s">
        <v>159</v>
      </c>
      <c r="E82" s="1" t="s">
        <v>204</v>
      </c>
      <c r="F82" s="1" t="s">
        <v>222</v>
      </c>
      <c r="G82" s="1" t="n">
        <v>100</v>
      </c>
      <c r="H82" s="1" t="n">
        <v>3</v>
      </c>
      <c r="I82" s="3" t="n">
        <v>1700</v>
      </c>
      <c r="J82" s="5" t="s">
        <v>30</v>
      </c>
      <c r="K82" s="1" t="n">
        <v>20</v>
      </c>
      <c r="L82" s="6" t="s">
        <v>172</v>
      </c>
      <c r="M82" s="7" t="str">
        <f aca="false">VLOOKUP(L82,dropdowns!E:F,2,0)</f>
        <v>bitmask(TOWNZONE_INNER_SUBURB, TOWNZONE_OUTER_SUBURB )</v>
      </c>
      <c r="N82" s="1" t="n">
        <v>20</v>
      </c>
      <c r="O82" s="1" t="n">
        <v>3</v>
      </c>
      <c r="P82" s="4" t="s">
        <v>122</v>
      </c>
      <c r="Q82" s="1" t="n">
        <v>10</v>
      </c>
      <c r="R82" s="1" t="n">
        <v>2</v>
      </c>
      <c r="S82" s="4" t="s">
        <v>218</v>
      </c>
      <c r="T82" s="1" t="str">
        <f aca="false">IF(NOT(D82="1X1"),"none",IF(E82="skyscraper",CONCATENATE(A82,"_c"),IF(E82="landmark",CONCATENATE(A82,"_k"),IF(E82="house",CONCATENATE(A82,"_h"),A82))))</f>
        <v>none</v>
      </c>
      <c r="U82" s="1" t="str">
        <f aca="false">IF(D82="1X1","none",IF(E82="skyscraper",CONCATENATE(A82,"_c_north"),IF(E82="landmark",CONCATENATE(A82,"_k_north"),IF(E82="house",CONCATENATE(A82,"_h_north"),CONCATENATE(A82,"_north")))))</f>
        <v>shiro_k_north</v>
      </c>
      <c r="V82" s="1" t="str">
        <f aca="false">IF(OR(D82="1X1",D82="2X1"),"none",IF(E82="skyscraper",CONCATENATE(A82,"_c_east"),IF(E82="landmark",CONCATENATE(A82,"_k_east"),CONCATENATE(A82,"_east"))))</f>
        <v>shiro_k_east</v>
      </c>
      <c r="W82" s="1" t="str">
        <f aca="false">IF(OR(D82="1X1",D82="1X2"),"none",IF(E82="skyscraper",CONCATENATE(A82,"_c_west"),IF(E82="landmark",CONCATENATE(A82,"_k_west"),CONCATENATE(A82,"_west"))))</f>
        <v>shiro_k_west</v>
      </c>
      <c r="X82" s="1" t="str">
        <f aca="false">IF(NOT(D82="2X2"),"none",IF(E82="skyscraper",CONCATENATE(A82,"_c_south"),IF(E82="landmark",CONCATENATE(A82,"_k_south"),CONCATENATE(A82,"_south"))))</f>
        <v>shiro_k_south</v>
      </c>
      <c r="Y82" s="1" t="s">
        <v>221</v>
      </c>
    </row>
    <row r="83" customFormat="false" ht="12.8" hidden="false" customHeight="false" outlineLevel="0" collapsed="false">
      <c r="A83" s="1" t="s">
        <v>223</v>
      </c>
      <c r="B83" s="1" t="s">
        <v>223</v>
      </c>
      <c r="C83" s="2" t="n">
        <v>114</v>
      </c>
      <c r="D83" s="1" t="s">
        <v>27</v>
      </c>
      <c r="E83" s="1" t="s">
        <v>204</v>
      </c>
      <c r="F83" s="1" t="s">
        <v>224</v>
      </c>
      <c r="G83" s="1" t="n">
        <v>5</v>
      </c>
      <c r="H83" s="1" t="n">
        <v>1</v>
      </c>
      <c r="I83" s="3" t="n">
        <v>0</v>
      </c>
      <c r="J83" s="5" t="s">
        <v>30</v>
      </c>
      <c r="K83" s="1" t="n">
        <v>20</v>
      </c>
      <c r="L83" s="6" t="s">
        <v>225</v>
      </c>
      <c r="M83" s="7" t="str">
        <f aca="false">VLOOKUP(L83,dropdowns!E:F,2,0)</f>
        <v>ALL_TOWNZONES</v>
      </c>
      <c r="N83" s="1" t="n">
        <v>6</v>
      </c>
      <c r="O83" s="1" t="n">
        <v>3</v>
      </c>
      <c r="P83" s="4" t="s">
        <v>122</v>
      </c>
      <c r="Q83" s="1" t="n">
        <v>1</v>
      </c>
      <c r="R83" s="1" t="n">
        <v>1</v>
      </c>
      <c r="S83" s="4" t="s">
        <v>226</v>
      </c>
      <c r="T83" s="1" t="str">
        <f aca="false">IF(NOT(D83="1X1"),"none",IF(E83="skyscraper",CONCATENATE(A83,"_c"),IF(E83="landmark",CONCATENATE(A83,"_k"),IF(E83="house",CONCATENATE(A83,"_h"),A83))))</f>
        <v>shrine_k</v>
      </c>
      <c r="U83" s="1" t="str">
        <f aca="false">IF(D83="1X1","none",IF(E83="skyscraper",CONCATENATE(A83,"_c_north"),IF(E83="landmark",CONCATENATE(A83,"_k_north"),IF(E83="house",CONCATENATE(A83,"_h_north"),CONCATENATE(A83,"_north")))))</f>
        <v>none</v>
      </c>
      <c r="V83" s="1" t="str">
        <f aca="false">IF(OR(D83="1X1",D83="2X1"),"none",IF(E83="skyscraper",CONCATENATE(A83,"_c_east"),IF(E83="landmark",CONCATENATE(A83,"_k_east"),CONCATENATE(A83,"_east"))))</f>
        <v>none</v>
      </c>
      <c r="W83" s="1" t="str">
        <f aca="false">IF(OR(D83="1X1",D83="1X2"),"none",IF(E83="skyscraper",CONCATENATE(A83,"_c_west"),IF(E83="landmark",CONCATENATE(A83,"_k_west"),CONCATENATE(A83,"_west"))))</f>
        <v>none</v>
      </c>
      <c r="X83" s="1" t="str">
        <f aca="false">IF(NOT(D83="2X2"),"none",IF(E83="skyscraper",CONCATENATE(A83,"_c_south"),IF(E83="landmark",CONCATENATE(A83,"_k_south"),CONCATENATE(A83,"_south"))))</f>
        <v>none</v>
      </c>
      <c r="Y83" s="1" t="s">
        <v>223</v>
      </c>
    </row>
    <row r="84" customFormat="false" ht="12.8" hidden="false" customHeight="false" outlineLevel="0" collapsed="false">
      <c r="A84" s="1" t="s">
        <v>227</v>
      </c>
      <c r="B84" s="1" t="s">
        <v>227</v>
      </c>
      <c r="C84" s="2" t="n">
        <v>113</v>
      </c>
      <c r="D84" s="1" t="s">
        <v>27</v>
      </c>
      <c r="E84" s="1" t="s">
        <v>204</v>
      </c>
      <c r="F84" s="1" t="s">
        <v>228</v>
      </c>
      <c r="G84" s="1" t="n">
        <v>5</v>
      </c>
      <c r="H84" s="1" t="n">
        <v>5</v>
      </c>
      <c r="I84" s="3" t="n">
        <v>0</v>
      </c>
      <c r="J84" s="5" t="s">
        <v>30</v>
      </c>
      <c r="K84" s="1" t="n">
        <v>20</v>
      </c>
      <c r="L84" s="6" t="s">
        <v>225</v>
      </c>
      <c r="M84" s="7" t="str">
        <f aca="false">VLOOKUP(L84,dropdowns!E:F,2,0)</f>
        <v>ALL_TOWNZONES</v>
      </c>
      <c r="N84" s="1" t="n">
        <v>6</v>
      </c>
      <c r="O84" s="1" t="n">
        <v>3</v>
      </c>
      <c r="P84" s="4" t="s">
        <v>122</v>
      </c>
      <c r="Q84" s="1" t="n">
        <v>1</v>
      </c>
      <c r="R84" s="1" t="n">
        <v>1</v>
      </c>
      <c r="S84" s="4" t="s">
        <v>226</v>
      </c>
      <c r="T84" s="1" t="str">
        <f aca="false">IF(NOT(D84="1X1"),"none",IF(E84="skyscraper",CONCATENATE(A84,"_c"),IF(E84="landmark",CONCATENATE(A84,"_k"),IF(E84="house",CONCATENATE(A84,"_h"),A84))))</f>
        <v>shrine_prohibition_k</v>
      </c>
      <c r="U84" s="1" t="str">
        <f aca="false">IF(D84="1X1","none",IF(E84="skyscraper",CONCATENATE(A84,"_c_north"),IF(E84="landmark",CONCATENATE(A84,"_k_north"),IF(E84="house",CONCATENATE(A84,"_h_north"),CONCATENATE(A84,"_north")))))</f>
        <v>none</v>
      </c>
      <c r="V84" s="1" t="str">
        <f aca="false">IF(OR(D84="1X1",D84="2X1"),"none",IF(E84="skyscraper",CONCATENATE(A84,"_c_east"),IF(E84="landmark",CONCATENATE(A84,"_k_east"),CONCATENATE(A84,"_east"))))</f>
        <v>none</v>
      </c>
      <c r="W84" s="1" t="str">
        <f aca="false">IF(OR(D84="1X1",D84="1X2"),"none",IF(E84="skyscraper",CONCATENATE(A84,"_c_west"),IF(E84="landmark",CONCATENATE(A84,"_k_west"),CONCATENATE(A84,"_west"))))</f>
        <v>none</v>
      </c>
      <c r="X84" s="1" t="str">
        <f aca="false">IF(NOT(D84="2X2"),"none",IF(E84="skyscraper",CONCATENATE(A84,"_c_south"),IF(E84="landmark",CONCATENATE(A84,"_k_south"),CONCATENATE(A84,"_south"))))</f>
        <v>none</v>
      </c>
      <c r="Y84" s="1" t="s">
        <v>227</v>
      </c>
    </row>
    <row r="85" customFormat="false" ht="12.8" hidden="false" customHeight="false" outlineLevel="0" collapsed="false">
      <c r="A85" s="1" t="s">
        <v>229</v>
      </c>
      <c r="B85" s="1" t="s">
        <v>229</v>
      </c>
      <c r="C85" s="2" t="n">
        <v>204</v>
      </c>
      <c r="D85" s="1" t="s">
        <v>159</v>
      </c>
      <c r="E85" s="1" t="s">
        <v>204</v>
      </c>
      <c r="F85" s="1" t="s">
        <v>230</v>
      </c>
      <c r="G85" s="1" t="n">
        <v>150</v>
      </c>
      <c r="H85" s="1" t="n">
        <v>3</v>
      </c>
      <c r="I85" s="3" t="n">
        <v>1970</v>
      </c>
      <c r="J85" s="5" t="s">
        <v>30</v>
      </c>
      <c r="K85" s="1" t="n">
        <v>20</v>
      </c>
      <c r="L85" s="6" t="s">
        <v>172</v>
      </c>
      <c r="M85" s="7" t="str">
        <f aca="false">VLOOKUP(L85,dropdowns!E:F,2,0)</f>
        <v>bitmask(TOWNZONE_INNER_SUBURB, TOWNZONE_OUTER_SUBURB )</v>
      </c>
      <c r="N85" s="1" t="n">
        <v>20</v>
      </c>
      <c r="O85" s="1" t="n">
        <v>3</v>
      </c>
      <c r="P85" s="4" t="s">
        <v>162</v>
      </c>
      <c r="Q85" s="1" t="n">
        <v>10</v>
      </c>
      <c r="R85" s="1" t="n">
        <v>4</v>
      </c>
      <c r="S85" s="4" t="s">
        <v>207</v>
      </c>
      <c r="T85" s="1" t="str">
        <f aca="false">IF(NOT(D85="1X1"),"none",IF(E85="skyscraper",CONCATENATE(A85,"_c"),IF(E85="landmark",CONCATENATE(A85,"_k"),IF(E85="house",CONCATENATE(A85,"_h"),A85))))</f>
        <v>none</v>
      </c>
      <c r="U85" s="1" t="str">
        <f aca="false">IF(D85="1X1","none",IF(E85="skyscraper",CONCATENATE(A85,"_c_north"),IF(E85="landmark",CONCATENATE(A85,"_k_north"),IF(E85="house",CONCATENATE(A85,"_h_north"),CONCATENATE(A85,"_north")))))</f>
        <v>stadium_k_north</v>
      </c>
      <c r="V85" s="1" t="str">
        <f aca="false">IF(OR(D85="1X1",D85="2X1"),"none",IF(E85="skyscraper",CONCATENATE(A85,"_c_east"),IF(E85="landmark",CONCATENATE(A85,"_k_east"),CONCATENATE(A85,"_east"))))</f>
        <v>stadium_k_east</v>
      </c>
      <c r="W85" s="1" t="str">
        <f aca="false">IF(OR(D85="1X1",D85="1X2"),"none",IF(E85="skyscraper",CONCATENATE(A85,"_c_west"),IF(E85="landmark",CONCATENATE(A85,"_k_west"),CONCATENATE(A85,"_west"))))</f>
        <v>stadium_k_west</v>
      </c>
      <c r="X85" s="1" t="str">
        <f aca="false">IF(NOT(D85="2X2"),"none",IF(E85="skyscraper",CONCATENATE(A85,"_c_south"),IF(E85="landmark",CONCATENATE(A85,"_k_south"),CONCATENATE(A85,"_south"))))</f>
        <v>stadium_k_south</v>
      </c>
      <c r="Y85" s="1" t="s">
        <v>212</v>
      </c>
    </row>
    <row r="86" customFormat="false" ht="12.8" hidden="false" customHeight="false" outlineLevel="0" collapsed="false">
      <c r="A86" s="1" t="s">
        <v>231</v>
      </c>
      <c r="B86" s="1" t="s">
        <v>231</v>
      </c>
      <c r="C86" s="2" t="n">
        <v>208</v>
      </c>
      <c r="D86" s="1" t="s">
        <v>159</v>
      </c>
      <c r="E86" s="1" t="s">
        <v>204</v>
      </c>
      <c r="F86" s="1" t="s">
        <v>232</v>
      </c>
      <c r="G86" s="1" t="n">
        <v>100</v>
      </c>
      <c r="H86" s="1" t="n">
        <v>3</v>
      </c>
      <c r="I86" s="3" t="n">
        <v>1700</v>
      </c>
      <c r="J86" s="5" t="s">
        <v>30</v>
      </c>
      <c r="K86" s="1" t="n">
        <v>20</v>
      </c>
      <c r="L86" s="6" t="s">
        <v>225</v>
      </c>
      <c r="M86" s="7" t="str">
        <f aca="false">VLOOKUP(L86,dropdowns!E:F,2,0)</f>
        <v>ALL_TOWNZONES</v>
      </c>
      <c r="N86" s="1" t="n">
        <v>20</v>
      </c>
      <c r="O86" s="1" t="n">
        <v>3</v>
      </c>
      <c r="P86" s="4" t="s">
        <v>122</v>
      </c>
      <c r="Q86" s="1" t="n">
        <v>10</v>
      </c>
      <c r="R86" s="1" t="n">
        <v>2</v>
      </c>
      <c r="S86" s="4" t="s">
        <v>218</v>
      </c>
      <c r="T86" s="1" t="str">
        <f aca="false">IF(NOT(D86="1X1"),"none",IF(E86="skyscraper",CONCATENATE(A86,"_c"),IF(E86="landmark",CONCATENATE(A86,"_k"),IF(E86="house",CONCATENATE(A86,"_h"),A86))))</f>
        <v>none</v>
      </c>
      <c r="U86" s="1" t="str">
        <f aca="false">IF(D86="1X1","none",IF(E86="skyscraper",CONCATENATE(A86,"_c_north"),IF(E86="landmark",CONCATENATE(A86,"_k_north"),IF(E86="house",CONCATENATE(A86,"_h_north"),CONCATENATE(A86,"_north")))))</f>
        <v>temple_k_north</v>
      </c>
      <c r="V86" s="1" t="str">
        <f aca="false">IF(OR(D86="1X1",D86="2X1"),"none",IF(E86="skyscraper",CONCATENATE(A86,"_c_east"),IF(E86="landmark",CONCATENATE(A86,"_k_east"),CONCATENATE(A86,"_east"))))</f>
        <v>temple_k_east</v>
      </c>
      <c r="W86" s="1" t="str">
        <f aca="false">IF(OR(D86="1X1",D86="1X2"),"none",IF(E86="skyscraper",CONCATENATE(A86,"_c_west"),IF(E86="landmark",CONCATENATE(A86,"_k_west"),CONCATENATE(A86,"_west"))))</f>
        <v>temple_k_west</v>
      </c>
      <c r="X86" s="1" t="str">
        <f aca="false">IF(NOT(D86="2X2"),"none",IF(E86="skyscraper",CONCATENATE(A86,"_c_south"),IF(E86="landmark",CONCATENATE(A86,"_k_south"),CONCATENATE(A86,"_south"))))</f>
        <v>temple_k_south</v>
      </c>
      <c r="Y86" s="1" t="s">
        <v>231</v>
      </c>
    </row>
    <row r="87" customFormat="false" ht="12.8" hidden="false" customHeight="false" outlineLevel="0" collapsed="false">
      <c r="I87" s="3"/>
      <c r="J87" s="5"/>
      <c r="L87" s="6"/>
      <c r="M87" s="7"/>
      <c r="P87" s="4"/>
      <c r="S87" s="4"/>
    </row>
  </sheetData>
  <conditionalFormatting sqref="C1:C75 C77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87" type="list">
      <formula1>dropdowns!$E:$E</formula1>
      <formula2>0</formula2>
    </dataValidation>
    <dataValidation allowBlank="false" errorStyle="stop" operator="equal" showDropDown="false" showErrorMessage="true" showInputMessage="false" sqref="P2:P87" type="list">
      <formula1>dropdowns!$G:$G</formula1>
      <formula2>0</formula2>
    </dataValidation>
    <dataValidation allowBlank="false" errorStyle="stop" operator="equal" showDropDown="false" showErrorMessage="true" showInputMessage="false" sqref="S2:S8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233</v>
      </c>
      <c r="B1" s="1" t="s">
        <v>234</v>
      </c>
      <c r="C1" s="1" t="s">
        <v>235</v>
      </c>
      <c r="E1" s="1" t="s">
        <v>236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/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/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8" t="b">
        <f aca="false">D9=0</f>
        <v>1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8" t="b">
        <f aca="false">D52=0</f>
        <v>1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8" t="b">
        <f aca="false">D53=0</f>
        <v>1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8" t="b">
        <f aca="false">D66=0</f>
        <v>1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8" t="b">
        <f aca="false">D98=0</f>
        <v>1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8" t="b">
        <f aca="false">D112=0</f>
        <v>1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8" t="b">
        <f aca="false">D113=0</f>
        <v>1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8" t="b">
        <f aca="false">D133=0</f>
        <v>1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8" t="b">
        <f aca="false">D134=0</f>
        <v>1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8" t="b">
        <f aca="false">D135=0</f>
        <v>1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8" t="b">
        <f aca="false">D136=0</f>
        <v>1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8" t="b">
        <f aca="false">D137=0</f>
        <v>1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8" t="b">
        <f aca="false">D138=0</f>
        <v>1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8" t="b">
        <f aca="false">D139=0</f>
        <v>1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8" t="b">
        <f aca="false">D140=0</f>
        <v>1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185</v>
      </c>
      <c r="E2" s="1" t="s">
        <v>225</v>
      </c>
      <c r="F2" s="6" t="s">
        <v>244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7" t="s">
        <v>245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226</v>
      </c>
      <c r="E4" s="1" t="s">
        <v>31</v>
      </c>
      <c r="F4" s="7" t="s">
        <v>246</v>
      </c>
      <c r="G4" s="1" t="s">
        <v>162</v>
      </c>
    </row>
    <row r="5" customFormat="false" ht="12.8" hidden="false" customHeight="false" outlineLevel="0" collapsed="false">
      <c r="A5" s="1" t="s">
        <v>39</v>
      </c>
      <c r="D5" s="1" t="s">
        <v>214</v>
      </c>
      <c r="E5" s="1" t="s">
        <v>37</v>
      </c>
      <c r="F5" s="7" t="s">
        <v>247</v>
      </c>
    </row>
    <row r="6" customFormat="false" ht="12.8" hidden="false" customHeight="false" outlineLevel="0" collapsed="false">
      <c r="D6" s="1" t="s">
        <v>207</v>
      </c>
      <c r="E6" s="1" t="s">
        <v>40</v>
      </c>
      <c r="F6" s="7" t="s">
        <v>248</v>
      </c>
    </row>
    <row r="7" customFormat="false" ht="12.8" hidden="false" customHeight="false" outlineLevel="0" collapsed="false">
      <c r="D7" s="1" t="s">
        <v>218</v>
      </c>
      <c r="E7" s="1" t="s">
        <v>206</v>
      </c>
      <c r="F7" s="7" t="s">
        <v>249</v>
      </c>
    </row>
    <row r="8" customFormat="false" ht="12.8" hidden="false" customHeight="false" outlineLevel="0" collapsed="false">
      <c r="D8" s="1" t="s">
        <v>125</v>
      </c>
      <c r="E8" s="1" t="s">
        <v>172</v>
      </c>
      <c r="F8" s="7" t="s">
        <v>250</v>
      </c>
    </row>
    <row r="9" customFormat="false" ht="12.8" hidden="false" customHeight="false" outlineLevel="0" collapsed="false">
      <c r="D9" s="1" t="s">
        <v>182</v>
      </c>
      <c r="E9" s="1" t="s">
        <v>175</v>
      </c>
      <c r="F9" s="7" t="s">
        <v>251</v>
      </c>
    </row>
    <row r="10" customFormat="false" ht="12.8" hidden="false" customHeight="false" outlineLevel="0" collapsed="false">
      <c r="D10" s="1" t="s">
        <v>163</v>
      </c>
      <c r="E10" s="1" t="s">
        <v>190</v>
      </c>
      <c r="F10" s="7" t="s">
        <v>252</v>
      </c>
    </row>
    <row r="11" customFormat="false" ht="12.8" hidden="false" customHeight="false" outlineLevel="0" collapsed="false">
      <c r="E11" s="1" t="s">
        <v>161</v>
      </c>
      <c r="F11" s="7" t="s">
        <v>253</v>
      </c>
    </row>
    <row r="12" customFormat="false" ht="12.8" hidden="false" customHeight="false" outlineLevel="0" collapsed="false">
      <c r="E12" s="1" t="s">
        <v>181</v>
      </c>
      <c r="F12" s="7" t="s"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16635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2023-06-06T17:42:10Z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