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<sst xmlns="http://schemas.openxmlformats.org/spreadsheetml/2006/main" count="845" uniqueCount="241">
  <si>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</si>
  <si>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</si>
  <si>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</si>
  <si>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</si>
  <si>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</si>
  <si>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</si>
  <si>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</si>
  <si>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</si>
  <si>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</si>
  <si>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</si>
  <si>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</si>
  <si>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</si>
  <si>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</si>
  <si>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</si>
  <si>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</si>
  <si>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</si>
  <si>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</si>
  <si>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</si>
  <si>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</si>
  <si>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</si>
  <si>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</si>
  <si>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</si>
  <si>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</si>
  <si>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</si>
  <si>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</si>
  <si>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aoki_office_m</t>
  </si>
  <si>
    <t xml:space="preserve">aoki_office</t>
  </si>
  <si>
    <t xml:space="preserve">1X1</t>
  </si>
  <si>
    <t xml:space="preserve">medium</t>
  </si>
  <si>
    <t xml:space="preserve">NAME_AOKI_OFFICE</t>
  </si>
  <si>
    <t xml:space="preserve">0xFFFF</t>
  </si>
  <si>
    <t xml:space="preserve">4,3,2</t>
  </si>
  <si>
    <t xml:space="preserve">none</t>
  </si>
  <si>
    <t xml:space="preserve">[PASS, 4],[MAIL, 2]</t>
  </si>
  <si>
    <t xml:space="preserve">standard</t>
  </si>
  <si>
    <t xml:space="preserve">aoki_office_l</t>
  </si>
  <si>
    <t xml:space="preserve">large</t>
  </si>
  <si>
    <t xml:space="preserve">4,3</t>
  </si>
  <si>
    <t xml:space="preserve">aoki_office_x</t>
  </si>
  <si>
    <t xml:space="preserve">xtra</t>
  </si>
  <si>
    <t xml:space="preserve">4 only</t>
  </si>
  <si>
    <t xml:space="preserve">aoyama_office_m</t>
  </si>
  <si>
    <t xml:space="preserve">aoyama_office</t>
  </si>
  <si>
    <t xml:space="preserve">NAME_AOYAMA_OFFICE</t>
  </si>
  <si>
    <t xml:space="preserve">aoyama_office_l</t>
  </si>
  <si>
    <t xml:space="preserve">fukuda_m</t>
  </si>
  <si>
    <t xml:space="preserve">fukuda</t>
  </si>
  <si>
    <t xml:space="preserve">NAME_FUKUDA</t>
  </si>
  <si>
    <t xml:space="preserve">fukuda_l</t>
  </si>
  <si>
    <t xml:space="preserve">harada_m</t>
  </si>
  <si>
    <t xml:space="preserve">harada</t>
  </si>
  <si>
    <t xml:space="preserve">NAME_HARADA</t>
  </si>
  <si>
    <t xml:space="preserve">harada_l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</si>
  <si>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</si>
  <si>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</si>
  <si>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</si>
  <si>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</si>
  <si>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</si>
  <si>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</si>
  <si>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</si>
  <si>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</si>
  <si>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</si>
  <si>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</si>
  <si>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</si>
  <si>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</si>
  <si>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</si>
  <si>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</si>
  <si>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imai_m</t>
  </si>
  <si>
    <t xml:space="preserve">imai</t>
  </si>
  <si>
    <t xml:space="preserve">NAME_IMAI</t>
  </si>
  <si>
    <t xml:space="preserve">kaneko_l</t>
  </si>
  <si>
    <t xml:space="preserve">kaneko</t>
  </si>
  <si>
    <t xml:space="preserve">NAME_KANEKO</t>
  </si>
  <si>
    <t xml:space="preserve">kaneko_x</t>
  </si>
  <si>
    <t xml:space="preserve">kimura_s</t>
  </si>
  <si>
    <t xml:space="preserve">kimura</t>
  </si>
  <si>
    <t xml:space="preserve">NAME_KIMURA</t>
  </si>
  <si>
    <t xml:space="preserve">kimura_m</t>
  </si>
  <si>
    <t xml:space="preserve">kono_m</t>
  </si>
  <si>
    <t xml:space="preserve">kono</t>
  </si>
  <si>
    <t xml:space="preserve">NAME_KONO</t>
  </si>
  <si>
    <t xml:space="preserve">kono_l</t>
  </si>
  <si>
    <t xml:space="preserve">mori_s</t>
  </si>
  <si>
    <t xml:space="preserve">mori</t>
  </si>
  <si>
    <t xml:space="preserve">NAME_MORI</t>
  </si>
  <si>
    <t xml:space="preserve">mori_m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</si>
  <si>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</si>
  <si>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</si>
  <si>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</si>
  <si>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</si>
  <si>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nagoya_m</t>
  </si>
  <si>
    <t xml:space="preserve">nagoya</t>
  </si>
  <si>
    <t xml:space="preserve">NAME_NAGOYA</t>
  </si>
  <si>
    <t xml:space="preserve">nakamura_s</t>
  </si>
  <si>
    <t xml:space="preserve">nakamura</t>
  </si>
  <si>
    <t xml:space="preserve">NAME_NAKAMURA</t>
  </si>
  <si>
    <t xml:space="preserve">nakamura_m</t>
  </si>
  <si>
    <t xml:space="preserve">nakayama_m</t>
  </si>
  <si>
    <t xml:space="preserve">nakayama</t>
  </si>
  <si>
    <t xml:space="preserve">NAME_NAKAYAMA</t>
  </si>
  <si>
    <t xml:space="preserve">okada_office_tower_m</t>
  </si>
  <si>
    <t xml:space="preserve">okada_office_tower</t>
  </si>
  <si>
    <t xml:space="preserve">NAME_OKADA_OFFICE_TOWER</t>
  </si>
  <si>
    <t xml:space="preserve">okada_office_tower_l</t>
  </si>
  <si>
    <t xml:space="preserve">okada_office_tower_x</t>
  </si>
  <si>
    <t xml:space="preserve">old_office_building_m</t>
  </si>
  <si>
    <t xml:space="preserve">old_office_building</t>
  </si>
  <si>
    <t xml:space="preserve">NAME_OLD_OFFICE_BUILDING</t>
  </si>
  <si>
    <t xml:space="preserve">old_office_building_l</t>
  </si>
  <si>
    <t xml:space="preserve">osaka_m</t>
  </si>
  <si>
    <t xml:space="preserve">osaka</t>
  </si>
  <si>
    <t xml:space="preserve">NAME_OSAKA</t>
  </si>
  <si>
    <t xml:space="preserve">yamada_electronics_centre_m</t>
  </si>
  <si>
    <t xml:space="preserve">yamada_electronics_centre</t>
  </si>
  <si>
    <t xml:space="preserve">NAME_YAMADA_ELECTRONICS_CENTRE</t>
  </si>
  <si>
    <t xml:space="preserve">yamada_electronics_centre_l</t>
  </si>
  <si>
    <t xml:space="preserve">yamada_electronics_centre_x</t>
  </si>
  <si>
    <t xml:space="preserve">yano_m</t>
  </si>
  <si>
    <t xml:space="preserve">NAME_YANO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</si>
  <si>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</si>
  <si>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</si>
  <si>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</si>
  <si>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</si>
  <si>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</si>
  <si>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</si>
  <si>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</si>
  <si>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</si>
  <si>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</si>
  <si>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</si>
  <si>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</si>
  <si>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</si>
  <si>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</si>
  <si>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</si>
  <si>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</si>
  <si>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</si>
  <si>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</si>
  <si>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</si>
  <si>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</si>
  <si>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</si>
  <si>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</si>
  <si>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</si>
  <si>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</si>
  <si>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</si>
  <si>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</si>
  <si>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</si>
  <si>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</si>
  <si>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</si>
  <si>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</si>
  <si>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</si>
  <si>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</si>
  <si>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</si>
  <si>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</si>
  <si>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</si>
  <si>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dense_townhouses</t>
  </si>
  <si>
    <t xml:space="preserve">house</t>
  </si>
  <si>
    <t xml:space="preserve">NAME_DENSE_TOWNHOUSES</t>
  </si>
  <si>
    <t xml:space="preserve">dense_wooden</t>
  </si>
  <si>
    <t xml:space="preserve">NAME_DENSE_WOODEN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</si>
  <si>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</si>
  <si>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</si>
  <si>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</si>
  <si>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</si>
  <si>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</si>
  <si>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</si>
  <si>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</si>
  <si>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</si>
  <si>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long_wooden_house</t>
  </si>
  <si>
    <t xml:space="preserve">NAME_LONG_WOODEN_HOUSE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</si>
  <si>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</si>
  <si>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</si>
  <si>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</si>
  <si>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</si>
  <si>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</si>
  <si>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</si>
  <si>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</si>
  <si>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</si>
  <si>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</si>
  <si>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</si>
  <si>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</si>
  <si>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</si>
  <si>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[PASS, 4],[MAIL, 2], [GOOD, 2]</t>
  </si>
  <si>
    <t xml:space="preserve">townhouses</t>
  </si>
  <si>
    <t xml:space="preserve">NAME_TOWNHOUSES</t>
  </si>
  <si>
    <t xml:space="preserve">2,1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</si>
  <si>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</si>
  <si>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</si>
  <si>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</si>
  <si>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</si>
  <si>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</si>
  <si>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</si>
  <si>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</si>
  <si>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</si>
  <si>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</si>
  <si>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</si>
  <si>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</si>
  <si>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</si>
  <si>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</si>
  <si>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</si>
  <si>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</si>
  <si>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3,2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</si>
  <si>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</si>
  <si>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</si>
  <si>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</si>
  <si>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</si>
  <si>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</si>
  <si>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</si>
  <si>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</si>
  <si>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</si>
  <si>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</si>
  <si>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shrine</t>
  </si>
  <si>
    <t xml:space="preserve">NAME_SHRINE</t>
  </si>
  <si>
    <t xml:space="preserve">all</t>
  </si>
  <si>
    <t xml:space="preserve">[PASS, 4]</t>
  </si>
  <si>
    <t xml:space="preserve">shrine_prohibition</t>
  </si>
  <si>
    <t xml:space="preserve">NAME_SHRINE_PROHIBITION</t>
  </si>
  <si>
    <t xml:space="preserve">stadium</t>
  </si>
  <si>
    <t xml:space="preserve">NAME_STADIUM</t>
  </si>
  <si>
    <t xml:space="preserve">temple</t>
  </si>
  <si>
    <t xml:space="preserve">NAME_TEMPLE</t>
  </si>
  <si>
    <t xml:space="preserve">ID</t>
  </si>
  <si>
    <t xml:space="preserve">Primary ID</t>
  </si>
  <si>
    <t xml:space="preserve">Multiple Ids?</t>
  </si>
  <si>
    <t xml:space="preserve">ID Available?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</si>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</sst>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38" activePane="bottomRight" state="frozen"/>
      <selection pane="topLeft" activeCell="A1" activeCellId="0" sqref="A1"/>
      <selection pane="topRight" activeCell="B1" activeCellId="0" sqref="B1"/>
      <selection pane="bottomLeft" activeCell="A38" activeCellId="0" sqref="A38"/>
      <selection pane="bottomRight" activeCell="A61" activeCellId="0" sqref="A6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67"/>
    <col collapsed="false" customWidth="true" hidden="false" outlineLevel="0" max="2" min="2" style="1" width="23.68"/>
    <col collapsed="false" customWidth="true" hidden="false" outlineLevel="0" max="3" min="3" style="2" width="3.51"/>
    <col collapsed="false" customWidth="true" hidden="false" outlineLevel="0" max="4" min="4" style="0" width="8.24"/>
    <col collapsed="false" customWidth="true" hidden="false" outlineLevel="0" max="5" min="5" style="1" width="10.47"/>
    <col collapsed="false" customWidth="true" hidden="false" outlineLevel="0" max="6" min="6" style="1" width="37.6"/>
    <col collapsed="false" customWidth="true" hidden="false" outlineLevel="0" max="7" min="7" style="1" width="9.78"/>
    <col collapsed="false" customWidth="true" hidden="false" outlineLevel="0" max="8" min="8" style="0" width="9.78"/>
    <col collapsed="false" customWidth="true" hidden="false" outlineLevel="0" max="9" min="9" style="3" width="8.67"/>
    <col collapsed="false" customWidth="true" hidden="false" outlineLevel="0" max="10" min="10" style="3" width="7.96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4" min="14" style="0" width="9.49"/>
    <col collapsed="false" customWidth="true" hidden="false" outlineLevel="0" max="15" min="15" style="0" width="12.97"/>
    <col collapsed="false" customWidth="true" hidden="false" outlineLevel="0" max="17" min="17" style="1" width="10.89"/>
    <col collapsed="false" customWidth="true" hidden="false" outlineLevel="0" max="18" min="18" style="1" width="10.33"/>
    <col collapsed="false" customWidth="true" hidden="false" outlineLevel="0" max="19" min="19" style="1" width="17.7"/>
    <col collapsed="false" customWidth="true" hidden="false" outlineLevel="0" max="20" min="20" style="1" width="23.68"/>
    <col collapsed="false" customWidth="true" hidden="false" outlineLevel="0" max="21" min="21" style="1" width="29.25"/>
    <col collapsed="false" customWidth="true" hidden="false" outlineLevel="0" max="22" min="22" style="1" width="28.69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2" t="n">
        <v>123</v>
      </c>
      <c r="D2" s="1" t="s">
        <v>27</v>
      </c>
      <c r="E2" s="5" t="s">
        <v>28</v>
      </c>
      <c r="F2" s="1" t="s">
        <v>29</v>
      </c>
      <c r="G2" s="1" t="n">
        <v>100</v>
      </c>
      <c r="H2" s="1" t="n">
        <v>1</v>
      </c>
      <c r="I2" s="4" t="n">
        <v>1960</v>
      </c>
      <c r="J2" s="6" t="s">
        <v>30</v>
      </c>
      <c r="K2" s="1" t="n">
        <v>7</v>
      </c>
      <c r="L2" s="7" t="s">
        <v>31</v>
      </c>
      <c r="M2" s="8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5" t="s">
        <v>32</v>
      </c>
      <c r="Q2" s="1" t="n">
        <f aca="false">VLOOKUP(E2,dropdowns!A:C,2,0)</f>
        <v>10</v>
      </c>
      <c r="R2" s="1" t="n">
        <f aca="false">VLOOKUP(E2,dropdowns!A:C,3,0)</f>
        <v>4</v>
      </c>
      <c r="S2" s="5" t="s">
        <v>33</v>
      </c>
      <c r="T2" s="1" t="str">
        <f aca="false">IF(NOT(D2="1X1"),"none",IF(E2="skyscraper",CONCATENATE(A2,"_c"),IF(E2="landmark",CONCATENATE(A2,"_k"),IF(E2="house",CONCATENATE(A2,"_h"),A2))))</f>
        <v>aoki_office_m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34</v>
      </c>
    </row>
    <row r="3" customFormat="false" ht="12.8" hidden="false" customHeight="false" outlineLevel="0" collapsed="false">
      <c r="A3" s="1" t="s">
        <v>35</v>
      </c>
      <c r="B3" s="1" t="s">
        <v>26</v>
      </c>
      <c r="C3" s="2" t="n">
        <v>124</v>
      </c>
      <c r="D3" s="1" t="s">
        <v>27</v>
      </c>
      <c r="E3" s="5" t="s">
        <v>36</v>
      </c>
      <c r="F3" s="1" t="s">
        <v>29</v>
      </c>
      <c r="G3" s="1" t="n">
        <v>125</v>
      </c>
      <c r="H3" s="1" t="n">
        <v>1</v>
      </c>
      <c r="I3" s="4" t="n">
        <v>1960</v>
      </c>
      <c r="J3" s="6" t="s">
        <v>30</v>
      </c>
      <c r="K3" s="1" t="n">
        <v>10</v>
      </c>
      <c r="L3" s="7" t="s">
        <v>37</v>
      </c>
      <c r="M3" s="8" t="str">
        <f aca="false">VLOOKUP(L3,dropdowns!E:F,2,0)</f>
        <v>bitmask(TOWNZONE_CENTRE, TOWNZONE_INNER_SUBURB )</v>
      </c>
      <c r="N3" s="1" t="n">
        <v>27</v>
      </c>
      <c r="O3" s="1" t="n">
        <v>4</v>
      </c>
      <c r="P3" s="5" t="s">
        <v>32</v>
      </c>
      <c r="Q3" s="1" t="n">
        <v>14</v>
      </c>
      <c r="R3" s="1" t="n">
        <v>5</v>
      </c>
      <c r="S3" s="5" t="s">
        <v>33</v>
      </c>
      <c r="T3" s="1" t="str">
        <f aca="false">IF(NOT(D3="1X1"),"none",IF(E3="skyscraper",CONCATENATE(A3,"_c"),IF(E3="landmark",CONCATENATE(A3,"_k"),IF(E3="house",CONCATENATE(A3,"_h"),A3))))</f>
        <v>aoki_office_l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34</v>
      </c>
    </row>
    <row r="4" customFormat="false" ht="12.8" hidden="false" customHeight="false" outlineLevel="0" collapsed="false">
      <c r="A4" s="1" t="s">
        <v>38</v>
      </c>
      <c r="B4" s="1" t="s">
        <v>26</v>
      </c>
      <c r="C4" s="2" t="n">
        <v>125</v>
      </c>
      <c r="D4" s="1" t="s">
        <v>27</v>
      </c>
      <c r="E4" s="5" t="s">
        <v>39</v>
      </c>
      <c r="F4" s="1" t="s">
        <v>29</v>
      </c>
      <c r="G4" s="1" t="n">
        <v>150</v>
      </c>
      <c r="H4" s="1" t="n">
        <v>1</v>
      </c>
      <c r="I4" s="4" t="n">
        <v>1960</v>
      </c>
      <c r="J4" s="6" t="s">
        <v>30</v>
      </c>
      <c r="K4" s="1" t="n">
        <v>15</v>
      </c>
      <c r="L4" s="7" t="s">
        <v>40</v>
      </c>
      <c r="M4" s="8" t="str">
        <f aca="false">VLOOKUP(L4,dropdowns!E:F,2,0)</f>
        <v>bitmask(TOWNZONE_CENTRE)</v>
      </c>
      <c r="N4" s="1" t="n">
        <v>27</v>
      </c>
      <c r="O4" s="1" t="n">
        <v>4</v>
      </c>
      <c r="P4" s="5" t="s">
        <v>32</v>
      </c>
      <c r="Q4" s="1" t="n">
        <v>16</v>
      </c>
      <c r="R4" s="1" t="n">
        <v>6</v>
      </c>
      <c r="S4" s="5" t="s">
        <v>33</v>
      </c>
      <c r="T4" s="1" t="str">
        <f aca="false">IF(NOT(D4="1X1"),"none",IF(E4="skyscraper",CONCATENATE(A4,"_c"),IF(E4="landmark",CONCATENATE(A4,"_k"),IF(E4="house",CONCATENATE(A4,"_h"),A4))))</f>
        <v>aoki_office_x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34</v>
      </c>
    </row>
    <row r="5" customFormat="false" ht="12.8" hidden="false" customHeight="false" outlineLevel="0" collapsed="false">
      <c r="A5" s="1" t="s">
        <v>41</v>
      </c>
      <c r="B5" s="1" t="s">
        <v>42</v>
      </c>
      <c r="C5" s="2" t="n">
        <v>126</v>
      </c>
      <c r="D5" s="1" t="s">
        <v>27</v>
      </c>
      <c r="E5" s="5" t="s">
        <v>28</v>
      </c>
      <c r="F5" s="1" t="s">
        <v>43</v>
      </c>
      <c r="G5" s="1" t="n">
        <v>100</v>
      </c>
      <c r="H5" s="1" t="n">
        <v>1</v>
      </c>
      <c r="I5" s="4" t="n">
        <v>1970</v>
      </c>
      <c r="J5" s="6" t="s">
        <v>30</v>
      </c>
      <c r="K5" s="1" t="n">
        <v>7</v>
      </c>
      <c r="L5" s="7" t="s">
        <v>31</v>
      </c>
      <c r="M5" s="8" t="str">
        <f aca="false">VLOOKUP(L5,dropdowns!E:F,2,0)</f>
        <v>bitmask(TOWNZONE_CENTRE, TOWNZONE_INNER_SUBURB, TOWNZONE_OUTER_SUBURB )</v>
      </c>
      <c r="N5" s="1" t="n">
        <v>27</v>
      </c>
      <c r="O5" s="1" t="n">
        <v>4</v>
      </c>
      <c r="P5" s="5" t="s">
        <v>32</v>
      </c>
      <c r="Q5" s="1" t="n">
        <f aca="false">VLOOKUP(E5,dropdowns!A:C,2,0)</f>
        <v>10</v>
      </c>
      <c r="R5" s="1" t="n">
        <f aca="false">VLOOKUP(E5,dropdowns!A:C,3,0)</f>
        <v>4</v>
      </c>
      <c r="S5" s="5" t="s">
        <v>33</v>
      </c>
      <c r="T5" s="1" t="str">
        <f aca="false">IF(NOT(D5="1X1"),"none",IF(E5="skyscraper",CONCATENATE(A5,"_c"),IF(E5="landmark",CONCATENATE(A5,"_k"),IF(E5="house",CONCATENATE(A5,"_h"),A5))))</f>
        <v>aoyama_office_m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34</v>
      </c>
    </row>
    <row r="6" customFormat="false" ht="12.8" hidden="false" customHeight="false" outlineLevel="0" collapsed="false">
      <c r="A6" s="1" t="s">
        <v>44</v>
      </c>
      <c r="B6" s="1" t="s">
        <v>42</v>
      </c>
      <c r="C6" s="2" t="n">
        <v>127</v>
      </c>
      <c r="D6" s="1" t="s">
        <v>27</v>
      </c>
      <c r="E6" s="5" t="s">
        <v>36</v>
      </c>
      <c r="F6" s="1" t="s">
        <v>43</v>
      </c>
      <c r="G6" s="1" t="n">
        <v>125</v>
      </c>
      <c r="H6" s="1" t="n">
        <v>1</v>
      </c>
      <c r="I6" s="4" t="n">
        <v>1970</v>
      </c>
      <c r="J6" s="6" t="s">
        <v>30</v>
      </c>
      <c r="K6" s="1" t="n">
        <v>10</v>
      </c>
      <c r="L6" s="7" t="s">
        <v>37</v>
      </c>
      <c r="M6" s="8" t="str">
        <f aca="false">VLOOKUP(L6,dropdowns!E:F,2,0)</f>
        <v>bitmask(TOWNZONE_CENTRE, TOWNZONE_INNER_SUBURB )</v>
      </c>
      <c r="N6" s="1" t="n">
        <v>27</v>
      </c>
      <c r="O6" s="1" t="n">
        <v>4</v>
      </c>
      <c r="P6" s="5" t="s">
        <v>32</v>
      </c>
      <c r="Q6" s="1" t="n">
        <v>14</v>
      </c>
      <c r="R6" s="1" t="n">
        <v>5</v>
      </c>
      <c r="S6" s="5" t="s">
        <v>33</v>
      </c>
      <c r="T6" s="1" t="str">
        <f aca="false">IF(NOT(D6="1X1"),"none",IF(E6="skyscraper",CONCATENATE(A6,"_c"),IF(E6="landmark",CONCATENATE(A6,"_k"),IF(E6="house",CONCATENATE(A6,"_h"),A6))))</f>
        <v>aoyama_office_l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34</v>
      </c>
    </row>
    <row r="7" customFormat="false" ht="12.8" hidden="false" customHeight="false" outlineLevel="0" collapsed="false">
      <c r="A7" s="1" t="s">
        <v>45</v>
      </c>
      <c r="B7" s="1" t="s">
        <v>46</v>
      </c>
      <c r="C7" s="2" t="n">
        <v>17</v>
      </c>
      <c r="D7" s="1" t="s">
        <v>27</v>
      </c>
      <c r="E7" s="5" t="s">
        <v>28</v>
      </c>
      <c r="F7" s="1" t="s">
        <v>47</v>
      </c>
      <c r="G7" s="1" t="n">
        <v>100</v>
      </c>
      <c r="H7" s="1" t="n">
        <v>1</v>
      </c>
      <c r="I7" s="4" t="n">
        <v>1960</v>
      </c>
      <c r="J7" s="6" t="n">
        <v>1980</v>
      </c>
      <c r="K7" s="7" t="n">
        <v>7</v>
      </c>
      <c r="L7" s="7" t="s">
        <v>31</v>
      </c>
      <c r="M7" s="8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5" t="s">
        <v>32</v>
      </c>
      <c r="Q7" s="1" t="n">
        <f aca="false">VLOOKUP(E7,dropdowns!A:C,2,0)</f>
        <v>10</v>
      </c>
      <c r="R7" s="1" t="n">
        <f aca="false">VLOOKUP(E7,dropdowns!A:C,3,0)</f>
        <v>4</v>
      </c>
      <c r="S7" s="5" t="s">
        <v>33</v>
      </c>
      <c r="T7" s="1" t="str">
        <f aca="false">IF(NOT(D7="1X1"),"none",IF(E7="skyscraper",CONCATENATE(A7,"_c"),IF(E7="landmark",CONCATENATE(A7,"_k"),IF(E7="house",CONCATENATE(A7,"_h"),A7))))</f>
        <v>fukuda_m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34</v>
      </c>
    </row>
    <row r="8" customFormat="false" ht="12.8" hidden="false" customHeight="false" outlineLevel="0" collapsed="false">
      <c r="A8" s="1" t="s">
        <v>48</v>
      </c>
      <c r="B8" s="1" t="s">
        <v>46</v>
      </c>
      <c r="C8" s="2" t="n">
        <v>23</v>
      </c>
      <c r="D8" s="1" t="s">
        <v>27</v>
      </c>
      <c r="E8" s="5" t="s">
        <v>36</v>
      </c>
      <c r="F8" s="1" t="s">
        <v>47</v>
      </c>
      <c r="G8" s="1" t="n">
        <v>125</v>
      </c>
      <c r="H8" s="1" t="n">
        <v>1</v>
      </c>
      <c r="I8" s="4" t="n">
        <v>1960</v>
      </c>
      <c r="J8" s="6" t="n">
        <v>1980</v>
      </c>
      <c r="K8" s="7" t="n">
        <v>10</v>
      </c>
      <c r="L8" s="7" t="s">
        <v>37</v>
      </c>
      <c r="M8" s="8" t="str">
        <f aca="false">VLOOKUP(L8,dropdowns!E:F,2,0)</f>
        <v>bitmask(TOWNZONE_CENTRE, TOWNZONE_INNER_SUBURB )</v>
      </c>
      <c r="N8" s="1" t="n">
        <v>27</v>
      </c>
      <c r="O8" s="1" t="n">
        <v>4</v>
      </c>
      <c r="P8" s="5" t="s">
        <v>32</v>
      </c>
      <c r="Q8" s="1" t="n">
        <f aca="false">VLOOKUP(E8,dropdowns!A:C,2,0)</f>
        <v>14</v>
      </c>
      <c r="R8" s="1" t="n">
        <f aca="false">VLOOKUP(E8,dropdowns!A:C,3,0)</f>
        <v>5</v>
      </c>
      <c r="S8" s="5" t="s">
        <v>33</v>
      </c>
      <c r="T8" s="1" t="str">
        <f aca="false">IF(NOT(D8="1X1"),"none",IF(E8="skyscraper",CONCATENATE(A8,"_c"),IF(E8="landmark",CONCATENATE(A8,"_k"),IF(E8="house",CONCATENATE(A8,"_h"),A8))))</f>
        <v>fukuda_l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34</v>
      </c>
    </row>
    <row r="9" customFormat="false" ht="12.8" hidden="false" customHeight="false" outlineLevel="0" collapsed="false">
      <c r="A9" s="1" t="s">
        <v>49</v>
      </c>
      <c r="B9" s="1" t="s">
        <v>50</v>
      </c>
      <c r="C9" s="2" t="n">
        <v>24</v>
      </c>
      <c r="D9" s="1" t="s">
        <v>27</v>
      </c>
      <c r="E9" s="5" t="s">
        <v>28</v>
      </c>
      <c r="F9" s="1" t="s">
        <v>51</v>
      </c>
      <c r="G9" s="1" t="n">
        <v>100</v>
      </c>
      <c r="H9" s="1" t="n">
        <v>1</v>
      </c>
      <c r="I9" s="4" t="n">
        <v>1960</v>
      </c>
      <c r="J9" s="6" t="s">
        <v>30</v>
      </c>
      <c r="K9" s="7" t="n">
        <v>7</v>
      </c>
      <c r="L9" s="7" t="s">
        <v>31</v>
      </c>
      <c r="M9" s="8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5" t="s">
        <v>32</v>
      </c>
      <c r="Q9" s="1" t="n">
        <f aca="false">VLOOKUP(E9,dropdowns!A:C,2,0)</f>
        <v>10</v>
      </c>
      <c r="R9" s="1" t="n">
        <f aca="false">VLOOKUP(E9,dropdowns!A:C,3,0)</f>
        <v>4</v>
      </c>
      <c r="S9" s="5" t="s">
        <v>33</v>
      </c>
      <c r="T9" s="1" t="str">
        <f aca="false">IF(NOT(D9="1X1"),"none",IF(E9="skyscraper",CONCATENATE(A9,"_c"),IF(E9="landmark",CONCATENATE(A9,"_k"),IF(E9="house",CONCATENATE(A9,"_h"),A9))))</f>
        <v>harada_m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34</v>
      </c>
    </row>
    <row r="10" customFormat="false" ht="12.8" hidden="false" customHeight="false" outlineLevel="0" collapsed="false">
      <c r="A10" s="1" t="s">
        <v>52</v>
      </c>
      <c r="B10" s="1" t="s">
        <v>50</v>
      </c>
      <c r="C10" s="2" t="n">
        <v>25</v>
      </c>
      <c r="D10" s="1" t="s">
        <v>27</v>
      </c>
      <c r="E10" s="5" t="s">
        <v>36</v>
      </c>
      <c r="F10" s="1" t="s">
        <v>51</v>
      </c>
      <c r="G10" s="1" t="n">
        <v>125</v>
      </c>
      <c r="H10" s="1" t="n">
        <v>1</v>
      </c>
      <c r="I10" s="4" t="n">
        <v>1960</v>
      </c>
      <c r="J10" s="6" t="s">
        <v>30</v>
      </c>
      <c r="K10" s="7" t="n">
        <v>10</v>
      </c>
      <c r="L10" s="7" t="s">
        <v>37</v>
      </c>
      <c r="M10" s="8" t="str">
        <f aca="false">VLOOKUP(L10,dropdowns!E:F,2,0)</f>
        <v>bitmask(TOWNZONE_CENTRE, TOWNZONE_INNER_SUBURB )</v>
      </c>
      <c r="N10" s="1" t="n">
        <v>27</v>
      </c>
      <c r="O10" s="1" t="n">
        <v>4</v>
      </c>
      <c r="P10" s="5" t="s">
        <v>32</v>
      </c>
      <c r="Q10" s="1" t="n">
        <f aca="false">VLOOKUP(E10,dropdowns!A:C,2,0)</f>
        <v>14</v>
      </c>
      <c r="R10" s="1" t="n">
        <f aca="false">VLOOKUP(E10,dropdowns!A:C,3,0)</f>
        <v>5</v>
      </c>
      <c r="S10" s="5" t="s">
        <v>33</v>
      </c>
      <c r="T10" s="1" t="str">
        <f aca="false">IF(NOT(D10="1X1"),"none",IF(E10="skyscraper",CONCATENATE(A10,"_c"),IF(E10="landmark",CONCATENATE(A10,"_k"),IF(E10="house",CONCATENATE(A10,"_h"),A10))))</f>
        <v>harada_l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34</v>
      </c>
    </row>
    <row r="11" customFormat="false" ht="12.8" hidden="false" customHeight="false" outlineLevel="0" collapsed="false">
      <c r="A11" s="1" t="s">
        <v>53</v>
      </c>
      <c r="B11" s="1" t="s">
        <v>54</v>
      </c>
      <c r="C11" s="2" t="n">
        <v>26</v>
      </c>
      <c r="D11" s="1" t="s">
        <v>27</v>
      </c>
      <c r="E11" s="5" t="s">
        <v>55</v>
      </c>
      <c r="F11" s="1" t="s">
        <v>56</v>
      </c>
      <c r="G11" s="1" t="n">
        <v>75</v>
      </c>
      <c r="H11" s="1" t="n">
        <v>1</v>
      </c>
      <c r="I11" s="4" t="n">
        <v>1960</v>
      </c>
      <c r="J11" s="6" t="s">
        <v>30</v>
      </c>
      <c r="K11" s="1" t="n">
        <v>5</v>
      </c>
      <c r="L11" s="7" t="s">
        <v>57</v>
      </c>
      <c r="M11" s="8" t="str">
        <f aca="false">VLOOKUP(L11,dropdowns!E:F,2,0)</f>
        <v>ALL_TOWNZONES &amp; ~bitmask(TOWNZONE_EDGE)</v>
      </c>
      <c r="N11" s="1" t="n">
        <v>27</v>
      </c>
      <c r="O11" s="1" t="n">
        <v>4</v>
      </c>
      <c r="P11" s="5" t="s">
        <v>32</v>
      </c>
      <c r="Q11" s="1" t="n">
        <f aca="false">VLOOKUP(E11,dropdowns!A:C,2,0)</f>
        <v>6</v>
      </c>
      <c r="R11" s="1" t="n">
        <f aca="false">VLOOKUP(E11,dropdowns!A:C,3,0)</f>
        <v>2</v>
      </c>
      <c r="S11" s="5" t="s">
        <v>33</v>
      </c>
      <c r="T11" s="1" t="str">
        <f aca="false">IF(NOT(D11="1X1"),"none",IF(E11="skyscraper",CONCATENATE(A11,"_c"),IF(E11="landmark",CONCATENATE(A11,"_k"),IF(E11="house",CONCATENATE(A11,"_h"),A11))))</f>
        <v>hayashi_s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34</v>
      </c>
    </row>
    <row r="12" customFormat="false" ht="12.8" hidden="false" customHeight="false" outlineLevel="0" collapsed="false">
      <c r="A12" s="1" t="s">
        <v>58</v>
      </c>
      <c r="B12" s="1" t="s">
        <v>54</v>
      </c>
      <c r="C12" s="2" t="n">
        <v>28</v>
      </c>
      <c r="D12" s="1" t="s">
        <v>27</v>
      </c>
      <c r="E12" s="5" t="s">
        <v>28</v>
      </c>
      <c r="F12" s="1" t="s">
        <v>56</v>
      </c>
      <c r="G12" s="1" t="n">
        <v>100</v>
      </c>
      <c r="H12" s="1" t="n">
        <v>1</v>
      </c>
      <c r="I12" s="4" t="n">
        <v>1960</v>
      </c>
      <c r="J12" s="6" t="s">
        <v>30</v>
      </c>
      <c r="K12" s="1" t="n">
        <v>7</v>
      </c>
      <c r="L12" s="7" t="s">
        <v>31</v>
      </c>
      <c r="M12" s="8" t="str">
        <f aca="false">VLOOKUP(L12,dropdowns!E:F,2,0)</f>
        <v>bitmask(TOWNZONE_CENTRE, TOWNZONE_INNER_SUBURB, TOWNZONE_OUTER_SUBURB )</v>
      </c>
      <c r="N12" s="1" t="n">
        <v>27</v>
      </c>
      <c r="O12" s="1" t="n">
        <v>4</v>
      </c>
      <c r="P12" s="5" t="s">
        <v>32</v>
      </c>
      <c r="Q12" s="1" t="n">
        <f aca="false">VLOOKUP(E12,dropdowns!A:C,2,0)</f>
        <v>10</v>
      </c>
      <c r="R12" s="1" t="n">
        <f aca="false">VLOOKUP(E12,dropdowns!A:C,3,0)</f>
        <v>4</v>
      </c>
      <c r="S12" s="5" t="s">
        <v>33</v>
      </c>
      <c r="T12" s="1" t="str">
        <f aca="false">IF(NOT(D12="1X1"),"none",IF(E12="skyscraper",CONCATENATE(A12,"_c"),IF(E12="landmark",CONCATENATE(A12,"_k"),IF(E12="house",CONCATENATE(A12,"_h"),A12))))</f>
        <v>hayashi_m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34</v>
      </c>
    </row>
    <row r="13" customFormat="false" ht="12.8" hidden="false" customHeight="false" outlineLevel="0" collapsed="false">
      <c r="A13" s="1" t="s">
        <v>59</v>
      </c>
      <c r="B13" s="1" t="s">
        <v>60</v>
      </c>
      <c r="C13" s="2" t="n">
        <v>29</v>
      </c>
      <c r="D13" s="1" t="s">
        <v>27</v>
      </c>
      <c r="E13" s="5" t="s">
        <v>55</v>
      </c>
      <c r="F13" s="1" t="s">
        <v>61</v>
      </c>
      <c r="G13" s="1" t="n">
        <v>75</v>
      </c>
      <c r="H13" s="1" t="n">
        <v>1</v>
      </c>
      <c r="I13" s="4" t="n">
        <v>1955</v>
      </c>
      <c r="J13" s="6" t="s">
        <v>30</v>
      </c>
      <c r="K13" s="1" t="n">
        <v>5</v>
      </c>
      <c r="L13" s="7" t="s">
        <v>57</v>
      </c>
      <c r="M13" s="8" t="str">
        <f aca="false">VLOOKUP(L13,dropdowns!E:F,2,0)</f>
        <v>ALL_TOWNZONES &amp; ~bitmask(TOWNZONE_EDGE)</v>
      </c>
      <c r="N13" s="1" t="n">
        <v>27</v>
      </c>
      <c r="O13" s="1" t="n">
        <v>4</v>
      </c>
      <c r="P13" s="5" t="s">
        <v>32</v>
      </c>
      <c r="Q13" s="1" t="n">
        <f aca="false">VLOOKUP(E13,dropdowns!A:C,2,0)</f>
        <v>6</v>
      </c>
      <c r="R13" s="1" t="n">
        <f aca="false">VLOOKUP(E13,dropdowns!A:C,3,0)</f>
        <v>2</v>
      </c>
      <c r="S13" s="5" t="s">
        <v>33</v>
      </c>
      <c r="T13" s="1" t="str">
        <f aca="false">IF(NOT(D13="1X1"),"none",IF(E13="skyscraper",CONCATENATE(A13,"_c"),IF(E13="landmark",CONCATENATE(A13,"_k"),IF(E13="house",CONCATENATE(A13,"_h"),A13))))</f>
        <v>hirano_s</v>
      </c>
      <c r="U13" s="1" t="str">
        <f aca="false">IF(D13="1X1","none",IF(E13="skyscraper",CONCATENATE(A13,"_c_north"),IF(E13="landmark",CONCATENATE(A13,"_k_north"),IF(E13="house",CONCATENATE(A13,"_h_north"),CONCATENATE(A13,"_north")))))</f>
        <v>none</v>
      </c>
      <c r="V13" s="1" t="str">
        <f aca="false">IF(OR(D13="1X1",D13="2X1"),"none",IF(E13="skyscraper",CONCATENATE(A13,"_c_east"),IF(E13="landmark",CONCATENATE(A13,"_k_east"),CONCATENATE(A13,"_east"))))</f>
        <v>none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34</v>
      </c>
    </row>
    <row r="14" customFormat="false" ht="12.8" hidden="false" customHeight="false" outlineLevel="0" collapsed="false">
      <c r="A14" s="1" t="s">
        <v>62</v>
      </c>
      <c r="B14" s="1" t="s">
        <v>60</v>
      </c>
      <c r="C14" s="2" t="n">
        <v>32</v>
      </c>
      <c r="D14" s="1" t="s">
        <v>27</v>
      </c>
      <c r="E14" s="5" t="s">
        <v>28</v>
      </c>
      <c r="F14" s="1" t="s">
        <v>61</v>
      </c>
      <c r="G14" s="1" t="n">
        <v>100</v>
      </c>
      <c r="H14" s="1" t="n">
        <v>1</v>
      </c>
      <c r="I14" s="4" t="n">
        <v>1955</v>
      </c>
      <c r="J14" s="6" t="s">
        <v>30</v>
      </c>
      <c r="K14" s="1" t="n">
        <v>7</v>
      </c>
      <c r="L14" s="7" t="s">
        <v>31</v>
      </c>
      <c r="M14" s="8" t="str">
        <f aca="false">VLOOKUP(L14,dropdowns!E:F,2,0)</f>
        <v>bitmask(TOWNZONE_CENTRE, TOWNZONE_INNER_SUBURB, TOWNZONE_OUTER_SUBURB )</v>
      </c>
      <c r="N14" s="1" t="n">
        <v>27</v>
      </c>
      <c r="O14" s="1" t="n">
        <v>4</v>
      </c>
      <c r="P14" s="5" t="s">
        <v>32</v>
      </c>
      <c r="Q14" s="1" t="n">
        <f aca="false">VLOOKUP(E14,dropdowns!A:C,2,0)</f>
        <v>10</v>
      </c>
      <c r="R14" s="1" t="n">
        <f aca="false">VLOOKUP(E14,dropdowns!A:C,3,0)</f>
        <v>4</v>
      </c>
      <c r="S14" s="5" t="s">
        <v>33</v>
      </c>
      <c r="T14" s="1" t="str">
        <f aca="false">IF(NOT(D14="1X1"),"none",IF(E14="skyscraper",CONCATENATE(A14,"_c"),IF(E14="landmark",CONCATENATE(A14,"_k"),IF(E14="house",CONCATENATE(A14,"_h"),A14))))</f>
        <v>hirano_m</v>
      </c>
      <c r="U14" s="1" t="str">
        <f aca="false">IF(D14="1X1","none",IF(E14="skyscraper",CONCATENATE(A14,"_c_north"),IF(E14="landmark",CONCATENATE(A14,"_k_north"),IF(E14="house",CONCATENATE(A14,"_h_north"),CONCATENATE(A14,"_north")))))</f>
        <v>none</v>
      </c>
      <c r="V14" s="1" t="str">
        <f aca="false">IF(OR(D14="1X1",D14="2X1"),"none",IF(E14="skyscraper",CONCATENATE(A14,"_c_east"),IF(E14="landmark",CONCATENATE(A14,"_k_east"),CONCATENATE(A14,"_east"))))</f>
        <v>none</v>
      </c>
      <c r="W14" s="1" t="str">
        <f aca="false">IF(OR(D14="1X1",D14="1X2"),"none",IF(E14="skyscraper",CONCATENATE(A14,"_c_west"),IF(E14="landmark",CONCATENATE(A14,"_k_west"),CONCATENATE(A14,"_west"))))</f>
        <v>none</v>
      </c>
      <c r="X14" s="1" t="str">
        <f aca="false">IF(NOT(D14="2X2"),"none",IF(E14="skyscraper",CONCATENATE(A14,"_c_south"),IF(E14="landmark",CONCATENATE(A14,"_k_south"),CONCATENATE(A14,"_south"))))</f>
        <v>none</v>
      </c>
      <c r="Y14" s="1" t="s">
        <v>34</v>
      </c>
    </row>
    <row r="15" customFormat="false" ht="12.8" hidden="false" customHeight="false" outlineLevel="0" collapsed="false">
      <c r="A15" s="1" t="s">
        <v>63</v>
      </c>
      <c r="B15" s="1" t="s">
        <v>64</v>
      </c>
      <c r="C15" s="2" t="n">
        <v>33</v>
      </c>
      <c r="D15" s="1" t="s">
        <v>27</v>
      </c>
      <c r="E15" s="5" t="s">
        <v>55</v>
      </c>
      <c r="F15" s="1" t="s">
        <v>65</v>
      </c>
      <c r="G15" s="1" t="n">
        <v>75</v>
      </c>
      <c r="H15" s="1" t="n">
        <v>1</v>
      </c>
      <c r="I15" s="4" t="n">
        <v>1945</v>
      </c>
      <c r="J15" s="6" t="s">
        <v>30</v>
      </c>
      <c r="K15" s="1" t="n">
        <v>5</v>
      </c>
      <c r="L15" s="7" t="s">
        <v>57</v>
      </c>
      <c r="M15" s="8" t="str">
        <f aca="false">VLOOKUP(L15,dropdowns!E:F,2,0)</f>
        <v>ALL_TOWNZONES &amp; ~bitmask(TOWNZONE_EDGE)</v>
      </c>
      <c r="N15" s="1" t="n">
        <v>27</v>
      </c>
      <c r="O15" s="1" t="n">
        <v>4</v>
      </c>
      <c r="P15" s="5" t="s">
        <v>32</v>
      </c>
      <c r="Q15" s="1" t="n">
        <f aca="false">VLOOKUP(E15,dropdowns!A:C,2,0)</f>
        <v>6</v>
      </c>
      <c r="R15" s="1" t="n">
        <f aca="false">VLOOKUP(E15,dropdowns!A:C,3,0)</f>
        <v>2</v>
      </c>
      <c r="S15" s="5" t="s">
        <v>33</v>
      </c>
      <c r="T15" s="1" t="str">
        <f aca="false">IF(NOT(D15="1X1"),"none",IF(E15="skyscraper",CONCATENATE(A15,"_c"),IF(E15="landmark",CONCATENATE(A15,"_k"),IF(E15="house",CONCATENATE(A15,"_h"),A15))))</f>
        <v>hirata_s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IF(OR(D15="1X1",D15="2X1"),"none",IF(E15="skyscraper",CONCATENATE(A15,"_c_east"),IF(E15="landmark",CONCATENATE(A15,"_k_east"),CONCATENATE(A15,"_east"))))</f>
        <v>none</v>
      </c>
      <c r="W15" s="1" t="str">
        <f aca="false">IF(OR(D15="1X1",D15="1X2"),"none",IF(E15="skyscraper",CONCATENATE(A15,"_c_west"),IF(E15="landmark",CONCATENATE(A15,"_k_west"),CONCATENATE(A15,"_west"))))</f>
        <v>none</v>
      </c>
      <c r="X15" s="1" t="str">
        <f aca="false">IF(NOT(D15="2X2"),"none",IF(E15="skyscraper",CONCATENATE(A15,"_c_south"),IF(E15="landmark",CONCATENATE(A15,"_k_south"),CONCATENATE(A15,"_south"))))</f>
        <v>none</v>
      </c>
      <c r="Y15" s="1" t="s">
        <v>34</v>
      </c>
    </row>
    <row r="16" customFormat="false" ht="12.8" hidden="false" customHeight="false" outlineLevel="0" collapsed="false">
      <c r="A16" s="1" t="s">
        <v>66</v>
      </c>
      <c r="B16" s="1" t="s">
        <v>64</v>
      </c>
      <c r="C16" s="2" t="n">
        <v>34</v>
      </c>
      <c r="D16" s="1" t="s">
        <v>27</v>
      </c>
      <c r="E16" s="5" t="s">
        <v>28</v>
      </c>
      <c r="F16" s="1" t="s">
        <v>65</v>
      </c>
      <c r="G16" s="1" t="n">
        <v>100</v>
      </c>
      <c r="H16" s="1" t="n">
        <v>1</v>
      </c>
      <c r="I16" s="4" t="n">
        <v>1945</v>
      </c>
      <c r="J16" s="6" t="s">
        <v>30</v>
      </c>
      <c r="K16" s="1" t="n">
        <v>7</v>
      </c>
      <c r="L16" s="7" t="s">
        <v>31</v>
      </c>
      <c r="M16" s="8" t="str">
        <f aca="false">VLOOKUP(L16,dropdowns!E:F,2,0)</f>
        <v>bitmask(TOWNZONE_CENTRE, TOWNZONE_INNER_SUBURB, TOWNZONE_OUTER_SUBURB )</v>
      </c>
      <c r="N16" s="1" t="n">
        <v>27</v>
      </c>
      <c r="O16" s="1" t="n">
        <v>4</v>
      </c>
      <c r="P16" s="5" t="s">
        <v>32</v>
      </c>
      <c r="Q16" s="1" t="n">
        <f aca="false">VLOOKUP(E16,dropdowns!A:C,2,0)</f>
        <v>10</v>
      </c>
      <c r="R16" s="1" t="n">
        <f aca="false">VLOOKUP(E16,dropdowns!A:C,3,0)</f>
        <v>4</v>
      </c>
      <c r="S16" s="5" t="s">
        <v>33</v>
      </c>
      <c r="T16" s="1" t="str">
        <f aca="false">IF(NOT(D16="1X1"),"none",IF(E16="skyscraper",CONCATENATE(A16,"_c"),IF(E16="landmark",CONCATENATE(A16,"_k"),IF(E16="house",CONCATENATE(A16,"_h"),A16))))</f>
        <v>hirata_m</v>
      </c>
      <c r="U16" s="1" t="str">
        <f aca="false">IF(D16="1X1","none",IF(E16="skyscraper",CONCATENATE(A16,"_c_north"),IF(E16="landmark",CONCATENATE(A16,"_k_north"),IF(E16="house",CONCATENATE(A16,"_h_north"),CONCATENATE(A16,"_north")))))</f>
        <v>none</v>
      </c>
      <c r="V16" s="1" t="str">
        <f aca="false">IF(OR(D16="1X1",D16="2X1"),"none",IF(E16="skyscraper",CONCATENATE(A16,"_c_east"),IF(E16="landmark",CONCATENATE(A16,"_k_east"),CONCATENATE(A16,"_east"))))</f>
        <v>none</v>
      </c>
      <c r="W16" s="1" t="str">
        <f aca="false">IF(OR(D16="1X1",D16="1X2"),"none",IF(E16="skyscraper",CONCATENATE(A16,"_c_west"),IF(E16="landmark",CONCATENATE(A16,"_k_west"),CONCATENATE(A16,"_west"))))</f>
        <v>none</v>
      </c>
      <c r="X16" s="1" t="str">
        <f aca="false">IF(NOT(D16="2X2"),"none",IF(E16="skyscraper",CONCATENATE(A16,"_c_south"),IF(E16="landmark",CONCATENATE(A16,"_k_south"),CONCATENATE(A16,"_south"))))</f>
        <v>none</v>
      </c>
      <c r="Y16" s="1" t="s">
        <v>34</v>
      </c>
    </row>
    <row r="17" customFormat="false" ht="12.8" hidden="false" customHeight="false" outlineLevel="0" collapsed="false">
      <c r="A17" s="1" t="s">
        <v>67</v>
      </c>
      <c r="B17" s="1" t="s">
        <v>68</v>
      </c>
      <c r="C17" s="2" t="n">
        <v>44</v>
      </c>
      <c r="D17" s="1" t="s">
        <v>27</v>
      </c>
      <c r="E17" s="5" t="s">
        <v>28</v>
      </c>
      <c r="F17" s="1" t="s">
        <v>69</v>
      </c>
      <c r="G17" s="1" t="n">
        <v>100</v>
      </c>
      <c r="H17" s="1" t="n">
        <v>1</v>
      </c>
      <c r="I17" s="4" t="n">
        <v>1965</v>
      </c>
      <c r="J17" s="6" t="s">
        <v>30</v>
      </c>
      <c r="K17" s="1" t="n">
        <v>7</v>
      </c>
      <c r="L17" s="7" t="s">
        <v>31</v>
      </c>
      <c r="M17" s="8" t="str">
        <f aca="false">VLOOKUP(L17,dropdowns!E:F,2,0)</f>
        <v>bitmask(TOWNZONE_CENTRE, TOWNZONE_INNER_SUBURB, TOWNZONE_OUTER_SUBURB )</v>
      </c>
      <c r="N17" s="1" t="n">
        <v>27</v>
      </c>
      <c r="O17" s="1" t="n">
        <v>4</v>
      </c>
      <c r="P17" s="5" t="s">
        <v>32</v>
      </c>
      <c r="Q17" s="1" t="n">
        <f aca="false">VLOOKUP(E17,dropdowns!A:C,2,0)</f>
        <v>10</v>
      </c>
      <c r="R17" s="1" t="n">
        <f aca="false">VLOOKUP(E17,dropdowns!A:C,3,0)</f>
        <v>4</v>
      </c>
      <c r="S17" s="5" t="s">
        <v>33</v>
      </c>
      <c r="T17" s="1" t="str">
        <f aca="false">IF(NOT(D17="1X1"),"none",IF(E17="skyscraper",CONCATENATE(A17,"_c"),IF(E17="landmark",CONCATENATE(A17,"_k"),IF(E17="house",CONCATENATE(A17,"_h"),A17))))</f>
        <v>imai_m</v>
      </c>
      <c r="U17" s="1" t="str">
        <f aca="false">IF(D17="1X1","none",IF(E17="skyscraper",CONCATENATE(A17,"_c_north"),IF(E17="landmark",CONCATENATE(A17,"_k_north"),IF(E17="house",CONCATENATE(A17,"_h_north"),CONCATENATE(A17,"_north")))))</f>
        <v>none</v>
      </c>
      <c r="V17" s="1" t="str">
        <f aca="false">IF(OR(D17="1X1",D17="2X1"),"none",IF(E17="skyscraper",CONCATENATE(A17,"_c_east"),IF(E17="landmark",CONCATENATE(A17,"_k_east"),CONCATENATE(A17,"_east"))))</f>
        <v>none</v>
      </c>
      <c r="W17" s="1" t="str">
        <f aca="false">IF(OR(D17="1X1",D17="1X2"),"none",IF(E17="skyscraper",CONCATENATE(A17,"_c_west"),IF(E17="landmark",CONCATENATE(A17,"_k_west"),CONCATENATE(A17,"_west"))))</f>
        <v>none</v>
      </c>
      <c r="X17" s="1" t="str">
        <f aca="false">IF(NOT(D17="2X2"),"none",IF(E17="skyscraper",CONCATENATE(A17,"_c_south"),IF(E17="landmark",CONCATENATE(A17,"_k_south"),CONCATENATE(A17,"_south"))))</f>
        <v>none</v>
      </c>
      <c r="Y17" s="1" t="s">
        <v>34</v>
      </c>
    </row>
    <row r="18" customFormat="false" ht="12.8" hidden="false" customHeight="false" outlineLevel="0" collapsed="false">
      <c r="A18" s="1" t="s">
        <v>70</v>
      </c>
      <c r="B18" s="1" t="s">
        <v>71</v>
      </c>
      <c r="C18" s="2" t="n">
        <v>49</v>
      </c>
      <c r="D18" s="1" t="s">
        <v>27</v>
      </c>
      <c r="E18" s="5" t="s">
        <v>36</v>
      </c>
      <c r="F18" s="1" t="s">
        <v>72</v>
      </c>
      <c r="G18" s="1" t="n">
        <v>125</v>
      </c>
      <c r="H18" s="1" t="n">
        <v>1</v>
      </c>
      <c r="I18" s="4" t="n">
        <v>2000</v>
      </c>
      <c r="J18" s="6" t="s">
        <v>30</v>
      </c>
      <c r="K18" s="1" t="n">
        <v>10</v>
      </c>
      <c r="L18" s="7" t="s">
        <v>37</v>
      </c>
      <c r="M18" s="8" t="str">
        <f aca="false">VLOOKUP(L18,dropdowns!E:F,2,0)</f>
        <v>bitmask(TOWNZONE_CENTRE, TOWNZONE_INNER_SUBURB )</v>
      </c>
      <c r="N18" s="1" t="n">
        <v>27</v>
      </c>
      <c r="O18" s="1" t="n">
        <v>4</v>
      </c>
      <c r="P18" s="5" t="s">
        <v>32</v>
      </c>
      <c r="Q18" s="1" t="n">
        <v>14</v>
      </c>
      <c r="R18" s="1" t="n">
        <v>5</v>
      </c>
      <c r="S18" s="5" t="s">
        <v>33</v>
      </c>
      <c r="T18" s="1" t="str">
        <f aca="false">IF(NOT(D18="1X1"),"none",IF(E18="skyscraper",CONCATENATE(A18,"_c"),IF(E18="landmark",CONCATENATE(A18,"_k"),IF(E18="house",CONCATENATE(A18,"_h"),A18))))</f>
        <v>kaneko_l</v>
      </c>
      <c r="U18" s="1" t="str">
        <f aca="false">IF(D18="1X1","none",IF(E18="skyscraper",CONCATENATE(A18,"_c_north"),IF(E18="landmark",CONCATENATE(A18,"_k_north"),IF(E18="house",CONCATENATE(A18,"_h_north"),CONCATENATE(A18,"_north")))))</f>
        <v>none</v>
      </c>
      <c r="V18" s="1" t="str">
        <f aca="false">IF(OR(D18="1X1",D18="2X1"),"none",IF(E18="skyscraper",CONCATENATE(A18,"_c_east"),IF(E18="landmark",CONCATENATE(A18,"_k_east"),CONCATENATE(A18,"_east"))))</f>
        <v>none</v>
      </c>
      <c r="W18" s="1" t="str">
        <f aca="false">IF(OR(D18="1X1",D18="1X2"),"none",IF(E18="skyscraper",CONCATENATE(A18,"_c_west"),IF(E18="landmark",CONCATENATE(A18,"_k_west"),CONCATENATE(A18,"_west"))))</f>
        <v>none</v>
      </c>
      <c r="X18" s="1" t="str">
        <f aca="false">IF(NOT(D18="2X2"),"none",IF(E18="skyscraper",CONCATENATE(A18,"_c_south"),IF(E18="landmark",CONCATENATE(A18,"_k_south"),CONCATENATE(A18,"_south"))))</f>
        <v>none</v>
      </c>
      <c r="Y18" s="1" t="s">
        <v>34</v>
      </c>
    </row>
    <row r="19" customFormat="false" ht="12.8" hidden="false" customHeight="false" outlineLevel="0" collapsed="false">
      <c r="A19" s="1" t="s">
        <v>73</v>
      </c>
      <c r="B19" s="1" t="s">
        <v>71</v>
      </c>
      <c r="C19" s="2" t="n">
        <v>56</v>
      </c>
      <c r="D19" s="1" t="s">
        <v>27</v>
      </c>
      <c r="E19" s="5" t="s">
        <v>39</v>
      </c>
      <c r="F19" s="1" t="s">
        <v>72</v>
      </c>
      <c r="G19" s="1" t="n">
        <v>150</v>
      </c>
      <c r="H19" s="1" t="n">
        <v>1</v>
      </c>
      <c r="I19" s="4" t="n">
        <v>2000</v>
      </c>
      <c r="J19" s="6" t="s">
        <v>30</v>
      </c>
      <c r="K19" s="1" t="n">
        <v>15</v>
      </c>
      <c r="L19" s="7" t="s">
        <v>40</v>
      </c>
      <c r="M19" s="8" t="str">
        <f aca="false">VLOOKUP(L19,dropdowns!E:F,2,0)</f>
        <v>bitmask(TOWNZONE_CENTRE)</v>
      </c>
      <c r="N19" s="1" t="n">
        <v>27</v>
      </c>
      <c r="O19" s="1" t="n">
        <v>4</v>
      </c>
      <c r="P19" s="5" t="s">
        <v>32</v>
      </c>
      <c r="Q19" s="1" t="n">
        <v>16</v>
      </c>
      <c r="R19" s="1" t="n">
        <v>6</v>
      </c>
      <c r="S19" s="5" t="s">
        <v>33</v>
      </c>
      <c r="T19" s="1" t="str">
        <f aca="false">IF(NOT(D19="1X1"),"none",IF(E19="skyscraper",CONCATENATE(A19,"_c"),IF(E19="landmark",CONCATENATE(A19,"_k"),IF(E19="house",CONCATENATE(A19,"_h"),A19))))</f>
        <v>kaneko_x</v>
      </c>
      <c r="U19" s="1" t="str">
        <f aca="false">IF(D19="1X1","none",IF(E19="skyscraper",CONCATENATE(A19,"_c_north"),IF(E19="landmark",CONCATENATE(A19,"_k_north"),IF(E19="house",CONCATENATE(A19,"_h_north"),CONCATENATE(A19,"_north")))))</f>
        <v>none</v>
      </c>
      <c r="V19" s="1" t="str">
        <f aca="false">IF(OR(D19="1X1",D19="2X1"),"none",IF(E19="skyscraper",CONCATENATE(A19,"_c_east"),IF(E19="landmark",CONCATENATE(A19,"_k_east"),CONCATENATE(A19,"_east"))))</f>
        <v>none</v>
      </c>
      <c r="W19" s="1" t="str">
        <f aca="false">IF(OR(D19="1X1",D19="1X2"),"none",IF(E19="skyscraper",CONCATENATE(A19,"_c_west"),IF(E19="landmark",CONCATENATE(A19,"_k_west"),CONCATENATE(A19,"_west"))))</f>
        <v>none</v>
      </c>
      <c r="X19" s="1" t="str">
        <f aca="false">IF(NOT(D19="2X2"),"none",IF(E19="skyscraper",CONCATENATE(A19,"_c_south"),IF(E19="landmark",CONCATENATE(A19,"_k_south"),CONCATENATE(A19,"_south"))))</f>
        <v>none</v>
      </c>
      <c r="Y19" s="1" t="s">
        <v>34</v>
      </c>
    </row>
    <row r="20" customFormat="false" ht="12.8" hidden="false" customHeight="false" outlineLevel="0" collapsed="false">
      <c r="A20" s="1" t="s">
        <v>74</v>
      </c>
      <c r="B20" s="1" t="s">
        <v>75</v>
      </c>
      <c r="C20" s="2" t="n">
        <v>57</v>
      </c>
      <c r="D20" s="1" t="s">
        <v>27</v>
      </c>
      <c r="E20" s="5" t="s">
        <v>55</v>
      </c>
      <c r="F20" s="1" t="s">
        <v>76</v>
      </c>
      <c r="G20" s="1" t="n">
        <v>75</v>
      </c>
      <c r="H20" s="1" t="n">
        <v>1</v>
      </c>
      <c r="I20" s="4" t="n">
        <v>1950</v>
      </c>
      <c r="J20" s="6" t="s">
        <v>30</v>
      </c>
      <c r="K20" s="1" t="n">
        <v>5</v>
      </c>
      <c r="L20" s="7" t="s">
        <v>57</v>
      </c>
      <c r="M20" s="8" t="str">
        <f aca="false">VLOOKUP(L20,dropdowns!E:F,2,0)</f>
        <v>ALL_TOWNZONES &amp; ~bitmask(TOWNZONE_EDGE)</v>
      </c>
      <c r="N20" s="1" t="n">
        <v>27</v>
      </c>
      <c r="O20" s="1" t="n">
        <v>4</v>
      </c>
      <c r="P20" s="5" t="s">
        <v>32</v>
      </c>
      <c r="Q20" s="1" t="n">
        <f aca="false">VLOOKUP(E20,dropdowns!A:C,2,0)</f>
        <v>6</v>
      </c>
      <c r="R20" s="1" t="n">
        <f aca="false">VLOOKUP(E20,dropdowns!A:C,3,0)</f>
        <v>2</v>
      </c>
      <c r="S20" s="5" t="s">
        <v>33</v>
      </c>
      <c r="T20" s="1" t="str">
        <f aca="false">IF(NOT(D20="1X1"),"none",IF(E20="skyscraper",CONCATENATE(A20,"_c"),IF(E20="landmark",CONCATENATE(A20,"_k"),IF(E20="house",CONCATENATE(A20,"_h"),A20))))</f>
        <v>kimura_s</v>
      </c>
      <c r="U20" s="1" t="str">
        <f aca="false">IF(D20="1X1","none",IF(E20="skyscraper",CONCATENATE(A20,"_c_north"),IF(E20="landmark",CONCATENATE(A20,"_k_north"),IF(E20="house",CONCATENATE(A20,"_h_north"),CONCATENATE(A20,"_north")))))</f>
        <v>none</v>
      </c>
      <c r="V20" s="1" t="str">
        <f aca="false">IF(OR(D20="1X1",D20="2X1"),"none",IF(E20="skyscraper",CONCATENATE(A20,"_c_east"),IF(E20="landmark",CONCATENATE(A20,"_k_east"),CONCATENATE(A20,"_east"))))</f>
        <v>none</v>
      </c>
      <c r="W20" s="1" t="str">
        <f aca="false">IF(OR(D20="1X1",D20="1X2"),"none",IF(E20="skyscraper",CONCATENATE(A20,"_c_west"),IF(E20="landmark",CONCATENATE(A20,"_k_west"),CONCATENATE(A20,"_west"))))</f>
        <v>none</v>
      </c>
      <c r="X20" s="1" t="str">
        <f aca="false">IF(NOT(D20="2X2"),"none",IF(E20="skyscraper",CONCATENATE(A20,"_c_south"),IF(E20="landmark",CONCATENATE(A20,"_k_south"),CONCATENATE(A20,"_south"))))</f>
        <v>none</v>
      </c>
      <c r="Y20" s="1" t="s">
        <v>34</v>
      </c>
    </row>
    <row r="21" customFormat="false" ht="12.8" hidden="false" customHeight="false" outlineLevel="0" collapsed="false">
      <c r="A21" s="1" t="s">
        <v>77</v>
      </c>
      <c r="B21" s="1" t="s">
        <v>75</v>
      </c>
      <c r="C21" s="2" t="n">
        <v>65</v>
      </c>
      <c r="D21" s="1" t="s">
        <v>27</v>
      </c>
      <c r="E21" s="5" t="s">
        <v>28</v>
      </c>
      <c r="F21" s="1" t="s">
        <v>76</v>
      </c>
      <c r="G21" s="1" t="n">
        <v>100</v>
      </c>
      <c r="H21" s="1" t="n">
        <v>1</v>
      </c>
      <c r="I21" s="4" t="n">
        <v>1950</v>
      </c>
      <c r="J21" s="6" t="s">
        <v>30</v>
      </c>
      <c r="K21" s="1" t="n">
        <v>7</v>
      </c>
      <c r="L21" s="7" t="s">
        <v>31</v>
      </c>
      <c r="M21" s="8" t="str">
        <f aca="false">VLOOKUP(L21,dropdowns!E:F,2,0)</f>
        <v>bitmask(TOWNZONE_CENTRE, TOWNZONE_INNER_SUBURB, TOWNZONE_OUTER_SUBURB )</v>
      </c>
      <c r="N21" s="1" t="n">
        <v>27</v>
      </c>
      <c r="O21" s="1" t="n">
        <v>4</v>
      </c>
      <c r="P21" s="5" t="s">
        <v>32</v>
      </c>
      <c r="Q21" s="1" t="n">
        <f aca="false">VLOOKUP(E21,dropdowns!A:C,2,0)</f>
        <v>10</v>
      </c>
      <c r="R21" s="1" t="n">
        <f aca="false">VLOOKUP(E21,dropdowns!A:C,3,0)</f>
        <v>4</v>
      </c>
      <c r="S21" s="5" t="s">
        <v>33</v>
      </c>
      <c r="T21" s="1" t="str">
        <f aca="false">IF(NOT(D21="1X1"),"none",IF(E21="skyscraper",CONCATENATE(A21,"_c"),IF(E21="landmark",CONCATENATE(A21,"_k"),IF(E21="house",CONCATENATE(A21,"_h"),A21))))</f>
        <v>kimura_m</v>
      </c>
      <c r="U21" s="1" t="str">
        <f aca="false">IF(D21="1X1","none",IF(E21="skyscraper",CONCATENATE(A21,"_c_north"),IF(E21="landmark",CONCATENATE(A21,"_k_north"),IF(E21="house",CONCATENATE(A21,"_h_north"),CONCATENATE(A21,"_north")))))</f>
        <v>none</v>
      </c>
      <c r="V21" s="1" t="str">
        <f aca="false">IF(OR(D21="1X1",D21="2X1"),"none",IF(E21="skyscraper",CONCATENATE(A21,"_c_east"),IF(E21="landmark",CONCATENATE(A21,"_k_east"),CONCATENATE(A21,"_east"))))</f>
        <v>none</v>
      </c>
      <c r="W21" s="1" t="str">
        <f aca="false">IF(OR(D21="1X1",D21="1X2"),"none",IF(E21="skyscraper",CONCATENATE(A21,"_c_west"),IF(E21="landmark",CONCATENATE(A21,"_k_west"),CONCATENATE(A21,"_west"))))</f>
        <v>none</v>
      </c>
      <c r="X21" s="1" t="str">
        <f aca="false">IF(NOT(D21="2X2"),"none",IF(E21="skyscraper",CONCATENATE(A21,"_c_south"),IF(E21="landmark",CONCATENATE(A21,"_k_south"),CONCATENATE(A21,"_south"))))</f>
        <v>none</v>
      </c>
      <c r="Y21" s="1" t="s">
        <v>34</v>
      </c>
    </row>
    <row r="22" customFormat="false" ht="12.8" hidden="false" customHeight="false" outlineLevel="0" collapsed="false">
      <c r="A22" s="1" t="s">
        <v>78</v>
      </c>
      <c r="B22" s="1" t="s">
        <v>79</v>
      </c>
      <c r="C22" s="2" t="n">
        <v>74</v>
      </c>
      <c r="D22" s="1" t="s">
        <v>27</v>
      </c>
      <c r="E22" s="5" t="s">
        <v>28</v>
      </c>
      <c r="F22" s="1" t="s">
        <v>80</v>
      </c>
      <c r="G22" s="1" t="n">
        <v>100</v>
      </c>
      <c r="H22" s="1" t="n">
        <v>1</v>
      </c>
      <c r="I22" s="4" t="n">
        <v>1980</v>
      </c>
      <c r="J22" s="6" t="s">
        <v>30</v>
      </c>
      <c r="K22" s="1" t="n">
        <v>7</v>
      </c>
      <c r="L22" s="7" t="s">
        <v>31</v>
      </c>
      <c r="M22" s="8" t="str">
        <f aca="false">VLOOKUP(L22,dropdowns!E:F,2,0)</f>
        <v>bitmask(TOWNZONE_CENTRE, TOWNZONE_INNER_SUBURB, TOWNZONE_OUTER_SUBURB )</v>
      </c>
      <c r="N22" s="1" t="n">
        <v>27</v>
      </c>
      <c r="O22" s="1" t="n">
        <v>4</v>
      </c>
      <c r="P22" s="5" t="s">
        <v>32</v>
      </c>
      <c r="Q22" s="1" t="n">
        <f aca="false">VLOOKUP(E22,dropdowns!A:C,2,0)</f>
        <v>10</v>
      </c>
      <c r="R22" s="1" t="n">
        <f aca="false">VLOOKUP(E22,dropdowns!A:C,3,0)</f>
        <v>4</v>
      </c>
      <c r="S22" s="5" t="s">
        <v>33</v>
      </c>
      <c r="T22" s="1" t="str">
        <f aca="false">IF(NOT(D22="1X1"),"none",IF(E22="skyscraper",CONCATENATE(A22,"_c"),IF(E22="landmark",CONCATENATE(A22,"_k"),IF(E22="house",CONCATENATE(A22,"_h"),A22))))</f>
        <v>kono_m</v>
      </c>
      <c r="U22" s="1" t="str">
        <f aca="false">IF(D22="1X1","none",IF(E22="skyscraper",CONCATENATE(A22,"_c_north"),IF(E22="landmark",CONCATENATE(A22,"_k_north"),IF(E22="house",CONCATENATE(A22,"_h_north"),CONCATENATE(A22,"_north")))))</f>
        <v>none</v>
      </c>
      <c r="V22" s="1" t="str">
        <f aca="false">IF(OR(D22="1X1",D22="2X1"),"none",IF(E22="skyscraper",CONCATENATE(A22,"_c_east"),IF(E22="landmark",CONCATENATE(A22,"_k_east"),CONCATENATE(A22,"_east"))))</f>
        <v>none</v>
      </c>
      <c r="W22" s="1" t="str">
        <f aca="false">IF(OR(D22="1X1",D22="1X2"),"none",IF(E22="skyscraper",CONCATENATE(A22,"_c_west"),IF(E22="landmark",CONCATENATE(A22,"_k_west"),CONCATENATE(A22,"_west"))))</f>
        <v>none</v>
      </c>
      <c r="X22" s="1" t="str">
        <f aca="false">IF(NOT(D22="2X2"),"none",IF(E22="skyscraper",CONCATENATE(A22,"_c_south"),IF(E22="landmark",CONCATENATE(A22,"_k_south"),CONCATENATE(A22,"_south"))))</f>
        <v>none</v>
      </c>
      <c r="Y22" s="1" t="s">
        <v>34</v>
      </c>
    </row>
    <row r="23" customFormat="false" ht="12.8" hidden="false" customHeight="false" outlineLevel="0" collapsed="false">
      <c r="A23" s="1" t="s">
        <v>81</v>
      </c>
      <c r="B23" s="1" t="s">
        <v>79</v>
      </c>
      <c r="C23" s="2" t="n">
        <v>75</v>
      </c>
      <c r="D23" s="1" t="s">
        <v>27</v>
      </c>
      <c r="E23" s="5" t="s">
        <v>36</v>
      </c>
      <c r="F23" s="1" t="s">
        <v>80</v>
      </c>
      <c r="G23" s="1" t="n">
        <v>125</v>
      </c>
      <c r="H23" s="1" t="n">
        <v>1</v>
      </c>
      <c r="I23" s="4" t="n">
        <v>1980</v>
      </c>
      <c r="J23" s="6" t="s">
        <v>30</v>
      </c>
      <c r="K23" s="1" t="n">
        <v>10</v>
      </c>
      <c r="L23" s="7" t="s">
        <v>37</v>
      </c>
      <c r="M23" s="8" t="str">
        <f aca="false">VLOOKUP(L23,dropdowns!E:F,2,0)</f>
        <v>bitmask(TOWNZONE_CENTRE, TOWNZONE_INNER_SUBURB )</v>
      </c>
      <c r="N23" s="1" t="n">
        <v>27</v>
      </c>
      <c r="O23" s="1" t="n">
        <v>4</v>
      </c>
      <c r="P23" s="5" t="s">
        <v>32</v>
      </c>
      <c r="Q23" s="1" t="n">
        <v>14</v>
      </c>
      <c r="R23" s="1" t="n">
        <v>5</v>
      </c>
      <c r="S23" s="5" t="s">
        <v>33</v>
      </c>
      <c r="T23" s="1" t="str">
        <f aca="false">IF(NOT(D23="1X1"),"none",IF(E23="skyscraper",CONCATENATE(A23,"_c"),IF(E23="landmark",CONCATENATE(A23,"_k"),IF(E23="house",CONCATENATE(A23,"_h"),A23))))</f>
        <v>kono_l</v>
      </c>
      <c r="U23" s="1" t="str">
        <f aca="false">IF(D23="1X1","none",IF(E23="skyscraper",CONCATENATE(A23,"_c_north"),IF(E23="landmark",CONCATENATE(A23,"_k_north"),IF(E23="house",CONCATENATE(A23,"_h_north"),CONCATENATE(A23,"_north")))))</f>
        <v>none</v>
      </c>
      <c r="V23" s="1" t="str">
        <f aca="false">IF(OR(D23="1X1",D23="2X1"),"none",IF(E23="skyscraper",CONCATENATE(A23,"_c_east"),IF(E23="landmark",CONCATENATE(A23,"_k_east"),CONCATENATE(A23,"_east"))))</f>
        <v>none</v>
      </c>
      <c r="W23" s="1" t="str">
        <f aca="false">IF(OR(D23="1X1",D23="1X2"),"none",IF(E23="skyscraper",CONCATENATE(A23,"_c_west"),IF(E23="landmark",CONCATENATE(A23,"_k_west"),CONCATENATE(A23,"_west"))))</f>
        <v>none</v>
      </c>
      <c r="X23" s="1" t="str">
        <f aca="false">IF(NOT(D23="2X2"),"none",IF(E23="skyscraper",CONCATENATE(A23,"_c_south"),IF(E23="landmark",CONCATENATE(A23,"_k_south"),CONCATENATE(A23,"_south"))))</f>
        <v>none</v>
      </c>
      <c r="Y23" s="1" t="s">
        <v>34</v>
      </c>
    </row>
    <row r="24" customFormat="false" ht="12.8" hidden="false" customHeight="false" outlineLevel="0" collapsed="false">
      <c r="A24" s="1" t="s">
        <v>82</v>
      </c>
      <c r="B24" s="1" t="s">
        <v>83</v>
      </c>
      <c r="C24" s="2" t="n">
        <v>40</v>
      </c>
      <c r="D24" s="1" t="s">
        <v>27</v>
      </c>
      <c r="E24" s="5" t="s">
        <v>55</v>
      </c>
      <c r="F24" s="1" t="s">
        <v>84</v>
      </c>
      <c r="G24" s="1" t="n">
        <v>75</v>
      </c>
      <c r="H24" s="1" t="n">
        <v>1</v>
      </c>
      <c r="I24" s="4" t="n">
        <v>1950</v>
      </c>
      <c r="J24" s="6" t="s">
        <v>30</v>
      </c>
      <c r="K24" s="1" t="n">
        <v>5</v>
      </c>
      <c r="L24" s="7" t="s">
        <v>57</v>
      </c>
      <c r="M24" s="8" t="str">
        <f aca="false">VLOOKUP(L24,dropdowns!E:F,2,0)</f>
        <v>ALL_TOWNZONES &amp; ~bitmask(TOWNZONE_EDGE)</v>
      </c>
      <c r="N24" s="1" t="n">
        <v>27</v>
      </c>
      <c r="O24" s="1" t="n">
        <v>4</v>
      </c>
      <c r="P24" s="5" t="s">
        <v>32</v>
      </c>
      <c r="Q24" s="1" t="n">
        <f aca="false">VLOOKUP(E24,dropdowns!A:C,2,0)</f>
        <v>6</v>
      </c>
      <c r="R24" s="1" t="n">
        <f aca="false">VLOOKUP(E24,dropdowns!A:C,3,0)</f>
        <v>2</v>
      </c>
      <c r="S24" s="5" t="s">
        <v>33</v>
      </c>
      <c r="T24" s="1" t="str">
        <f aca="false">IF(NOT(D24="1X1"),"none",IF(E24="skyscraper",CONCATENATE(A24,"_c"),IF(E24="landmark",CONCATENATE(A24,"_k"),IF(E24="house",CONCATENATE(A24,"_h"),A24))))</f>
        <v>mori_s</v>
      </c>
      <c r="U24" s="1" t="str">
        <f aca="false">IF(D24="1X1","none",IF(E24="skyscraper",CONCATENATE(A24,"_c_north"),IF(E24="landmark",CONCATENATE(A24,"_k_north"),IF(E24="house",CONCATENATE(A24,"_h_north"),CONCATENATE(A24,"_north")))))</f>
        <v>none</v>
      </c>
      <c r="V24" s="1" t="str">
        <f aca="false">IF(OR(D24="1X1",D24="2X1"),"none",IF(E24="skyscraper",CONCATENATE(A24,"_c_east"),IF(E24="landmark",CONCATENATE(A24,"_k_east"),CONCATENATE(A24,"_east"))))</f>
        <v>none</v>
      </c>
      <c r="W24" s="1" t="str">
        <f aca="false">IF(OR(D24="1X1",D24="1X2"),"none",IF(E24="skyscraper",CONCATENATE(A24,"_c_west"),IF(E24="landmark",CONCATENATE(A24,"_k_west"),CONCATENATE(A24,"_west"))))</f>
        <v>none</v>
      </c>
      <c r="X24" s="1" t="str">
        <f aca="false">IF(NOT(D24="2X2"),"none",IF(E24="skyscraper",CONCATENATE(A24,"_c_south"),IF(E24="landmark",CONCATENATE(A24,"_k_south"),CONCATENATE(A24,"_south"))))</f>
        <v>none</v>
      </c>
      <c r="Y24" s="1" t="s">
        <v>34</v>
      </c>
    </row>
    <row r="25" customFormat="false" ht="12.8" hidden="false" customHeight="false" outlineLevel="0" collapsed="false">
      <c r="A25" s="1" t="s">
        <v>85</v>
      </c>
      <c r="B25" s="1" t="s">
        <v>83</v>
      </c>
      <c r="C25" s="2" t="n">
        <v>41</v>
      </c>
      <c r="D25" s="1" t="s">
        <v>27</v>
      </c>
      <c r="E25" s="5" t="s">
        <v>28</v>
      </c>
      <c r="F25" s="1" t="s">
        <v>84</v>
      </c>
      <c r="G25" s="1" t="n">
        <v>100</v>
      </c>
      <c r="H25" s="1" t="n">
        <v>1</v>
      </c>
      <c r="I25" s="4" t="n">
        <v>1950</v>
      </c>
      <c r="J25" s="6" t="s">
        <v>30</v>
      </c>
      <c r="K25" s="1" t="n">
        <v>7</v>
      </c>
      <c r="L25" s="7" t="s">
        <v>31</v>
      </c>
      <c r="M25" s="8" t="str">
        <f aca="false">VLOOKUP(L25,dropdowns!E:F,2,0)</f>
        <v>bitmask(TOWNZONE_CENTRE, TOWNZONE_INNER_SUBURB, TOWNZONE_OUTER_SUBURB )</v>
      </c>
      <c r="N25" s="1" t="n">
        <v>27</v>
      </c>
      <c r="O25" s="1" t="n">
        <v>4</v>
      </c>
      <c r="P25" s="5" t="s">
        <v>32</v>
      </c>
      <c r="Q25" s="1" t="n">
        <f aca="false">VLOOKUP(E25,dropdowns!A:C,2,0)</f>
        <v>10</v>
      </c>
      <c r="R25" s="1" t="n">
        <f aca="false">VLOOKUP(E25,dropdowns!A:C,3,0)</f>
        <v>4</v>
      </c>
      <c r="S25" s="5" t="s">
        <v>33</v>
      </c>
      <c r="T25" s="1" t="str">
        <f aca="false">IF(NOT(D25="1X1"),"none",IF(E25="skyscraper",CONCATENATE(A25,"_c"),IF(E25="landmark",CONCATENATE(A25,"_k"),IF(E25="house",CONCATENATE(A25,"_h"),A25))))</f>
        <v>mori_m</v>
      </c>
      <c r="U25" s="1" t="str">
        <f aca="false">IF(D25="1X1","none",IF(E25="skyscraper",CONCATENATE(A25,"_c_north"),IF(E25="landmark",CONCATENATE(A25,"_k_north"),IF(E25="house",CONCATENATE(A25,"_h_north"),CONCATENATE(A25,"_north")))))</f>
        <v>none</v>
      </c>
      <c r="V25" s="1" t="str">
        <f aca="false">IF(OR(D25="1X1",D25="2X1"),"none",IF(E25="skyscraper",CONCATENATE(A25,"_c_east"),IF(E25="landmark",CONCATENATE(A25,"_k_east"),CONCATENATE(A25,"_east"))))</f>
        <v>none</v>
      </c>
      <c r="W25" s="1" t="str">
        <f aca="false">IF(OR(D25="1X1",D25="1X2"),"none",IF(E25="skyscraper",CONCATENATE(A25,"_c_west"),IF(E25="landmark",CONCATENATE(A25,"_k_west"),CONCATENATE(A25,"_west"))))</f>
        <v>none</v>
      </c>
      <c r="X25" s="1" t="str">
        <f aca="false">IF(NOT(D25="2X2"),"none",IF(E25="skyscraper",CONCATENATE(A25,"_c_south"),IF(E25="landmark",CONCATENATE(A25,"_k_south"),CONCATENATE(A25,"_south"))))</f>
        <v>none</v>
      </c>
      <c r="Y25" s="1" t="s">
        <v>34</v>
      </c>
    </row>
    <row r="26" customFormat="false" ht="12.8" hidden="false" customHeight="false" outlineLevel="0" collapsed="false">
      <c r="A26" s="1" t="s">
        <v>86</v>
      </c>
      <c r="B26" s="1" t="s">
        <v>87</v>
      </c>
      <c r="C26" s="2" t="n">
        <v>42</v>
      </c>
      <c r="D26" s="1" t="s">
        <v>27</v>
      </c>
      <c r="E26" s="5" t="s">
        <v>55</v>
      </c>
      <c r="F26" s="1" t="s">
        <v>88</v>
      </c>
      <c r="G26" s="1" t="n">
        <v>75</v>
      </c>
      <c r="H26" s="1" t="n">
        <v>1</v>
      </c>
      <c r="I26" s="4" t="n">
        <v>1945</v>
      </c>
      <c r="J26" s="6" t="s">
        <v>30</v>
      </c>
      <c r="K26" s="1" t="n">
        <v>5</v>
      </c>
      <c r="L26" s="7" t="s">
        <v>57</v>
      </c>
      <c r="M26" s="8" t="str">
        <f aca="false">VLOOKUP(L26,dropdowns!E:F,2,0)</f>
        <v>ALL_TOWNZONES &amp; ~bitmask(TOWNZONE_EDGE)</v>
      </c>
      <c r="N26" s="1" t="n">
        <v>27</v>
      </c>
      <c r="O26" s="1" t="n">
        <v>4</v>
      </c>
      <c r="P26" s="5" t="s">
        <v>32</v>
      </c>
      <c r="Q26" s="1" t="n">
        <f aca="false">VLOOKUP(E26,dropdowns!A:C,2,0)</f>
        <v>6</v>
      </c>
      <c r="R26" s="1" t="n">
        <f aca="false">VLOOKUP(E26,dropdowns!A:C,3,0)</f>
        <v>2</v>
      </c>
      <c r="S26" s="5" t="s">
        <v>33</v>
      </c>
      <c r="T26" s="1" t="str">
        <f aca="false">IF(NOT(D26="1X1"),"none",IF(E26="skyscraper",CONCATENATE(A26,"_c"),IF(E26="landmark",CONCATENATE(A26,"_k"),IF(E26="house",CONCATENATE(A26,"_h"),A26))))</f>
        <v>murakami_s</v>
      </c>
      <c r="U26" s="1" t="str">
        <f aca="false">IF(D26="1X1","none",IF(E26="skyscraper",CONCATENATE(A26,"_c_north"),IF(E26="landmark",CONCATENATE(A26,"_k_north"),IF(E26="house",CONCATENATE(A26,"_h_north"),CONCATENATE(A26,"_north")))))</f>
        <v>none</v>
      </c>
      <c r="V26" s="1" t="str">
        <f aca="false">IF(OR(D26="1X1",D26="2X1"),"none",IF(E26="skyscraper",CONCATENATE(A26,"_c_east"),IF(E26="landmark",CONCATENATE(A26,"_k_east"),CONCATENATE(A26,"_east"))))</f>
        <v>none</v>
      </c>
      <c r="W26" s="1" t="str">
        <f aca="false">IF(OR(D26="1X1",D26="1X2"),"none",IF(E26="skyscraper",CONCATENATE(A26,"_c_west"),IF(E26="landmark",CONCATENATE(A26,"_k_west"),CONCATENATE(A26,"_west"))))</f>
        <v>none</v>
      </c>
      <c r="X26" s="1" t="str">
        <f aca="false">IF(NOT(D26="2X2"),"none",IF(E26="skyscraper",CONCATENATE(A26,"_c_south"),IF(E26="landmark",CONCATENATE(A26,"_k_south"),CONCATENATE(A26,"_south"))))</f>
        <v>none</v>
      </c>
      <c r="Y26" s="1" t="s">
        <v>34</v>
      </c>
    </row>
    <row r="27" customFormat="false" ht="12.8" hidden="false" customHeight="false" outlineLevel="0" collapsed="false">
      <c r="A27" s="1" t="s">
        <v>89</v>
      </c>
      <c r="B27" s="1" t="s">
        <v>87</v>
      </c>
      <c r="C27" s="2" t="n">
        <v>43</v>
      </c>
      <c r="D27" s="1" t="s">
        <v>27</v>
      </c>
      <c r="E27" s="5" t="s">
        <v>28</v>
      </c>
      <c r="F27" s="1" t="s">
        <v>88</v>
      </c>
      <c r="G27" s="1" t="n">
        <v>100</v>
      </c>
      <c r="H27" s="1" t="n">
        <v>1</v>
      </c>
      <c r="I27" s="4" t="n">
        <v>1945</v>
      </c>
      <c r="J27" s="6" t="s">
        <v>30</v>
      </c>
      <c r="K27" s="1" t="n">
        <v>7</v>
      </c>
      <c r="L27" s="7" t="s">
        <v>31</v>
      </c>
      <c r="M27" s="8" t="str">
        <f aca="false">VLOOKUP(L27,dropdowns!E:F,2,0)</f>
        <v>bitmask(TOWNZONE_CENTRE, TOWNZONE_INNER_SUBURB, TOWNZONE_OUTER_SUBURB )</v>
      </c>
      <c r="N27" s="1" t="n">
        <v>27</v>
      </c>
      <c r="O27" s="1" t="n">
        <v>4</v>
      </c>
      <c r="P27" s="5" t="s">
        <v>32</v>
      </c>
      <c r="Q27" s="1" t="n">
        <f aca="false">VLOOKUP(E27,dropdowns!A:C,2,0)</f>
        <v>10</v>
      </c>
      <c r="R27" s="1" t="n">
        <f aca="false">VLOOKUP(E27,dropdowns!A:C,3,0)</f>
        <v>4</v>
      </c>
      <c r="S27" s="5" t="s">
        <v>33</v>
      </c>
      <c r="T27" s="1" t="str">
        <f aca="false">IF(NOT(D27="1X1"),"none",IF(E27="skyscraper",CONCATENATE(A27,"_c"),IF(E27="landmark",CONCATENATE(A27,"_k"),IF(E27="house",CONCATENATE(A27,"_h"),A27))))</f>
        <v>murakami_m</v>
      </c>
      <c r="U27" s="1" t="str">
        <f aca="false">IF(D27="1X1","none",IF(E27="skyscraper",CONCATENATE(A27,"_c_north"),IF(E27="landmark",CONCATENATE(A27,"_k_north"),IF(E27="house",CONCATENATE(A27,"_h_north"),CONCATENATE(A27,"_north")))))</f>
        <v>none</v>
      </c>
      <c r="V27" s="1" t="str">
        <f aca="false">IF(OR(D27="1X1",D27="2X1"),"none",IF(E27="skyscraper",CONCATENATE(A27,"_c_east"),IF(E27="landmark",CONCATENATE(A27,"_k_east"),CONCATENATE(A27,"_east"))))</f>
        <v>none</v>
      </c>
      <c r="W27" s="1" t="str">
        <f aca="false">IF(OR(D27="1X1",D27="1X2"),"none",IF(E27="skyscraper",CONCATENATE(A27,"_c_west"),IF(E27="landmark",CONCATENATE(A27,"_k_west"),CONCATENATE(A27,"_west"))))</f>
        <v>none</v>
      </c>
      <c r="X27" s="1" t="str">
        <f aca="false">IF(NOT(D27="2X2"),"none",IF(E27="skyscraper",CONCATENATE(A27,"_c_south"),IF(E27="landmark",CONCATENATE(A27,"_k_south"),CONCATENATE(A27,"_south"))))</f>
        <v>none</v>
      </c>
      <c r="Y27" s="1" t="s">
        <v>34</v>
      </c>
    </row>
    <row r="28" customFormat="false" ht="12.8" hidden="false" customHeight="false" outlineLevel="0" collapsed="false">
      <c r="A28" s="1" t="s">
        <v>90</v>
      </c>
      <c r="B28" s="1" t="s">
        <v>91</v>
      </c>
      <c r="C28" s="2" t="n">
        <v>85</v>
      </c>
      <c r="D28" s="1" t="s">
        <v>27</v>
      </c>
      <c r="E28" s="5" t="s">
        <v>28</v>
      </c>
      <c r="F28" s="1" t="s">
        <v>92</v>
      </c>
      <c r="G28" s="1" t="n">
        <v>100</v>
      </c>
      <c r="H28" s="1" t="n">
        <v>1</v>
      </c>
      <c r="I28" s="4" t="n">
        <v>1960</v>
      </c>
      <c r="J28" s="6" t="s">
        <v>30</v>
      </c>
      <c r="K28" s="1" t="n">
        <v>7</v>
      </c>
      <c r="L28" s="7" t="s">
        <v>31</v>
      </c>
      <c r="M28" s="8" t="str">
        <f aca="false">VLOOKUP(L28,dropdowns!E:F,2,0)</f>
        <v>bitmask(TOWNZONE_CENTRE, TOWNZONE_INNER_SUBURB, TOWNZONE_OUTER_SUBURB )</v>
      </c>
      <c r="N28" s="1" t="n">
        <v>27</v>
      </c>
      <c r="O28" s="1" t="n">
        <v>4</v>
      </c>
      <c r="P28" s="5" t="s">
        <v>32</v>
      </c>
      <c r="Q28" s="1" t="n">
        <f aca="false">VLOOKUP(E28,dropdowns!A:C,2,0)</f>
        <v>10</v>
      </c>
      <c r="R28" s="1" t="n">
        <f aca="false">VLOOKUP(E28,dropdowns!A:C,3,0)</f>
        <v>4</v>
      </c>
      <c r="S28" s="5" t="s">
        <v>33</v>
      </c>
      <c r="T28" s="1" t="str">
        <f aca="false">IF(NOT(D28="1X1"),"none",IF(E28="skyscraper",CONCATENATE(A28,"_c"),IF(E28="landmark",CONCATENATE(A28,"_k"),IF(E28="house",CONCATENATE(A28,"_h"),A28))))</f>
        <v>nagoya_m</v>
      </c>
      <c r="U28" s="1" t="str">
        <f aca="false">IF(D28="1X1","none",IF(E28="skyscraper",CONCATENATE(A28,"_c_north"),IF(E28="landmark",CONCATENATE(A28,"_k_north"),IF(E28="house",CONCATENATE(A28,"_h_north"),CONCATENATE(A28,"_north")))))</f>
        <v>none</v>
      </c>
      <c r="V28" s="1" t="str">
        <f aca="false">IF(OR(D28="1X1",D28="2X1"),"none",IF(E28="skyscraper",CONCATENATE(A28,"_c_east"),IF(E28="landmark",CONCATENATE(A28,"_k_east"),CONCATENATE(A28,"_east"))))</f>
        <v>none</v>
      </c>
      <c r="W28" s="1" t="str">
        <f aca="false">IF(OR(D28="1X1",D28="1X2"),"none",IF(E28="skyscraper",CONCATENATE(A28,"_c_west"),IF(E28="landmark",CONCATENATE(A28,"_k_west"),CONCATENATE(A28,"_west"))))</f>
        <v>none</v>
      </c>
      <c r="X28" s="1" t="str">
        <f aca="false">IF(NOT(D28="2X2"),"none",IF(E28="skyscraper",CONCATENATE(A28,"_c_south"),IF(E28="landmark",CONCATENATE(A28,"_k_south"),CONCATENATE(A28,"_south"))))</f>
        <v>none</v>
      </c>
      <c r="Y28" s="1" t="s">
        <v>34</v>
      </c>
    </row>
    <row r="29" customFormat="false" ht="12.8" hidden="false" customHeight="false" outlineLevel="0" collapsed="false">
      <c r="A29" s="1" t="s">
        <v>93</v>
      </c>
      <c r="B29" s="1" t="s">
        <v>94</v>
      </c>
      <c r="C29" s="2" t="n">
        <v>91</v>
      </c>
      <c r="D29" s="1" t="s">
        <v>27</v>
      </c>
      <c r="E29" s="5" t="s">
        <v>55</v>
      </c>
      <c r="F29" s="1" t="s">
        <v>95</v>
      </c>
      <c r="G29" s="1" t="n">
        <v>75</v>
      </c>
      <c r="H29" s="1" t="n">
        <v>1</v>
      </c>
      <c r="I29" s="4" t="n">
        <v>1945</v>
      </c>
      <c r="J29" s="6" t="s">
        <v>30</v>
      </c>
      <c r="K29" s="1" t="n">
        <v>5</v>
      </c>
      <c r="L29" s="7" t="s">
        <v>57</v>
      </c>
      <c r="M29" s="8" t="str">
        <f aca="false">VLOOKUP(L29,dropdowns!E:F,2,0)</f>
        <v>ALL_TOWNZONES &amp; ~bitmask(TOWNZONE_EDGE)</v>
      </c>
      <c r="N29" s="1" t="n">
        <v>27</v>
      </c>
      <c r="O29" s="1" t="n">
        <v>4</v>
      </c>
      <c r="P29" s="5" t="s">
        <v>32</v>
      </c>
      <c r="Q29" s="1" t="n">
        <f aca="false">VLOOKUP(E29,dropdowns!A:C,2,0)</f>
        <v>6</v>
      </c>
      <c r="R29" s="1" t="n">
        <f aca="false">VLOOKUP(E29,dropdowns!A:C,3,0)</f>
        <v>2</v>
      </c>
      <c r="S29" s="5" t="s">
        <v>33</v>
      </c>
      <c r="T29" s="1" t="str">
        <f aca="false">IF(NOT(D29="1X1"),"none",IF(E29="skyscraper",CONCATENATE(A29,"_c"),IF(E29="landmark",CONCATENATE(A29,"_k"),IF(E29="house",CONCATENATE(A29,"_h"),A29))))</f>
        <v>nakamura_s</v>
      </c>
      <c r="U29" s="1" t="str">
        <f aca="false">IF(D29="1X1","none",IF(E29="skyscraper",CONCATENATE(A29,"_c_north"),IF(E29="landmark",CONCATENATE(A29,"_k_north"),IF(E29="house",CONCATENATE(A29,"_h_north"),CONCATENATE(A29,"_north")))))</f>
        <v>none</v>
      </c>
      <c r="V29" s="1" t="str">
        <f aca="false">IF(OR(D29="1X1",D29="2X1"),"none",IF(E29="skyscraper",CONCATENATE(A29,"_c_east"),IF(E29="landmark",CONCATENATE(A29,"_k_east"),CONCATENATE(A29,"_east"))))</f>
        <v>none</v>
      </c>
      <c r="W29" s="1" t="str">
        <f aca="false">IF(OR(D29="1X1",D29="1X2"),"none",IF(E29="skyscraper",CONCATENATE(A29,"_c_west"),IF(E29="landmark",CONCATENATE(A29,"_k_west"),CONCATENATE(A29,"_west"))))</f>
        <v>none</v>
      </c>
      <c r="X29" s="1" t="str">
        <f aca="false">IF(NOT(D29="2X2"),"none",IF(E29="skyscraper",CONCATENATE(A29,"_c_south"),IF(E29="landmark",CONCATENATE(A29,"_k_south"),CONCATENATE(A29,"_south"))))</f>
        <v>none</v>
      </c>
      <c r="Y29" s="1" t="s">
        <v>34</v>
      </c>
    </row>
    <row r="30" customFormat="false" ht="12.8" hidden="false" customHeight="false" outlineLevel="0" collapsed="false">
      <c r="A30" s="1" t="s">
        <v>96</v>
      </c>
      <c r="B30" s="1" t="s">
        <v>94</v>
      </c>
      <c r="C30" s="2" t="n">
        <v>94</v>
      </c>
      <c r="D30" s="1" t="s">
        <v>27</v>
      </c>
      <c r="E30" s="5" t="s">
        <v>28</v>
      </c>
      <c r="F30" s="1" t="s">
        <v>95</v>
      </c>
      <c r="G30" s="1" t="n">
        <v>100</v>
      </c>
      <c r="H30" s="1" t="n">
        <v>1</v>
      </c>
      <c r="I30" s="4" t="n">
        <v>1945</v>
      </c>
      <c r="J30" s="6" t="s">
        <v>30</v>
      </c>
      <c r="K30" s="1" t="n">
        <v>7</v>
      </c>
      <c r="L30" s="7" t="s">
        <v>31</v>
      </c>
      <c r="M30" s="8" t="str">
        <f aca="false">VLOOKUP(L30,dropdowns!E:F,2,0)</f>
        <v>bitmask(TOWNZONE_CENTRE, TOWNZONE_INNER_SUBURB, TOWNZONE_OUTER_SUBURB )</v>
      </c>
      <c r="N30" s="1" t="n">
        <v>27</v>
      </c>
      <c r="O30" s="1" t="n">
        <v>4</v>
      </c>
      <c r="P30" s="5" t="s">
        <v>32</v>
      </c>
      <c r="Q30" s="1" t="n">
        <f aca="false">VLOOKUP(E30,dropdowns!A:C,2,0)</f>
        <v>10</v>
      </c>
      <c r="R30" s="1" t="n">
        <f aca="false">VLOOKUP(E30,dropdowns!A:C,3,0)</f>
        <v>4</v>
      </c>
      <c r="S30" s="5" t="s">
        <v>33</v>
      </c>
      <c r="T30" s="1" t="str">
        <f aca="false">IF(NOT(D30="1X1"),"none",IF(E30="skyscraper",CONCATENATE(A30,"_c"),IF(E30="landmark",CONCATENATE(A30,"_k"),IF(E30="house",CONCATENATE(A30,"_h"),A30))))</f>
        <v>nakamura_m</v>
      </c>
      <c r="U30" s="1" t="str">
        <f aca="false">IF(D30="1X1","none",IF(E30="skyscraper",CONCATENATE(A30,"_c_north"),IF(E30="landmark",CONCATENATE(A30,"_k_north"),IF(E30="house",CONCATENATE(A30,"_h_north"),CONCATENATE(A30,"_north")))))</f>
        <v>none</v>
      </c>
      <c r="V30" s="1" t="str">
        <f aca="false">IF(OR(D30="1X1",D30="2X1"),"none",IF(E30="skyscraper",CONCATENATE(A30,"_c_east"),IF(E30="landmark",CONCATENATE(A30,"_k_east"),CONCATENATE(A30,"_east"))))</f>
        <v>none</v>
      </c>
      <c r="W30" s="1" t="str">
        <f aca="false">IF(OR(D30="1X1",D30="1X2"),"none",IF(E30="skyscraper",CONCATENATE(A30,"_c_west"),IF(E30="landmark",CONCATENATE(A30,"_k_west"),CONCATENATE(A30,"_west"))))</f>
        <v>none</v>
      </c>
      <c r="X30" s="1" t="str">
        <f aca="false">IF(NOT(D30="2X2"),"none",IF(E30="skyscraper",CONCATENATE(A30,"_c_south"),IF(E30="landmark",CONCATENATE(A30,"_k_south"),CONCATENATE(A30,"_south"))))</f>
        <v>none</v>
      </c>
      <c r="Y30" s="1" t="s">
        <v>34</v>
      </c>
    </row>
    <row r="31" customFormat="false" ht="12.8" hidden="false" customHeight="false" outlineLevel="0" collapsed="false">
      <c r="A31" s="1" t="s">
        <v>97</v>
      </c>
      <c r="B31" s="1" t="s">
        <v>98</v>
      </c>
      <c r="C31" s="2" t="n">
        <v>37</v>
      </c>
      <c r="D31" s="1" t="s">
        <v>27</v>
      </c>
      <c r="E31" s="5" t="s">
        <v>28</v>
      </c>
      <c r="F31" s="1" t="s">
        <v>99</v>
      </c>
      <c r="G31" s="1" t="n">
        <v>100</v>
      </c>
      <c r="H31" s="1" t="n">
        <v>1</v>
      </c>
      <c r="I31" s="4" t="n">
        <v>1950</v>
      </c>
      <c r="J31" s="6" t="s">
        <v>30</v>
      </c>
      <c r="K31" s="1" t="n">
        <v>7</v>
      </c>
      <c r="L31" s="7" t="s">
        <v>31</v>
      </c>
      <c r="M31" s="8" t="str">
        <f aca="false">VLOOKUP(L31,dropdowns!E:F,2,0)</f>
        <v>bitmask(TOWNZONE_CENTRE, TOWNZONE_INNER_SUBURB, TOWNZONE_OUTER_SUBURB )</v>
      </c>
      <c r="N31" s="1" t="n">
        <v>27</v>
      </c>
      <c r="O31" s="1" t="n">
        <v>4</v>
      </c>
      <c r="P31" s="5" t="s">
        <v>32</v>
      </c>
      <c r="Q31" s="1" t="n">
        <f aca="false">VLOOKUP(E31,dropdowns!A:C,2,0)</f>
        <v>10</v>
      </c>
      <c r="R31" s="1" t="n">
        <f aca="false">VLOOKUP(E31,dropdowns!A:C,3,0)</f>
        <v>4</v>
      </c>
      <c r="S31" s="5" t="s">
        <v>33</v>
      </c>
      <c r="T31" s="1" t="str">
        <f aca="false">IF(NOT(D31="1X1"),"none",IF(E31="skyscraper",CONCATENATE(A31,"_c"),IF(E31="landmark",CONCATENATE(A31,"_k"),IF(E31="house",CONCATENATE(A31,"_h"),A31))))</f>
        <v>nakayama_m</v>
      </c>
      <c r="U31" s="1" t="str">
        <f aca="false">IF(D31="1X1","none",IF(E31="skyscraper",CONCATENATE(A31,"_c_north"),IF(E31="landmark",CONCATENATE(A31,"_k_north"),IF(E31="house",CONCATENATE(A31,"_h_north"),CONCATENATE(A31,"_north")))))</f>
        <v>none</v>
      </c>
      <c r="V31" s="1" t="str">
        <f aca="false">IF(OR(D31="1X1",D31="2X1"),"none",IF(E31="skyscraper",CONCATENATE(A31,"_c_east"),IF(E31="landmark",CONCATENATE(A31,"_k_east"),CONCATENATE(A31,"_east"))))</f>
        <v>none</v>
      </c>
      <c r="W31" s="1" t="str">
        <f aca="false">IF(OR(D31="1X1",D31="1X2"),"none",IF(E31="skyscraper",CONCATENATE(A31,"_c_west"),IF(E31="landmark",CONCATENATE(A31,"_k_west"),CONCATENATE(A31,"_west"))))</f>
        <v>none</v>
      </c>
      <c r="X31" s="1" t="str">
        <f aca="false">IF(NOT(D31="2X2"),"none",IF(E31="skyscraper",CONCATENATE(A31,"_c_south"),IF(E31="landmark",CONCATENATE(A31,"_k_south"),CONCATENATE(A31,"_south"))))</f>
        <v>none</v>
      </c>
      <c r="Y31" s="1" t="s">
        <v>34</v>
      </c>
    </row>
    <row r="32" customFormat="false" ht="12.8" hidden="false" customHeight="false" outlineLevel="0" collapsed="false">
      <c r="A32" s="1" t="s">
        <v>100</v>
      </c>
      <c r="B32" s="1" t="s">
        <v>101</v>
      </c>
      <c r="C32" s="2" t="n">
        <v>120</v>
      </c>
      <c r="D32" s="1" t="s">
        <v>27</v>
      </c>
      <c r="E32" s="5" t="s">
        <v>28</v>
      </c>
      <c r="F32" s="1" t="s">
        <v>102</v>
      </c>
      <c r="G32" s="1" t="n">
        <v>100</v>
      </c>
      <c r="H32" s="1" t="n">
        <v>1</v>
      </c>
      <c r="I32" s="4" t="n">
        <v>1955</v>
      </c>
      <c r="J32" s="6" t="s">
        <v>30</v>
      </c>
      <c r="K32" s="1" t="n">
        <v>7</v>
      </c>
      <c r="L32" s="7" t="s">
        <v>31</v>
      </c>
      <c r="M32" s="8" t="str">
        <f aca="false">VLOOKUP(L32,dropdowns!E:F,2,0)</f>
        <v>bitmask(TOWNZONE_CENTRE, TOWNZONE_INNER_SUBURB, TOWNZONE_OUTER_SUBURB )</v>
      </c>
      <c r="N32" s="1" t="n">
        <v>27</v>
      </c>
      <c r="O32" s="1" t="n">
        <v>4</v>
      </c>
      <c r="P32" s="5" t="s">
        <v>32</v>
      </c>
      <c r="Q32" s="1" t="n">
        <f aca="false">VLOOKUP(E32,dropdowns!A:C,2,0)</f>
        <v>10</v>
      </c>
      <c r="R32" s="1" t="n">
        <f aca="false">VLOOKUP(E32,dropdowns!A:C,3,0)</f>
        <v>4</v>
      </c>
      <c r="S32" s="5" t="s">
        <v>33</v>
      </c>
      <c r="T32" s="1" t="str">
        <f aca="false">IF(NOT(D32="1X1"),"none",IF(E32="skyscraper",CONCATENATE(A32,"_c"),IF(E32="landmark",CONCATENATE(A32,"_k"),IF(E32="house",CONCATENATE(A32,"_h"),A32))))</f>
        <v>okada_office_tower_m</v>
      </c>
      <c r="U32" s="1" t="str">
        <f aca="false">IF(D32="1X1","none",IF(E32="skyscraper",CONCATENATE(A32,"_c_north"),IF(E32="landmark",CONCATENATE(A32,"_k_north"),IF(E32="house",CONCATENATE(A32,"_h_north"),CONCATENATE(A32,"_north")))))</f>
        <v>none</v>
      </c>
      <c r="V32" s="1" t="str">
        <f aca="false">IF(OR(D32="1X1",D32="2X1"),"none",IF(E32="skyscraper",CONCATENATE(A32,"_c_east"),IF(E32="landmark",CONCATENATE(A32,"_k_east"),CONCATENATE(A32,"_east"))))</f>
        <v>none</v>
      </c>
      <c r="W32" s="1" t="str">
        <f aca="false">IF(OR(D32="1X1",D32="1X2"),"none",IF(E32="skyscraper",CONCATENATE(A32,"_c_west"),IF(E32="landmark",CONCATENATE(A32,"_k_west"),CONCATENATE(A32,"_west"))))</f>
        <v>none</v>
      </c>
      <c r="X32" s="1" t="str">
        <f aca="false">IF(NOT(D32="2X2"),"none",IF(E32="skyscraper",CONCATENATE(A32,"_c_south"),IF(E32="landmark",CONCATENATE(A32,"_k_south"),CONCATENATE(A32,"_south"))))</f>
        <v>none</v>
      </c>
      <c r="Y32" s="1" t="s">
        <v>34</v>
      </c>
    </row>
    <row r="33" customFormat="false" ht="12.8" hidden="false" customHeight="false" outlineLevel="0" collapsed="false">
      <c r="A33" s="1" t="s">
        <v>103</v>
      </c>
      <c r="B33" s="1" t="s">
        <v>101</v>
      </c>
      <c r="C33" s="2" t="n">
        <v>121</v>
      </c>
      <c r="D33" s="1" t="s">
        <v>27</v>
      </c>
      <c r="E33" s="5" t="s">
        <v>36</v>
      </c>
      <c r="F33" s="1" t="s">
        <v>102</v>
      </c>
      <c r="G33" s="1" t="n">
        <v>125</v>
      </c>
      <c r="H33" s="1" t="n">
        <v>1</v>
      </c>
      <c r="I33" s="4" t="n">
        <v>1955</v>
      </c>
      <c r="J33" s="6" t="s">
        <v>30</v>
      </c>
      <c r="K33" s="1" t="n">
        <v>10</v>
      </c>
      <c r="L33" s="7" t="s">
        <v>37</v>
      </c>
      <c r="M33" s="8" t="str">
        <f aca="false">VLOOKUP(L33,dropdowns!E:F,2,0)</f>
        <v>bitmask(TOWNZONE_CENTRE, TOWNZONE_INNER_SUBURB )</v>
      </c>
      <c r="N33" s="1" t="n">
        <v>27</v>
      </c>
      <c r="O33" s="1" t="n">
        <v>4</v>
      </c>
      <c r="P33" s="5" t="s">
        <v>32</v>
      </c>
      <c r="Q33" s="1" t="n">
        <v>14</v>
      </c>
      <c r="R33" s="1" t="n">
        <v>5</v>
      </c>
      <c r="S33" s="5" t="s">
        <v>33</v>
      </c>
      <c r="T33" s="1" t="str">
        <f aca="false">IF(NOT(D33="1X1"),"none",IF(E33="skyscraper",CONCATENATE(A33,"_c"),IF(E33="landmark",CONCATENATE(A33,"_k"),IF(E33="house",CONCATENATE(A33,"_h"),A33))))</f>
        <v>okada_office_tower_l</v>
      </c>
      <c r="U33" s="1" t="str">
        <f aca="false">IF(D33="1X1","none",IF(E33="skyscraper",CONCATENATE(A33,"_c_north"),IF(E33="landmark",CONCATENATE(A33,"_k_north"),IF(E33="house",CONCATENATE(A33,"_h_north"),CONCATENATE(A33,"_north")))))</f>
        <v>none</v>
      </c>
      <c r="V33" s="1" t="str">
        <f aca="false">IF(OR(D33="1X1",D33="2X1"),"none",IF(E33="skyscraper",CONCATENATE(A33,"_c_east"),IF(E33="landmark",CONCATENATE(A33,"_k_east"),CONCATENATE(A33,"_east"))))</f>
        <v>none</v>
      </c>
      <c r="W33" s="1" t="str">
        <f aca="false">IF(OR(D33="1X1",D33="1X2"),"none",IF(E33="skyscraper",CONCATENATE(A33,"_c_west"),IF(E33="landmark",CONCATENATE(A33,"_k_west"),CONCATENATE(A33,"_west"))))</f>
        <v>none</v>
      </c>
      <c r="X33" s="1" t="str">
        <f aca="false">IF(NOT(D33="2X2"),"none",IF(E33="skyscraper",CONCATENATE(A33,"_c_south"),IF(E33="landmark",CONCATENATE(A33,"_k_south"),CONCATENATE(A33,"_south"))))</f>
        <v>none</v>
      </c>
      <c r="Y33" s="1" t="s">
        <v>34</v>
      </c>
    </row>
    <row r="34" customFormat="false" ht="12.8" hidden="false" customHeight="false" outlineLevel="0" collapsed="false">
      <c r="A34" s="1" t="s">
        <v>104</v>
      </c>
      <c r="B34" s="1" t="s">
        <v>101</v>
      </c>
      <c r="C34" s="2" t="n">
        <v>122</v>
      </c>
      <c r="D34" s="1" t="s">
        <v>27</v>
      </c>
      <c r="E34" s="5" t="s">
        <v>39</v>
      </c>
      <c r="F34" s="1" t="s">
        <v>102</v>
      </c>
      <c r="G34" s="1" t="n">
        <v>150</v>
      </c>
      <c r="H34" s="1" t="n">
        <v>1</v>
      </c>
      <c r="I34" s="4" t="n">
        <v>1955</v>
      </c>
      <c r="J34" s="6" t="s">
        <v>30</v>
      </c>
      <c r="K34" s="1" t="n">
        <v>15</v>
      </c>
      <c r="L34" s="7" t="s">
        <v>40</v>
      </c>
      <c r="M34" s="8" t="str">
        <f aca="false">VLOOKUP(L34,dropdowns!E:F,2,0)</f>
        <v>bitmask(TOWNZONE_CENTRE)</v>
      </c>
      <c r="N34" s="1" t="n">
        <v>27</v>
      </c>
      <c r="O34" s="1" t="n">
        <v>4</v>
      </c>
      <c r="P34" s="5" t="s">
        <v>32</v>
      </c>
      <c r="Q34" s="1" t="n">
        <v>16</v>
      </c>
      <c r="R34" s="1" t="n">
        <v>6</v>
      </c>
      <c r="S34" s="5" t="s">
        <v>33</v>
      </c>
      <c r="T34" s="1" t="str">
        <f aca="false">IF(NOT(D34="1X1"),"none",IF(E34="skyscraper",CONCATENATE(A34,"_c"),IF(E34="landmark",CONCATENATE(A34,"_k"),IF(E34="house",CONCATENATE(A34,"_h"),A34))))</f>
        <v>okada_office_tower_x</v>
      </c>
      <c r="U34" s="1" t="str">
        <f aca="false">IF(D34="1X1","none",IF(E34="skyscraper",CONCATENATE(A34,"_c_north"),IF(E34="landmark",CONCATENATE(A34,"_k_north"),IF(E34="house",CONCATENATE(A34,"_h_north"),CONCATENATE(A34,"_north")))))</f>
        <v>none</v>
      </c>
      <c r="V34" s="1" t="str">
        <f aca="false">IF(OR(D34="1X1",D34="2X1"),"none",IF(E34="skyscraper",CONCATENATE(A34,"_c_east"),IF(E34="landmark",CONCATENATE(A34,"_k_east"),CONCATENATE(A34,"_east"))))</f>
        <v>none</v>
      </c>
      <c r="W34" s="1" t="str">
        <f aca="false">IF(OR(D34="1X1",D34="1X2"),"none",IF(E34="skyscraper",CONCATENATE(A34,"_c_west"),IF(E34="landmark",CONCATENATE(A34,"_k_west"),CONCATENATE(A34,"_west"))))</f>
        <v>none</v>
      </c>
      <c r="X34" s="1" t="str">
        <f aca="false">IF(NOT(D34="2X2"),"none",IF(E34="skyscraper",CONCATENATE(A34,"_c_south"),IF(E34="landmark",CONCATENATE(A34,"_k_south"),CONCATENATE(A34,"_south"))))</f>
        <v>none</v>
      </c>
      <c r="Y34" s="1" t="s">
        <v>34</v>
      </c>
    </row>
    <row r="35" customFormat="false" ht="12.8" hidden="false" customHeight="false" outlineLevel="0" collapsed="false">
      <c r="A35" s="1" t="s">
        <v>105</v>
      </c>
      <c r="B35" s="1" t="s">
        <v>106</v>
      </c>
      <c r="C35" s="2" t="n">
        <v>115</v>
      </c>
      <c r="D35" s="1" t="s">
        <v>27</v>
      </c>
      <c r="E35" s="5" t="s">
        <v>28</v>
      </c>
      <c r="F35" s="1" t="s">
        <v>107</v>
      </c>
      <c r="G35" s="1" t="n">
        <v>100</v>
      </c>
      <c r="H35" s="1" t="n">
        <v>1</v>
      </c>
      <c r="I35" s="4" t="n">
        <v>1945</v>
      </c>
      <c r="J35" s="6" t="s">
        <v>30</v>
      </c>
      <c r="K35" s="1" t="n">
        <v>7</v>
      </c>
      <c r="L35" s="7" t="s">
        <v>31</v>
      </c>
      <c r="M35" s="8" t="str">
        <f aca="false">VLOOKUP(L35,dropdowns!E:F,2,0)</f>
        <v>bitmask(TOWNZONE_CENTRE, TOWNZONE_INNER_SUBURB, TOWNZONE_OUTER_SUBURB )</v>
      </c>
      <c r="N35" s="1" t="n">
        <v>27</v>
      </c>
      <c r="O35" s="1" t="n">
        <v>4</v>
      </c>
      <c r="P35" s="5" t="s">
        <v>32</v>
      </c>
      <c r="Q35" s="1" t="n">
        <v>10</v>
      </c>
      <c r="R35" s="1" t="n">
        <v>4</v>
      </c>
      <c r="S35" s="5" t="s">
        <v>33</v>
      </c>
      <c r="T35" s="1" t="str">
        <f aca="false">IF(NOT(D35="1X1"),"none",IF(E35="skyscraper",CONCATENATE(A35,"_c"),IF(E35="landmark",CONCATENATE(A35,"_k"),IF(E35="house",CONCATENATE(A35,"_h"),A35))))</f>
        <v>old_office_building_m</v>
      </c>
      <c r="U35" s="1" t="str">
        <f aca="false">IF(D35="1X1","none",IF(E35="skyscraper",CONCATENATE(A35,"_c_north"),IF(E35="landmark",CONCATENATE(A35,"_k_north"),IF(E35="house",CONCATENATE(A35,"_h_north"),CONCATENATE(A35,"_north")))))</f>
        <v>none</v>
      </c>
      <c r="V35" s="1" t="str">
        <f aca="false">IF(OR(D35="1X1",D35="2X1"),"none",IF(E35="skyscraper",CONCATENATE(A35,"_c_east"),IF(E35="landmark",CONCATENATE(A35,"_k_east"),CONCATENATE(A35,"_east"))))</f>
        <v>none</v>
      </c>
      <c r="W35" s="1" t="str">
        <f aca="false">IF(OR(D35="1X1",D35="1X2"),"none",IF(E35="skyscraper",CONCATENATE(A35,"_c_west"),IF(E35="landmark",CONCATENATE(A35,"_k_west"),CONCATENATE(A35,"_west"))))</f>
        <v>none</v>
      </c>
      <c r="X35" s="1" t="str">
        <f aca="false">IF(NOT(D35="2X2"),"none",IF(E35="skyscraper",CONCATENATE(A35,"_c_south"),IF(E35="landmark",CONCATENATE(A35,"_k_south"),CONCATENATE(A35,"_south"))))</f>
        <v>none</v>
      </c>
      <c r="Y35" s="1" t="s">
        <v>34</v>
      </c>
    </row>
    <row r="36" customFormat="false" ht="12.8" hidden="false" customHeight="false" outlineLevel="0" collapsed="false">
      <c r="A36" s="1" t="s">
        <v>108</v>
      </c>
      <c r="B36" s="1" t="s">
        <v>106</v>
      </c>
      <c r="C36" s="2" t="n">
        <v>116</v>
      </c>
      <c r="D36" s="1" t="s">
        <v>27</v>
      </c>
      <c r="E36" s="5" t="s">
        <v>36</v>
      </c>
      <c r="F36" s="1" t="s">
        <v>107</v>
      </c>
      <c r="G36" s="1" t="n">
        <v>125</v>
      </c>
      <c r="H36" s="1" t="n">
        <v>1</v>
      </c>
      <c r="I36" s="4" t="n">
        <v>1945</v>
      </c>
      <c r="J36" s="6" t="s">
        <v>30</v>
      </c>
      <c r="K36" s="1" t="n">
        <v>10</v>
      </c>
      <c r="L36" s="7" t="s">
        <v>37</v>
      </c>
      <c r="M36" s="8" t="str">
        <f aca="false">VLOOKUP(L36,dropdowns!E:F,2,0)</f>
        <v>bitmask(TOWNZONE_CENTRE, TOWNZONE_INNER_SUBURB )</v>
      </c>
      <c r="N36" s="1" t="n">
        <v>27</v>
      </c>
      <c r="O36" s="1" t="n">
        <v>4</v>
      </c>
      <c r="P36" s="5" t="s">
        <v>32</v>
      </c>
      <c r="Q36" s="1" t="n">
        <v>14</v>
      </c>
      <c r="R36" s="1" t="n">
        <v>5</v>
      </c>
      <c r="S36" s="5" t="s">
        <v>33</v>
      </c>
      <c r="T36" s="1" t="str">
        <f aca="false">IF(NOT(D36="1X1"),"none",IF(E36="skyscraper",CONCATENATE(A36,"_c"),IF(E36="landmark",CONCATENATE(A36,"_k"),IF(E36="house",CONCATENATE(A36,"_h"),A36))))</f>
        <v>old_office_building_l</v>
      </c>
      <c r="U36" s="1" t="str">
        <f aca="false">IF(D36="1X1","none",IF(E36="skyscraper",CONCATENATE(A36,"_c_north"),IF(E36="landmark",CONCATENATE(A36,"_k_north"),IF(E36="house",CONCATENATE(A36,"_h_north"),CONCATENATE(A36,"_north")))))</f>
        <v>none</v>
      </c>
      <c r="V36" s="1" t="str">
        <f aca="false">IF(OR(D36="1X1",D36="2X1"),"none",IF(E36="skyscraper",CONCATENATE(A36,"_c_east"),IF(E36="landmark",CONCATENATE(A36,"_k_east"),CONCATENATE(A36,"_east"))))</f>
        <v>none</v>
      </c>
      <c r="W36" s="1" t="str">
        <f aca="false">IF(OR(D36="1X1",D36="1X2"),"none",IF(E36="skyscraper",CONCATENATE(A36,"_c_west"),IF(E36="landmark",CONCATENATE(A36,"_k_west"),CONCATENATE(A36,"_west"))))</f>
        <v>none</v>
      </c>
      <c r="X36" s="1" t="str">
        <f aca="false">IF(NOT(D36="2X2"),"none",IF(E36="skyscraper",CONCATENATE(A36,"_c_south"),IF(E36="landmark",CONCATENATE(A36,"_k_south"),CONCATENATE(A36,"_south"))))</f>
        <v>none</v>
      </c>
      <c r="Y36" s="1" t="s">
        <v>34</v>
      </c>
    </row>
    <row r="37" customFormat="false" ht="12.8" hidden="false" customHeight="false" outlineLevel="0" collapsed="false">
      <c r="A37" s="1" t="s">
        <v>109</v>
      </c>
      <c r="B37" s="1" t="s">
        <v>110</v>
      </c>
      <c r="C37" s="2" t="n">
        <v>45</v>
      </c>
      <c r="D37" s="1" t="s">
        <v>27</v>
      </c>
      <c r="E37" s="5" t="s">
        <v>28</v>
      </c>
      <c r="F37" s="1" t="s">
        <v>111</v>
      </c>
      <c r="G37" s="1" t="n">
        <v>100</v>
      </c>
      <c r="H37" s="1" t="n">
        <v>1</v>
      </c>
      <c r="I37" s="4" t="n">
        <v>1960</v>
      </c>
      <c r="J37" s="6" t="s">
        <v>30</v>
      </c>
      <c r="K37" s="1" t="n">
        <v>7</v>
      </c>
      <c r="L37" s="7" t="s">
        <v>31</v>
      </c>
      <c r="M37" s="8" t="str">
        <f aca="false">VLOOKUP(L37,dropdowns!E:F,2,0)</f>
        <v>bitmask(TOWNZONE_CENTRE, TOWNZONE_INNER_SUBURB, TOWNZONE_OUTER_SUBURB )</v>
      </c>
      <c r="N37" s="1" t="n">
        <v>27</v>
      </c>
      <c r="O37" s="1" t="n">
        <v>4</v>
      </c>
      <c r="P37" s="5" t="s">
        <v>32</v>
      </c>
      <c r="Q37" s="1" t="n">
        <v>10</v>
      </c>
      <c r="R37" s="1" t="n">
        <v>4</v>
      </c>
      <c r="S37" s="5" t="s">
        <v>33</v>
      </c>
      <c r="T37" s="1" t="str">
        <f aca="false">IF(NOT(D37="1X1"),"none",IF(E37="skyscraper",CONCATENATE(A37,"_c"),IF(E37="landmark",CONCATENATE(A37,"_k"),IF(E37="house",CONCATENATE(A37,"_h"),A37))))</f>
        <v>osaka_m</v>
      </c>
      <c r="U37" s="1" t="str">
        <f aca="false">IF(D37="1X1","none",IF(E37="skyscraper",CONCATENATE(A37,"_c_north"),IF(E37="landmark",CONCATENATE(A37,"_k_north"),IF(E37="house",CONCATENATE(A37,"_h_north"),CONCATENATE(A37,"_north")))))</f>
        <v>none</v>
      </c>
      <c r="V37" s="1" t="str">
        <f aca="false">IF(OR(D37="1X1",D37="2X1"),"none",IF(E37="skyscraper",CONCATENATE(A37,"_c_east"),IF(E37="landmark",CONCATENATE(A37,"_k_east"),CONCATENATE(A37,"_east"))))</f>
        <v>none</v>
      </c>
      <c r="W37" s="1" t="str">
        <f aca="false">IF(OR(D37="1X1",D37="1X2"),"none",IF(E37="skyscraper",CONCATENATE(A37,"_c_west"),IF(E37="landmark",CONCATENATE(A37,"_k_west"),CONCATENATE(A37,"_west"))))</f>
        <v>none</v>
      </c>
      <c r="X37" s="1" t="str">
        <f aca="false">IF(NOT(D37="2X2"),"none",IF(E37="skyscraper",CONCATENATE(A37,"_c_south"),IF(E37="landmark",CONCATENATE(A37,"_k_south"),CONCATENATE(A37,"_south"))))</f>
        <v>none</v>
      </c>
      <c r="Y37" s="1" t="s">
        <v>34</v>
      </c>
    </row>
    <row r="38" customFormat="false" ht="12.8" hidden="false" customHeight="false" outlineLevel="0" collapsed="false">
      <c r="A38" s="1" t="s">
        <v>112</v>
      </c>
      <c r="B38" s="1" t="s">
        <v>113</v>
      </c>
      <c r="C38" s="2" t="n">
        <v>128</v>
      </c>
      <c r="D38" s="1" t="s">
        <v>27</v>
      </c>
      <c r="E38" s="5" t="s">
        <v>28</v>
      </c>
      <c r="F38" s="1" t="s">
        <v>114</v>
      </c>
      <c r="G38" s="1" t="n">
        <v>100</v>
      </c>
      <c r="H38" s="1" t="n">
        <v>1</v>
      </c>
      <c r="I38" s="4" t="n">
        <v>1970</v>
      </c>
      <c r="J38" s="6" t="s">
        <v>30</v>
      </c>
      <c r="K38" s="1" t="n">
        <v>7</v>
      </c>
      <c r="L38" s="7" t="s">
        <v>31</v>
      </c>
      <c r="M38" s="8" t="str">
        <f aca="false">VLOOKUP(L38,dropdowns!E:F,2,0)</f>
        <v>bitmask(TOWNZONE_CENTRE, TOWNZONE_INNER_SUBURB, TOWNZONE_OUTER_SUBURB )</v>
      </c>
      <c r="N38" s="1" t="n">
        <v>27</v>
      </c>
      <c r="O38" s="1" t="n">
        <v>4</v>
      </c>
      <c r="P38" s="5" t="s">
        <v>32</v>
      </c>
      <c r="Q38" s="1" t="n">
        <f aca="false">VLOOKUP(E38,dropdowns!A:C,2,0)</f>
        <v>10</v>
      </c>
      <c r="R38" s="1" t="n">
        <f aca="false">VLOOKUP(E38,dropdowns!A:C,3,0)</f>
        <v>4</v>
      </c>
      <c r="S38" s="5" t="s">
        <v>33</v>
      </c>
      <c r="T38" s="1" t="str">
        <f aca="false">IF(NOT(D38="1X1"),"none",IF(E38="skyscraper",CONCATENATE(A38,"_c"),IF(E38="landmark",CONCATENATE(A38,"_k"),IF(E38="house",CONCATENATE(A38,"_h"),A38))))</f>
        <v>yamada_electronics_centre_m</v>
      </c>
      <c r="U38" s="1" t="str">
        <f aca="false">IF(D38="1X1","none",IF(E38="skyscraper",CONCATENATE(A38,"_c_north"),IF(E38="landmark",CONCATENATE(A38,"_k_north"),IF(E38="house",CONCATENATE(A38,"_h_north"),CONCATENATE(A38,"_north")))))</f>
        <v>none</v>
      </c>
      <c r="V38" s="1" t="str">
        <f aca="false">IF(OR(D38="1X1",D38="2X1"),"none",IF(E38="skyscraper",CONCATENATE(A38,"_c_east"),IF(E38="landmark",CONCATENATE(A38,"_k_east"),CONCATENATE(A38,"_east"))))</f>
        <v>none</v>
      </c>
      <c r="W38" s="1" t="str">
        <f aca="false">IF(OR(D38="1X1",D38="1X2"),"none",IF(E38="skyscraper",CONCATENATE(A38,"_c_west"),IF(E38="landmark",CONCATENATE(A38,"_k_west"),CONCATENATE(A38,"_west"))))</f>
        <v>none</v>
      </c>
      <c r="X38" s="1" t="str">
        <f aca="false">IF(NOT(D38="2X2"),"none",IF(E38="skyscraper",CONCATENATE(A38,"_c_south"),IF(E38="landmark",CONCATENATE(A38,"_k_south"),CONCATENATE(A38,"_south"))))</f>
        <v>none</v>
      </c>
      <c r="Y38" s="1" t="s">
        <v>34</v>
      </c>
    </row>
    <row r="39" customFormat="false" ht="12.8" hidden="false" customHeight="false" outlineLevel="0" collapsed="false">
      <c r="A39" s="1" t="s">
        <v>115</v>
      </c>
      <c r="B39" s="1" t="s">
        <v>113</v>
      </c>
      <c r="C39" s="2" t="n">
        <v>129</v>
      </c>
      <c r="D39" s="1" t="s">
        <v>27</v>
      </c>
      <c r="E39" s="5" t="s">
        <v>36</v>
      </c>
      <c r="F39" s="1" t="s">
        <v>114</v>
      </c>
      <c r="G39" s="1" t="n">
        <v>125</v>
      </c>
      <c r="H39" s="1" t="n">
        <v>1</v>
      </c>
      <c r="I39" s="4" t="n">
        <v>1970</v>
      </c>
      <c r="J39" s="6" t="s">
        <v>30</v>
      </c>
      <c r="K39" s="1" t="n">
        <v>10</v>
      </c>
      <c r="L39" s="7" t="s">
        <v>37</v>
      </c>
      <c r="M39" s="8" t="str">
        <f aca="false">VLOOKUP(L39,dropdowns!E:F,2,0)</f>
        <v>bitmask(TOWNZONE_CENTRE, TOWNZONE_INNER_SUBURB )</v>
      </c>
      <c r="N39" s="1" t="n">
        <v>27</v>
      </c>
      <c r="O39" s="1" t="n">
        <v>4</v>
      </c>
      <c r="P39" s="5" t="s">
        <v>32</v>
      </c>
      <c r="Q39" s="1" t="n">
        <v>14</v>
      </c>
      <c r="R39" s="1" t="n">
        <v>5</v>
      </c>
      <c r="S39" s="5" t="s">
        <v>33</v>
      </c>
      <c r="T39" s="1" t="str">
        <f aca="false">IF(NOT(D39="1X1"),"none",IF(E39="skyscraper",CONCATENATE(A39,"_c"),IF(E39="landmark",CONCATENATE(A39,"_k"),IF(E39="house",CONCATENATE(A39,"_h"),A39))))</f>
        <v>yamada_electronics_centre_l</v>
      </c>
      <c r="U39" s="1" t="str">
        <f aca="false">IF(D39="1X1","none",IF(E39="skyscraper",CONCATENATE(A39,"_c_north"),IF(E39="landmark",CONCATENATE(A39,"_k_north"),IF(E39="house",CONCATENATE(A39,"_h_north"),CONCATENATE(A39,"_north")))))</f>
        <v>none</v>
      </c>
      <c r="V39" s="1" t="str">
        <f aca="false">IF(OR(D39="1X1",D39="2X1"),"none",IF(E39="skyscraper",CONCATENATE(A39,"_c_east"),IF(E39="landmark",CONCATENATE(A39,"_k_east"),CONCATENATE(A39,"_east"))))</f>
        <v>none</v>
      </c>
      <c r="W39" s="1" t="str">
        <f aca="false">IF(OR(D39="1X1",D39="1X2"),"none",IF(E39="skyscraper",CONCATENATE(A39,"_c_west"),IF(E39="landmark",CONCATENATE(A39,"_k_west"),CONCATENATE(A39,"_west"))))</f>
        <v>none</v>
      </c>
      <c r="X39" s="1" t="str">
        <f aca="false">IF(NOT(D39="2X2"),"none",IF(E39="skyscraper",CONCATENATE(A39,"_c_south"),IF(E39="landmark",CONCATENATE(A39,"_k_south"),CONCATENATE(A39,"_south"))))</f>
        <v>none</v>
      </c>
      <c r="Y39" s="1" t="s">
        <v>34</v>
      </c>
    </row>
    <row r="40" customFormat="false" ht="12.8" hidden="false" customHeight="false" outlineLevel="0" collapsed="false">
      <c r="A40" s="1" t="s">
        <v>116</v>
      </c>
      <c r="B40" s="1" t="s">
        <v>113</v>
      </c>
      <c r="C40" s="2" t="n">
        <v>130</v>
      </c>
      <c r="D40" s="1" t="s">
        <v>27</v>
      </c>
      <c r="E40" s="5" t="s">
        <v>39</v>
      </c>
      <c r="F40" s="1" t="s">
        <v>114</v>
      </c>
      <c r="G40" s="1" t="n">
        <v>150</v>
      </c>
      <c r="H40" s="1" t="n">
        <v>1</v>
      </c>
      <c r="I40" s="4" t="n">
        <v>1970</v>
      </c>
      <c r="J40" s="6" t="s">
        <v>30</v>
      </c>
      <c r="K40" s="1" t="n">
        <v>15</v>
      </c>
      <c r="L40" s="7" t="s">
        <v>40</v>
      </c>
      <c r="M40" s="8" t="str">
        <f aca="false">VLOOKUP(L40,dropdowns!E:F,2,0)</f>
        <v>bitmask(TOWNZONE_CENTRE)</v>
      </c>
      <c r="N40" s="1" t="n">
        <v>27</v>
      </c>
      <c r="O40" s="1" t="n">
        <v>4</v>
      </c>
      <c r="P40" s="5" t="s">
        <v>32</v>
      </c>
      <c r="Q40" s="1" t="n">
        <v>16</v>
      </c>
      <c r="R40" s="1" t="n">
        <v>6</v>
      </c>
      <c r="S40" s="5" t="s">
        <v>33</v>
      </c>
      <c r="T40" s="1" t="str">
        <f aca="false">IF(NOT(D40="1X1"),"none",IF(E40="skyscraper",CONCATENATE(A40,"_c"),IF(E40="landmark",CONCATENATE(A40,"_k"),IF(E40="house",CONCATENATE(A40,"_h"),A40))))</f>
        <v>yamada_electronics_centre_x</v>
      </c>
      <c r="U40" s="1" t="str">
        <f aca="false">IF(D40="1X1","none",IF(E40="skyscraper",CONCATENATE(A40,"_c_north"),IF(E40="landmark",CONCATENATE(A40,"_k_north"),IF(E40="house",CONCATENATE(A40,"_h_north"),CONCATENATE(A40,"_north")))))</f>
        <v>none</v>
      </c>
      <c r="V40" s="1" t="str">
        <f aca="false">IF(OR(D40="1X1",D40="2X1"),"none",IF(E40="skyscraper",CONCATENATE(A40,"_c_east"),IF(E40="landmark",CONCATENATE(A40,"_k_east"),CONCATENATE(A40,"_east"))))</f>
        <v>none</v>
      </c>
      <c r="W40" s="1" t="str">
        <f aca="false">IF(OR(D40="1X1",D40="1X2"),"none",IF(E40="skyscraper",CONCATENATE(A40,"_c_west"),IF(E40="landmark",CONCATENATE(A40,"_k_west"),CONCATENATE(A40,"_west"))))</f>
        <v>none</v>
      </c>
      <c r="X40" s="1" t="str">
        <f aca="false">IF(NOT(D40="2X2"),"none",IF(E40="skyscraper",CONCATENATE(A40,"_c_south"),IF(E40="landmark",CONCATENATE(A40,"_k_south"),CONCATENATE(A40,"_south"))))</f>
        <v>none</v>
      </c>
      <c r="Y40" s="1" t="s">
        <v>34</v>
      </c>
    </row>
    <row r="41" customFormat="false" ht="12.8" hidden="false" customHeight="false" outlineLevel="0" collapsed="false">
      <c r="A41" s="1" t="s">
        <v>117</v>
      </c>
      <c r="B41" s="1" t="s">
        <v>117</v>
      </c>
      <c r="C41" s="2" t="n">
        <v>30</v>
      </c>
      <c r="D41" s="1" t="s">
        <v>27</v>
      </c>
      <c r="E41" s="5" t="s">
        <v>28</v>
      </c>
      <c r="F41" s="1" t="s">
        <v>118</v>
      </c>
      <c r="G41" s="1" t="n">
        <v>100</v>
      </c>
      <c r="H41" s="1" t="n">
        <v>1</v>
      </c>
      <c r="I41" s="4" t="n">
        <v>1970</v>
      </c>
      <c r="J41" s="6" t="s">
        <v>30</v>
      </c>
      <c r="K41" s="1" t="n">
        <v>7</v>
      </c>
      <c r="L41" s="7" t="s">
        <v>31</v>
      </c>
      <c r="M41" s="8" t="str">
        <f aca="false">VLOOKUP(L41,dropdowns!E:F,2,0)</f>
        <v>bitmask(TOWNZONE_CENTRE, TOWNZONE_INNER_SUBURB, TOWNZONE_OUTER_SUBURB )</v>
      </c>
      <c r="N41" s="1" t="n">
        <v>27</v>
      </c>
      <c r="O41" s="1" t="n">
        <v>4</v>
      </c>
      <c r="P41" s="5" t="s">
        <v>32</v>
      </c>
      <c r="Q41" s="1" t="n">
        <v>10</v>
      </c>
      <c r="R41" s="1" t="n">
        <v>4</v>
      </c>
      <c r="S41" s="5" t="s">
        <v>33</v>
      </c>
      <c r="T41" s="1" t="str">
        <f aca="false">IF(NOT(D41="1X1"),"none",IF(E41="skyscraper",CONCATENATE(A41,"_c"),IF(E41="landmark",CONCATENATE(A41,"_k"),IF(E41="house",CONCATENATE(A41,"_h"),A41))))</f>
        <v>yano_m</v>
      </c>
      <c r="U41" s="1" t="str">
        <f aca="false">IF(D41="1X1","none",IF(E41="skyscraper",CONCATENATE(A41,"_c_north"),IF(E41="landmark",CONCATENATE(A41,"_k_north"),IF(E41="house",CONCATENATE(A41,"_h_north"),CONCATENATE(A41,"_north")))))</f>
        <v>none</v>
      </c>
      <c r="V41" s="1" t="str">
        <f aca="false">IF(OR(D41="1X1",D41="2X1"),"none",IF(E41="skyscraper",CONCATENATE(A41,"_c_east"),IF(E41="landmark",CONCATENATE(A41,"_k_east"),CONCATENATE(A41,"_east"))))</f>
        <v>none</v>
      </c>
      <c r="W41" s="1" t="str">
        <f aca="false">IF(OR(D41="1X1",D41="1X2"),"none",IF(E41="skyscraper",CONCATENATE(A41,"_c_west"),IF(E41="landmark",CONCATENATE(A41,"_k_west"),CONCATENATE(A41,"_west"))))</f>
        <v>none</v>
      </c>
      <c r="X41" s="1" t="str">
        <f aca="false">IF(NOT(D41="2X2"),"none",IF(E41="skyscraper",CONCATENATE(A41,"_c_south"),IF(E41="landmark",CONCATENATE(A41,"_k_south"),CONCATENATE(A41,"_south"))))</f>
        <v>none</v>
      </c>
      <c r="Y41" s="1" t="s">
        <v>34</v>
      </c>
    </row>
    <row r="42" customFormat="false" ht="12.8" hidden="false" customHeight="false" outlineLevel="0" collapsed="false">
      <c r="A42" s="1" t="s">
        <v>119</v>
      </c>
      <c r="B42" s="1" t="s">
        <v>119</v>
      </c>
      <c r="C42" s="2" t="n">
        <v>86</v>
      </c>
      <c r="D42" s="1" t="s">
        <v>27</v>
      </c>
      <c r="E42" s="1" t="s">
        <v>120</v>
      </c>
      <c r="F42" s="1" t="s">
        <v>121</v>
      </c>
      <c r="G42" s="1" t="n">
        <v>220</v>
      </c>
      <c r="H42" s="1" t="n">
        <v>1</v>
      </c>
      <c r="I42" s="4" t="n">
        <v>1980</v>
      </c>
      <c r="J42" s="6" t="s">
        <v>30</v>
      </c>
      <c r="K42" s="1" t="n">
        <v>25</v>
      </c>
      <c r="L42" s="7" t="s">
        <v>40</v>
      </c>
      <c r="M42" s="8" t="str">
        <f aca="false">VLOOKUP(L42,dropdowns!E:F,2,0)</f>
        <v>bitmask(TOWNZONE_CENTRE)</v>
      </c>
      <c r="N42" s="1" t="n">
        <v>90</v>
      </c>
      <c r="O42" s="1" t="n">
        <v>5</v>
      </c>
      <c r="P42" s="5" t="s">
        <v>122</v>
      </c>
      <c r="Q42" s="1" t="n">
        <v>16</v>
      </c>
      <c r="R42" s="1" t="n">
        <v>6</v>
      </c>
      <c r="S42" s="5" t="s">
        <v>33</v>
      </c>
      <c r="T42" s="1" t="str">
        <f aca="false">IF(NOT(D42="1X1"),"none",IF(E42="skyscraper",CONCATENATE(A42,"_c"),IF(E42="landmark",CONCATENATE(A42,"_k"),IF(E42="house",CONCATENATE(A42,"_h"),A42))))</f>
        <v>bank_building_c</v>
      </c>
      <c r="U42" s="1" t="str">
        <f aca="false">IF(D42="1X1","none",IF(E42="skyscraper",CONCATENATE(A42,"_c_north"),IF(E42="landmark",CONCATENATE(A42,"_k_north"),IF(E42="house",CONCATENATE(A42,"_h_north"),CONCATENATE(A42,"_north")))))</f>
        <v>none</v>
      </c>
      <c r="V42" s="1" t="str">
        <f aca="false">IF(OR(D42="1X1",D42="2X1"),"none",IF(E42="skyscraper",CONCATENATE(A42,"_c_east"),IF(E42="landmark",CONCATENATE(A42,"_k_east"),CONCATENATE(A42,"_east"))))</f>
        <v>none</v>
      </c>
      <c r="W42" s="1" t="str">
        <f aca="false">IF(OR(D42="1X1",D42="1X2"),"none",IF(E42="skyscraper",CONCATENATE(A42,"_c_west"),IF(E42="landmark",CONCATENATE(A42,"_k_west"),CONCATENATE(A42,"_west"))))</f>
        <v>none</v>
      </c>
      <c r="X42" s="1" t="str">
        <f aca="false">IF(NOT(D42="2X2"),"none",IF(E42="skyscraper",CONCATENATE(A42,"_c_south"),IF(E42="landmark",CONCATENATE(A42,"_k_south"),CONCATENATE(A42,"_south"))))</f>
        <v>none</v>
      </c>
      <c r="Y42" s="1" t="s">
        <v>34</v>
      </c>
    </row>
    <row r="43" customFormat="false" ht="12.8" hidden="false" customHeight="false" outlineLevel="0" collapsed="false">
      <c r="A43" s="1" t="s">
        <v>123</v>
      </c>
      <c r="B43" s="1" t="s">
        <v>123</v>
      </c>
      <c r="C43" s="2" t="n">
        <v>81</v>
      </c>
      <c r="D43" s="1" t="s">
        <v>27</v>
      </c>
      <c r="E43" s="1" t="s">
        <v>120</v>
      </c>
      <c r="F43" s="1" t="s">
        <v>124</v>
      </c>
      <c r="G43" s="1" t="n">
        <v>220</v>
      </c>
      <c r="H43" s="1" t="n">
        <v>1</v>
      </c>
      <c r="I43" s="4" t="n">
        <v>1990</v>
      </c>
      <c r="J43" s="6" t="s">
        <v>30</v>
      </c>
      <c r="K43" s="1" t="n">
        <v>25</v>
      </c>
      <c r="L43" s="7" t="s">
        <v>40</v>
      </c>
      <c r="M43" s="8" t="str">
        <f aca="false">VLOOKUP(L43,dropdowns!E:F,2,0)</f>
        <v>bitmask(TOWNZONE_CENTRE)</v>
      </c>
      <c r="N43" s="1" t="n">
        <v>4</v>
      </c>
      <c r="O43" s="1" t="n">
        <v>5</v>
      </c>
      <c r="P43" s="5" t="s">
        <v>122</v>
      </c>
      <c r="Q43" s="1" t="n">
        <v>24</v>
      </c>
      <c r="R43" s="1" t="n">
        <v>10</v>
      </c>
      <c r="S43" s="5" t="s">
        <v>125</v>
      </c>
      <c r="T43" s="1" t="str">
        <f aca="false">IF(NOT(D43="1X1"),"none",IF(E43="skyscraper",CONCATENATE(A43,"_c"),IF(E43="landmark",CONCATENATE(A43,"_k"),IF(E43="house",CONCATENATE(A43,"_h"),A43))))</f>
        <v>enterprise_tower_c</v>
      </c>
      <c r="U43" s="1" t="str">
        <f aca="false">IF(D43="1X1","none",IF(E43="skyscraper",CONCATENATE(A43,"_c_north"),IF(E43="landmark",CONCATENATE(A43,"_k_north"),IF(E43="house",CONCATENATE(A43,"_h_north"),CONCATENATE(A43,"_north")))))</f>
        <v>none</v>
      </c>
      <c r="V43" s="1" t="str">
        <f aca="false">IF(OR(D43="1X1",D43="2X1"),"none",IF(E43="skyscraper",CONCATENATE(A43,"_c_east"),IF(E43="landmark",CONCATENATE(A43,"_k_east"),CONCATENATE(A43,"_east"))))</f>
        <v>none</v>
      </c>
      <c r="W43" s="1" t="str">
        <f aca="false">IF(OR(D43="1X1",D43="1X2"),"none",IF(E43="skyscraper",CONCATENATE(A43,"_c_west"),IF(E43="landmark",CONCATENATE(A43,"_k_west"),CONCATENATE(A43,"_west"))))</f>
        <v>none</v>
      </c>
      <c r="X43" s="1" t="str">
        <f aca="false">IF(NOT(D43="2X2"),"none",IF(E43="skyscraper",CONCATENATE(A43,"_c_south"),IF(E43="landmark",CONCATENATE(A43,"_k_south"),CONCATENATE(A43,"_south"))))</f>
        <v>none</v>
      </c>
      <c r="Y43" s="1" t="s">
        <v>34</v>
      </c>
    </row>
    <row r="44" customFormat="false" ht="12.8" hidden="false" customHeight="false" outlineLevel="0" collapsed="false">
      <c r="A44" s="1" t="s">
        <v>126</v>
      </c>
      <c r="B44" s="1" t="s">
        <v>126</v>
      </c>
      <c r="C44" s="2" t="n">
        <v>82</v>
      </c>
      <c r="D44" s="1" t="s">
        <v>27</v>
      </c>
      <c r="E44" s="1" t="s">
        <v>120</v>
      </c>
      <c r="F44" s="1" t="s">
        <v>127</v>
      </c>
      <c r="G44" s="1" t="n">
        <v>200</v>
      </c>
      <c r="H44" s="1" t="n">
        <v>1</v>
      </c>
      <c r="I44" s="4" t="n">
        <v>1960</v>
      </c>
      <c r="J44" s="6" t="s">
        <v>30</v>
      </c>
      <c r="K44" s="1" t="n">
        <v>25</v>
      </c>
      <c r="L44" s="7" t="s">
        <v>40</v>
      </c>
      <c r="M44" s="8" t="str">
        <f aca="false">VLOOKUP(L44,dropdowns!E:F,2,0)</f>
        <v>bitmask(TOWNZONE_CENTRE)</v>
      </c>
      <c r="N44" s="1" t="n">
        <v>4</v>
      </c>
      <c r="O44" s="1" t="n">
        <v>5</v>
      </c>
      <c r="P44" s="5" t="s">
        <v>122</v>
      </c>
      <c r="Q44" s="1" t="n">
        <v>24</v>
      </c>
      <c r="R44" s="1" t="n">
        <v>10</v>
      </c>
      <c r="S44" s="5" t="s">
        <v>125</v>
      </c>
      <c r="T44" s="1" t="str">
        <f aca="false">IF(NOT(D44="1X1"),"none",IF(E44="skyscraper",CONCATENATE(A44,"_c"),IF(E44="landmark",CONCATENATE(A44,"_k"),IF(E44="house",CONCATENATE(A44,"_h"),A44))))</f>
        <v>insurance_tower_c</v>
      </c>
      <c r="U44" s="1" t="str">
        <f aca="false">IF(D44="1X1","none",IF(E44="skyscraper",CONCATENATE(A44,"_c_north"),IF(E44="landmark",CONCATENATE(A44,"_k_north"),IF(E44="house",CONCATENATE(A44,"_h_north"),CONCATENATE(A44,"_north")))))</f>
        <v>none</v>
      </c>
      <c r="V44" s="1" t="str">
        <f aca="false">IF(OR(D44="1X1",D44="2X1"),"none",IF(E44="skyscraper",CONCATENATE(A44,"_c_east"),IF(E44="landmark",CONCATENATE(A44,"_k_east"),CONCATENATE(A44,"_east"))))</f>
        <v>none</v>
      </c>
      <c r="W44" s="1" t="str">
        <f aca="false">IF(OR(D44="1X1",D44="1X2"),"none",IF(E44="skyscraper",CONCATENATE(A44,"_c_west"),IF(E44="landmark",CONCATENATE(A44,"_k_west"),CONCATENATE(A44,"_west"))))</f>
        <v>none</v>
      </c>
      <c r="X44" s="1" t="str">
        <f aca="false">IF(NOT(D44="2X2"),"none",IF(E44="skyscraper",CONCATENATE(A44,"_c_south"),IF(E44="landmark",CONCATENATE(A44,"_k_south"),CONCATENATE(A44,"_south"))))</f>
        <v>none</v>
      </c>
      <c r="Y44" s="1" t="s">
        <v>34</v>
      </c>
    </row>
    <row r="45" customFormat="false" ht="12.8" hidden="false" customHeight="false" outlineLevel="0" collapsed="false">
      <c r="A45" s="1" t="s">
        <v>128</v>
      </c>
      <c r="B45" s="1" t="s">
        <v>128</v>
      </c>
      <c r="C45" s="2" t="n">
        <v>38</v>
      </c>
      <c r="D45" s="1" t="s">
        <v>27</v>
      </c>
      <c r="E45" s="1" t="s">
        <v>120</v>
      </c>
      <c r="F45" s="1" t="s">
        <v>129</v>
      </c>
      <c r="G45" s="1" t="n">
        <v>220</v>
      </c>
      <c r="H45" s="1" t="n">
        <v>1</v>
      </c>
      <c r="I45" s="4" t="n">
        <v>2000</v>
      </c>
      <c r="J45" s="6" t="s">
        <v>30</v>
      </c>
      <c r="K45" s="1" t="n">
        <v>25</v>
      </c>
      <c r="L45" s="7" t="s">
        <v>40</v>
      </c>
      <c r="M45" s="8" t="str">
        <f aca="false">VLOOKUP(L45,dropdowns!E:F,2,0)</f>
        <v>bitmask(TOWNZONE_CENTRE)</v>
      </c>
      <c r="N45" s="1" t="n">
        <v>4</v>
      </c>
      <c r="O45" s="1" t="n">
        <v>5</v>
      </c>
      <c r="P45" s="5" t="s">
        <v>122</v>
      </c>
      <c r="Q45" s="1" t="n">
        <v>24</v>
      </c>
      <c r="R45" s="1" t="n">
        <v>10</v>
      </c>
      <c r="S45" s="5" t="s">
        <v>125</v>
      </c>
      <c r="T45" s="1" t="str">
        <f aca="false">IF(NOT(D45="1X1"),"none",IF(E45="skyscraper",CONCATENATE(A45,"_c"),IF(E45="landmark",CONCATENATE(A45,"_k"),IF(E45="house",CONCATENATE(A45,"_h"),A45))))</f>
        <v>kuroi_tower_c</v>
      </c>
      <c r="U45" s="1" t="str">
        <f aca="false">IF(D45="1X1","none",IF(E45="skyscraper",CONCATENATE(A45,"_c_north"),IF(E45="landmark",CONCATENATE(A45,"_k_north"),IF(E45="house",CONCATENATE(A45,"_h_north"),CONCATENATE(A45,"_north")))))</f>
        <v>none</v>
      </c>
      <c r="V45" s="1" t="str">
        <f aca="false">IF(OR(D45="1X1",D45="2X1"),"none",IF(E45="skyscraper",CONCATENATE(A45,"_c_east"),IF(E45="landmark",CONCATENATE(A45,"_k_east"),CONCATENATE(A45,"_east"))))</f>
        <v>none</v>
      </c>
      <c r="W45" s="1" t="str">
        <f aca="false">IF(OR(D45="1X1",D45="1X2"),"none",IF(E45="skyscraper",CONCATENATE(A45,"_c_west"),IF(E45="landmark",CONCATENATE(A45,"_k_west"),CONCATENATE(A45,"_west"))))</f>
        <v>none</v>
      </c>
      <c r="X45" s="1" t="str">
        <f aca="false">IF(NOT(D45="2X2"),"none",IF(E45="skyscraper",CONCATENATE(A45,"_c_south"),IF(E45="landmark",CONCATENATE(A45,"_k_south"),CONCATENATE(A45,"_south"))))</f>
        <v>none</v>
      </c>
      <c r="Y45" s="1" t="s">
        <v>34</v>
      </c>
    </row>
    <row r="46" customFormat="false" ht="12.8" hidden="false" customHeight="false" outlineLevel="0" collapsed="false">
      <c r="A46" s="1" t="s">
        <v>130</v>
      </c>
      <c r="B46" s="1" t="s">
        <v>130</v>
      </c>
      <c r="C46" s="2" t="n">
        <v>19</v>
      </c>
      <c r="D46" s="1" t="s">
        <v>27</v>
      </c>
      <c r="E46" s="1" t="s">
        <v>120</v>
      </c>
      <c r="F46" s="1" t="s">
        <v>131</v>
      </c>
      <c r="G46" s="1" t="n">
        <v>220</v>
      </c>
      <c r="H46" s="1" t="n">
        <v>1</v>
      </c>
      <c r="I46" s="4" t="n">
        <v>2000</v>
      </c>
      <c r="J46" s="6" t="s">
        <v>30</v>
      </c>
      <c r="K46" s="1" t="n">
        <v>25</v>
      </c>
      <c r="L46" s="7" t="s">
        <v>40</v>
      </c>
      <c r="M46" s="8" t="str">
        <f aca="false">VLOOKUP(L46,dropdowns!E:F,2,0)</f>
        <v>bitmask(TOWNZONE_CENTRE)</v>
      </c>
      <c r="N46" s="1" t="n">
        <v>4</v>
      </c>
      <c r="O46" s="1" t="n">
        <v>5</v>
      </c>
      <c r="P46" s="5" t="s">
        <v>122</v>
      </c>
      <c r="Q46" s="1" t="n">
        <v>24</v>
      </c>
      <c r="R46" s="1" t="n">
        <v>10</v>
      </c>
      <c r="S46" s="5" t="s">
        <v>125</v>
      </c>
      <c r="T46" s="1" t="str">
        <f aca="false">IF(NOT(D46="1X1"),"none",IF(E46="skyscraper",CONCATENATE(A46,"_c"),IF(E46="landmark",CONCATENATE(A46,"_k"),IF(E46="house",CONCATENATE(A46,"_h"),A46))))</f>
        <v>mitsui_tower_c</v>
      </c>
      <c r="U46" s="1" t="str">
        <f aca="false">IF(D46="1X1","none",IF(E46="skyscraper",CONCATENATE(A46,"_c_north"),IF(E46="landmark",CONCATENATE(A46,"_k_north"),IF(E46="house",CONCATENATE(A46,"_h_north"),CONCATENATE(A46,"_north")))))</f>
        <v>none</v>
      </c>
      <c r="V46" s="1" t="str">
        <f aca="false">IF(OR(D46="1X1",D46="2X1"),"none",IF(E46="skyscraper",CONCATENATE(A46,"_c_east"),IF(E46="landmark",CONCATENATE(A46,"_k_east"),CONCATENATE(A46,"_east"))))</f>
        <v>none</v>
      </c>
      <c r="W46" s="1" t="str">
        <f aca="false">IF(OR(D46="1X1",D46="1X2"),"none",IF(E46="skyscraper",CONCATENATE(A46,"_c_west"),IF(E46="landmark",CONCATENATE(A46,"_k_west"),CONCATENATE(A46,"_west"))))</f>
        <v>none</v>
      </c>
      <c r="X46" s="1" t="str">
        <f aca="false">IF(NOT(D46="2X2"),"none",IF(E46="skyscraper",CONCATENATE(A46,"_c_south"),IF(E46="landmark",CONCATENATE(A46,"_k_south"),CONCATENATE(A46,"_south"))))</f>
        <v>none</v>
      </c>
      <c r="Y46" s="1" t="s">
        <v>34</v>
      </c>
    </row>
    <row r="47" customFormat="false" ht="12.8" hidden="false" customHeight="false" outlineLevel="0" collapsed="false">
      <c r="A47" s="1" t="s">
        <v>132</v>
      </c>
      <c r="B47" s="1" t="s">
        <v>132</v>
      </c>
      <c r="C47" s="2" t="n">
        <v>83</v>
      </c>
      <c r="D47" s="1" t="s">
        <v>27</v>
      </c>
      <c r="E47" s="1" t="s">
        <v>120</v>
      </c>
      <c r="F47" s="1" t="s">
        <v>133</v>
      </c>
      <c r="G47" s="1" t="n">
        <v>220</v>
      </c>
      <c r="H47" s="1" t="n">
        <v>1</v>
      </c>
      <c r="I47" s="4" t="n">
        <v>2000</v>
      </c>
      <c r="J47" s="6" t="s">
        <v>30</v>
      </c>
      <c r="K47" s="1" t="n">
        <v>25</v>
      </c>
      <c r="L47" s="7" t="s">
        <v>40</v>
      </c>
      <c r="M47" s="8" t="str">
        <f aca="false">VLOOKUP(L47,dropdowns!E:F,2,0)</f>
        <v>bitmask(TOWNZONE_CENTRE)</v>
      </c>
      <c r="N47" s="1" t="n">
        <v>4</v>
      </c>
      <c r="O47" s="1" t="n">
        <v>5</v>
      </c>
      <c r="P47" s="5" t="s">
        <v>122</v>
      </c>
      <c r="Q47" s="1" t="n">
        <v>24</v>
      </c>
      <c r="R47" s="1" t="n">
        <v>10</v>
      </c>
      <c r="S47" s="5" t="s">
        <v>125</v>
      </c>
      <c r="T47" s="1" t="str">
        <f aca="false">IF(NOT(D47="1X1"),"none",IF(E47="skyscraper",CONCATENATE(A47,"_c"),IF(E47="landmark",CONCATENATE(A47,"_k"),IF(E47="house",CONCATENATE(A47,"_h"),A47))))</f>
        <v>modern_office_tower_c</v>
      </c>
      <c r="U47" s="1" t="str">
        <f aca="false">IF(D47="1X1","none",IF(E47="skyscraper",CONCATENATE(A47,"_c_north"),IF(E47="landmark",CONCATENATE(A47,"_k_north"),IF(E47="house",CONCATENATE(A47,"_h_north"),CONCATENATE(A47,"_north")))))</f>
        <v>none</v>
      </c>
      <c r="V47" s="1" t="str">
        <f aca="false">IF(OR(D47="1X1",D47="2X1"),"none",IF(E47="skyscraper",CONCATENATE(A47,"_c_east"),IF(E47="landmark",CONCATENATE(A47,"_k_east"),CONCATENATE(A47,"_east"))))</f>
        <v>none</v>
      </c>
      <c r="W47" s="1" t="str">
        <f aca="false">IF(OR(D47="1X1",D47="1X2"),"none",IF(E47="skyscraper",CONCATENATE(A47,"_c_west"),IF(E47="landmark",CONCATENATE(A47,"_k_west"),CONCATENATE(A47,"_west"))))</f>
        <v>none</v>
      </c>
      <c r="X47" s="1" t="str">
        <f aca="false">IF(NOT(D47="2X2"),"none",IF(E47="skyscraper",CONCATENATE(A47,"_c_south"),IF(E47="landmark",CONCATENATE(A47,"_k_south"),CONCATENATE(A47,"_south"))))</f>
        <v>none</v>
      </c>
      <c r="Y47" s="1" t="s">
        <v>34</v>
      </c>
    </row>
    <row r="48" customFormat="false" ht="12.8" hidden="false" customHeight="false" outlineLevel="0" collapsed="false">
      <c r="A48" s="1" t="s">
        <v>134</v>
      </c>
      <c r="B48" s="1" t="s">
        <v>134</v>
      </c>
      <c r="C48" s="2" t="n">
        <v>80</v>
      </c>
      <c r="D48" s="1" t="s">
        <v>27</v>
      </c>
      <c r="E48" s="1" t="s">
        <v>120</v>
      </c>
      <c r="F48" s="1" t="s">
        <v>135</v>
      </c>
      <c r="G48" s="1" t="n">
        <v>220</v>
      </c>
      <c r="H48" s="1" t="n">
        <v>1</v>
      </c>
      <c r="I48" s="4" t="n">
        <v>1990</v>
      </c>
      <c r="J48" s="6" t="s">
        <v>30</v>
      </c>
      <c r="K48" s="1" t="n">
        <v>25</v>
      </c>
      <c r="L48" s="7" t="s">
        <v>40</v>
      </c>
      <c r="M48" s="8" t="str">
        <f aca="false">VLOOKUP(L48,dropdowns!E:F,2,0)</f>
        <v>bitmask(TOWNZONE_CENTRE)</v>
      </c>
      <c r="N48" s="1" t="n">
        <v>4</v>
      </c>
      <c r="O48" s="1" t="n">
        <v>5</v>
      </c>
      <c r="P48" s="5" t="s">
        <v>122</v>
      </c>
      <c r="Q48" s="1" t="n">
        <v>24</v>
      </c>
      <c r="R48" s="1" t="n">
        <v>10</v>
      </c>
      <c r="S48" s="5" t="s">
        <v>125</v>
      </c>
      <c r="T48" s="1" t="str">
        <f aca="false">IF(NOT(D48="1X1"),"none",IF(E48="skyscraper",CONCATENATE(A48,"_c"),IF(E48="landmark",CONCATENATE(A48,"_k"),IF(E48="house",CONCATENATE(A48,"_h"),A48))))</f>
        <v>multimedia_offices_c</v>
      </c>
      <c r="U48" s="1" t="str">
        <f aca="false">IF(D48="1X1","none",IF(E48="skyscraper",CONCATENATE(A48,"_c_north"),IF(E48="landmark",CONCATENATE(A48,"_k_north"),IF(E48="house",CONCATENATE(A48,"_h_north"),CONCATENATE(A48,"_north")))))</f>
        <v>none</v>
      </c>
      <c r="V48" s="1" t="str">
        <f aca="false">IF(OR(D48="1X1",D48="2X1"),"none",IF(E48="skyscraper",CONCATENATE(A48,"_c_east"),IF(E48="landmark",CONCATENATE(A48,"_k_east"),CONCATENATE(A48,"_east"))))</f>
        <v>none</v>
      </c>
      <c r="W48" s="1" t="str">
        <f aca="false">IF(OR(D48="1X1",D48="1X2"),"none",IF(E48="skyscraper",CONCATENATE(A48,"_c_west"),IF(E48="landmark",CONCATENATE(A48,"_k_west"),CONCATENATE(A48,"_west"))))</f>
        <v>none</v>
      </c>
      <c r="X48" s="1" t="str">
        <f aca="false">IF(NOT(D48="2X2"),"none",IF(E48="skyscraper",CONCATENATE(A48,"_c_south"),IF(E48="landmark",CONCATENATE(A48,"_k_south"),CONCATENATE(A48,"_south"))))</f>
        <v>none</v>
      </c>
      <c r="Y48" s="1" t="s">
        <v>34</v>
      </c>
    </row>
    <row r="49" customFormat="false" ht="12.8" hidden="false" customHeight="false" outlineLevel="0" collapsed="false">
      <c r="A49" s="1" t="s">
        <v>136</v>
      </c>
      <c r="B49" s="1" t="s">
        <v>136</v>
      </c>
      <c r="C49" s="2" t="n">
        <v>78</v>
      </c>
      <c r="D49" s="1" t="s">
        <v>27</v>
      </c>
      <c r="E49" s="1" t="s">
        <v>120</v>
      </c>
      <c r="F49" s="1" t="s">
        <v>137</v>
      </c>
      <c r="G49" s="1" t="n">
        <v>220</v>
      </c>
      <c r="H49" s="1" t="n">
        <v>1</v>
      </c>
      <c r="I49" s="4" t="n">
        <v>2000</v>
      </c>
      <c r="J49" s="6" t="s">
        <v>30</v>
      </c>
      <c r="K49" s="1" t="n">
        <v>25</v>
      </c>
      <c r="L49" s="7" t="s">
        <v>40</v>
      </c>
      <c r="M49" s="8" t="str">
        <f aca="false">VLOOKUP(L49,dropdowns!E:F,2,0)</f>
        <v>bitmask(TOWNZONE_CENTRE)</v>
      </c>
      <c r="N49" s="1" t="n">
        <v>4</v>
      </c>
      <c r="O49" s="1" t="n">
        <v>5</v>
      </c>
      <c r="P49" s="5" t="s">
        <v>122</v>
      </c>
      <c r="Q49" s="1" t="n">
        <v>24</v>
      </c>
      <c r="R49" s="1" t="n">
        <v>10</v>
      </c>
      <c r="S49" s="5" t="s">
        <v>125</v>
      </c>
      <c r="T49" s="1" t="str">
        <f aca="false">IF(NOT(D49="1X1"),"none",IF(E49="skyscraper",CONCATENATE(A49,"_c"),IF(E49="landmark",CONCATENATE(A49,"_k"),IF(E49="house",CONCATENATE(A49,"_h"),A49))))</f>
        <v>office_tower_c</v>
      </c>
      <c r="U49" s="1" t="str">
        <f aca="false">IF(D49="1X1","none",IF(E49="skyscraper",CONCATENATE(A49,"_c_north"),IF(E49="landmark",CONCATENATE(A49,"_k_north"),IF(E49="house",CONCATENATE(A49,"_h_north"),CONCATENATE(A49,"_north")))))</f>
        <v>none</v>
      </c>
      <c r="V49" s="1" t="str">
        <f aca="false">IF(OR(D49="1X1",D49="2X1"),"none",IF(E49="skyscraper",CONCATENATE(A49,"_c_east"),IF(E49="landmark",CONCATENATE(A49,"_k_east"),CONCATENATE(A49,"_east"))))</f>
        <v>none</v>
      </c>
      <c r="W49" s="1" t="str">
        <f aca="false">IF(OR(D49="1X1",D49="1X2"),"none",IF(E49="skyscraper",CONCATENATE(A49,"_c_west"),IF(E49="landmark",CONCATENATE(A49,"_k_west"),CONCATENATE(A49,"_west"))))</f>
        <v>none</v>
      </c>
      <c r="X49" s="1" t="str">
        <f aca="false">IF(NOT(D49="2X2"),"none",IF(E49="skyscraper",CONCATENATE(A49,"_c_south"),IF(E49="landmark",CONCATENATE(A49,"_k_south"),CONCATENATE(A49,"_south"))))</f>
        <v>none</v>
      </c>
      <c r="Y49" s="1" t="s">
        <v>34</v>
      </c>
    </row>
    <row r="50" customFormat="false" ht="12.8" hidden="false" customHeight="false" outlineLevel="0" collapsed="false">
      <c r="A50" s="1" t="s">
        <v>138</v>
      </c>
      <c r="B50" s="1" t="s">
        <v>138</v>
      </c>
      <c r="C50" s="2" t="n">
        <v>84</v>
      </c>
      <c r="D50" s="1" t="s">
        <v>27</v>
      </c>
      <c r="E50" s="1" t="s">
        <v>120</v>
      </c>
      <c r="F50" s="1" t="s">
        <v>139</v>
      </c>
      <c r="G50" s="1" t="n">
        <v>200</v>
      </c>
      <c r="H50" s="1" t="n">
        <v>1</v>
      </c>
      <c r="I50" s="4" t="n">
        <v>1960</v>
      </c>
      <c r="J50" s="6" t="s">
        <v>30</v>
      </c>
      <c r="K50" s="1" t="n">
        <v>25</v>
      </c>
      <c r="L50" s="7" t="s">
        <v>40</v>
      </c>
      <c r="M50" s="8" t="str">
        <f aca="false">VLOOKUP(L50,dropdowns!E:F,2,0)</f>
        <v>bitmask(TOWNZONE_CENTRE)</v>
      </c>
      <c r="N50" s="1" t="n">
        <v>4</v>
      </c>
      <c r="O50" s="1" t="n">
        <v>5</v>
      </c>
      <c r="P50" s="5" t="s">
        <v>122</v>
      </c>
      <c r="Q50" s="1" t="n">
        <v>24</v>
      </c>
      <c r="R50" s="1" t="n">
        <v>10</v>
      </c>
      <c r="S50" s="5" t="s">
        <v>125</v>
      </c>
      <c r="T50" s="1" t="str">
        <f aca="false">IF(NOT(D50="1X1"),"none",IF(E50="skyscraper",CONCATENATE(A50,"_c"),IF(E50="landmark",CONCATENATE(A50,"_k"),IF(E50="house",CONCATENATE(A50,"_h"),A50))))</f>
        <v>sato_building_c</v>
      </c>
      <c r="U50" s="1" t="str">
        <f aca="false">IF(D50="1X1","none",IF(E50="skyscraper",CONCATENATE(A50,"_c_north"),IF(E50="landmark",CONCATENATE(A50,"_k_north"),IF(E50="house",CONCATENATE(A50,"_h_north"),CONCATENATE(A50,"_north")))))</f>
        <v>none</v>
      </c>
      <c r="V50" s="1" t="str">
        <f aca="false">IF(OR(D50="1X1",D50="2X1"),"none",IF(E50="skyscraper",CONCATENATE(A50,"_c_east"),IF(E50="landmark",CONCATENATE(A50,"_k_east"),CONCATENATE(A50,"_east"))))</f>
        <v>none</v>
      </c>
      <c r="W50" s="1" t="str">
        <f aca="false">IF(OR(D50="1X1",D50="1X2"),"none",IF(E50="skyscraper",CONCATENATE(A50,"_c_west"),IF(E50="landmark",CONCATENATE(A50,"_k_west"),CONCATENATE(A50,"_west"))))</f>
        <v>none</v>
      </c>
      <c r="X50" s="1" t="str">
        <f aca="false">IF(NOT(D50="2X2"),"none",IF(E50="skyscraper",CONCATENATE(A50,"_c_south"),IF(E50="landmark",CONCATENATE(A50,"_k_south"),CONCATENATE(A50,"_south"))))</f>
        <v>none</v>
      </c>
      <c r="Y50" s="1" t="s">
        <v>34</v>
      </c>
    </row>
    <row r="51" customFormat="false" ht="12.8" hidden="false" customHeight="false" outlineLevel="0" collapsed="false">
      <c r="A51" s="1" t="s">
        <v>140</v>
      </c>
      <c r="B51" s="1" t="s">
        <v>140</v>
      </c>
      <c r="C51" s="2" t="n">
        <v>87</v>
      </c>
      <c r="D51" s="1" t="s">
        <v>27</v>
      </c>
      <c r="E51" s="1" t="s">
        <v>120</v>
      </c>
      <c r="F51" s="1" t="s">
        <v>141</v>
      </c>
      <c r="G51" s="1" t="n">
        <v>200</v>
      </c>
      <c r="H51" s="1" t="n">
        <v>1</v>
      </c>
      <c r="I51" s="4" t="n">
        <v>1990</v>
      </c>
      <c r="J51" s="6" t="s">
        <v>30</v>
      </c>
      <c r="K51" s="1" t="n">
        <v>25</v>
      </c>
      <c r="L51" s="7" t="s">
        <v>40</v>
      </c>
      <c r="M51" s="8" t="str">
        <f aca="false">VLOOKUP(L51,dropdowns!E:F,2,0)</f>
        <v>bitmask(TOWNZONE_CENTRE)</v>
      </c>
      <c r="N51" s="1" t="n">
        <v>4</v>
      </c>
      <c r="O51" s="1" t="n">
        <v>5</v>
      </c>
      <c r="P51" s="5" t="s">
        <v>122</v>
      </c>
      <c r="Q51" s="1" t="n">
        <v>24</v>
      </c>
      <c r="R51" s="1" t="n">
        <v>10</v>
      </c>
      <c r="S51" s="5" t="s">
        <v>125</v>
      </c>
      <c r="T51" s="1" t="str">
        <f aca="false">IF(NOT(D51="1X1"),"none",IF(E51="skyscraper",CONCATENATE(A51,"_c"),IF(E51="landmark",CONCATENATE(A51,"_k"),IF(E51="house",CONCATENATE(A51,"_h"),A51))))</f>
        <v>sugiyama_office_building_c</v>
      </c>
      <c r="U51" s="1" t="str">
        <f aca="false">IF(D51="1X1","none",IF(E51="skyscraper",CONCATENATE(A51,"_c_north"),IF(E51="landmark",CONCATENATE(A51,"_k_north"),IF(E51="house",CONCATENATE(A51,"_h_north"),CONCATENATE(A51,"_north")))))</f>
        <v>none</v>
      </c>
      <c r="V51" s="1" t="str">
        <f aca="false">IF(OR(D51="1X1",D51="2X1"),"none",IF(E51="skyscraper",CONCATENATE(A51,"_c_east"),IF(E51="landmark",CONCATENATE(A51,"_k_east"),CONCATENATE(A51,"_east"))))</f>
        <v>none</v>
      </c>
      <c r="W51" s="1" t="str">
        <f aca="false">IF(OR(D51="1X1",D51="1X2"),"none",IF(E51="skyscraper",CONCATENATE(A51,"_c_west"),IF(E51="landmark",CONCATENATE(A51,"_k_west"),CONCATENATE(A51,"_west"))))</f>
        <v>none</v>
      </c>
      <c r="X51" s="1" t="str">
        <f aca="false">IF(NOT(D51="2X2"),"none",IF(E51="skyscraper",CONCATENATE(A51,"_c_south"),IF(E51="landmark",CONCATENATE(A51,"_k_south"),CONCATENATE(A51,"_south"))))</f>
        <v>none</v>
      </c>
      <c r="Y51" s="1" t="s">
        <v>34</v>
      </c>
    </row>
    <row r="52" customFormat="false" ht="12.8" hidden="false" customHeight="false" outlineLevel="0" collapsed="false">
      <c r="A52" s="1" t="s">
        <v>142</v>
      </c>
      <c r="B52" s="1" t="s">
        <v>142</v>
      </c>
      <c r="C52" s="2" t="n">
        <v>76</v>
      </c>
      <c r="D52" s="1" t="s">
        <v>143</v>
      </c>
      <c r="E52" s="1" t="s">
        <v>120</v>
      </c>
      <c r="F52" s="1" t="s">
        <v>144</v>
      </c>
      <c r="G52" s="1" t="n">
        <v>255</v>
      </c>
      <c r="H52" s="1" t="n">
        <v>1</v>
      </c>
      <c r="I52" s="4" t="n">
        <v>2006</v>
      </c>
      <c r="J52" s="6" t="s">
        <v>30</v>
      </c>
      <c r="K52" s="1" t="n">
        <v>25</v>
      </c>
      <c r="L52" s="7" t="s">
        <v>40</v>
      </c>
      <c r="M52" s="8" t="str">
        <f aca="false">VLOOKUP(L52,dropdowns!E:F,2,0)</f>
        <v>bitmask(TOWNZONE_CENTRE)</v>
      </c>
      <c r="N52" s="1" t="n">
        <v>7</v>
      </c>
      <c r="O52" s="1" t="n">
        <v>5</v>
      </c>
      <c r="P52" s="5" t="s">
        <v>122</v>
      </c>
      <c r="Q52" s="1" t="n">
        <v>24</v>
      </c>
      <c r="R52" s="1" t="n">
        <v>10</v>
      </c>
      <c r="S52" s="5" t="s">
        <v>125</v>
      </c>
      <c r="T52" s="1" t="str">
        <f aca="false">IF(NOT(D52="1X1"),"none",IF(E52="skyscraper",CONCATENATE(A52,"_c"),IF(E52="landmark",CONCATENATE(A52,"_k"),IF(E52="house",CONCATENATE(A52,"_h"),A52))))</f>
        <v>none</v>
      </c>
      <c r="U52" s="1" t="str">
        <f aca="false">IF(D52="1X1","none",IF(E52="skyscraper",CONCATENATE(A52,"_c_north"),IF(E52="landmark",CONCATENATE(A52,"_k_north"),IF(E52="house",CONCATENATE(A52,"_h_north"),CONCATENATE(A52,"_north")))))</f>
        <v>tsuno_building_c_north</v>
      </c>
      <c r="V52" s="1" t="str">
        <f aca="false">IF(OR(D52="1X1",D52="2X1"),"none",IF(E52="skyscraper",CONCATENATE(A52,"_c_east"),IF(E52="landmark",CONCATENATE(A52,"_k_east"),CONCATENATE(A52,"_east"))))</f>
        <v>tsuno_building_c_east</v>
      </c>
      <c r="W52" s="1" t="str">
        <f aca="false">IF(OR(D52="1X1",D52="1X2"),"none",IF(E52="skyscraper",CONCATENATE(A52,"_c_west"),IF(E52="landmark",CONCATENATE(A52,"_k_west"),CONCATENATE(A52,"_west"))))</f>
        <v>none</v>
      </c>
      <c r="X52" s="1" t="str">
        <f aca="false">IF(NOT(D52="2X2"),"none",IF(E52="skyscraper",CONCATENATE(A52,"_c_south"),IF(E52="landmark",CONCATENATE(A52,"_k_south"),CONCATENATE(A52,"_south"))))</f>
        <v>none</v>
      </c>
      <c r="Y52" s="1" t="s">
        <v>34</v>
      </c>
    </row>
    <row r="53" customFormat="false" ht="12.8" hidden="false" customHeight="false" outlineLevel="0" collapsed="false">
      <c r="A53" s="1" t="s">
        <v>145</v>
      </c>
      <c r="B53" s="1" t="s">
        <v>145</v>
      </c>
      <c r="C53" s="2" t="n">
        <v>89</v>
      </c>
      <c r="D53" s="1" t="s">
        <v>27</v>
      </c>
      <c r="E53" s="1" t="s">
        <v>120</v>
      </c>
      <c r="F53" s="1" t="s">
        <v>146</v>
      </c>
      <c r="G53" s="1" t="n">
        <v>200</v>
      </c>
      <c r="H53" s="1" t="n">
        <v>1</v>
      </c>
      <c r="I53" s="4" t="n">
        <v>1955</v>
      </c>
      <c r="J53" s="6" t="n">
        <v>1989</v>
      </c>
      <c r="K53" s="1" t="n">
        <v>25</v>
      </c>
      <c r="L53" s="7" t="s">
        <v>40</v>
      </c>
      <c r="M53" s="8" t="str">
        <f aca="false">VLOOKUP(L53,dropdowns!E:F,2,0)</f>
        <v>bitmask(TOWNZONE_CENTRE)</v>
      </c>
      <c r="N53" s="1" t="n">
        <v>4</v>
      </c>
      <c r="O53" s="1" t="n">
        <v>5</v>
      </c>
      <c r="P53" s="5" t="s">
        <v>122</v>
      </c>
      <c r="Q53" s="1" t="n">
        <v>24</v>
      </c>
      <c r="R53" s="1" t="n">
        <v>10</v>
      </c>
      <c r="S53" s="5" t="s">
        <v>125</v>
      </c>
      <c r="T53" s="1" t="str">
        <f aca="false">IF(NOT(D53="1X1"),"none",IF(E53="skyscraper",CONCATENATE(A53,"_c"),IF(E53="landmark",CONCATENATE(A53,"_k"),IF(E53="house",CONCATENATE(A53,"_h"),A53))))</f>
        <v>ueda_office_block_c</v>
      </c>
      <c r="U53" s="1" t="str">
        <f aca="false">IF(D53="1X1","none",IF(E53="skyscraper",CONCATENATE(A53,"_c_north"),IF(E53="landmark",CONCATENATE(A53,"_k_north"),IF(E53="house",CONCATENATE(A53,"_h_north"),CONCATENATE(A53,"_north")))))</f>
        <v>none</v>
      </c>
      <c r="V53" s="1" t="str">
        <f aca="false">IF(OR(D53="1X1",D53="2X1"),"none",IF(E53="skyscraper",CONCATENATE(A53,"_c_east"),IF(E53="landmark",CONCATENATE(A53,"_k_east"),CONCATENATE(A53,"_east"))))</f>
        <v>none</v>
      </c>
      <c r="W53" s="1" t="str">
        <f aca="false">IF(OR(D53="1X1",D53="1X2"),"none",IF(E53="skyscraper",CONCATENATE(A53,"_c_west"),IF(E53="landmark",CONCATENATE(A53,"_k_west"),CONCATENATE(A53,"_west"))))</f>
        <v>none</v>
      </c>
      <c r="X53" s="1" t="str">
        <f aca="false">IF(NOT(D53="2X2"),"none",IF(E53="skyscraper",CONCATENATE(A53,"_c_south"),IF(E53="landmark",CONCATENATE(A53,"_k_south"),CONCATENATE(A53,"_south"))))</f>
        <v>none</v>
      </c>
      <c r="Y53" s="1" t="s">
        <v>34</v>
      </c>
    </row>
    <row r="54" customFormat="false" ht="12.8" hidden="false" customHeight="false" outlineLevel="0" collapsed="false">
      <c r="A54" s="1" t="s">
        <v>147</v>
      </c>
      <c r="B54" s="1" t="s">
        <v>147</v>
      </c>
      <c r="C54" s="2" t="n">
        <v>36</v>
      </c>
      <c r="D54" s="1" t="s">
        <v>27</v>
      </c>
      <c r="E54" s="1" t="s">
        <v>120</v>
      </c>
      <c r="F54" s="1" t="s">
        <v>148</v>
      </c>
      <c r="G54" s="1" t="n">
        <v>180</v>
      </c>
      <c r="H54" s="1" t="n">
        <v>1</v>
      </c>
      <c r="I54" s="4" t="n">
        <v>1965</v>
      </c>
      <c r="J54" s="6" t="s">
        <v>30</v>
      </c>
      <c r="K54" s="1" t="n">
        <v>25</v>
      </c>
      <c r="L54" s="7" t="s">
        <v>40</v>
      </c>
      <c r="M54" s="8" t="str">
        <f aca="false">VLOOKUP(L54,dropdowns!E:F,2,0)</f>
        <v>bitmask(TOWNZONE_CENTRE)</v>
      </c>
      <c r="N54" s="1" t="n">
        <v>4</v>
      </c>
      <c r="O54" s="1" t="n">
        <v>5</v>
      </c>
      <c r="P54" s="5" t="s">
        <v>122</v>
      </c>
      <c r="Q54" s="1" t="n">
        <v>12</v>
      </c>
      <c r="R54" s="1" t="n">
        <v>5</v>
      </c>
      <c r="S54" s="5" t="s">
        <v>125</v>
      </c>
      <c r="T54" s="1" t="str">
        <f aca="false">IF(NOT(D54="1X1"),"none",IF(E54="skyscraper",CONCATENATE(A54,"_c"),IF(E54="landmark",CONCATENATE(A54,"_k"),IF(E54="house",CONCATENATE(A54,"_h"),A54))))</f>
        <v>yamaguchi_office_c</v>
      </c>
      <c r="U54" s="1" t="str">
        <f aca="false">IF(D54="1X1","none",IF(E54="skyscraper",CONCATENATE(A54,"_c_north"),IF(E54="landmark",CONCATENATE(A54,"_k_north"),IF(E54="house",CONCATENATE(A54,"_h_north"),CONCATENATE(A54,"_north")))))</f>
        <v>none</v>
      </c>
      <c r="V54" s="1" t="str">
        <f aca="false">IF(OR(D54="1X1",D54="2X1"),"none",IF(E54="skyscraper",CONCATENATE(A54,"_c_east"),IF(E54="landmark",CONCATENATE(A54,"_k_east"),CONCATENATE(A54,"_east"))))</f>
        <v>none</v>
      </c>
      <c r="W54" s="1" t="str">
        <f aca="false">IF(OR(D54="1X1",D54="1X2"),"none",IF(E54="skyscraper",CONCATENATE(A54,"_c_west"),IF(E54="landmark",CONCATENATE(A54,"_k_west"),CONCATENATE(A54,"_west"))))</f>
        <v>none</v>
      </c>
      <c r="X54" s="1" t="str">
        <f aca="false">IF(NOT(D54="2X2"),"none",IF(E54="skyscraper",CONCATENATE(A54,"_c_south"),IF(E54="landmark",CONCATENATE(A54,"_k_south"),CONCATENATE(A54,"_south"))))</f>
        <v>none</v>
      </c>
      <c r="Y54" s="1" t="s">
        <v>34</v>
      </c>
    </row>
    <row r="55" customFormat="false" ht="12.8" hidden="false" customHeight="false" outlineLevel="0" collapsed="false">
      <c r="A55" s="1" t="s">
        <v>149</v>
      </c>
      <c r="B55" s="1" t="s">
        <v>149</v>
      </c>
      <c r="C55" s="2" t="n">
        <v>101</v>
      </c>
      <c r="D55" s="1" t="s">
        <v>143</v>
      </c>
      <c r="E55" s="1" t="s">
        <v>120</v>
      </c>
      <c r="F55" s="1" t="s">
        <v>150</v>
      </c>
      <c r="G55" s="1" t="n">
        <v>255</v>
      </c>
      <c r="H55" s="1" t="n">
        <v>1</v>
      </c>
      <c r="I55" s="4" t="n">
        <v>1990</v>
      </c>
      <c r="J55" s="6" t="s">
        <v>30</v>
      </c>
      <c r="K55" s="1" t="n">
        <v>25</v>
      </c>
      <c r="L55" s="7" t="s">
        <v>40</v>
      </c>
      <c r="M55" s="8" t="str">
        <f aca="false">VLOOKUP(L55,dropdowns!E:F,2,0)</f>
        <v>bitmask(TOWNZONE_CENTRE)</v>
      </c>
      <c r="N55" s="1" t="n">
        <v>7</v>
      </c>
      <c r="O55" s="1" t="n">
        <v>5</v>
      </c>
      <c r="P55" s="5" t="s">
        <v>122</v>
      </c>
      <c r="Q55" s="1" t="n">
        <v>24</v>
      </c>
      <c r="R55" s="1" t="n">
        <v>10</v>
      </c>
      <c r="S55" s="5" t="s">
        <v>125</v>
      </c>
      <c r="T55" s="1" t="str">
        <f aca="false">IF(NOT(D55="1X1"),"none",IF(E55="skyscraper",CONCATENATE(A55,"_c"),IF(E55="landmark",CONCATENATE(A55,"_k"),IF(E55="house",CONCATENATE(A55,"_h"),A55))))</f>
        <v>none</v>
      </c>
      <c r="U55" s="1" t="str">
        <f aca="false">IF(D55="1X1","none",IF(E55="skyscraper",CONCATENATE(A55,"_c_north"),IF(E55="landmark",CONCATENATE(A55,"_k_north"),IF(E55="house",CONCATENATE(A55,"_h_north"),CONCATENATE(A55,"_north")))))</f>
        <v>yamashiro_office_building_c_north</v>
      </c>
      <c r="V55" s="1" t="str">
        <f aca="false">IF(OR(D55="1X1",D55="2X1"),"none",IF(E55="skyscraper",CONCATENATE(A55,"_c_east"),IF(E55="landmark",CONCATENATE(A55,"_k_east"),CONCATENATE(A55,"_east"))))</f>
        <v>yamashiro_office_building_c_east</v>
      </c>
      <c r="W55" s="1" t="str">
        <f aca="false">IF(OR(D55="1X1",D55="1X2"),"none",IF(E55="skyscraper",CONCATENATE(A55,"_c_west"),IF(E55="landmark",CONCATENATE(A55,"_k_west"),CONCATENATE(A55,"_west"))))</f>
        <v>none</v>
      </c>
      <c r="X55" s="1" t="str">
        <f aca="false">IF(NOT(D55="2X2"),"none",IF(E55="skyscraper",CONCATENATE(A55,"_c_south"),IF(E55="landmark",CONCATENATE(A55,"_k_south"),CONCATENATE(A55,"_south"))))</f>
        <v>none</v>
      </c>
      <c r="Y55" s="1" t="s">
        <v>34</v>
      </c>
    </row>
    <row r="56" customFormat="false" ht="12.8" hidden="false" customHeight="false" outlineLevel="0" collapsed="false">
      <c r="A56" s="1" t="s">
        <v>151</v>
      </c>
      <c r="B56" s="1" t="s">
        <v>151</v>
      </c>
      <c r="C56" s="2" t="n">
        <v>47</v>
      </c>
      <c r="D56" s="1" t="s">
        <v>27</v>
      </c>
      <c r="E56" s="1" t="s">
        <v>120</v>
      </c>
      <c r="F56" s="1" t="s">
        <v>152</v>
      </c>
      <c r="G56" s="1" t="n">
        <v>220</v>
      </c>
      <c r="H56" s="1" t="n">
        <v>1</v>
      </c>
      <c r="I56" s="4" t="n">
        <v>2000</v>
      </c>
      <c r="J56" s="6" t="s">
        <v>30</v>
      </c>
      <c r="K56" s="1" t="n">
        <v>25</v>
      </c>
      <c r="L56" s="7" t="s">
        <v>40</v>
      </c>
      <c r="M56" s="8" t="str">
        <f aca="false">VLOOKUP(L56,dropdowns!E:F,2,0)</f>
        <v>bitmask(TOWNZONE_CENTRE)</v>
      </c>
      <c r="N56" s="1" t="n">
        <v>4</v>
      </c>
      <c r="O56" s="1" t="n">
        <v>5</v>
      </c>
      <c r="P56" s="5" t="s">
        <v>122</v>
      </c>
      <c r="Q56" s="1" t="n">
        <v>24</v>
      </c>
      <c r="R56" s="1" t="n">
        <v>10</v>
      </c>
      <c r="S56" s="5" t="s">
        <v>125</v>
      </c>
      <c r="T56" s="1" t="str">
        <f aca="false">IF(NOT(D56="1X1"),"none",IF(E56="skyscraper",CONCATENATE(A56,"_c"),IF(E56="landmark",CONCATENATE(A56,"_k"),IF(E56="house",CONCATENATE(A56,"_h"),A56))))</f>
        <v>yamashita_building_c</v>
      </c>
      <c r="U56" s="1" t="str">
        <f aca="false">IF(D56="1X1","none",IF(E56="skyscraper",CONCATENATE(A56,"_c_north"),IF(E56="landmark",CONCATENATE(A56,"_k_north"),IF(E56="house",CONCATENATE(A56,"_h_north"),CONCATENATE(A56,"_north")))))</f>
        <v>none</v>
      </c>
      <c r="V56" s="1" t="str">
        <f aca="false">IF(OR(D56="1X1",D56="2X1"),"none",IF(E56="skyscraper",CONCATENATE(A56,"_c_east"),IF(E56="landmark",CONCATENATE(A56,"_k_east"),CONCATENATE(A56,"_east"))))</f>
        <v>none</v>
      </c>
      <c r="W56" s="1" t="str">
        <f aca="false">IF(OR(D56="1X1",D56="1X2"),"none",IF(E56="skyscraper",CONCATENATE(A56,"_c_west"),IF(E56="landmark",CONCATENATE(A56,"_k_west"),CONCATENATE(A56,"_west"))))</f>
        <v>none</v>
      </c>
      <c r="X56" s="1" t="str">
        <f aca="false">IF(NOT(D56="2X2"),"none",IF(E56="skyscraper",CONCATENATE(A56,"_c_south"),IF(E56="landmark",CONCATENATE(A56,"_k_south"),CONCATENATE(A56,"_south"))))</f>
        <v>none</v>
      </c>
      <c r="Y56" s="1" t="s">
        <v>34</v>
      </c>
    </row>
    <row r="57" customFormat="false" ht="12.8" hidden="false" customHeight="false" outlineLevel="0" collapsed="false">
      <c r="A57" s="1" t="s">
        <v>153</v>
      </c>
      <c r="B57" s="1" t="s">
        <v>153</v>
      </c>
      <c r="C57" s="2" t="n">
        <v>6</v>
      </c>
      <c r="D57" s="1" t="s">
        <v>27</v>
      </c>
      <c r="E57" s="1" t="s">
        <v>154</v>
      </c>
      <c r="F57" s="1" t="s">
        <v>155</v>
      </c>
      <c r="G57" s="1" t="n">
        <v>40</v>
      </c>
      <c r="H57" s="1" t="n">
        <v>1</v>
      </c>
      <c r="I57" s="4" t="n">
        <v>1945</v>
      </c>
      <c r="J57" s="6" t="s">
        <v>30</v>
      </c>
      <c r="K57" s="1" t="n">
        <v>5</v>
      </c>
      <c r="L57" s="7" t="s">
        <v>57</v>
      </c>
      <c r="M57" s="8" t="str">
        <f aca="false">VLOOKUP(L57,dropdowns!E:F,2,0)</f>
        <v>ALL_TOWNZONES &amp; ~bitmask(TOWNZONE_EDGE)</v>
      </c>
      <c r="N57" s="1" t="n">
        <v>6</v>
      </c>
      <c r="O57" s="1" t="n">
        <v>0</v>
      </c>
      <c r="P57" s="5" t="s">
        <v>32</v>
      </c>
      <c r="Q57" s="1" t="n">
        <v>4</v>
      </c>
      <c r="R57" s="1" t="n">
        <v>1</v>
      </c>
      <c r="S57" s="5" t="s">
        <v>33</v>
      </c>
      <c r="T57" s="1" t="str">
        <f aca="false">IF(NOT(D57="1X1"),"none",IF(E57="skyscraper",CONCATENATE(A57,"_c"),IF(E57="landmark",CONCATENATE(A57,"_k"),IF(E57="house",CONCATENATE(A57,"_h"),A57))))</f>
        <v>dense_townhouses_h</v>
      </c>
      <c r="U57" s="1" t="str">
        <f aca="false">IF(D57="1X1","none",IF(E57="skyscraper",CONCATENATE(A57,"_c_north"),IF(E57="landmark",CONCATENATE(A57,"_k_north"),IF(E57="house",CONCATENATE(A57,"_h_north"),CONCATENATE(A57,"_north")))))</f>
        <v>none</v>
      </c>
      <c r="V57" s="1" t="str">
        <f aca="false">IF(OR(D57="1X1",D57="2X1"),"none",IF(E57="skyscraper",CONCATENATE(A57,"_c_east"),IF(E57="landmark",CONCATENATE(A57,"_k_east"),CONCATENATE(A57,"_east"))))</f>
        <v>none</v>
      </c>
      <c r="W57" s="1" t="str">
        <f aca="false">IF(OR(D57="1X1",D57="1X2"),"none",IF(E57="skyscraper",CONCATENATE(A57,"_c_west"),IF(E57="landmark",CONCATENATE(A57,"_k_west"),CONCATENATE(A57,"_west"))))</f>
        <v>none</v>
      </c>
      <c r="X57" s="1" t="str">
        <f aca="false">IF(NOT(D57="2X2"),"none",IF(E57="skyscraper",CONCATENATE(A57,"_c_south"),IF(E57="landmark",CONCATENATE(A57,"_k_south"),CONCATENATE(A57,"_south"))))</f>
        <v>none</v>
      </c>
      <c r="Y57" s="1" t="s">
        <v>34</v>
      </c>
    </row>
    <row r="58" customFormat="false" ht="12.8" hidden="false" customHeight="false" outlineLevel="0" collapsed="false">
      <c r="A58" s="1" t="s">
        <v>156</v>
      </c>
      <c r="B58" s="1" t="s">
        <v>156</v>
      </c>
      <c r="C58" s="2" t="n">
        <v>5</v>
      </c>
      <c r="D58" s="1" t="s">
        <v>27</v>
      </c>
      <c r="E58" s="1" t="s">
        <v>154</v>
      </c>
      <c r="F58" s="1" t="s">
        <v>157</v>
      </c>
      <c r="G58" s="1" t="n">
        <v>40</v>
      </c>
      <c r="H58" s="1" t="n">
        <v>1</v>
      </c>
      <c r="I58" s="4" t="n">
        <v>1700</v>
      </c>
      <c r="J58" s="6" t="n">
        <v>1944</v>
      </c>
      <c r="K58" s="1" t="n">
        <v>7</v>
      </c>
      <c r="L58" s="7" t="s">
        <v>37</v>
      </c>
      <c r="M58" s="8" t="str">
        <f aca="false">VLOOKUP(L58,dropdowns!E:F,2,0)</f>
        <v>bitmask(TOWNZONE_CENTRE, TOWNZONE_INNER_SUBURB )</v>
      </c>
      <c r="N58" s="1" t="n">
        <v>6</v>
      </c>
      <c r="O58" s="1" t="n">
        <v>0</v>
      </c>
      <c r="P58" s="5" t="s">
        <v>32</v>
      </c>
      <c r="Q58" s="1" t="n">
        <v>2</v>
      </c>
      <c r="R58" s="1" t="n">
        <v>1</v>
      </c>
      <c r="S58" s="5" t="s">
        <v>33</v>
      </c>
      <c r="T58" s="1" t="str">
        <f aca="false">IF(NOT(D58="1X1"),"none",IF(E58="skyscraper",CONCATENATE(A58,"_c"),IF(E58="landmark",CONCATENATE(A58,"_k"),IF(E58="house",CONCATENATE(A58,"_h"),A58))))</f>
        <v>dense_wooden_h</v>
      </c>
      <c r="U58" s="1" t="str">
        <f aca="false">IF(D58="1X1","none",IF(E58="skyscraper",CONCATENATE(A58,"_c_north"),IF(E58="landmark",CONCATENATE(A58,"_k_north"),IF(E58="house",CONCATENATE(A58,"_h_north"),CONCATENATE(A58,"_north")))))</f>
        <v>none</v>
      </c>
      <c r="V58" s="1" t="str">
        <f aca="false">IF(OR(D58="1X1",D58="2X1"),"none",IF(E58="skyscraper",CONCATENATE(A58,"_c_east"),IF(E58="landmark",CONCATENATE(A58,"_k_east"),CONCATENATE(A58,"_east"))))</f>
        <v>none</v>
      </c>
      <c r="W58" s="1" t="str">
        <f aca="false">IF(OR(D58="1X1",D58="1X2"),"none",IF(E58="skyscraper",CONCATENATE(A58,"_c_west"),IF(E58="landmark",CONCATENATE(A58,"_k_west"),CONCATENATE(A58,"_west"))))</f>
        <v>none</v>
      </c>
      <c r="X58" s="1" t="str">
        <f aca="false">IF(NOT(D58="2X2"),"none",IF(E58="skyscraper",CONCATENATE(A58,"_c_south"),IF(E58="landmark",CONCATENATE(A58,"_k_south"),CONCATENATE(A58,"_south"))))</f>
        <v>none</v>
      </c>
      <c r="Y58" s="1" t="s">
        <v>32</v>
      </c>
    </row>
    <row r="59" customFormat="false" ht="12.8" hidden="false" customHeight="false" outlineLevel="0" collapsed="false">
      <c r="A59" s="1" t="s">
        <v>158</v>
      </c>
      <c r="B59" s="1" t="s">
        <v>158</v>
      </c>
      <c r="C59" s="2" t="n">
        <v>212</v>
      </c>
      <c r="D59" s="1" t="s">
        <v>159</v>
      </c>
      <c r="E59" s="1" t="s">
        <v>154</v>
      </c>
      <c r="F59" s="1" t="s">
        <v>160</v>
      </c>
      <c r="G59" s="1" t="n">
        <v>15</v>
      </c>
      <c r="H59" s="1" t="n">
        <v>5</v>
      </c>
      <c r="I59" s="4" t="n">
        <v>1700</v>
      </c>
      <c r="J59" s="6" t="s">
        <v>30</v>
      </c>
      <c r="K59" s="1" t="n">
        <v>7</v>
      </c>
      <c r="L59" s="7" t="s">
        <v>161</v>
      </c>
      <c r="M59" s="8" t="str">
        <f aca="false">VLOOKUP(L59,dropdowns!E:F,2,0)</f>
        <v>bitmask(TOWNZONE_OUTSKIRT, TOWNZONE_EDGE )</v>
      </c>
      <c r="N59" s="1" t="n">
        <v>20</v>
      </c>
      <c r="O59" s="1" t="n">
        <v>6</v>
      </c>
      <c r="P59" s="5" t="s">
        <v>162</v>
      </c>
      <c r="Q59" s="1" t="n">
        <v>6</v>
      </c>
      <c r="R59" s="1" t="n">
        <v>2</v>
      </c>
      <c r="S59" s="5" t="s">
        <v>163</v>
      </c>
      <c r="T59" s="1" t="str">
        <f aca="false">IF(NOT(D59="1X1"),"none",IF(E59="skyscraper",CONCATENATE(A59,"_c"),IF(E59="landmark",CONCATENATE(A59,"_k"),IF(E59="house",CONCATENATE(A59,"_h"),A59))))</f>
        <v>none</v>
      </c>
      <c r="U59" s="1" t="str">
        <f aca="false">IF(D59="1X1","none",IF(E59="skyscraper",CONCATENATE(A59,"_c_north"),IF(E59="landmark",CONCATENATE(A59,"_k_north"),IF(E59="house",CONCATENATE(A59,"_h_north"),CONCATENATE(A59,"_north")))))</f>
        <v>farm_h_north</v>
      </c>
      <c r="V59" s="1" t="str">
        <f aca="false">IF(OR(D59="1X1",D59="2X1"),"none",IF(E59="skyscraper",CONCATENATE(A59,"_c_east"),IF(E59="landmark",CONCATENATE(A59,"_k_east"),IF(E59="house",CONCATENATE(A59,"_h_east"),CONCATENATE(A59,"_east")))))</f>
        <v>farm_h_east</v>
      </c>
      <c r="W59" s="1" t="str">
        <f aca="false">IF(OR(D59="1X1",D59="1X2"),"none",IF(E59="skyscraper",CONCATENATE(A59,"_c_west"),IF(E59="landmark",CONCATENATE(A59,"_k_west"),IF(E59="house",CONCATENATE(A59,"_h_west"),CONCATENATE(A59,"_west")))))</f>
        <v>farm_h_west</v>
      </c>
      <c r="X59" s="1" t="str">
        <f aca="false">IF(NOT(D59="2X2"),"none",IF(E59="skyscraper",CONCATENATE(A59,"_c_south"),IF(E59="landmark",CONCATENATE(A59,"_k_south"),IF(E59="house",CONCATENATE(A59,"_h_south"),CONCATENATE(A59,"_south")))))</f>
        <v>farm_h_south</v>
      </c>
      <c r="Y59" s="1" t="s">
        <v>158</v>
      </c>
    </row>
    <row r="60" customFormat="false" ht="12.8" hidden="false" customHeight="false" outlineLevel="0" collapsed="false">
      <c r="A60" s="1" t="s">
        <v>164</v>
      </c>
      <c r="B60" s="1" t="s">
        <v>164</v>
      </c>
      <c r="C60" s="2" t="n">
        <v>14</v>
      </c>
      <c r="D60" s="1" t="s">
        <v>27</v>
      </c>
      <c r="E60" s="1" t="s">
        <v>154</v>
      </c>
      <c r="F60" s="1" t="s">
        <v>165</v>
      </c>
      <c r="G60" s="1" t="n">
        <v>20</v>
      </c>
      <c r="H60" s="1" t="n">
        <v>1</v>
      </c>
      <c r="I60" s="4" t="n">
        <v>1700</v>
      </c>
      <c r="J60" s="6" t="n">
        <v>1944</v>
      </c>
      <c r="K60" s="1" t="n">
        <v>5</v>
      </c>
      <c r="L60" s="7" t="s">
        <v>161</v>
      </c>
      <c r="M60" s="8" t="str">
        <f aca="false">VLOOKUP(L60,dropdowns!E:F,2,0)</f>
        <v>bitmask(TOWNZONE_OUTSKIRT, TOWNZONE_EDGE )</v>
      </c>
      <c r="N60" s="1" t="n">
        <v>6</v>
      </c>
      <c r="O60" s="1" t="n">
        <v>0</v>
      </c>
      <c r="P60" s="5" t="s">
        <v>32</v>
      </c>
      <c r="Q60" s="1" t="n">
        <v>1</v>
      </c>
      <c r="R60" s="1" t="n">
        <v>1</v>
      </c>
      <c r="S60" s="5" t="s">
        <v>33</v>
      </c>
      <c r="T60" s="1" t="str">
        <f aca="false">IF(NOT(D60="1X1"),"none",IF(E60="skyscraper",CONCATENATE(A60,"_c"),IF(E60="landmark",CONCATENATE(A60,"_k"),IF(E60="house",CONCATENATE(A60,"_h"),A60))))</f>
        <v>large_wooden_farmhouse_h</v>
      </c>
      <c r="U60" s="1" t="str">
        <f aca="false">IF(D60="1X1","none",IF(E60="skyscraper",CONCATENATE(A60,"_c_north"),IF(E60="landmark",CONCATENATE(A60,"_k_north"),IF(E60="house",CONCATENATE(A60,"_h_north"),CONCATENATE(A60,"_north")))))</f>
        <v>none</v>
      </c>
      <c r="V60" s="1" t="str">
        <f aca="false">IF(OR(D60="1X1",D60="2X1"),"none",IF(E60="skyscraper",CONCATENATE(A60,"_c_east"),IF(E60="landmark",CONCATENATE(A60,"_k_east"),IF(E60="house",CONCATENATE(A60,"_h_east"),CONCATENATE(A60,"_east")))))</f>
        <v>none</v>
      </c>
      <c r="W60" s="1" t="str">
        <f aca="false">IF(OR(D60="1X1",D60="1X2"),"none",IF(E60="skyscraper",CONCATENATE(A60,"_c_west"),IF(E60="landmark",CONCATENATE(A60,"_k_west"),IF(E60="house",CONCATENATE(A60,"_h_west"),CONCATENATE(A60,"_west")))))</f>
        <v>none</v>
      </c>
      <c r="X60" s="1" t="str">
        <f aca="false">IF(NOT(D60="2X2"),"none",IF(E60="skyscraper",CONCATENATE(A60,"_c_south"),IF(E60="landmark",CONCATENATE(A60,"_k_south"),IF(E60="house",CONCATENATE(A60,"_h_south"),CONCATENATE(A60,"_south")))))</f>
        <v>none</v>
      </c>
      <c r="Y60" s="1" t="s">
        <v>32</v>
      </c>
    </row>
    <row r="61" customFormat="false" ht="12.8" hidden="false" customHeight="false" outlineLevel="0" collapsed="false">
      <c r="A61" s="1" t="s">
        <v>166</v>
      </c>
      <c r="B61" s="1" t="s">
        <v>166</v>
      </c>
      <c r="C61" s="2" t="n">
        <v>13</v>
      </c>
      <c r="D61" s="1" t="s">
        <v>27</v>
      </c>
      <c r="E61" s="1" t="s">
        <v>154</v>
      </c>
      <c r="F61" s="1" t="s">
        <v>167</v>
      </c>
      <c r="G61" s="1" t="n">
        <v>20</v>
      </c>
      <c r="H61" s="1" t="n">
        <v>1</v>
      </c>
      <c r="I61" s="4" t="n">
        <v>1700</v>
      </c>
      <c r="J61" s="6" t="n">
        <v>1944</v>
      </c>
      <c r="K61" s="1" t="n">
        <v>5</v>
      </c>
      <c r="L61" s="7" t="s">
        <v>161</v>
      </c>
      <c r="M61" s="8" t="str">
        <f aca="false">VLOOKUP(L61,dropdowns!E:F,2,0)</f>
        <v>bitmask(TOWNZONE_OUTSKIRT, TOWNZONE_EDGE )</v>
      </c>
      <c r="N61" s="1" t="n">
        <v>6</v>
      </c>
      <c r="O61" s="1" t="n">
        <v>0</v>
      </c>
      <c r="P61" s="5" t="s">
        <v>32</v>
      </c>
      <c r="Q61" s="1" t="n">
        <v>1</v>
      </c>
      <c r="R61" s="1" t="n">
        <v>1</v>
      </c>
      <c r="S61" s="5" t="s">
        <v>33</v>
      </c>
      <c r="T61" s="1" t="str">
        <f aca="false">IF(NOT(D61="1X1"),"none",IF(E61="skyscraper",CONCATENATE(A61,"_c"),IF(E61="landmark",CONCATENATE(A61,"_k"),IF(E61="house",CONCATENATE(A61,"_h"),A61))))</f>
        <v>long_wooden_house_h</v>
      </c>
      <c r="U61" s="1" t="str">
        <f aca="false">IF(D61="1X1","none",IF(E61="skyscraper",CONCATENATE(A61,"_c_north"),IF(E61="landmark",CONCATENATE(A61,"_k_north"),IF(E61="house",CONCATENATE(A61,"_h_north"),CONCATENATE(A61,"_north")))))</f>
        <v>none</v>
      </c>
      <c r="V61" s="1" t="str">
        <f aca="false">IF(OR(D61="1X1",D61="2X1"),"none",IF(E61="skyscraper",CONCATENATE(A61,"_c_east"),IF(E61="landmark",CONCATENATE(A61,"_k_east"),IF(E61="house",CONCATENATE(A61,"_h_east"),CONCATENATE(A61,"_east")))))</f>
        <v>none</v>
      </c>
      <c r="W61" s="1" t="str">
        <f aca="false">IF(OR(D61="1X1",D61="1X2"),"none",IF(E61="skyscraper",CONCATENATE(A61,"_c_west"),IF(E61="landmark",CONCATENATE(A61,"_k_west"),IF(E61="house",CONCATENATE(A61,"_h_west"),CONCATENATE(A61,"_west")))))</f>
        <v>none</v>
      </c>
      <c r="X61" s="1" t="str">
        <f aca="false">IF(NOT(D61="2X2"),"none",IF(E61="skyscraper",CONCATENATE(A61,"_c_south"),IF(E61="landmark",CONCATENATE(A61,"_k_south"),IF(E61="house",CONCATENATE(A61,"_h_south"),CONCATENATE(A61,"_south")))))</f>
        <v>none</v>
      </c>
      <c r="Y61" s="1" t="s">
        <v>32</v>
      </c>
    </row>
    <row r="62" customFormat="false" ht="12.8" hidden="false" customHeight="false" outlineLevel="0" collapsed="false">
      <c r="A62" s="1" t="s">
        <v>168</v>
      </c>
      <c r="B62" s="1" t="s">
        <v>168</v>
      </c>
      <c r="C62" s="2" t="n">
        <v>2</v>
      </c>
      <c r="D62" s="1" t="s">
        <v>27</v>
      </c>
      <c r="E62" s="1" t="s">
        <v>154</v>
      </c>
      <c r="F62" s="1" t="s">
        <v>169</v>
      </c>
      <c r="G62" s="1" t="n">
        <v>20</v>
      </c>
      <c r="H62" s="1" t="n">
        <v>5</v>
      </c>
      <c r="I62" s="4" t="n">
        <v>1870</v>
      </c>
      <c r="J62" s="6" t="s">
        <v>30</v>
      </c>
      <c r="K62" s="1" t="n">
        <v>5</v>
      </c>
      <c r="L62" s="7" t="s">
        <v>170</v>
      </c>
      <c r="M62" s="8" t="str">
        <f aca="false">VLOOKUP(L62,dropdowns!E:F,2,0)</f>
        <v>bitmask(TOWNZONE_OUTER_SUBURB , TOWNZONE_OUTSKIRT, TOWNZONE_EDGE )</v>
      </c>
      <c r="N62" s="1" t="n">
        <v>6</v>
      </c>
      <c r="O62" s="1" t="n">
        <v>0</v>
      </c>
      <c r="P62" s="5" t="s">
        <v>32</v>
      </c>
      <c r="Q62" s="1" t="n">
        <v>2</v>
      </c>
      <c r="R62" s="1" t="n">
        <v>1</v>
      </c>
      <c r="S62" s="5" t="s">
        <v>33</v>
      </c>
      <c r="T62" s="1" t="str">
        <f aca="false">IF(NOT(D62="1X1"),"none",IF(E62="skyscraper",CONCATENATE(A62,"_c"),IF(E62="landmark",CONCATENATE(A62,"_k"),IF(E62="house",CONCATENATE(A62,"_h"),A62))))</f>
        <v>naganuma_h</v>
      </c>
      <c r="U62" s="1" t="str">
        <f aca="false">IF(D62="1X1","none",IF(E62="skyscraper",CONCATENATE(A62,"_c_north"),IF(E62="landmark",CONCATENATE(A62,"_k_north"),IF(E62="house",CONCATENATE(A62,"_h_north"),CONCATENATE(A62,"_north")))))</f>
        <v>none</v>
      </c>
      <c r="V62" s="1" t="str">
        <f aca="false">IF(OR(D62="1X1",D62="2X1"),"none",IF(E62="skyscraper",CONCATENATE(A62,"_c_east"),IF(E62="landmark",CONCATENATE(A62,"_k_east"),IF(E62="house",CONCATENATE(A62,"_h_east"),CONCATENATE(A62,"_east")))))</f>
        <v>none</v>
      </c>
      <c r="W62" s="1" t="str">
        <f aca="false">IF(OR(D62="1X1",D62="1X2"),"none",IF(E62="skyscraper",CONCATENATE(A62,"_c_west"),IF(E62="landmark",CONCATENATE(A62,"_k_west"),IF(E62="house",CONCATENATE(A62,"_h_west"),CONCATENATE(A62,"_west")))))</f>
        <v>none</v>
      </c>
      <c r="X62" s="1" t="str">
        <f aca="false">IF(NOT(D62="2X2"),"none",IF(E62="skyscraper",CONCATENATE(A62,"_c_south"),IF(E62="landmark",CONCATENATE(A62,"_k_south"),IF(E62="house",CONCATENATE(A62,"_h_south"),CONCATENATE(A62,"_south")))))</f>
        <v>none</v>
      </c>
      <c r="Y62" s="1" t="s">
        <v>171</v>
      </c>
    </row>
    <row r="63" customFormat="false" ht="12.8" hidden="false" customHeight="false" outlineLevel="0" collapsed="false">
      <c r="A63" s="1" t="s">
        <v>172</v>
      </c>
      <c r="B63" s="1" t="s">
        <v>172</v>
      </c>
      <c r="C63" s="2" t="n">
        <v>1</v>
      </c>
      <c r="D63" s="1" t="s">
        <v>27</v>
      </c>
      <c r="E63" s="1" t="s">
        <v>154</v>
      </c>
      <c r="F63" s="1" t="s">
        <v>173</v>
      </c>
      <c r="G63" s="1" t="n">
        <v>20</v>
      </c>
      <c r="H63" s="1" t="n">
        <v>5</v>
      </c>
      <c r="I63" s="4" t="n">
        <v>1870</v>
      </c>
      <c r="J63" s="6" t="s">
        <v>30</v>
      </c>
      <c r="K63" s="1" t="n">
        <v>5</v>
      </c>
      <c r="L63" s="7" t="s">
        <v>170</v>
      </c>
      <c r="M63" s="8" t="str">
        <f aca="false">VLOOKUP(L63,dropdowns!E:F,2,0)</f>
        <v>bitmask(TOWNZONE_OUTER_SUBURB , TOWNZONE_OUTSKIRT, TOWNZONE_EDGE )</v>
      </c>
      <c r="N63" s="1" t="n">
        <v>6</v>
      </c>
      <c r="O63" s="1" t="n">
        <v>0</v>
      </c>
      <c r="P63" s="5" t="s">
        <v>32</v>
      </c>
      <c r="Q63" s="1" t="n">
        <v>2</v>
      </c>
      <c r="R63" s="1" t="n">
        <v>1</v>
      </c>
      <c r="S63" s="5" t="s">
        <v>33</v>
      </c>
      <c r="T63" s="1" t="str">
        <f aca="false">IF(NOT(D63="1X1"),"none",IF(E63="skyscraper",CONCATENATE(A63,"_c"),IF(E63="landmark",CONCATENATE(A63,"_k"),IF(E63="house",CONCATENATE(A63,"_h"),A63))))</f>
        <v>nishikawa_h</v>
      </c>
      <c r="U63" s="1" t="str">
        <f aca="false">IF(D63="1X1","none",IF(E63="skyscraper",CONCATENATE(A63,"_c_north"),IF(E63="landmark",CONCATENATE(A63,"_k_north"),IF(E63="house",CONCATENATE(A63,"_h_north"),CONCATENATE(A63,"_north")))))</f>
        <v>none</v>
      </c>
      <c r="V63" s="1" t="str">
        <f aca="false">IF(OR(D63="1X1",D63="2X1"),"none",IF(E63="skyscraper",CONCATENATE(A63,"_c_east"),IF(E63="landmark",CONCATENATE(A63,"_k_east"),IF(E63="house",CONCATENATE(A63,"_h_east"),CONCATENATE(A63,"_east")))))</f>
        <v>none</v>
      </c>
      <c r="W63" s="1" t="str">
        <f aca="false">IF(OR(D63="1X1",D63="1X2"),"none",IF(E63="skyscraper",CONCATENATE(A63,"_c_west"),IF(E63="landmark",CONCATENATE(A63,"_k_west"),IF(E63="house",CONCATENATE(A63,"_h_west"),CONCATENATE(A63,"_west")))))</f>
        <v>none</v>
      </c>
      <c r="X63" s="1" t="str">
        <f aca="false">IF(NOT(D63="2X2"),"none",IF(E63="skyscraper",CONCATENATE(A63,"_c_south"),IF(E63="landmark",CONCATENATE(A63,"_k_south"),IF(E63="house",CONCATENATE(A63,"_h_south"),CONCATENATE(A63,"_south")))))</f>
        <v>none</v>
      </c>
      <c r="Y63" s="1" t="s">
        <v>171</v>
      </c>
    </row>
    <row r="64" customFormat="false" ht="12.8" hidden="false" customHeight="false" outlineLevel="0" collapsed="false">
      <c r="A64" s="1" t="s">
        <v>174</v>
      </c>
      <c r="B64" s="1" t="s">
        <v>174</v>
      </c>
      <c r="C64" s="2" t="n">
        <v>58</v>
      </c>
      <c r="D64" s="1" t="s">
        <v>27</v>
      </c>
      <c r="E64" s="1" t="s">
        <v>154</v>
      </c>
      <c r="F64" s="1" t="s">
        <v>175</v>
      </c>
      <c r="G64" s="1" t="n">
        <v>20</v>
      </c>
      <c r="H64" s="1" t="n">
        <v>1</v>
      </c>
      <c r="I64" s="4" t="n">
        <v>1700</v>
      </c>
      <c r="J64" s="6" t="n">
        <v>1944</v>
      </c>
      <c r="K64" s="1" t="n">
        <v>5</v>
      </c>
      <c r="L64" s="7" t="s">
        <v>176</v>
      </c>
      <c r="M64" s="8" t="str">
        <f aca="false">VLOOKUP(L64,dropdowns!E:F,2,0)</f>
        <v>bitmask(TOWNZONE_EDGE )</v>
      </c>
      <c r="N64" s="1" t="n">
        <v>26</v>
      </c>
      <c r="O64" s="1" t="n">
        <v>0</v>
      </c>
      <c r="P64" s="5" t="s">
        <v>32</v>
      </c>
      <c r="Q64" s="1" t="n">
        <v>2</v>
      </c>
      <c r="R64" s="1" t="n">
        <v>1</v>
      </c>
      <c r="S64" s="5" t="s">
        <v>177</v>
      </c>
      <c r="T64" s="1" t="str">
        <f aca="false">IF(NOT(D64="1X1"),"none",IF(E64="skyscraper",CONCATENATE(A64,"_c"),IF(E64="landmark",CONCATENATE(A64,"_k"),IF(E64="house",CONCATENATE(A64,"_h"),A64))))</f>
        <v>old_villa_h</v>
      </c>
      <c r="U64" s="1" t="str">
        <f aca="false">IF(D64="1X1","none",IF(E64="skyscraper",CONCATENATE(A64,"_c_north"),IF(E64="landmark",CONCATENATE(A64,"_k_north"),IF(E64="house",CONCATENATE(A64,"_h_north"),CONCATENATE(A64,"_north")))))</f>
        <v>none</v>
      </c>
      <c r="V64" s="1" t="str">
        <f aca="false">IF(OR(D64="1X1",D64="2X1"),"none",IF(E64="skyscraper",CONCATENATE(A64,"_c_east"),IF(E64="landmark",CONCATENATE(A64,"_k_east"),IF(E64="house",CONCATENATE(A64,"_h_east"),CONCATENATE(A64,"_east")))))</f>
        <v>none</v>
      </c>
      <c r="W64" s="1" t="str">
        <f aca="false">IF(OR(D64="1X1",D64="1X2"),"none",IF(E64="skyscraper",CONCATENATE(A64,"_c_west"),IF(E64="landmark",CONCATENATE(A64,"_k_west"),IF(E64="house",CONCATENATE(A64,"_h_west"),CONCATENATE(A64,"_west")))))</f>
        <v>none</v>
      </c>
      <c r="X64" s="1" t="str">
        <f aca="false">IF(NOT(D64="2X2"),"none",IF(E64="skyscraper",CONCATENATE(A64,"_c_south"),IF(E64="landmark",CONCATENATE(A64,"_k_south"),IF(E64="house",CONCATENATE(A64,"_h_south"),CONCATENATE(A64,"_south")))))</f>
        <v>none</v>
      </c>
      <c r="Y64" s="1" t="s">
        <v>32</v>
      </c>
    </row>
    <row r="65" customFormat="false" ht="12.8" hidden="false" customHeight="false" outlineLevel="0" collapsed="false">
      <c r="A65" s="1" t="s">
        <v>178</v>
      </c>
      <c r="B65" s="1" t="s">
        <v>178</v>
      </c>
      <c r="C65" s="2" t="n">
        <v>0</v>
      </c>
      <c r="D65" s="1" t="s">
        <v>27</v>
      </c>
      <c r="E65" s="1" t="s">
        <v>154</v>
      </c>
      <c r="F65" s="1" t="s">
        <v>179</v>
      </c>
      <c r="G65" s="1" t="n">
        <v>20</v>
      </c>
      <c r="H65" s="1" t="n">
        <v>1</v>
      </c>
      <c r="I65" s="4" t="n">
        <v>1900</v>
      </c>
      <c r="J65" s="6" t="s">
        <v>30</v>
      </c>
      <c r="K65" s="1" t="n">
        <v>5</v>
      </c>
      <c r="L65" s="7" t="s">
        <v>57</v>
      </c>
      <c r="M65" s="8" t="str">
        <f aca="false">VLOOKUP(L65,dropdowns!E:F,2,0)</f>
        <v>ALL_TOWNZONES &amp; ~bitmask(TOWNZONE_EDGE)</v>
      </c>
      <c r="N65" s="1" t="n">
        <v>6</v>
      </c>
      <c r="O65" s="1" t="n">
        <v>0</v>
      </c>
      <c r="P65" s="5" t="s">
        <v>32</v>
      </c>
      <c r="Q65" s="1" t="n">
        <v>3</v>
      </c>
      <c r="R65" s="1" t="n">
        <v>1</v>
      </c>
      <c r="S65" s="5" t="s">
        <v>180</v>
      </c>
      <c r="T65" s="1" t="str">
        <f aca="false">IF(NOT(D65="1X1"),"none",IF(E65="skyscraper",CONCATENATE(A65,"_c"),IF(E65="landmark",CONCATENATE(A65,"_k"),IF(E65="house",CONCATENATE(A65,"_h"),A65))))</f>
        <v>shotengai_h</v>
      </c>
      <c r="U65" s="1" t="str">
        <f aca="false">IF(D65="1X1","none",IF(E65="skyscraper",CONCATENATE(A65,"_c_north"),IF(E65="landmark",CONCATENATE(A65,"_k_north"),IF(E65="house",CONCATENATE(A65,"_h_north"),CONCATENATE(A65,"_north")))))</f>
        <v>none</v>
      </c>
      <c r="V65" s="1" t="str">
        <f aca="false">IF(OR(D65="1X1",D65="2X1"),"none",IF(E65="skyscraper",CONCATENATE(A65,"_c_east"),IF(E65="landmark",CONCATENATE(A65,"_k_east"),IF(E65="house",CONCATENATE(A65,"_h_east"),CONCATENATE(A65,"_east")))))</f>
        <v>none</v>
      </c>
      <c r="W65" s="1" t="str">
        <f aca="false">IF(OR(D65="1X1",D65="1X2"),"none",IF(E65="skyscraper",CONCATENATE(A65,"_c_west"),IF(E65="landmark",CONCATENATE(A65,"_k_west"),IF(E65="house",CONCATENATE(A65,"_h_west"),CONCATENATE(A65,"_west")))))</f>
        <v>none</v>
      </c>
      <c r="X65" s="1" t="str">
        <f aca="false">IF(NOT(D65="2X2"),"none",IF(E65="skyscraper",CONCATENATE(A65,"_c_south"),IF(E65="landmark",CONCATENATE(A65,"_k_south"),IF(E65="house",CONCATENATE(A65,"_h_south"),CONCATENATE(A65,"_south")))))</f>
        <v>none</v>
      </c>
      <c r="Y65" s="1" t="s">
        <v>178</v>
      </c>
    </row>
    <row r="66" customFormat="false" ht="12.8" hidden="false" customHeight="false" outlineLevel="0" collapsed="false">
      <c r="A66" s="1" t="s">
        <v>181</v>
      </c>
      <c r="B66" s="1" t="s">
        <v>181</v>
      </c>
      <c r="C66" s="2" t="n">
        <v>22</v>
      </c>
      <c r="D66" s="1" t="s">
        <v>27</v>
      </c>
      <c r="E66" s="1" t="s">
        <v>154</v>
      </c>
      <c r="F66" s="1" t="s">
        <v>182</v>
      </c>
      <c r="G66" s="1" t="n">
        <v>20</v>
      </c>
      <c r="H66" s="1" t="n">
        <v>1</v>
      </c>
      <c r="I66" s="4" t="n">
        <v>1945</v>
      </c>
      <c r="J66" s="6" t="s">
        <v>30</v>
      </c>
      <c r="K66" s="1" t="n">
        <v>5</v>
      </c>
      <c r="L66" s="7" t="s">
        <v>183</v>
      </c>
      <c r="M66" s="8" t="str">
        <f aca="false">VLOOKUP(L66,dropdowns!E:F,2,0)</f>
        <v>bitmask(TOWNZONE_OUTER_SUBURB , TOWNZONE_OUTSKIRT)</v>
      </c>
      <c r="N66" s="1" t="n">
        <v>26</v>
      </c>
      <c r="O66" s="1" t="n">
        <v>0</v>
      </c>
      <c r="P66" s="5" t="s">
        <v>32</v>
      </c>
      <c r="Q66" s="1" t="n">
        <v>2</v>
      </c>
      <c r="R66" s="1" t="n">
        <v>1</v>
      </c>
      <c r="S66" s="5" t="s">
        <v>33</v>
      </c>
      <c r="T66" s="1" t="str">
        <f aca="false">IF(NOT(D66="1X1"),"none",IF(E66="skyscraper",CONCATENATE(A66,"_c"),IF(E66="landmark",CONCATENATE(A66,"_k"),IF(E66="house",CONCATENATE(A66,"_h"),A66))))</f>
        <v>townhouses_h</v>
      </c>
      <c r="U66" s="1" t="str">
        <f aca="false">IF(D66="1X1","none",IF(E66="skyscraper",CONCATENATE(A66,"_c_north"),IF(E66="landmark",CONCATENATE(A66,"_k_north"),IF(E66="house",CONCATENATE(A66,"_h_north"),CONCATENATE(A66,"_north")))))</f>
        <v>none</v>
      </c>
      <c r="V66" s="1" t="str">
        <f aca="false">IF(OR(D66="1X1",D66="2X1"),"none",IF(E66="skyscraper",CONCATENATE(A66,"_c_east"),IF(E66="landmark",CONCATENATE(A66,"_k_east"),IF(E66="house",CONCATENATE(A66,"_h_east"),CONCATENATE(A66,"_east")))))</f>
        <v>none</v>
      </c>
      <c r="W66" s="1" t="str">
        <f aca="false">IF(OR(D66="1X1",D66="1X2"),"none",IF(E66="skyscraper",CONCATENATE(A66,"_c_west"),IF(E66="landmark",CONCATENATE(A66,"_k_west"),IF(E66="house",CONCATENATE(A66,"_h_west"),CONCATENATE(A66,"_west")))))</f>
        <v>none</v>
      </c>
      <c r="X66" s="1" t="str">
        <f aca="false">IF(NOT(D66="2X2"),"none",IF(E66="skyscraper",CONCATENATE(A66,"_c_south"),IF(E66="landmark",CONCATENATE(A66,"_k_south"),IF(E66="house",CONCATENATE(A66,"_h_south"),CONCATENATE(A66,"_south")))))</f>
        <v>none</v>
      </c>
      <c r="Y66" s="1" t="s">
        <v>34</v>
      </c>
    </row>
    <row r="67" customFormat="false" ht="12.8" hidden="false" customHeight="false" outlineLevel="0" collapsed="false">
      <c r="A67" s="1" t="s">
        <v>184</v>
      </c>
      <c r="B67" s="1" t="s">
        <v>184</v>
      </c>
      <c r="C67" s="2" t="n">
        <v>9</v>
      </c>
      <c r="D67" s="1" t="s">
        <v>27</v>
      </c>
      <c r="E67" s="1" t="s">
        <v>154</v>
      </c>
      <c r="F67" s="1" t="s">
        <v>185</v>
      </c>
      <c r="G67" s="1" t="n">
        <v>20</v>
      </c>
      <c r="H67" s="1" t="n">
        <v>1</v>
      </c>
      <c r="I67" s="4" t="n">
        <v>1700</v>
      </c>
      <c r="J67" s="6" t="n">
        <v>1944</v>
      </c>
      <c r="K67" s="1" t="n">
        <v>5</v>
      </c>
      <c r="L67" s="7" t="s">
        <v>161</v>
      </c>
      <c r="M67" s="8" t="str">
        <f aca="false">VLOOKUP(L67,dropdowns!E:F,2,0)</f>
        <v>bitmask(TOWNZONE_OUTSKIRT, TOWNZONE_EDGE )</v>
      </c>
      <c r="N67" s="1" t="n">
        <v>6</v>
      </c>
      <c r="O67" s="1" t="n">
        <v>0</v>
      </c>
      <c r="P67" s="5" t="s">
        <v>32</v>
      </c>
      <c r="Q67" s="1" t="n">
        <v>1</v>
      </c>
      <c r="R67" s="1" t="n">
        <v>1</v>
      </c>
      <c r="S67" s="5" t="s">
        <v>33</v>
      </c>
      <c r="T67" s="1" t="str">
        <f aca="false">IF(NOT(D67="1X1"),"none",IF(E67="skyscraper",CONCATENATE(A67,"_c"),IF(E67="landmark",CONCATENATE(A67,"_k"),IF(E67="house",CONCATENATE(A67,"_h"),A67))))</f>
        <v>wooden_farmhouse_h</v>
      </c>
      <c r="U67" s="1" t="str">
        <f aca="false">IF(D67="1X1","none",IF(E67="skyscraper",CONCATENATE(A67,"_c_north"),IF(E67="landmark",CONCATENATE(A67,"_k_north"),IF(E67="house",CONCATENATE(A67,"_h_north"),CONCATENATE(A67,"_north")))))</f>
        <v>none</v>
      </c>
      <c r="V67" s="1" t="str">
        <f aca="false">IF(OR(D67="1X1",D67="2X1"),"none",IF(E67="skyscraper",CONCATENATE(A67,"_c_east"),IF(E67="landmark",CONCATENATE(A67,"_k_east"),IF(E67="house",CONCATENATE(A67,"_h_east"),CONCATENATE(A67,"_east")))))</f>
        <v>none</v>
      </c>
      <c r="W67" s="1" t="str">
        <f aca="false">IF(OR(D67="1X1",D67="1X2"),"none",IF(E67="skyscraper",CONCATENATE(A67,"_c_west"),IF(E67="landmark",CONCATENATE(A67,"_k_west"),IF(E67="house",CONCATENATE(A67,"_h_west"),CONCATENATE(A67,"_west")))))</f>
        <v>none</v>
      </c>
      <c r="X67" s="1" t="str">
        <f aca="false">IF(NOT(D67="2X2"),"none",IF(E67="skyscraper",CONCATENATE(A67,"_c_south"),IF(E67="landmark",CONCATENATE(A67,"_k_south"),IF(E67="house",CONCATENATE(A67,"_h_south"),CONCATENATE(A67,"_south")))))</f>
        <v>none</v>
      </c>
      <c r="Y67" s="1" t="s">
        <v>32</v>
      </c>
    </row>
    <row r="68" customFormat="false" ht="12.8" hidden="false" customHeight="false" outlineLevel="0" collapsed="false">
      <c r="A68" s="1" t="s">
        <v>186</v>
      </c>
      <c r="B68" s="1" t="s">
        <v>186</v>
      </c>
      <c r="C68" s="2" t="n">
        <v>15</v>
      </c>
      <c r="D68" s="1" t="s">
        <v>27</v>
      </c>
      <c r="E68" s="1" t="s">
        <v>154</v>
      </c>
      <c r="F68" s="1" t="s">
        <v>187</v>
      </c>
      <c r="G68" s="1" t="n">
        <v>20</v>
      </c>
      <c r="H68" s="1" t="n">
        <v>1</v>
      </c>
      <c r="I68" s="4" t="n">
        <v>1700</v>
      </c>
      <c r="J68" s="6" t="n">
        <v>1944</v>
      </c>
      <c r="K68" s="1" t="n">
        <v>5</v>
      </c>
      <c r="L68" s="7" t="s">
        <v>161</v>
      </c>
      <c r="M68" s="8" t="str">
        <f aca="false">VLOOKUP(L68,dropdowns!E:F,2,0)</f>
        <v>bitmask(TOWNZONE_OUTSKIRT, TOWNZONE_EDGE )</v>
      </c>
      <c r="N68" s="1" t="n">
        <v>6</v>
      </c>
      <c r="O68" s="1" t="n">
        <v>0</v>
      </c>
      <c r="P68" s="5" t="s">
        <v>32</v>
      </c>
      <c r="Q68" s="1" t="n">
        <v>1</v>
      </c>
      <c r="R68" s="1" t="n">
        <v>1</v>
      </c>
      <c r="S68" s="5" t="s">
        <v>33</v>
      </c>
      <c r="T68" s="1" t="str">
        <f aca="false">IF(NOT(D68="1X1"),"none",IF(E68="skyscraper",CONCATENATE(A68,"_c"),IF(E68="landmark",CONCATENATE(A68,"_k"),IF(E68="house",CONCATENATE(A68,"_h"),A68))))</f>
        <v>wooden_house_h</v>
      </c>
      <c r="U68" s="1" t="str">
        <f aca="false">IF(D68="1X1","none",IF(E68="skyscraper",CONCATENATE(A68,"_c_north"),IF(E68="landmark",CONCATENATE(A68,"_k_north"),IF(E68="house",CONCATENATE(A68,"_h_north"),CONCATENATE(A68,"_north")))))</f>
        <v>none</v>
      </c>
      <c r="V68" s="1" t="str">
        <f aca="false">IF(OR(D68="1X1",D68="2X1"),"none",IF(E68="skyscraper",CONCATENATE(A68,"_c_east"),IF(E68="landmark",CONCATENATE(A68,"_k_east"),IF(E68="house",CONCATENATE(A68,"_h_east"),CONCATENATE(A68,"_east")))))</f>
        <v>none</v>
      </c>
      <c r="W68" s="1" t="str">
        <f aca="false">IF(OR(D68="1X1",D68="1X2"),"none",IF(E68="skyscraper",CONCATENATE(A68,"_c_west"),IF(E68="landmark",CONCATENATE(A68,"_k_west"),IF(E68="house",CONCATENATE(A68,"_h_west"),CONCATENATE(A68,"_west")))))</f>
        <v>none</v>
      </c>
      <c r="X68" s="1" t="str">
        <f aca="false">IF(NOT(D68="2X2"),"none",IF(E68="skyscraper",CONCATENATE(A68,"_c_south"),IF(E68="landmark",CONCATENATE(A68,"_k_south"),IF(E68="house",CONCATENATE(A68,"_h_south"),CONCATENATE(A68,"_south")))))</f>
        <v>none</v>
      </c>
      <c r="Y68" s="1" t="s">
        <v>32</v>
      </c>
    </row>
    <row r="69" customFormat="false" ht="12.8" hidden="false" customHeight="false" outlineLevel="0" collapsed="false">
      <c r="A69" s="0" t="s">
        <v>188</v>
      </c>
      <c r="B69" s="0" t="s">
        <v>188</v>
      </c>
      <c r="C69" s="3" t="n">
        <v>95</v>
      </c>
      <c r="D69" s="1" t="s">
        <v>27</v>
      </c>
      <c r="E69" s="1" t="s">
        <v>189</v>
      </c>
      <c r="F69" s="1" t="s">
        <v>190</v>
      </c>
      <c r="G69" s="0" t="n">
        <v>50</v>
      </c>
      <c r="H69" s="0" t="n">
        <v>1</v>
      </c>
      <c r="I69" s="3" t="n">
        <v>1950</v>
      </c>
      <c r="J69" s="6" t="s">
        <v>30</v>
      </c>
      <c r="K69" s="0" t="n">
        <v>5</v>
      </c>
      <c r="L69" s="7" t="s">
        <v>191</v>
      </c>
      <c r="M69" s="8" t="str">
        <f aca="false">VLOOKUP(L69,dropdowns!E:F,2,0)</f>
        <v>bitmask(TOWNZONE_INNER_SUBURB, TOWNZONE_OUTER_SUBURB, TOWNZONE_OUTSKIRT)</v>
      </c>
      <c r="N69" s="0" t="n">
        <v>29</v>
      </c>
      <c r="O69" s="0" t="n">
        <v>3</v>
      </c>
      <c r="P69" s="5" t="s">
        <v>162</v>
      </c>
      <c r="Q69" s="0" t="n">
        <v>5</v>
      </c>
      <c r="R69" s="0" t="n">
        <v>3</v>
      </c>
      <c r="S69" s="5" t="s">
        <v>192</v>
      </c>
      <c r="T69" s="1" t="str">
        <f aca="false">IF(NOT(D69="1X1"),"none",IF(E69="skyscraper",CONCATENATE(A69,"_c"),IF(E69="landmark",CONCATENATE(A69,"_k"),IF(E69="house",CONCATENATE(A69,"_h"),A69))))</f>
        <v>convini_k</v>
      </c>
      <c r="U69" s="1" t="str">
        <f aca="false">IF(D69="1X1","none",IF(E69="skyscraper",CONCATENATE(A69,"_c_north"),IF(E69="landmark",CONCATENATE(A69,"_k_north"),IF(E69="house",CONCATENATE(A69,"_h_north"),CONCATENATE(A69,"_north")))))</f>
        <v>none</v>
      </c>
      <c r="V69" s="1" t="str">
        <f aca="false">IF(OR(D69="1X1",D69="2X1"),"none",IF(E69="skyscraper",CONCATENATE(A69,"_c_east"),IF(E69="landmark",CONCATENATE(A69,"_k_east"),IF(E69="house",CONCATENATE(A69,"_h_east"),CONCATENATE(A69,"_east")))))</f>
        <v>none</v>
      </c>
      <c r="W69" s="1" t="str">
        <f aca="false">IF(OR(D69="1X1",D69="1X2"),"none",IF(E69="skyscraper",CONCATENATE(A69,"_c_west"),IF(E69="landmark",CONCATENATE(A69,"_k_west"),IF(E69="house",CONCATENATE(A69,"_h_west"),CONCATENATE(A69,"_west")))))</f>
        <v>none</v>
      </c>
      <c r="X69" s="1" t="str">
        <f aca="false">IF(NOT(D69="2X2"),"none",IF(E69="skyscraper",CONCATENATE(A69,"_c_south"),IF(E69="landmark",CONCATENATE(A69,"_k_south"),IF(E69="house",CONCATENATE(A69,"_h_south"),CONCATENATE(A69,"_south")))))</f>
        <v>none</v>
      </c>
      <c r="Y69" s="0" t="s">
        <v>193</v>
      </c>
    </row>
    <row r="70" customFormat="false" ht="12.8" hidden="false" customHeight="false" outlineLevel="0" collapsed="false">
      <c r="A70" s="1" t="s">
        <v>194</v>
      </c>
      <c r="B70" s="1" t="s">
        <v>194</v>
      </c>
      <c r="C70" s="2" t="n">
        <v>107</v>
      </c>
      <c r="D70" s="1" t="s">
        <v>195</v>
      </c>
      <c r="E70" s="1" t="s">
        <v>189</v>
      </c>
      <c r="F70" s="1" t="s">
        <v>196</v>
      </c>
      <c r="G70" s="1" t="n">
        <v>80</v>
      </c>
      <c r="H70" s="1" t="n">
        <v>3</v>
      </c>
      <c r="I70" s="4" t="n">
        <v>1970</v>
      </c>
      <c r="J70" s="6" t="s">
        <v>30</v>
      </c>
      <c r="K70" s="1" t="n">
        <v>20</v>
      </c>
      <c r="L70" s="7" t="s">
        <v>170</v>
      </c>
      <c r="M70" s="8" t="str">
        <f aca="false">VLOOKUP(L70,dropdowns!E:F,2,0)</f>
        <v>bitmask(TOWNZONE_OUTER_SUBURB , TOWNZONE_OUTSKIRT, TOWNZONE_EDGE )</v>
      </c>
      <c r="N70" s="1" t="n">
        <v>76</v>
      </c>
      <c r="O70" s="1" t="n">
        <v>3</v>
      </c>
      <c r="P70" s="5" t="s">
        <v>162</v>
      </c>
      <c r="Q70" s="1" t="n">
        <v>10</v>
      </c>
      <c r="R70" s="1" t="n">
        <v>2</v>
      </c>
      <c r="S70" s="5" t="s">
        <v>33</v>
      </c>
      <c r="T70" s="1" t="str">
        <f aca="false">IF(NOT(D70="1X1"),"none",IF(E70="skyscraper",CONCATENATE(A70,"_c"),IF(E70="landmark",CONCATENATE(A70,"_k"),IF(E70="house",CONCATENATE(A70,"_h"),A70))))</f>
        <v>none</v>
      </c>
      <c r="U70" s="1" t="str">
        <f aca="false">IF(D70="1X1","none",IF(E70="skyscraper",CONCATENATE(A70,"_c_north"),IF(E70="landmark",CONCATENATE(A70,"_k_north"),IF(E70="house",CONCATENATE(A70,"_h_north"),CONCATENATE(A70,"_north")))))</f>
        <v>fire_station_k_north</v>
      </c>
      <c r="V70" s="1" t="str">
        <f aca="false">IF(OR(D70="1X1",D70="2X1"),"none",IF(E70="skyscraper",CONCATENATE(A70,"_c_east"),IF(E70="landmark",CONCATENATE(A70,"_k_east"),IF(E70="house",CONCATENATE(A70,"_h_east"),CONCATENATE(A70,"_east")))))</f>
        <v>none</v>
      </c>
      <c r="W70" s="1" t="str">
        <f aca="false">IF(OR(D70="1X1",D70="1X2"),"none",IF(E70="skyscraper",CONCATENATE(A70,"_c_west"),IF(E70="landmark",CONCATENATE(A70,"_k_west"),IF(E70="house",CONCATENATE(A70,"_h_west"),CONCATENATE(A70,"_west")))))</f>
        <v>fire_station_k_west</v>
      </c>
      <c r="X70" s="1" t="str">
        <f aca="false">IF(NOT(D70="2X2"),"none",IF(E70="skyscraper",CONCATENATE(A70,"_c_south"),IF(E70="landmark",CONCATENATE(A70,"_k_south"),IF(E70="house",CONCATENATE(A70,"_h_south"),CONCATENATE(A70,"_south")))))</f>
        <v>none</v>
      </c>
      <c r="Y70" s="1" t="s">
        <v>194</v>
      </c>
    </row>
    <row r="71" customFormat="false" ht="12.8" hidden="false" customHeight="false" outlineLevel="0" collapsed="false">
      <c r="A71" s="1" t="s">
        <v>197</v>
      </c>
      <c r="B71" s="1" t="s">
        <v>197</v>
      </c>
      <c r="C71" s="2" t="n">
        <v>200</v>
      </c>
      <c r="D71" s="1" t="s">
        <v>159</v>
      </c>
      <c r="E71" s="1" t="s">
        <v>189</v>
      </c>
      <c r="F71" s="1" t="s">
        <v>198</v>
      </c>
      <c r="G71" s="1" t="n">
        <v>150</v>
      </c>
      <c r="H71" s="1" t="n">
        <v>3</v>
      </c>
      <c r="I71" s="4" t="n">
        <v>1970</v>
      </c>
      <c r="J71" s="6" t="s">
        <v>30</v>
      </c>
      <c r="K71" s="1" t="n">
        <v>20</v>
      </c>
      <c r="L71" s="7" t="s">
        <v>199</v>
      </c>
      <c r="M71" s="8" t="str">
        <f aca="false">VLOOKUP(L71,dropdowns!E:F,2,0)</f>
        <v>bitmask(TOWNZONE_INNER_SUBURB, TOWNZONE_OUTER_SUBURB )</v>
      </c>
      <c r="N71" s="1" t="n">
        <v>20</v>
      </c>
      <c r="O71" s="1" t="n">
        <v>3</v>
      </c>
      <c r="P71" s="5" t="s">
        <v>162</v>
      </c>
      <c r="Q71" s="1" t="n">
        <v>10</v>
      </c>
      <c r="R71" s="1" t="n">
        <v>4</v>
      </c>
      <c r="S71" s="5" t="s">
        <v>200</v>
      </c>
      <c r="T71" s="1" t="str">
        <f aca="false">IF(NOT(D71="1X1"),"none",IF(E71="skyscraper",CONCATENATE(A71,"_c"),IF(E71="landmark",CONCATENATE(A71,"_k"),IF(E71="house",CONCATENATE(A71,"_h"),A71))))</f>
        <v>none</v>
      </c>
      <c r="U71" s="1" t="str">
        <f aca="false">IF(D71="1X1","none",IF(E71="skyscraper",CONCATENATE(A71,"_c_north"),IF(E71="landmark",CONCATENATE(A71,"_k_north"),IF(E71="house",CONCATENATE(A71,"_h_north"),CONCATENATE(A71,"_north")))))</f>
        <v>hospital_k_north</v>
      </c>
      <c r="V71" s="1" t="str">
        <f aca="false">IF(OR(D71="1X1",D71="2X1"),"none",IF(E71="skyscraper",CONCATENATE(A71,"_c_east"),IF(E71="landmark",CONCATENATE(A71,"_k_east"),CONCATENATE(A71,"_east"))))</f>
        <v>hospital_k_east</v>
      </c>
      <c r="W71" s="1" t="str">
        <f aca="false">IF(OR(D71="1X1",D71="1X2"),"none",IF(E71="skyscraper",CONCATENATE(A71,"_c_west"),IF(E71="landmark",CONCATENATE(A71,"_k_west"),CONCATENATE(A71,"_west"))))</f>
        <v>hospital_k_west</v>
      </c>
      <c r="X71" s="1" t="str">
        <f aca="false">IF(NOT(D71="2X2"),"none",IF(E71="skyscraper",CONCATENATE(A71,"_c_south"),IF(E71="landmark",CONCATENATE(A71,"_k_south"),CONCATENATE(A71,"_south"))))</f>
        <v>hospital_k_south</v>
      </c>
      <c r="Y71" s="1" t="s">
        <v>197</v>
      </c>
    </row>
    <row r="72" customFormat="false" ht="12.8" hidden="false" customHeight="false" outlineLevel="0" collapsed="false">
      <c r="A72" s="1" t="s">
        <v>193</v>
      </c>
      <c r="B72" s="1" t="s">
        <v>193</v>
      </c>
      <c r="C72" s="2" t="n">
        <v>93</v>
      </c>
      <c r="D72" s="1" t="s">
        <v>27</v>
      </c>
      <c r="E72" s="1" t="s">
        <v>189</v>
      </c>
      <c r="F72" s="1" t="s">
        <v>201</v>
      </c>
      <c r="G72" s="1" t="n">
        <v>100</v>
      </c>
      <c r="H72" s="1" t="n">
        <v>1</v>
      </c>
      <c r="I72" s="4" t="n">
        <v>1870</v>
      </c>
      <c r="J72" s="6" t="s">
        <v>30</v>
      </c>
      <c r="K72" s="1" t="n">
        <v>10</v>
      </c>
      <c r="L72" s="7" t="s">
        <v>191</v>
      </c>
      <c r="M72" s="8" t="str">
        <f aca="false">VLOOKUP(L72,dropdowns!E:F,2,0)</f>
        <v>bitmask(TOWNZONE_INNER_SUBURB, TOWNZONE_OUTER_SUBURB, TOWNZONE_OUTSKIRT)</v>
      </c>
      <c r="N72" s="1" t="n">
        <v>29</v>
      </c>
      <c r="O72" s="1" t="n">
        <v>3</v>
      </c>
      <c r="P72" s="5" t="s">
        <v>162</v>
      </c>
      <c r="Q72" s="1" t="n">
        <v>16</v>
      </c>
      <c r="R72" s="1" t="n">
        <v>6</v>
      </c>
      <c r="S72" s="5" t="s">
        <v>33</v>
      </c>
      <c r="T72" s="1" t="str">
        <f aca="false">IF(NOT(D72="1X1"),"none",IF(E72="skyscraper",CONCATENATE(A72,"_c"),IF(E72="landmark",CONCATENATE(A72,"_k"),IF(E72="house",CONCATENATE(A72,"_h"),A72))))</f>
        <v>onsen_k</v>
      </c>
      <c r="U72" s="1" t="str">
        <f aca="false">IF(D72="1X1","none",IF(E72="skyscraper",CONCATENATE(A72,"_c_north"),IF(E72="landmark",CONCATENATE(A72,"_k_north"),IF(E72="house",CONCATENATE(A72,"_h_north"),CONCATENATE(A72,"_north")))))</f>
        <v>none</v>
      </c>
      <c r="V72" s="1" t="str">
        <f aca="false">IF(OR(D72="1X1",D72="2X1"),"none",IF(E72="skyscraper",CONCATENATE(A72,"_c_east"),IF(E72="landmark",CONCATENATE(A72,"_k_east"),IF(E72="house",CONCATENATE(A72,"_h_east"),CONCATENATE(A72,"_east")))))</f>
        <v>none</v>
      </c>
      <c r="W72" s="1" t="str">
        <f aca="false">IF(OR(D72="1X1",D72="1X2"),"none",IF(E72="skyscraper",CONCATENATE(A72,"_c_west"),IF(E72="landmark",CONCATENATE(A72,"_k_west"),IF(E72="house",CONCATENATE(A72,"_h_west"),CONCATENATE(A72,"_west")))))</f>
        <v>none</v>
      </c>
      <c r="X72" s="1" t="str">
        <f aca="false">IF(NOT(D72="2X2"),"none",IF(E72="skyscraper",CONCATENATE(A72,"_c_south"),IF(E72="landmark",CONCATENATE(A72,"_k_south"),IF(E72="house",CONCATENATE(A72,"_h_south"),CONCATENATE(A72,"_south")))))</f>
        <v>none</v>
      </c>
      <c r="Y72" s="1" t="s">
        <v>193</v>
      </c>
    </row>
    <row r="73" customFormat="false" ht="12.8" hidden="false" customHeight="false" outlineLevel="0" collapsed="false">
      <c r="A73" s="1" t="s">
        <v>202</v>
      </c>
      <c r="B73" s="1" t="s">
        <v>202</v>
      </c>
      <c r="C73" s="2" t="n">
        <v>11</v>
      </c>
      <c r="D73" s="1" t="s">
        <v>27</v>
      </c>
      <c r="E73" s="1" t="s">
        <v>189</v>
      </c>
      <c r="F73" s="1" t="s">
        <v>203</v>
      </c>
      <c r="G73" s="1" t="n">
        <v>50</v>
      </c>
      <c r="H73" s="1" t="n">
        <v>3</v>
      </c>
      <c r="I73" s="4" t="n">
        <v>1980</v>
      </c>
      <c r="J73" s="6" t="s">
        <v>30</v>
      </c>
      <c r="K73" s="1" t="n">
        <v>10</v>
      </c>
      <c r="L73" s="7" t="s">
        <v>57</v>
      </c>
      <c r="M73" s="8" t="str">
        <f aca="false">VLOOKUP(L73,dropdowns!E:F,2,0)</f>
        <v>ALL_TOWNZONES &amp; ~bitmask(TOWNZONE_EDGE)</v>
      </c>
      <c r="N73" s="1" t="n">
        <v>29</v>
      </c>
      <c r="O73" s="1" t="n">
        <v>3</v>
      </c>
      <c r="P73" s="5" t="s">
        <v>162</v>
      </c>
      <c r="Q73" s="1" t="n">
        <v>20</v>
      </c>
      <c r="R73" s="1" t="n">
        <v>5</v>
      </c>
      <c r="S73" s="5" t="s">
        <v>204</v>
      </c>
      <c r="T73" s="1" t="str">
        <f aca="false">IF(NOT(D73="1X1"),"none",IF(E73="skyscraper",CONCATENATE(A73,"_c"),IF(E73="landmark",CONCATENATE(A73,"_k"),IF(E73="house",CONCATENATE(A73,"_h"),A73))))</f>
        <v>pachinko_k</v>
      </c>
      <c r="U73" s="1" t="str">
        <f aca="false">IF(D73="1X1","none",IF(E73="skyscraper",CONCATENATE(A73,"_c_north"),IF(E73="landmark",CONCATENATE(A73,"_k_north"),IF(E73="house",CONCATENATE(A73,"_h_north"),CONCATENATE(A73,"_north")))))</f>
        <v>none</v>
      </c>
      <c r="V73" s="1" t="str">
        <f aca="false">IF(OR(D73="1X1",D73="2X1"),"none",IF(E73="skyscraper",CONCATENATE(A73,"_c_east"),IF(E73="landmark",CONCATENATE(A73,"_k_east"),CONCATENATE(A73,"_east"))))</f>
        <v>none</v>
      </c>
      <c r="W73" s="1" t="str">
        <f aca="false">IF(OR(D73="1X1",D73="1X2"),"none",IF(E73="skyscraper",CONCATENATE(A73,"_c_west"),IF(E73="landmark",CONCATENATE(A73,"_k_west"),CONCATENATE(A73,"_west"))))</f>
        <v>none</v>
      </c>
      <c r="X73" s="1" t="str">
        <f aca="false">IF(NOT(D73="2X2"),"none",IF(E73="skyscraper",CONCATENATE(A73,"_c_south"),IF(E73="landmark",CONCATENATE(A73,"_k_south"),CONCATENATE(A73,"_south"))))</f>
        <v>none</v>
      </c>
      <c r="Y73" s="1" t="s">
        <v>202</v>
      </c>
    </row>
    <row r="74" customFormat="false" ht="12.8" hidden="false" customHeight="false" outlineLevel="0" collapsed="false">
      <c r="A74" s="1" t="s">
        <v>205</v>
      </c>
      <c r="B74" s="1" t="s">
        <v>205</v>
      </c>
      <c r="C74" s="2" t="n">
        <v>105</v>
      </c>
      <c r="D74" s="1" t="s">
        <v>143</v>
      </c>
      <c r="E74" s="1" t="s">
        <v>189</v>
      </c>
      <c r="F74" s="1" t="s">
        <v>206</v>
      </c>
      <c r="G74" s="1" t="n">
        <v>80</v>
      </c>
      <c r="H74" s="1" t="n">
        <v>3</v>
      </c>
      <c r="I74" s="4" t="n">
        <v>1970</v>
      </c>
      <c r="J74" s="6" t="s">
        <v>30</v>
      </c>
      <c r="K74" s="1" t="n">
        <v>20</v>
      </c>
      <c r="L74" s="7" t="s">
        <v>170</v>
      </c>
      <c r="M74" s="8" t="str">
        <f aca="false">VLOOKUP(L74,dropdowns!E:F,2,0)</f>
        <v>bitmask(TOWNZONE_OUTER_SUBURB , TOWNZONE_OUTSKIRT, TOWNZONE_EDGE )</v>
      </c>
      <c r="N74" s="1" t="n">
        <v>7</v>
      </c>
      <c r="O74" s="1" t="n">
        <v>3</v>
      </c>
      <c r="P74" s="5" t="s">
        <v>162</v>
      </c>
      <c r="Q74" s="1" t="n">
        <v>10</v>
      </c>
      <c r="R74" s="1" t="n">
        <v>2</v>
      </c>
      <c r="S74" s="5" t="s">
        <v>125</v>
      </c>
      <c r="T74" s="1" t="str">
        <f aca="false">IF(NOT(D74="1X1"),"none",IF(E74="skyscraper",CONCATENATE(A74,"_c"),IF(E74="landmark",CONCATENATE(A74,"_k"),IF(E74="house",CONCATENATE(A74,"_h"),A74))))</f>
        <v>none</v>
      </c>
      <c r="U74" s="1" t="str">
        <f aca="false">IF(D74="1X1","none",IF(E74="skyscraper",CONCATENATE(A74,"_c_north"),IF(E74="landmark",CONCATENATE(A74,"_k_north"),IF(E74="house",CONCATENATE(A74,"_h_north"),CONCATENATE(A74,"_north")))))</f>
        <v>police_station_k_north</v>
      </c>
      <c r="V74" s="1" t="str">
        <f aca="false">IF(OR(D74="1X1",D74="2X1"),"none",IF(E74="skyscraper",CONCATENATE(A74,"_c_east"),IF(E74="landmark",CONCATENATE(A74,"_k_east"),CONCATENATE(A74,"_east"))))</f>
        <v>police_station_k_east</v>
      </c>
      <c r="W74" s="1" t="str">
        <f aca="false">IF(OR(D74="1X1",D74="1X2"),"none",IF(E74="skyscraper",CONCATENATE(A74,"_c_west"),IF(E74="landmark",CONCATENATE(A74,"_k_west"),CONCATENATE(A74,"_west"))))</f>
        <v>none</v>
      </c>
      <c r="X74" s="1" t="str">
        <f aca="false">IF(NOT(D74="2X2"),"none",IF(E74="skyscraper",CONCATENATE(A74,"_c_south"),IF(E74="landmark",CONCATENATE(A74,"_k_south"),CONCATENATE(A74,"_south"))))</f>
        <v>none</v>
      </c>
      <c r="Y74" s="1" t="s">
        <v>205</v>
      </c>
    </row>
    <row r="75" customFormat="false" ht="12.8" hidden="false" customHeight="false" outlineLevel="0" collapsed="false">
      <c r="A75" s="1" t="s">
        <v>207</v>
      </c>
      <c r="B75" s="1" t="s">
        <v>207</v>
      </c>
      <c r="C75" s="2" t="n">
        <v>216</v>
      </c>
      <c r="D75" s="1" t="s">
        <v>159</v>
      </c>
      <c r="E75" s="1" t="s">
        <v>189</v>
      </c>
      <c r="F75" s="1" t="s">
        <v>208</v>
      </c>
      <c r="G75" s="1" t="n">
        <v>100</v>
      </c>
      <c r="H75" s="0" t="n">
        <v>3</v>
      </c>
      <c r="I75" s="4" t="n">
        <v>1700</v>
      </c>
      <c r="J75" s="6" t="s">
        <v>30</v>
      </c>
      <c r="K75" s="1" t="n">
        <v>20</v>
      </c>
      <c r="L75" s="7" t="s">
        <v>199</v>
      </c>
      <c r="M75" s="8" t="str">
        <f aca="false">VLOOKUP(L75,dropdowns!E:F,2,0)</f>
        <v>bitmask(TOWNZONE_INNER_SUBURB, TOWNZONE_OUTER_SUBURB )</v>
      </c>
      <c r="N75" s="0" t="n">
        <v>20</v>
      </c>
      <c r="O75" s="0" t="n">
        <v>3</v>
      </c>
      <c r="P75" s="5" t="s">
        <v>122</v>
      </c>
      <c r="Q75" s="1" t="n">
        <v>10</v>
      </c>
      <c r="R75" s="1" t="n">
        <v>2</v>
      </c>
      <c r="S75" s="5" t="s">
        <v>204</v>
      </c>
      <c r="T75" s="1" t="str">
        <f aca="false">IF(NOT(D75="1X1"),"none",IF(E75="skyscraper",CONCATENATE(A75,"_c"),IF(E75="landmark",CONCATENATE(A75,"_k"),IF(E75="house",CONCATENATE(A75,"_h"),A75))))</f>
        <v>none</v>
      </c>
      <c r="U75" s="1" t="str">
        <f aca="false">IF(D75="1X1","none",IF(E75="skyscraper",CONCATENATE(A75,"_c_north"),IF(E75="landmark",CONCATENATE(A75,"_k_north"),IF(E75="house",CONCATENATE(A75,"_h_north"),CONCATENATE(A75,"_north")))))</f>
        <v>shiro_k_north</v>
      </c>
      <c r="V75" s="1" t="str">
        <f aca="false">IF(OR(D75="1X1",D75="2X1"),"none",IF(E75="skyscraper",CONCATENATE(A75,"_c_east"),IF(E75="landmark",CONCATENATE(A75,"_k_east"),CONCATENATE(A75,"_east"))))</f>
        <v>shiro_k_east</v>
      </c>
      <c r="W75" s="1" t="str">
        <f aca="false">IF(OR(D75="1X1",D75="1X2"),"none",IF(E75="skyscraper",CONCATENATE(A75,"_c_west"),IF(E75="landmark",CONCATENATE(A75,"_k_west"),CONCATENATE(A75,"_west"))))</f>
        <v>shiro_k_west</v>
      </c>
      <c r="X75" s="1" t="str">
        <f aca="false">IF(NOT(D75="2X2"),"none",IF(E75="skyscraper",CONCATENATE(A75,"_c_south"),IF(E75="landmark",CONCATENATE(A75,"_k_south"),CONCATENATE(A75,"_south"))))</f>
        <v>shiro_k_south</v>
      </c>
      <c r="Y75" s="1" t="s">
        <v>207</v>
      </c>
    </row>
    <row r="76" customFormat="false" ht="12.8" hidden="false" customHeight="false" outlineLevel="0" collapsed="false">
      <c r="A76" s="1" t="s">
        <v>209</v>
      </c>
      <c r="B76" s="1" t="s">
        <v>209</v>
      </c>
      <c r="C76" s="2" t="n">
        <v>114</v>
      </c>
      <c r="D76" s="1" t="s">
        <v>27</v>
      </c>
      <c r="E76" s="1" t="s">
        <v>189</v>
      </c>
      <c r="F76" s="1" t="s">
        <v>210</v>
      </c>
      <c r="G76" s="1" t="n">
        <v>5</v>
      </c>
      <c r="H76" s="0" t="n">
        <v>1</v>
      </c>
      <c r="I76" s="4" t="n">
        <v>0</v>
      </c>
      <c r="J76" s="6" t="s">
        <v>30</v>
      </c>
      <c r="K76" s="1" t="n">
        <v>20</v>
      </c>
      <c r="L76" s="7" t="s">
        <v>211</v>
      </c>
      <c r="M76" s="8" t="str">
        <f aca="false">VLOOKUP(L76,dropdowns!E:F,2,0)</f>
        <v>ALL_TOWNZONES</v>
      </c>
      <c r="N76" s="0" t="n">
        <v>6</v>
      </c>
      <c r="O76" s="0" t="n">
        <v>3</v>
      </c>
      <c r="P76" s="5" t="s">
        <v>122</v>
      </c>
      <c r="Q76" s="1" t="n">
        <v>1</v>
      </c>
      <c r="R76" s="1" t="n">
        <v>1</v>
      </c>
      <c r="S76" s="5" t="s">
        <v>212</v>
      </c>
      <c r="T76" s="1" t="str">
        <f aca="false">IF(NOT(D76="1X1"),"none",IF(E76="skyscraper",CONCATENATE(A76,"_c"),IF(E76="landmark",CONCATENATE(A76,"_k"),IF(E76="house",CONCATENATE(A76,"_h"),A76))))</f>
        <v>shrine_k</v>
      </c>
      <c r="U76" s="1" t="str">
        <f aca="false">IF(D76="1X1","none",IF(E76="skyscraper",CONCATENATE(A76,"_c_north"),IF(E76="landmark",CONCATENATE(A76,"_k_north"),IF(E76="house",CONCATENATE(A76,"_h_north"),CONCATENATE(A76,"_north")))))</f>
        <v>none</v>
      </c>
      <c r="V76" s="1" t="str">
        <f aca="false">IF(OR(D76="1X1",D76="2X1"),"none",IF(E76="skyscraper",CONCATENATE(A76,"_c_east"),IF(E76="landmark",CONCATENATE(A76,"_k_east"),CONCATENATE(A76,"_east"))))</f>
        <v>none</v>
      </c>
      <c r="W76" s="1" t="str">
        <f aca="false">IF(OR(D76="1X1",D76="1X2"),"none",IF(E76="skyscraper",CONCATENATE(A76,"_c_west"),IF(E76="landmark",CONCATENATE(A76,"_k_west"),CONCATENATE(A76,"_west"))))</f>
        <v>none</v>
      </c>
      <c r="X76" s="1" t="str">
        <f aca="false">IF(NOT(D76="2X2"),"none",IF(E76="skyscraper",CONCATENATE(A76,"_c_south"),IF(E76="landmark",CONCATENATE(A76,"_k_south"),CONCATENATE(A76,"_south"))))</f>
        <v>none</v>
      </c>
      <c r="Y76" s="1" t="s">
        <v>209</v>
      </c>
    </row>
    <row r="77" customFormat="false" ht="12.8" hidden="false" customHeight="false" outlineLevel="0" collapsed="false">
      <c r="A77" s="1" t="s">
        <v>213</v>
      </c>
      <c r="B77" s="1" t="s">
        <v>213</v>
      </c>
      <c r="C77" s="2" t="n">
        <v>113</v>
      </c>
      <c r="D77" s="1" t="s">
        <v>27</v>
      </c>
      <c r="E77" s="1" t="s">
        <v>189</v>
      </c>
      <c r="F77" s="1" t="s">
        <v>214</v>
      </c>
      <c r="G77" s="1" t="n">
        <v>5</v>
      </c>
      <c r="H77" s="0" t="n">
        <v>5</v>
      </c>
      <c r="I77" s="4" t="n">
        <v>0</v>
      </c>
      <c r="J77" s="6" t="s">
        <v>30</v>
      </c>
      <c r="K77" s="1" t="n">
        <v>20</v>
      </c>
      <c r="L77" s="7" t="s">
        <v>211</v>
      </c>
      <c r="M77" s="8" t="str">
        <f aca="false">VLOOKUP(L77,dropdowns!E:F,2,0)</f>
        <v>ALL_TOWNZONES</v>
      </c>
      <c r="N77" s="0" t="n">
        <v>6</v>
      </c>
      <c r="O77" s="0" t="n">
        <v>3</v>
      </c>
      <c r="P77" s="5" t="s">
        <v>122</v>
      </c>
      <c r="Q77" s="1" t="n">
        <v>1</v>
      </c>
      <c r="R77" s="1" t="n">
        <v>1</v>
      </c>
      <c r="S77" s="5" t="s">
        <v>212</v>
      </c>
      <c r="T77" s="1" t="str">
        <f aca="false">IF(NOT(D77="1X1"),"none",IF(E77="skyscraper",CONCATENATE(A77,"_c"),IF(E77="landmark",CONCATENATE(A77,"_k"),IF(E77="house",CONCATENATE(A77,"_h"),A77))))</f>
        <v>shrine_prohibition_k</v>
      </c>
      <c r="U77" s="1" t="str">
        <f aca="false">IF(D77="1X1","none",IF(E77="skyscraper",CONCATENATE(A77,"_c_north"),IF(E77="landmark",CONCATENATE(A77,"_k_north"),IF(E77="house",CONCATENATE(A77,"_h_north"),CONCATENATE(A77,"_north")))))</f>
        <v>none</v>
      </c>
      <c r="V77" s="1" t="str">
        <f aca="false">IF(OR(D77="1X1",D77="2X1"),"none",IF(E77="skyscraper",CONCATENATE(A77,"_c_east"),IF(E77="landmark",CONCATENATE(A77,"_k_east"),CONCATENATE(A77,"_east"))))</f>
        <v>none</v>
      </c>
      <c r="W77" s="1" t="str">
        <f aca="false">IF(OR(D77="1X1",D77="1X2"),"none",IF(E77="skyscraper",CONCATENATE(A77,"_c_west"),IF(E77="landmark",CONCATENATE(A77,"_k_west"),CONCATENATE(A77,"_west"))))</f>
        <v>none</v>
      </c>
      <c r="X77" s="1" t="str">
        <f aca="false">IF(NOT(D77="2X2"),"none",IF(E77="skyscraper",CONCATENATE(A77,"_c_south"),IF(E77="landmark",CONCATENATE(A77,"_k_south"),CONCATENATE(A77,"_south"))))</f>
        <v>none</v>
      </c>
      <c r="Y77" s="1" t="s">
        <v>213</v>
      </c>
    </row>
    <row r="78" customFormat="false" ht="12.8" hidden="false" customHeight="false" outlineLevel="0" collapsed="false">
      <c r="A78" s="1" t="s">
        <v>215</v>
      </c>
      <c r="B78" s="1" t="s">
        <v>215</v>
      </c>
      <c r="C78" s="2" t="n">
        <v>204</v>
      </c>
      <c r="D78" s="1" t="s">
        <v>159</v>
      </c>
      <c r="E78" s="1" t="s">
        <v>189</v>
      </c>
      <c r="F78" s="1" t="s">
        <v>216</v>
      </c>
      <c r="G78" s="1" t="n">
        <v>150</v>
      </c>
      <c r="H78" s="1" t="n">
        <v>3</v>
      </c>
      <c r="I78" s="4" t="n">
        <v>1970</v>
      </c>
      <c r="J78" s="6" t="s">
        <v>30</v>
      </c>
      <c r="K78" s="1" t="n">
        <v>20</v>
      </c>
      <c r="L78" s="7" t="s">
        <v>199</v>
      </c>
      <c r="M78" s="8" t="str">
        <f aca="false">VLOOKUP(L78,dropdowns!E:F,2,0)</f>
        <v>bitmask(TOWNZONE_INNER_SUBURB, TOWNZONE_OUTER_SUBURB )</v>
      </c>
      <c r="N78" s="1" t="n">
        <v>20</v>
      </c>
      <c r="O78" s="1" t="n">
        <v>3</v>
      </c>
      <c r="P78" s="5" t="s">
        <v>162</v>
      </c>
      <c r="Q78" s="1" t="n">
        <v>10</v>
      </c>
      <c r="R78" s="1" t="n">
        <v>4</v>
      </c>
      <c r="S78" s="5" t="s">
        <v>192</v>
      </c>
      <c r="T78" s="1" t="str">
        <f aca="false">IF(NOT(D78="1X1"),"none",IF(E78="skyscraper",CONCATENATE(A78,"_c"),IF(E78="landmark",CONCATENATE(A78,"_k"),IF(E78="house",CONCATENATE(A78,"_h"),A78))))</f>
        <v>none</v>
      </c>
      <c r="U78" s="1" t="str">
        <f aca="false">IF(D78="1X1","none",IF(E78="skyscraper",CONCATENATE(A78,"_c_north"),IF(E78="landmark",CONCATENATE(A78,"_k_north"),IF(E78="house",CONCATENATE(A78,"_h_north"),CONCATENATE(A78,"_north")))))</f>
        <v>stadium_k_north</v>
      </c>
      <c r="V78" s="1" t="str">
        <f aca="false">IF(OR(D78="1X1",D78="2X1"),"none",IF(E78="skyscraper",CONCATENATE(A78,"_c_east"),IF(E78="landmark",CONCATENATE(A78,"_k_east"),CONCATENATE(A78,"_east"))))</f>
        <v>stadium_k_east</v>
      </c>
      <c r="W78" s="1" t="str">
        <f aca="false">IF(OR(D78="1X1",D78="1X2"),"none",IF(E78="skyscraper",CONCATENATE(A78,"_c_west"),IF(E78="landmark",CONCATENATE(A78,"_k_west"),CONCATENATE(A78,"_west"))))</f>
        <v>stadium_k_west</v>
      </c>
      <c r="X78" s="1" t="str">
        <f aca="false">IF(NOT(D78="2X2"),"none",IF(E78="skyscraper",CONCATENATE(A78,"_c_south"),IF(E78="landmark",CONCATENATE(A78,"_k_south"),CONCATENATE(A78,"_south"))))</f>
        <v>stadium_k_south</v>
      </c>
      <c r="Y78" s="1" t="s">
        <v>197</v>
      </c>
    </row>
    <row r="79" customFormat="false" ht="12.8" hidden="false" customHeight="false" outlineLevel="0" collapsed="false">
      <c r="A79" s="1" t="s">
        <v>217</v>
      </c>
      <c r="B79" s="1" t="s">
        <v>217</v>
      </c>
      <c r="C79" s="2" t="n">
        <v>208</v>
      </c>
      <c r="D79" s="1" t="s">
        <v>159</v>
      </c>
      <c r="E79" s="1" t="s">
        <v>189</v>
      </c>
      <c r="F79" s="1" t="s">
        <v>218</v>
      </c>
      <c r="G79" s="1" t="n">
        <v>100</v>
      </c>
      <c r="H79" s="1" t="n">
        <v>3</v>
      </c>
      <c r="I79" s="4" t="n">
        <v>1700</v>
      </c>
      <c r="J79" s="6" t="s">
        <v>30</v>
      </c>
      <c r="K79" s="1" t="n">
        <v>20</v>
      </c>
      <c r="L79" s="7" t="s">
        <v>211</v>
      </c>
      <c r="M79" s="8" t="str">
        <f aca="false">VLOOKUP(L79,dropdowns!E:F,2,0)</f>
        <v>ALL_TOWNZONES</v>
      </c>
      <c r="N79" s="1" t="n">
        <v>20</v>
      </c>
      <c r="O79" s="1" t="n">
        <v>3</v>
      </c>
      <c r="P79" s="5" t="s">
        <v>122</v>
      </c>
      <c r="Q79" s="1" t="n">
        <v>10</v>
      </c>
      <c r="R79" s="1" t="n">
        <v>2</v>
      </c>
      <c r="S79" s="5" t="s">
        <v>204</v>
      </c>
      <c r="T79" s="1" t="str">
        <f aca="false">IF(NOT(D79="1X1"),"none",IF(E79="skyscraper",CONCATENATE(A79,"_c"),IF(E79="landmark",CONCATENATE(A79,"_k"),IF(E79="house",CONCATENATE(A79,"_h"),A79))))</f>
        <v>none</v>
      </c>
      <c r="U79" s="1" t="str">
        <f aca="false">IF(D79="1X1","none",IF(E79="skyscraper",CONCATENATE(A79,"_c_north"),IF(E79="landmark",CONCATENATE(A79,"_k_north"),IF(E79="house",CONCATENATE(A79,"_h_north"),CONCATENATE(A79,"_north")))))</f>
        <v>temple_k_north</v>
      </c>
      <c r="V79" s="1" t="str">
        <f aca="false">IF(OR(D79="1X1",D79="2X1"),"none",IF(E79="skyscraper",CONCATENATE(A79,"_c_east"),IF(E79="landmark",CONCATENATE(A79,"_k_east"),CONCATENATE(A79,"_east"))))</f>
        <v>temple_k_east</v>
      </c>
      <c r="W79" s="1" t="str">
        <f aca="false">IF(OR(D79="1X1",D79="1X2"),"none",IF(E79="skyscraper",CONCATENATE(A79,"_c_west"),IF(E79="landmark",CONCATENATE(A79,"_k_west"),CONCATENATE(A79,"_west"))))</f>
        <v>temple_k_west</v>
      </c>
      <c r="X79" s="1" t="str">
        <f aca="false">IF(NOT(D79="2X2"),"none",IF(E79="skyscraper",CONCATENATE(A79,"_c_south"),IF(E79="landmark",CONCATENATE(A79,"_k_south"),CONCATENATE(A79,"_south"))))</f>
        <v>temple_k_south</v>
      </c>
      <c r="Y79" s="1" t="s">
        <v>217</v>
      </c>
    </row>
    <row r="80" customFormat="false" ht="12.8" hidden="false" customHeight="false" outlineLevel="0" collapsed="false">
      <c r="A80" s="0"/>
      <c r="D80" s="1"/>
      <c r="I80" s="4"/>
      <c r="J80" s="6"/>
      <c r="L80" s="7"/>
      <c r="M80" s="8"/>
      <c r="P80" s="5"/>
      <c r="S80" s="5"/>
    </row>
  </sheetData>
  <conditionalFormatting sqref="C1:C68 C70:C1048576">
    <cfRule type="duplicateValues" priority="2" aboveAverage="0" equalAverage="0" bottom="0" percent="0" rank="0" text="" dxfId="0"/>
  </conditionalFormatting>
  <dataValidations count="4">
    <dataValidation allowBlank="false" errorStyle="stop" operator="equal" showDropDown="false" showErrorMessage="true" showInputMessage="false" sqref="E2:E41" type="list">
      <formula1>dropdowns!$A:$A</formula1>
      <formula2>0</formula2>
    </dataValidation>
    <dataValidation allowBlank="false" errorStyle="stop" operator="equal" showDropDown="false" showErrorMessage="true" showInputMessage="false" sqref="L2:L80" type="list">
      <formula1>dropdowns!$E:$E</formula1>
      <formula2>0</formula2>
    </dataValidation>
    <dataValidation allowBlank="false" errorStyle="stop" operator="equal" showDropDown="false" showErrorMessage="true" showInputMessage="false" sqref="P2:P80" type="list">
      <formula1>dropdowns!$G:$G</formula1>
      <formula2>0</formula2>
    </dataValidation>
    <dataValidation allowBlank="false" errorStyle="stop" operator="equal" showDropDown="false" showErrorMessage="true" showInputMessage="false" sqref="S2:S80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false" hidden="true" outlineLevel="0" max="4" min="3" style="0" width="11.53"/>
  </cols>
  <sheetData>
    <row r="1" customFormat="false" ht="12.8" hidden="false" customHeight="false" outlineLevel="0" collapsed="false">
      <c r="A1" s="4" t="s">
        <v>219</v>
      </c>
      <c r="B1" s="1" t="s">
        <v>220</v>
      </c>
      <c r="C1" s="1" t="s">
        <v>221</v>
      </c>
      <c r="D1" s="1"/>
      <c r="E1" s="1" t="s">
        <v>222</v>
      </c>
      <c r="F1" s="1"/>
      <c r="G1" s="1"/>
    </row>
    <row r="2" customFormat="false" ht="12.8" hidden="false" customHeight="false" outlineLevel="0" collapsed="false">
      <c r="A2" s="4" t="n">
        <v>0</v>
      </c>
      <c r="B2" s="1" t="str">
        <f aca="false">IFERROR(VLOOKUP(A2,items!C:D,2,0),"ID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9" t="b">
        <f aca="false">D2=0</f>
        <v>0</v>
      </c>
      <c r="F2" s="1"/>
      <c r="G2" s="1"/>
    </row>
    <row r="3" customFormat="false" ht="12.8" hidden="false" customHeight="false" outlineLevel="0" collapsed="false">
      <c r="A3" s="4" t="n">
        <v>1</v>
      </c>
      <c r="B3" s="1" t="str">
        <f aca="false">IFERROR(VLOOKUP(A3,items!C:D,2,0),"ID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9" t="n">
        <f aca="false">D3=0</f>
        <v>0</v>
      </c>
      <c r="F3" s="1"/>
      <c r="G3" s="1"/>
    </row>
    <row r="4" customFormat="false" ht="12.8" hidden="false" customHeight="false" outlineLevel="0" collapsed="false">
      <c r="A4" s="4" t="n">
        <v>2</v>
      </c>
      <c r="B4" s="1" t="str">
        <f aca="false">IFERROR(VLOOKUP(A4,items!C:D,2,0),"ID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9" t="n">
        <f aca="false">D4=0</f>
        <v>0</v>
      </c>
      <c r="F4" s="1"/>
      <c r="G4" s="1"/>
    </row>
    <row r="5" customFormat="false" ht="12.8" hidden="false" customHeight="false" outlineLevel="0" collapsed="false">
      <c r="A5" s="4" t="n">
        <v>3</v>
      </c>
      <c r="B5" s="1" t="str">
        <f aca="false">IFERROR(VLOOKUP(A5,items!C:D,2,0),"ID not in use")</f>
        <v>ID not in use</v>
      </c>
      <c r="C5" s="1" t="n">
        <f aca="false">IF(B5="2X2",4,IF(OR(B5="1X2",B5="2X1"),2,IF(B5="1X1",1,0)))</f>
        <v>0</v>
      </c>
      <c r="D5" s="1" t="n">
        <f aca="false">IF(C5&gt;0,C5,MAX(D4-1,0))</f>
        <v>0</v>
      </c>
      <c r="E5" s="9" t="n">
        <f aca="false">D5=0</f>
        <v>1</v>
      </c>
      <c r="F5" s="1"/>
      <c r="G5" s="1"/>
    </row>
    <row r="6" customFormat="false" ht="12.8" hidden="false" customHeight="false" outlineLevel="0" collapsed="false">
      <c r="A6" s="4" t="n">
        <v>4</v>
      </c>
      <c r="B6" s="1" t="str">
        <f aca="false">IFERROR(VLOOKUP(A6,items!C:D,2,0),"ID not in use")</f>
        <v>ID not in use</v>
      </c>
      <c r="C6" s="1" t="n">
        <f aca="false">IF(B6="2X2",4,IF(OR(B6="1X2",B6="2X1"),2,IF(B6="1X1",1,0)))</f>
        <v>0</v>
      </c>
      <c r="D6" s="1" t="n">
        <f aca="false">IF(C6&gt;0,C6,MAX(D5-1,0))</f>
        <v>0</v>
      </c>
      <c r="E6" s="9" t="n">
        <f aca="false">D6=0</f>
        <v>1</v>
      </c>
      <c r="F6" s="1"/>
      <c r="G6" s="1"/>
    </row>
    <row r="7" customFormat="false" ht="12.8" hidden="false" customHeight="false" outlineLevel="0" collapsed="false">
      <c r="A7" s="4" t="n">
        <v>5</v>
      </c>
      <c r="B7" s="1" t="str">
        <f aca="false">IFERROR(VLOOKUP(A7,items!C:D,2,0),"ID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9" t="n">
        <f aca="false">D7=0</f>
        <v>0</v>
      </c>
      <c r="F7" s="1"/>
      <c r="G7" s="1"/>
    </row>
    <row r="8" customFormat="false" ht="12.8" hidden="false" customHeight="false" outlineLevel="0" collapsed="false">
      <c r="A8" s="4" t="n">
        <v>6</v>
      </c>
      <c r="B8" s="1" t="str">
        <f aca="false">IFERROR(VLOOKUP(A8,items!C:D,2,0),"ID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9" t="n">
        <f aca="false">D8=0</f>
        <v>0</v>
      </c>
      <c r="F8" s="1"/>
      <c r="G8" s="1"/>
    </row>
    <row r="9" customFormat="false" ht="12.8" hidden="false" customHeight="false" outlineLevel="0" collapsed="false">
      <c r="A9" s="4" t="n">
        <v>7</v>
      </c>
      <c r="B9" s="1" t="str">
        <f aca="false">IFERROR(VLOOKUP(A9,items!C:D,2,0),"ID not in use")</f>
        <v>ID not in use</v>
      </c>
      <c r="C9" s="1" t="n">
        <f aca="false">IF(B9="2X2",4,IF(OR(B9="1X2",B9="2X1"),2,IF(B9="1X1",1,0)))</f>
        <v>0</v>
      </c>
      <c r="D9" s="1" t="n">
        <f aca="false">IF(C9&gt;0,C9,MAX(D8-1,0))</f>
        <v>0</v>
      </c>
      <c r="E9" s="9" t="n">
        <f aca="false">D9=0</f>
        <v>1</v>
      </c>
      <c r="F9" s="1"/>
      <c r="G9" s="1"/>
    </row>
    <row r="10" customFormat="false" ht="12.8" hidden="false" customHeight="false" outlineLevel="0" collapsed="false">
      <c r="A10" s="4" t="n">
        <v>8</v>
      </c>
      <c r="B10" s="1" t="str">
        <f aca="false">IFERROR(VLOOKUP(A10,items!C:D,2,0),"ID not in use")</f>
        <v>ID not in use</v>
      </c>
      <c r="C10" s="1" t="n">
        <f aca="false">IF(B10="2X2",4,IF(OR(B10="1X2",B10="2X1"),2,IF(B10="1X1",1,0)))</f>
        <v>0</v>
      </c>
      <c r="D10" s="1" t="n">
        <f aca="false">IF(C10&gt;0,C10,MAX(D9-1,0))</f>
        <v>0</v>
      </c>
      <c r="E10" s="9" t="n">
        <f aca="false">D10=0</f>
        <v>1</v>
      </c>
      <c r="F10" s="1"/>
      <c r="G10" s="1"/>
    </row>
    <row r="11" customFormat="false" ht="12.8" hidden="false" customHeight="false" outlineLevel="0" collapsed="false">
      <c r="A11" s="4" t="n">
        <v>9</v>
      </c>
      <c r="B11" s="1" t="str">
        <f aca="false">IFERROR(VLOOKUP(A11,items!C:D,2,0),"ID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9" t="n">
        <f aca="false">D11=0</f>
        <v>0</v>
      </c>
      <c r="F11" s="1"/>
      <c r="G11" s="1"/>
    </row>
    <row r="12" customFormat="false" ht="12.8" hidden="false" customHeight="false" outlineLevel="0" collapsed="false">
      <c r="A12" s="4" t="n">
        <v>10</v>
      </c>
      <c r="B12" s="1" t="str">
        <f aca="false">IFERROR(VLOOKUP(A12,items!C:D,2,0),"ID not in use")</f>
        <v>ID not in use</v>
      </c>
      <c r="C12" s="1" t="n">
        <f aca="false">IF(B12="2X2",4,IF(OR(B12="1X2",B12="2X1"),2,IF(B12="1X1",1,0)))</f>
        <v>0</v>
      </c>
      <c r="D12" s="1" t="n">
        <f aca="false">IF(C12&gt;0,C12,MAX(D11-1,0))</f>
        <v>0</v>
      </c>
      <c r="E12" s="9" t="n">
        <f aca="false">D12=0</f>
        <v>1</v>
      </c>
      <c r="F12" s="1"/>
      <c r="G12" s="1"/>
    </row>
    <row r="13" customFormat="false" ht="12.8" hidden="false" customHeight="false" outlineLevel="0" collapsed="false">
      <c r="A13" s="4" t="n">
        <v>11</v>
      </c>
      <c r="B13" s="1" t="str">
        <f aca="false">IFERROR(VLOOKUP(A13,items!C:D,2,0),"ID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9" t="n">
        <f aca="false">D13=0</f>
        <v>0</v>
      </c>
      <c r="F13" s="1"/>
      <c r="G13" s="1"/>
    </row>
    <row r="14" customFormat="false" ht="12.8" hidden="false" customHeight="false" outlineLevel="0" collapsed="false">
      <c r="A14" s="4" t="n">
        <v>12</v>
      </c>
      <c r="B14" s="1" t="str">
        <f aca="false">IFERROR(VLOOKUP(A14,items!C:D,2,0),"ID not in use")</f>
        <v>ID not in use</v>
      </c>
      <c r="C14" s="1" t="n">
        <f aca="false">IF(B14="2X2",4,IF(OR(B14="1X2",B14="2X1"),2,IF(B14="1X1",1,0)))</f>
        <v>0</v>
      </c>
      <c r="D14" s="1" t="n">
        <f aca="false">IF(C14&gt;0,C14,MAX(D13-1,0))</f>
        <v>0</v>
      </c>
      <c r="E14" s="9" t="n">
        <f aca="false">D14=0</f>
        <v>1</v>
      </c>
      <c r="F14" s="1"/>
      <c r="G14" s="1"/>
    </row>
    <row r="15" customFormat="false" ht="12.8" hidden="false" customHeight="false" outlineLevel="0" collapsed="false">
      <c r="A15" s="4" t="n">
        <v>13</v>
      </c>
      <c r="B15" s="1" t="str">
        <f aca="false">IFERROR(VLOOKUP(A15,items!C:D,2,0),"ID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9" t="n">
        <f aca="false">D15=0</f>
        <v>0</v>
      </c>
      <c r="F15" s="1"/>
      <c r="G15" s="1"/>
    </row>
    <row r="16" customFormat="false" ht="12.8" hidden="false" customHeight="false" outlineLevel="0" collapsed="false">
      <c r="A16" s="4" t="n">
        <v>14</v>
      </c>
      <c r="B16" s="1" t="str">
        <f aca="false">IFERROR(VLOOKUP(A16,items!C:D,2,0),"ID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9" t="b">
        <f aca="false">D16=0</f>
        <v>0</v>
      </c>
      <c r="F16" s="1"/>
      <c r="G16" s="1"/>
    </row>
    <row r="17" customFormat="false" ht="12.8" hidden="false" customHeight="false" outlineLevel="0" collapsed="false">
      <c r="A17" s="4" t="n">
        <v>15</v>
      </c>
      <c r="B17" s="1" t="str">
        <f aca="false">IFERROR(VLOOKUP(A17,items!C:D,2,0),"ID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9" t="n">
        <f aca="false">D17=0</f>
        <v>0</v>
      </c>
      <c r="F17" s="1"/>
      <c r="G17" s="1"/>
    </row>
    <row r="18" customFormat="false" ht="12.8" hidden="false" customHeight="false" outlineLevel="0" collapsed="false">
      <c r="A18" s="4" t="n">
        <v>16</v>
      </c>
      <c r="B18" s="1" t="str">
        <f aca="false">IFERROR(VLOOKUP(A18,items!C:D,2,0),"ID not in use")</f>
        <v>ID not in use</v>
      </c>
      <c r="C18" s="1" t="n">
        <f aca="false">IF(B18="2X2",4,IF(OR(B18="1X2",B18="2X1"),2,IF(B18="1X1",1,0)))</f>
        <v>0</v>
      </c>
      <c r="D18" s="1" t="n">
        <f aca="false">IF(C18&gt;0,C18,MAX(D17-1,0))</f>
        <v>0</v>
      </c>
      <c r="E18" s="9" t="n">
        <f aca="false">D18=0</f>
        <v>1</v>
      </c>
      <c r="F18" s="1"/>
      <c r="G18" s="1"/>
    </row>
    <row r="19" customFormat="false" ht="12.8" hidden="false" customHeight="false" outlineLevel="0" collapsed="false">
      <c r="A19" s="4" t="n">
        <v>17</v>
      </c>
      <c r="B19" s="1" t="str">
        <f aca="false">IFERROR(VLOOKUP(A19,items!C:D,2,0),"ID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9" t="n">
        <f aca="false">D19=0</f>
        <v>0</v>
      </c>
      <c r="F19" s="1"/>
      <c r="G19" s="1"/>
    </row>
    <row r="20" customFormat="false" ht="12.8" hidden="false" customHeight="false" outlineLevel="0" collapsed="false">
      <c r="A20" s="4" t="n">
        <v>18</v>
      </c>
      <c r="B20" s="1" t="str">
        <f aca="false">IFERROR(VLOOKUP(A20,items!C:D,2,0),"ID not in use")</f>
        <v>ID not in use</v>
      </c>
      <c r="C20" s="1" t="n">
        <f aca="false">IF(B20="2X2",4,IF(OR(B20="1X2",B20="2X1"),2,IF(B20="1X1",1,0)))</f>
        <v>0</v>
      </c>
      <c r="D20" s="1" t="n">
        <f aca="false">IF(C20&gt;0,C20,MAX(D19-1,0))</f>
        <v>0</v>
      </c>
      <c r="E20" s="9" t="n">
        <f aca="false">D20=0</f>
        <v>1</v>
      </c>
      <c r="F20" s="1"/>
      <c r="G20" s="1"/>
    </row>
    <row r="21" customFormat="false" ht="12.8" hidden="false" customHeight="false" outlineLevel="0" collapsed="false">
      <c r="A21" s="4" t="n">
        <v>19</v>
      </c>
      <c r="B21" s="1" t="str">
        <f aca="false">IFERROR(VLOOKUP(A21,items!C:D,2,0),"ID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9" t="n">
        <f aca="false">D21=0</f>
        <v>0</v>
      </c>
      <c r="F21" s="1"/>
      <c r="G21" s="1"/>
    </row>
    <row r="22" customFormat="false" ht="12.8" hidden="false" customHeight="false" outlineLevel="0" collapsed="false">
      <c r="A22" s="4" t="n">
        <v>20</v>
      </c>
      <c r="B22" s="1" t="str">
        <f aca="false">IFERROR(VLOOKUP(A22,items!C:D,2,0),"ID not in use")</f>
        <v>ID not in use</v>
      </c>
      <c r="C22" s="1" t="n">
        <f aca="false">IF(B22="2X2",4,IF(OR(B22="1X2",B22="2X1"),2,IF(B22="1X1",1,0)))</f>
        <v>0</v>
      </c>
      <c r="D22" s="1" t="n">
        <f aca="false">IF(C22&gt;0,C22,MAX(D21-1,0))</f>
        <v>0</v>
      </c>
      <c r="E22" s="9" t="n">
        <f aca="false">D22=0</f>
        <v>1</v>
      </c>
      <c r="F22" s="1"/>
      <c r="G22" s="1"/>
    </row>
    <row r="23" customFormat="false" ht="12.8" hidden="false" customHeight="false" outlineLevel="0" collapsed="false">
      <c r="A23" s="4" t="n">
        <v>21</v>
      </c>
      <c r="B23" s="1" t="str">
        <f aca="false">IFERROR(VLOOKUP(A23,items!C:D,2,0),"ID not in use")</f>
        <v>ID not in use</v>
      </c>
      <c r="C23" s="1" t="n">
        <f aca="false">IF(B23="2X2",4,IF(OR(B23="1X2",B23="2X1"),2,IF(B23="1X1",1,0)))</f>
        <v>0</v>
      </c>
      <c r="D23" s="1" t="n">
        <f aca="false">IF(C23&gt;0,C23,MAX(D22-1,0))</f>
        <v>0</v>
      </c>
      <c r="E23" s="9" t="n">
        <f aca="false">D23=0</f>
        <v>1</v>
      </c>
      <c r="F23" s="1"/>
      <c r="G23" s="1"/>
    </row>
    <row r="24" customFormat="false" ht="12.8" hidden="false" customHeight="false" outlineLevel="0" collapsed="false">
      <c r="A24" s="4" t="n">
        <v>22</v>
      </c>
      <c r="B24" s="1" t="str">
        <f aca="false">IFERROR(VLOOKUP(A24,items!C:D,2,0),"ID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9" t="n">
        <f aca="false">D24=0</f>
        <v>0</v>
      </c>
      <c r="F24" s="1"/>
      <c r="G24" s="1"/>
    </row>
    <row r="25" customFormat="false" ht="12.8" hidden="false" customHeight="false" outlineLevel="0" collapsed="false">
      <c r="A25" s="4" t="n">
        <v>23</v>
      </c>
      <c r="B25" s="1" t="str">
        <f aca="false">IFERROR(VLOOKUP(A25,items!C:D,2,0),"ID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9" t="n">
        <f aca="false">D25=0</f>
        <v>0</v>
      </c>
      <c r="F25" s="1"/>
      <c r="G25" s="1"/>
    </row>
    <row r="26" customFormat="false" ht="12.8" hidden="false" customHeight="false" outlineLevel="0" collapsed="false">
      <c r="A26" s="4" t="n">
        <v>24</v>
      </c>
      <c r="B26" s="1" t="str">
        <f aca="false">IFERROR(VLOOKUP(A26,items!C:D,2,0),"ID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9" t="n">
        <f aca="false">D26=0</f>
        <v>0</v>
      </c>
      <c r="F26" s="1"/>
      <c r="G26" s="1"/>
    </row>
    <row r="27" customFormat="false" ht="12.8" hidden="false" customHeight="false" outlineLevel="0" collapsed="false">
      <c r="A27" s="4" t="n">
        <v>25</v>
      </c>
      <c r="B27" s="1" t="str">
        <f aca="false">IFERROR(VLOOKUP(A27,items!C:D,2,0),"ID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9" t="n">
        <f aca="false">D27=0</f>
        <v>0</v>
      </c>
      <c r="F27" s="1"/>
      <c r="G27" s="1"/>
    </row>
    <row r="28" customFormat="false" ht="12.8" hidden="false" customHeight="false" outlineLevel="0" collapsed="false">
      <c r="A28" s="4" t="n">
        <v>26</v>
      </c>
      <c r="B28" s="1" t="str">
        <f aca="false">IFERROR(VLOOKUP(A28,items!C:D,2,0),"ID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9" t="n">
        <f aca="false">D28=0</f>
        <v>0</v>
      </c>
      <c r="F28" s="1"/>
      <c r="G28" s="1"/>
    </row>
    <row r="29" customFormat="false" ht="12.8" hidden="false" customHeight="false" outlineLevel="0" collapsed="false">
      <c r="A29" s="4" t="n">
        <v>27</v>
      </c>
      <c r="B29" s="1" t="str">
        <f aca="false">IFERROR(VLOOKUP(A29,items!C:D,2,0),"ID not in use")</f>
        <v>ID not in use</v>
      </c>
      <c r="C29" s="1" t="n">
        <f aca="false">IF(B29="2X2",4,IF(OR(B29="1X2",B29="2X1"),2,IF(B29="1X1",1,0)))</f>
        <v>0</v>
      </c>
      <c r="D29" s="1" t="n">
        <f aca="false">IF(C29&gt;0,C29,MAX(D28-1,0))</f>
        <v>0</v>
      </c>
      <c r="E29" s="9" t="n">
        <f aca="false">D29=0</f>
        <v>1</v>
      </c>
      <c r="F29" s="1"/>
      <c r="G29" s="1"/>
    </row>
    <row r="30" customFormat="false" ht="12.8" hidden="false" customHeight="false" outlineLevel="0" collapsed="false">
      <c r="A30" s="4" t="n">
        <v>28</v>
      </c>
      <c r="B30" s="1" t="str">
        <f aca="false">IFERROR(VLOOKUP(A30,items!C:D,2,0),"ID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9" t="b">
        <f aca="false">D30=0</f>
        <v>0</v>
      </c>
      <c r="F30" s="1"/>
      <c r="G30" s="1"/>
    </row>
    <row r="31" customFormat="false" ht="12.8" hidden="false" customHeight="false" outlineLevel="0" collapsed="false">
      <c r="A31" s="4" t="n">
        <v>29</v>
      </c>
      <c r="B31" s="1" t="str">
        <f aca="false">IFERROR(VLOOKUP(A31,items!C:D,2,0),"ID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9" t="n">
        <f aca="false">D31=0</f>
        <v>0</v>
      </c>
      <c r="F31" s="1"/>
      <c r="G31" s="1"/>
    </row>
    <row r="32" customFormat="false" ht="12.8" hidden="false" customHeight="false" outlineLevel="0" collapsed="false">
      <c r="A32" s="4" t="n">
        <v>30</v>
      </c>
      <c r="B32" s="1" t="str">
        <f aca="false">IFERROR(VLOOKUP(A32,items!C:D,2,0),"ID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9" t="n">
        <f aca="false">D32=0</f>
        <v>0</v>
      </c>
      <c r="F32" s="1"/>
      <c r="G32" s="1"/>
    </row>
    <row r="33" customFormat="false" ht="12.8" hidden="false" customHeight="false" outlineLevel="0" collapsed="false">
      <c r="A33" s="4" t="n">
        <v>31</v>
      </c>
      <c r="B33" s="1" t="str">
        <f aca="false">IFERROR(VLOOKUP(A33,items!C:D,2,0),"ID not in use")</f>
        <v>ID not in use</v>
      </c>
      <c r="C33" s="1" t="n">
        <f aca="false">IF(B33="2X2",4,IF(OR(B33="1X2",B33="2X1"),2,IF(B33="1X1",1,0)))</f>
        <v>0</v>
      </c>
      <c r="D33" s="1" t="n">
        <f aca="false">IF(C33&gt;0,C33,MAX(D32-1,0))</f>
        <v>0</v>
      </c>
      <c r="E33" s="9" t="n">
        <f aca="false">D33=0</f>
        <v>1</v>
      </c>
      <c r="F33" s="1"/>
      <c r="G33" s="1"/>
    </row>
    <row r="34" customFormat="false" ht="12.8" hidden="false" customHeight="false" outlineLevel="0" collapsed="false">
      <c r="A34" s="4" t="n">
        <v>32</v>
      </c>
      <c r="B34" s="1" t="str">
        <f aca="false">IFERROR(VLOOKUP(A34,items!C:D,2,0),"ID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9" t="n">
        <f aca="false">D34=0</f>
        <v>0</v>
      </c>
      <c r="F34" s="1"/>
      <c r="G34" s="1"/>
    </row>
    <row r="35" customFormat="false" ht="12.8" hidden="false" customHeight="false" outlineLevel="0" collapsed="false">
      <c r="A35" s="4" t="n">
        <v>33</v>
      </c>
      <c r="B35" s="1" t="str">
        <f aca="false">IFERROR(VLOOKUP(A35,items!C:D,2,0),"ID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9" t="n">
        <f aca="false">D35=0</f>
        <v>0</v>
      </c>
      <c r="F35" s="1"/>
      <c r="G35" s="1"/>
    </row>
    <row r="36" customFormat="false" ht="12.8" hidden="false" customHeight="false" outlineLevel="0" collapsed="false">
      <c r="A36" s="4" t="n">
        <v>34</v>
      </c>
      <c r="B36" s="1" t="str">
        <f aca="false">IFERROR(VLOOKUP(A36,items!C:D,2,0),"ID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9" t="n">
        <f aca="false">D36=0</f>
        <v>0</v>
      </c>
      <c r="F36" s="1"/>
      <c r="G36" s="1"/>
    </row>
    <row r="37" customFormat="false" ht="12.8" hidden="false" customHeight="false" outlineLevel="0" collapsed="false">
      <c r="A37" s="4" t="n">
        <v>35</v>
      </c>
      <c r="B37" s="1" t="str">
        <f aca="false">IFERROR(VLOOKUP(A37,items!C:D,2,0),"ID not in use")</f>
        <v>ID not in use</v>
      </c>
      <c r="C37" s="1" t="n">
        <f aca="false">IF(B37="2X2",4,IF(OR(B37="1X2",B37="2X1"),2,IF(B37="1X1",1,0)))</f>
        <v>0</v>
      </c>
      <c r="D37" s="1" t="n">
        <f aca="false">IF(C37&gt;0,C37,MAX(D36-1,0))</f>
        <v>0</v>
      </c>
      <c r="E37" s="9" t="n">
        <f aca="false">D37=0</f>
        <v>1</v>
      </c>
      <c r="F37" s="1"/>
      <c r="G37" s="1"/>
    </row>
    <row r="38" customFormat="false" ht="12.8" hidden="false" customHeight="false" outlineLevel="0" collapsed="false">
      <c r="A38" s="4" t="n">
        <v>36</v>
      </c>
      <c r="B38" s="1" t="str">
        <f aca="false">IFERROR(VLOOKUP(A38,items!C:D,2,0),"ID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9" t="n">
        <f aca="false">D38=0</f>
        <v>0</v>
      </c>
      <c r="F38" s="1"/>
      <c r="G38" s="1"/>
    </row>
    <row r="39" customFormat="false" ht="12.8" hidden="false" customHeight="false" outlineLevel="0" collapsed="false">
      <c r="A39" s="4" t="n">
        <v>37</v>
      </c>
      <c r="B39" s="1" t="str">
        <f aca="false">IFERROR(VLOOKUP(A39,items!C:D,2,0),"ID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9" t="n">
        <f aca="false">D39=0</f>
        <v>0</v>
      </c>
      <c r="F39" s="1"/>
      <c r="G39" s="1"/>
    </row>
    <row r="40" customFormat="false" ht="12.8" hidden="false" customHeight="false" outlineLevel="0" collapsed="false">
      <c r="A40" s="4" t="n">
        <v>38</v>
      </c>
      <c r="B40" s="1" t="str">
        <f aca="false">IFERROR(VLOOKUP(A40,items!C:D,2,0),"ID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9" t="n">
        <f aca="false">D40=0</f>
        <v>0</v>
      </c>
      <c r="F40" s="1"/>
      <c r="G40" s="1"/>
    </row>
    <row r="41" customFormat="false" ht="12.8" hidden="false" customHeight="false" outlineLevel="0" collapsed="false">
      <c r="A41" s="4" t="n">
        <v>39</v>
      </c>
      <c r="B41" s="1" t="str">
        <f aca="false">IFERROR(VLOOKUP(A41,items!C:D,2,0),"ID not in use")</f>
        <v>ID not in use</v>
      </c>
      <c r="C41" s="1" t="n">
        <f aca="false">IF(B41="2X2",4,IF(OR(B41="1X2",B41="2X1"),2,IF(B41="1X1",1,0)))</f>
        <v>0</v>
      </c>
      <c r="D41" s="1" t="n">
        <f aca="false">IF(C41&gt;0,C41,MAX(D40-1,0))</f>
        <v>0</v>
      </c>
      <c r="E41" s="9" t="n">
        <f aca="false">D41=0</f>
        <v>1</v>
      </c>
      <c r="F41" s="1"/>
      <c r="G41" s="1"/>
    </row>
    <row r="42" customFormat="false" ht="12.8" hidden="false" customHeight="false" outlineLevel="0" collapsed="false">
      <c r="A42" s="4" t="n">
        <v>40</v>
      </c>
      <c r="B42" s="1" t="str">
        <f aca="false">IFERROR(VLOOKUP(A42,items!C:D,2,0),"ID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9" t="n">
        <f aca="false">D42=0</f>
        <v>0</v>
      </c>
      <c r="F42" s="1"/>
      <c r="G42" s="1"/>
    </row>
    <row r="43" customFormat="false" ht="12.8" hidden="false" customHeight="false" outlineLevel="0" collapsed="false">
      <c r="A43" s="4" t="n">
        <v>41</v>
      </c>
      <c r="B43" s="1" t="str">
        <f aca="false">IFERROR(VLOOKUP(A43,items!C:D,2,0),"ID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9" t="n">
        <f aca="false">D43=0</f>
        <v>0</v>
      </c>
      <c r="F43" s="1"/>
      <c r="G43" s="1"/>
    </row>
    <row r="44" customFormat="false" ht="12.8" hidden="false" customHeight="false" outlineLevel="0" collapsed="false">
      <c r="A44" s="4" t="n">
        <v>42</v>
      </c>
      <c r="B44" s="1" t="str">
        <f aca="false">IFERROR(VLOOKUP(A44,items!C:D,2,0),"ID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9" t="b">
        <f aca="false">D44=0</f>
        <v>0</v>
      </c>
      <c r="F44" s="1"/>
      <c r="G44" s="1"/>
    </row>
    <row r="45" customFormat="false" ht="12.8" hidden="false" customHeight="false" outlineLevel="0" collapsed="false">
      <c r="A45" s="4" t="n">
        <v>43</v>
      </c>
      <c r="B45" s="1" t="str">
        <f aca="false">IFERROR(VLOOKUP(A45,items!C:D,2,0),"ID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9" t="n">
        <f aca="false">D45=0</f>
        <v>0</v>
      </c>
      <c r="F45" s="1"/>
      <c r="G45" s="1"/>
    </row>
    <row r="46" customFormat="false" ht="12.8" hidden="false" customHeight="false" outlineLevel="0" collapsed="false">
      <c r="A46" s="4" t="n">
        <v>44</v>
      </c>
      <c r="B46" s="1" t="str">
        <f aca="false">IFERROR(VLOOKUP(A46,items!C:D,2,0),"ID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9" t="n">
        <f aca="false">D46=0</f>
        <v>0</v>
      </c>
      <c r="F46" s="1"/>
      <c r="G46" s="1"/>
    </row>
    <row r="47" customFormat="false" ht="12.8" hidden="false" customHeight="false" outlineLevel="0" collapsed="false">
      <c r="A47" s="4" t="n">
        <v>45</v>
      </c>
      <c r="B47" s="1" t="str">
        <f aca="false">IFERROR(VLOOKUP(A47,items!C:D,2,0),"ID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9" t="n">
        <f aca="false">D47=0</f>
        <v>0</v>
      </c>
      <c r="F47" s="1"/>
      <c r="G47" s="1"/>
    </row>
    <row r="48" customFormat="false" ht="12.8" hidden="false" customHeight="false" outlineLevel="0" collapsed="false">
      <c r="A48" s="4" t="n">
        <v>46</v>
      </c>
      <c r="B48" s="1" t="str">
        <f aca="false">IFERROR(VLOOKUP(A48,items!C:D,2,0),"ID not in use")</f>
        <v>ID not in use</v>
      </c>
      <c r="C48" s="1" t="n">
        <f aca="false">IF(B48="2X2",4,IF(OR(B48="1X2",B48="2X1"),2,IF(B48="1X1",1,0)))</f>
        <v>0</v>
      </c>
      <c r="D48" s="1" t="n">
        <f aca="false">IF(C48&gt;0,C48,MAX(D47-1,0))</f>
        <v>0</v>
      </c>
      <c r="E48" s="9" t="n">
        <f aca="false">D48=0</f>
        <v>1</v>
      </c>
      <c r="F48" s="1"/>
      <c r="G48" s="1"/>
    </row>
    <row r="49" customFormat="false" ht="12.8" hidden="false" customHeight="false" outlineLevel="0" collapsed="false">
      <c r="A49" s="4" t="n">
        <v>47</v>
      </c>
      <c r="B49" s="1" t="str">
        <f aca="false">IFERROR(VLOOKUP(A49,items!C:D,2,0),"ID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9" t="n">
        <f aca="false">D49=0</f>
        <v>0</v>
      </c>
      <c r="F49" s="1"/>
      <c r="G49" s="1"/>
    </row>
    <row r="50" customFormat="false" ht="12.8" hidden="false" customHeight="false" outlineLevel="0" collapsed="false">
      <c r="A50" s="4" t="n">
        <v>48</v>
      </c>
      <c r="B50" s="1" t="str">
        <f aca="false">IFERROR(VLOOKUP(A50,items!C:D,2,0),"ID not in use")</f>
        <v>ID not in use</v>
      </c>
      <c r="C50" s="1" t="n">
        <f aca="false">IF(B50="2X2",4,IF(OR(B50="1X2",B50="2X1"),2,IF(B50="1X1",1,0)))</f>
        <v>0</v>
      </c>
      <c r="D50" s="1" t="n">
        <f aca="false">IF(C50&gt;0,C50,MAX(D49-1,0))</f>
        <v>0</v>
      </c>
      <c r="E50" s="9" t="n">
        <f aca="false">D50=0</f>
        <v>1</v>
      </c>
      <c r="F50" s="1"/>
      <c r="G50" s="1"/>
    </row>
    <row r="51" customFormat="false" ht="12.8" hidden="false" customHeight="false" outlineLevel="0" collapsed="false">
      <c r="A51" s="4" t="n">
        <v>49</v>
      </c>
      <c r="B51" s="1" t="str">
        <f aca="false">IFERROR(VLOOKUP(A51,items!C:D,2,0),"ID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9" t="n">
        <f aca="false">D51=0</f>
        <v>0</v>
      </c>
      <c r="F51" s="1"/>
      <c r="G51" s="1"/>
    </row>
    <row r="52" customFormat="false" ht="12.8" hidden="false" customHeight="false" outlineLevel="0" collapsed="false">
      <c r="A52" s="4" t="n">
        <v>50</v>
      </c>
      <c r="B52" s="1" t="str">
        <f aca="false">IFERROR(VLOOKUP(A52,items!C:D,2,0),"ID not in use")</f>
        <v>ID not in use</v>
      </c>
      <c r="C52" s="1" t="n">
        <f aca="false">IF(B52="2X2",4,IF(OR(B52="1X2",B52="2X1"),2,IF(B52="1X1",1,0)))</f>
        <v>0</v>
      </c>
      <c r="D52" s="1" t="n">
        <f aca="false">IF(C52&gt;0,C52,MAX(D51-1,0))</f>
        <v>0</v>
      </c>
      <c r="E52" s="9" t="n">
        <f aca="false">D52=0</f>
        <v>1</v>
      </c>
      <c r="F52" s="1"/>
      <c r="G52" s="1"/>
    </row>
    <row r="53" customFormat="false" ht="12.8" hidden="false" customHeight="false" outlineLevel="0" collapsed="false">
      <c r="A53" s="4" t="n">
        <v>51</v>
      </c>
      <c r="B53" s="1" t="str">
        <f aca="false">IFERROR(VLOOKUP(A53,items!C:D,2,0),"ID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0</v>
      </c>
      <c r="E53" s="9" t="n">
        <f aca="false">D53=0</f>
        <v>1</v>
      </c>
      <c r="F53" s="1"/>
      <c r="G53" s="1"/>
    </row>
    <row r="54" customFormat="false" ht="12.8" hidden="false" customHeight="false" outlineLevel="0" collapsed="false">
      <c r="A54" s="4" t="n">
        <v>52</v>
      </c>
      <c r="B54" s="1" t="str">
        <f aca="false">IFERROR(VLOOKUP(A54,items!C:D,2,0),"ID not in use")</f>
        <v>ID not in use</v>
      </c>
      <c r="C54" s="1" t="n">
        <f aca="false">IF(B54="2X2",4,IF(OR(B54="1X2",B54="2X1"),2,IF(B54="1X1",1,0)))</f>
        <v>0</v>
      </c>
      <c r="D54" s="1" t="n">
        <f aca="false">IF(C54&gt;0,C54,MAX(D53-1,0))</f>
        <v>0</v>
      </c>
      <c r="E54" s="9" t="n">
        <f aca="false">D54=0</f>
        <v>1</v>
      </c>
      <c r="F54" s="1"/>
      <c r="G54" s="1"/>
    </row>
    <row r="55" customFormat="false" ht="12.8" hidden="false" customHeight="false" outlineLevel="0" collapsed="false">
      <c r="A55" s="4" t="n">
        <v>53</v>
      </c>
      <c r="B55" s="1" t="str">
        <f aca="false">IFERROR(VLOOKUP(A55,items!C:D,2,0),"ID not in use")</f>
        <v>ID not in use</v>
      </c>
      <c r="C55" s="1" t="n">
        <f aca="false">IF(B55="2X2",4,IF(OR(B55="1X2",B55="2X1"),2,IF(B55="1X1",1,0)))</f>
        <v>0</v>
      </c>
      <c r="D55" s="1" t="n">
        <f aca="false">IF(C55&gt;0,C55,MAX(D54-1,0))</f>
        <v>0</v>
      </c>
      <c r="E55" s="9" t="n">
        <f aca="false">D55=0</f>
        <v>1</v>
      </c>
      <c r="F55" s="1"/>
      <c r="G55" s="1"/>
    </row>
    <row r="56" customFormat="false" ht="12.8" hidden="false" customHeight="false" outlineLevel="0" collapsed="false">
      <c r="A56" s="4" t="n">
        <v>54</v>
      </c>
      <c r="B56" s="1" t="str">
        <f aca="false">IFERROR(VLOOKUP(A56,items!C:D,2,0),"ID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9" t="n">
        <f aca="false">D56=0</f>
        <v>1</v>
      </c>
      <c r="F56" s="1"/>
      <c r="G56" s="1"/>
    </row>
    <row r="57" customFormat="false" ht="12.8" hidden="false" customHeight="false" outlineLevel="0" collapsed="false">
      <c r="A57" s="4" t="n">
        <v>55</v>
      </c>
      <c r="B57" s="1" t="str">
        <f aca="false">IFERROR(VLOOKUP(A57,items!C:D,2,0),"ID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9" t="n">
        <f aca="false">D57=0</f>
        <v>1</v>
      </c>
      <c r="F57" s="1"/>
      <c r="G57" s="1"/>
    </row>
    <row r="58" customFormat="false" ht="12.8" hidden="false" customHeight="false" outlineLevel="0" collapsed="false">
      <c r="A58" s="4" t="n">
        <v>56</v>
      </c>
      <c r="B58" s="1" t="str">
        <f aca="false">IFERROR(VLOOKUP(A58,items!C:D,2,0),"ID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9" t="b">
        <f aca="false">D58=0</f>
        <v>0</v>
      </c>
      <c r="F58" s="1"/>
      <c r="G58" s="1"/>
    </row>
    <row r="59" customFormat="false" ht="12.8" hidden="false" customHeight="false" outlineLevel="0" collapsed="false">
      <c r="A59" s="4" t="n">
        <v>57</v>
      </c>
      <c r="B59" s="1" t="str">
        <f aca="false">IFERROR(VLOOKUP(A59,items!C:D,2,0),"ID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9" t="n">
        <f aca="false">D59=0</f>
        <v>0</v>
      </c>
      <c r="F59" s="1"/>
      <c r="G59" s="1"/>
    </row>
    <row r="60" customFormat="false" ht="12.8" hidden="false" customHeight="false" outlineLevel="0" collapsed="false">
      <c r="A60" s="4" t="n">
        <v>58</v>
      </c>
      <c r="B60" s="1" t="str">
        <f aca="false">IFERROR(VLOOKUP(A60,items!C:D,2,0),"ID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9" t="n">
        <f aca="false">D60=0</f>
        <v>0</v>
      </c>
      <c r="F60" s="1"/>
      <c r="G60" s="1"/>
    </row>
    <row r="61" customFormat="false" ht="12.8" hidden="false" customHeight="false" outlineLevel="0" collapsed="false">
      <c r="A61" s="4" t="n">
        <v>59</v>
      </c>
      <c r="B61" s="1" t="str">
        <f aca="false">IFERROR(VLOOKUP(A61,items!C:D,2,0),"ID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9" t="n">
        <f aca="false">D61=0</f>
        <v>1</v>
      </c>
      <c r="F61" s="1"/>
      <c r="G61" s="1"/>
    </row>
    <row r="62" customFormat="false" ht="12.8" hidden="false" customHeight="false" outlineLevel="0" collapsed="false">
      <c r="A62" s="4" t="n">
        <v>60</v>
      </c>
      <c r="B62" s="1" t="str">
        <f aca="false">IFERROR(VLOOKUP(A62,items!C:D,2,0),"ID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9" t="n">
        <f aca="false">D62=0</f>
        <v>1</v>
      </c>
      <c r="F62" s="1"/>
      <c r="G62" s="1"/>
    </row>
    <row r="63" customFormat="false" ht="12.8" hidden="false" customHeight="false" outlineLevel="0" collapsed="false">
      <c r="A63" s="4" t="n">
        <v>61</v>
      </c>
      <c r="B63" s="1" t="str">
        <f aca="false">IFERROR(VLOOKUP(A63,items!C:D,2,0),"ID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9" t="n">
        <f aca="false">D63=0</f>
        <v>1</v>
      </c>
      <c r="F63" s="1"/>
      <c r="G63" s="1"/>
    </row>
    <row r="64" customFormat="false" ht="12.8" hidden="false" customHeight="false" outlineLevel="0" collapsed="false">
      <c r="A64" s="4" t="n">
        <v>62</v>
      </c>
      <c r="B64" s="1" t="str">
        <f aca="false">IFERROR(VLOOKUP(A64,items!C:D,2,0),"ID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9" t="n">
        <f aca="false">D64=0</f>
        <v>1</v>
      </c>
      <c r="F64" s="1"/>
      <c r="G64" s="1"/>
    </row>
    <row r="65" customFormat="false" ht="12.8" hidden="false" customHeight="false" outlineLevel="0" collapsed="false">
      <c r="A65" s="4" t="n">
        <v>63</v>
      </c>
      <c r="B65" s="1" t="str">
        <f aca="false">IFERROR(VLOOKUP(A65,items!C:D,2,0),"ID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9" t="n">
        <f aca="false">D65=0</f>
        <v>1</v>
      </c>
      <c r="F65" s="1"/>
      <c r="G65" s="1"/>
    </row>
    <row r="66" customFormat="false" ht="12.8" hidden="false" customHeight="false" outlineLevel="0" collapsed="false">
      <c r="A66" s="4" t="n">
        <v>64</v>
      </c>
      <c r="B66" s="1" t="str">
        <f aca="false">IFERROR(VLOOKUP(A66,items!C:D,2,0),"ID not in use")</f>
        <v>ID not in use</v>
      </c>
      <c r="C66" s="1" t="n">
        <f aca="false">IF(B66="2X2",4,IF(OR(B66="1X2",B66="2X1"),2,IF(B66="1X1",1,0)))</f>
        <v>0</v>
      </c>
      <c r="D66" s="1" t="n">
        <f aca="false">IF(C66&gt;0,C66,MAX(D65-1,0))</f>
        <v>0</v>
      </c>
      <c r="E66" s="9" t="n">
        <f aca="false">D66=0</f>
        <v>1</v>
      </c>
      <c r="F66" s="1"/>
      <c r="G66" s="1"/>
    </row>
    <row r="67" customFormat="false" ht="12.8" hidden="false" customHeight="false" outlineLevel="0" collapsed="false">
      <c r="A67" s="4" t="n">
        <v>65</v>
      </c>
      <c r="B67" s="1" t="str">
        <f aca="false">IFERROR(VLOOKUP(A67,items!C:D,2,0),"ID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9" t="n">
        <f aca="false">D67=0</f>
        <v>0</v>
      </c>
      <c r="F67" s="1"/>
      <c r="G67" s="1"/>
    </row>
    <row r="68" customFormat="false" ht="12.8" hidden="false" customHeight="false" outlineLevel="0" collapsed="false">
      <c r="A68" s="4" t="n">
        <v>66</v>
      </c>
      <c r="B68" s="1" t="str">
        <f aca="false">IFERROR(VLOOKUP(A68,items!C:D,2,0),"ID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9" t="n">
        <f aca="false">D68=0</f>
        <v>1</v>
      </c>
      <c r="F68" s="1"/>
      <c r="G68" s="1"/>
    </row>
    <row r="69" customFormat="false" ht="12.8" hidden="false" customHeight="false" outlineLevel="0" collapsed="false">
      <c r="A69" s="4" t="n">
        <v>67</v>
      </c>
      <c r="B69" s="1" t="str">
        <f aca="false">IFERROR(VLOOKUP(A69,items!C:D,2,0),"ID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9" t="n">
        <f aca="false">D69=0</f>
        <v>1</v>
      </c>
      <c r="F69" s="1"/>
      <c r="G69" s="1"/>
    </row>
    <row r="70" customFormat="false" ht="12.8" hidden="false" customHeight="false" outlineLevel="0" collapsed="false">
      <c r="A70" s="4" t="n">
        <v>68</v>
      </c>
      <c r="B70" s="1" t="str">
        <f aca="false">IFERROR(VLOOKUP(A70,items!C:D,2,0),"ID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9" t="n">
        <f aca="false">D70=0</f>
        <v>1</v>
      </c>
      <c r="F70" s="1"/>
      <c r="G70" s="1"/>
    </row>
    <row r="71" customFormat="false" ht="12.8" hidden="false" customHeight="false" outlineLevel="0" collapsed="false">
      <c r="A71" s="4" t="n">
        <v>69</v>
      </c>
      <c r="B71" s="1" t="str">
        <f aca="false">IFERROR(VLOOKUP(A71,items!C:D,2,0),"ID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9" t="n">
        <f aca="false">D71=0</f>
        <v>1</v>
      </c>
      <c r="F71" s="1"/>
      <c r="G71" s="1"/>
    </row>
    <row r="72" customFormat="false" ht="12.8" hidden="false" customHeight="false" outlineLevel="0" collapsed="false">
      <c r="A72" s="4" t="n">
        <v>70</v>
      </c>
      <c r="B72" s="1" t="str">
        <f aca="false">IFERROR(VLOOKUP(A72,items!C:D,2,0),"ID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9" t="b">
        <f aca="false">D72=0</f>
        <v>1</v>
      </c>
      <c r="F72" s="1"/>
      <c r="G72" s="1"/>
    </row>
    <row r="73" customFormat="false" ht="12.8" hidden="false" customHeight="false" outlineLevel="0" collapsed="false">
      <c r="A73" s="4" t="n">
        <v>71</v>
      </c>
      <c r="B73" s="1" t="str">
        <f aca="false">IFERROR(VLOOKUP(A73,items!C:D,2,0),"ID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9" t="n">
        <f aca="false">D73=0</f>
        <v>1</v>
      </c>
      <c r="F73" s="1"/>
      <c r="G73" s="1"/>
    </row>
    <row r="74" customFormat="false" ht="12.8" hidden="false" customHeight="false" outlineLevel="0" collapsed="false">
      <c r="A74" s="4" t="n">
        <v>72</v>
      </c>
      <c r="B74" s="1" t="str">
        <f aca="false">IFERROR(VLOOKUP(A74,items!C:D,2,0),"ID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9" t="n">
        <f aca="false">D74=0</f>
        <v>1</v>
      </c>
      <c r="F74" s="1"/>
      <c r="G74" s="1"/>
    </row>
    <row r="75" customFormat="false" ht="12.8" hidden="false" customHeight="false" outlineLevel="0" collapsed="false">
      <c r="A75" s="4" t="n">
        <v>73</v>
      </c>
      <c r="B75" s="1" t="str">
        <f aca="false">IFERROR(VLOOKUP(A75,items!C:D,2,0),"ID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9" t="n">
        <f aca="false">D75=0</f>
        <v>1</v>
      </c>
      <c r="F75" s="1"/>
      <c r="G75" s="1"/>
    </row>
    <row r="76" customFormat="false" ht="12.8" hidden="false" customHeight="false" outlineLevel="0" collapsed="false">
      <c r="A76" s="4" t="n">
        <v>74</v>
      </c>
      <c r="B76" s="1" t="str">
        <f aca="false">IFERROR(VLOOKUP(A76,items!C:D,2,0),"ID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9" t="n">
        <f aca="false">D76=0</f>
        <v>0</v>
      </c>
      <c r="F76" s="1"/>
      <c r="G76" s="1"/>
    </row>
    <row r="77" customFormat="false" ht="12.8" hidden="false" customHeight="false" outlineLevel="0" collapsed="false">
      <c r="A77" s="4" t="n">
        <v>75</v>
      </c>
      <c r="B77" s="1" t="str">
        <f aca="false">IFERROR(VLOOKUP(A77,items!C:D,2,0),"ID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9" t="n">
        <f aca="false">D77=0</f>
        <v>0</v>
      </c>
      <c r="F77" s="1"/>
      <c r="G77" s="1"/>
    </row>
    <row r="78" customFormat="false" ht="12.8" hidden="false" customHeight="false" outlineLevel="0" collapsed="false">
      <c r="A78" s="4" t="n">
        <v>76</v>
      </c>
      <c r="B78" s="1" t="str">
        <f aca="false">IFERROR(VLOOKUP(A78,items!C:D,2,0),"ID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9" t="n">
        <f aca="false">D78=0</f>
        <v>0</v>
      </c>
      <c r="F78" s="1"/>
      <c r="G78" s="1"/>
    </row>
    <row r="79" customFormat="false" ht="12.8" hidden="false" customHeight="false" outlineLevel="0" collapsed="false">
      <c r="A79" s="4" t="n">
        <v>77</v>
      </c>
      <c r="B79" s="1" t="str">
        <f aca="false">IFERROR(VLOOKUP(A79,items!C:D,2,0),"ID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9" t="n">
        <f aca="false">D79=0</f>
        <v>0</v>
      </c>
      <c r="F79" s="1"/>
      <c r="G79" s="1"/>
    </row>
    <row r="80" customFormat="false" ht="12.8" hidden="false" customHeight="false" outlineLevel="0" collapsed="false">
      <c r="A80" s="4" t="n">
        <v>78</v>
      </c>
      <c r="B80" s="1" t="str">
        <f aca="false">IFERROR(VLOOKUP(A80,items!C:D,2,0),"ID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9" t="n">
        <f aca="false">D80=0</f>
        <v>0</v>
      </c>
      <c r="F80" s="1"/>
      <c r="G80" s="1"/>
    </row>
    <row r="81" customFormat="false" ht="12.8" hidden="false" customHeight="false" outlineLevel="0" collapsed="false">
      <c r="A81" s="4" t="n">
        <v>79</v>
      </c>
      <c r="B81" s="1" t="str">
        <f aca="false">IFERROR(VLOOKUP(A81,items!C:D,2,0),"ID not in use")</f>
        <v>ID not in use</v>
      </c>
      <c r="C81" s="1" t="n">
        <f aca="false">IF(B81="2X2",4,IF(OR(B81="1X2",B81="2X1"),2,IF(B81="1X1",1,0)))</f>
        <v>0</v>
      </c>
      <c r="D81" s="1" t="n">
        <f aca="false">IF(C81&gt;0,C81,MAX(D80-1,0))</f>
        <v>0</v>
      </c>
      <c r="E81" s="9" t="n">
        <f aca="false">D81=0</f>
        <v>1</v>
      </c>
      <c r="F81" s="1"/>
      <c r="G81" s="1"/>
    </row>
    <row r="82" customFormat="false" ht="12.8" hidden="false" customHeight="false" outlineLevel="0" collapsed="false">
      <c r="A82" s="4" t="n">
        <v>80</v>
      </c>
      <c r="B82" s="1" t="str">
        <f aca="false">IFERROR(VLOOKUP(A82,items!C:D,2,0),"ID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9" t="n">
        <f aca="false">D82=0</f>
        <v>0</v>
      </c>
      <c r="F82" s="1"/>
      <c r="G82" s="1"/>
    </row>
    <row r="83" customFormat="false" ht="12.8" hidden="false" customHeight="false" outlineLevel="0" collapsed="false">
      <c r="A83" s="4" t="n">
        <v>81</v>
      </c>
      <c r="B83" s="1" t="str">
        <f aca="false">IFERROR(VLOOKUP(A83,items!C:D,2,0),"ID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9" t="n">
        <f aca="false">D83=0</f>
        <v>0</v>
      </c>
      <c r="F83" s="1"/>
      <c r="G83" s="1"/>
    </row>
    <row r="84" customFormat="false" ht="12.8" hidden="false" customHeight="false" outlineLevel="0" collapsed="false">
      <c r="A84" s="4" t="n">
        <v>82</v>
      </c>
      <c r="B84" s="1" t="str">
        <f aca="false">IFERROR(VLOOKUP(A84,items!C:D,2,0),"ID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9" t="n">
        <f aca="false">D84=0</f>
        <v>0</v>
      </c>
      <c r="F84" s="1"/>
      <c r="G84" s="1"/>
    </row>
    <row r="85" customFormat="false" ht="12.8" hidden="false" customHeight="false" outlineLevel="0" collapsed="false">
      <c r="A85" s="4" t="n">
        <v>83</v>
      </c>
      <c r="B85" s="1" t="str">
        <f aca="false">IFERROR(VLOOKUP(A85,items!C:D,2,0),"ID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9" t="n">
        <f aca="false">D85=0</f>
        <v>0</v>
      </c>
      <c r="F85" s="1"/>
      <c r="G85" s="1"/>
    </row>
    <row r="86" customFormat="false" ht="12.8" hidden="false" customHeight="false" outlineLevel="0" collapsed="false">
      <c r="A86" s="4" t="n">
        <v>84</v>
      </c>
      <c r="B86" s="1" t="str">
        <f aca="false">IFERROR(VLOOKUP(A86,items!C:D,2,0),"ID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9" t="b">
        <f aca="false">D86=0</f>
        <v>0</v>
      </c>
      <c r="F86" s="1"/>
      <c r="G86" s="1"/>
    </row>
    <row r="87" customFormat="false" ht="12.8" hidden="false" customHeight="false" outlineLevel="0" collapsed="false">
      <c r="A87" s="4" t="n">
        <v>85</v>
      </c>
      <c r="B87" s="1" t="str">
        <f aca="false">IFERROR(VLOOKUP(A87,items!C:D,2,0),"ID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9" t="n">
        <f aca="false">D87=0</f>
        <v>0</v>
      </c>
      <c r="F87" s="1"/>
      <c r="G87" s="1"/>
    </row>
    <row r="88" customFormat="false" ht="12.8" hidden="false" customHeight="false" outlineLevel="0" collapsed="false">
      <c r="A88" s="4" t="n">
        <v>86</v>
      </c>
      <c r="B88" s="1" t="str">
        <f aca="false">IFERROR(VLOOKUP(A88,items!C:D,2,0),"ID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9" t="n">
        <f aca="false">D88=0</f>
        <v>0</v>
      </c>
      <c r="F88" s="1"/>
      <c r="G88" s="1"/>
    </row>
    <row r="89" customFormat="false" ht="12.8" hidden="false" customHeight="false" outlineLevel="0" collapsed="false">
      <c r="A89" s="4" t="n">
        <v>87</v>
      </c>
      <c r="B89" s="1" t="str">
        <f aca="false">IFERROR(VLOOKUP(A89,items!C:D,2,0),"ID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9" t="n">
        <f aca="false">D89=0</f>
        <v>0</v>
      </c>
      <c r="F89" s="1"/>
      <c r="G89" s="1"/>
    </row>
    <row r="90" customFormat="false" ht="12.8" hidden="false" customHeight="false" outlineLevel="0" collapsed="false">
      <c r="A90" s="4" t="n">
        <v>88</v>
      </c>
      <c r="B90" s="1" t="str">
        <f aca="false">IFERROR(VLOOKUP(A90,items!C:D,2,0),"ID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9" t="n">
        <f aca="false">D90=0</f>
        <v>1</v>
      </c>
      <c r="F90" s="1"/>
      <c r="G90" s="1"/>
    </row>
    <row r="91" customFormat="false" ht="12.8" hidden="false" customHeight="false" outlineLevel="0" collapsed="false">
      <c r="A91" s="4" t="n">
        <v>89</v>
      </c>
      <c r="B91" s="1" t="str">
        <f aca="false">IFERROR(VLOOKUP(A91,items!C:D,2,0),"ID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9" t="n">
        <f aca="false">D91=0</f>
        <v>0</v>
      </c>
      <c r="F91" s="1"/>
      <c r="G91" s="1"/>
    </row>
    <row r="92" customFormat="false" ht="12.8" hidden="false" customHeight="false" outlineLevel="0" collapsed="false">
      <c r="A92" s="4" t="n">
        <v>90</v>
      </c>
      <c r="B92" s="1" t="str">
        <f aca="false">IFERROR(VLOOKUP(A92,items!C:D,2,0),"ID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9" t="n">
        <f aca="false">D92=0</f>
        <v>1</v>
      </c>
      <c r="F92" s="1"/>
      <c r="G92" s="1"/>
    </row>
    <row r="93" customFormat="false" ht="12.8" hidden="false" customHeight="false" outlineLevel="0" collapsed="false">
      <c r="A93" s="4" t="n">
        <v>91</v>
      </c>
      <c r="B93" s="1" t="str">
        <f aca="false">IFERROR(VLOOKUP(A93,items!C:D,2,0),"ID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9" t="n">
        <f aca="false">D93=0</f>
        <v>0</v>
      </c>
      <c r="F93" s="1"/>
      <c r="G93" s="1"/>
    </row>
    <row r="94" customFormat="false" ht="12.8" hidden="false" customHeight="false" outlineLevel="0" collapsed="false">
      <c r="A94" s="4" t="n">
        <v>92</v>
      </c>
      <c r="B94" s="1" t="str">
        <f aca="false">IFERROR(VLOOKUP(A94,items!C:D,2,0),"ID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9" t="n">
        <f aca="false">D94=0</f>
        <v>1</v>
      </c>
      <c r="F94" s="1"/>
      <c r="G94" s="1"/>
    </row>
    <row r="95" customFormat="false" ht="12.8" hidden="false" customHeight="false" outlineLevel="0" collapsed="false">
      <c r="A95" s="4" t="n">
        <v>93</v>
      </c>
      <c r="B95" s="1" t="str">
        <f aca="false">IFERROR(VLOOKUP(A95,items!C:D,2,0),"ID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9" t="n">
        <f aca="false">D95=0</f>
        <v>0</v>
      </c>
      <c r="F95" s="1"/>
      <c r="G95" s="1"/>
    </row>
    <row r="96" customFormat="false" ht="12.8" hidden="false" customHeight="false" outlineLevel="0" collapsed="false">
      <c r="A96" s="4" t="n">
        <v>94</v>
      </c>
      <c r="B96" s="1" t="str">
        <f aca="false">IFERROR(VLOOKUP(A96,items!C:D,2,0),"ID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9" t="n">
        <f aca="false">D96=0</f>
        <v>0</v>
      </c>
      <c r="F96" s="1"/>
      <c r="G96" s="1"/>
    </row>
    <row r="97" customFormat="false" ht="12.8" hidden="false" customHeight="false" outlineLevel="0" collapsed="false">
      <c r="A97" s="4" t="n">
        <v>95</v>
      </c>
      <c r="B97" s="1" t="str">
        <f aca="false">IFERROR(VLOOKUP(A97,items!C:D,2,0),"ID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9" t="n">
        <f aca="false">D97=0</f>
        <v>0</v>
      </c>
      <c r="F97" s="1"/>
      <c r="G97" s="1"/>
    </row>
    <row r="98" customFormat="false" ht="12.8" hidden="false" customHeight="false" outlineLevel="0" collapsed="false">
      <c r="A98" s="4" t="n">
        <v>96</v>
      </c>
      <c r="B98" s="1" t="str">
        <f aca="false">IFERROR(VLOOKUP(A98,items!C:D,2,0),"ID not in use")</f>
        <v>ID not in use</v>
      </c>
      <c r="C98" s="1" t="n">
        <f aca="false">IF(B98="2X2",4,IF(OR(B98="1X2",B98="2X1"),2,IF(B98="1X1",1,0)))</f>
        <v>0</v>
      </c>
      <c r="D98" s="1" t="n">
        <f aca="false">IF(C98&gt;0,C98,MAX(D97-1,0))</f>
        <v>0</v>
      </c>
      <c r="E98" s="9" t="n">
        <f aca="false">D98=0</f>
        <v>1</v>
      </c>
      <c r="F98" s="1"/>
      <c r="G98" s="1"/>
    </row>
    <row r="99" customFormat="false" ht="12.8" hidden="false" customHeight="false" outlineLevel="0" collapsed="false">
      <c r="A99" s="4" t="n">
        <v>97</v>
      </c>
      <c r="B99" s="1" t="str">
        <f aca="false">IFERROR(VLOOKUP(A99,items!C:D,2,0),"ID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9" t="n">
        <f aca="false">D99=0</f>
        <v>1</v>
      </c>
      <c r="F99" s="1"/>
      <c r="G99" s="1"/>
    </row>
    <row r="100" customFormat="false" ht="12.8" hidden="false" customHeight="false" outlineLevel="0" collapsed="false">
      <c r="A100" s="4" t="n">
        <v>98</v>
      </c>
      <c r="B100" s="1" t="str">
        <f aca="false">IFERROR(VLOOKUP(A100,items!C:D,2,0),"ID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9" t="b">
        <f aca="false">D100=0</f>
        <v>1</v>
      </c>
      <c r="F100" s="1"/>
      <c r="G100" s="1"/>
    </row>
    <row r="101" customFormat="false" ht="12.8" hidden="false" customHeight="false" outlineLevel="0" collapsed="false">
      <c r="A101" s="4" t="n">
        <v>99</v>
      </c>
      <c r="B101" s="1" t="str">
        <f aca="false">IFERROR(VLOOKUP(A101,items!C:D,2,0),"ID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9" t="n">
        <f aca="false">D101=0</f>
        <v>1</v>
      </c>
      <c r="F101" s="1"/>
      <c r="G101" s="1"/>
    </row>
    <row r="102" customFormat="false" ht="12.8" hidden="false" customHeight="false" outlineLevel="0" collapsed="false">
      <c r="A102" s="4" t="n">
        <v>100</v>
      </c>
      <c r="B102" s="1" t="str">
        <f aca="false">IFERROR(VLOOKUP(A102,items!C:D,2,0),"ID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9" t="n">
        <f aca="false">D102=0</f>
        <v>1</v>
      </c>
      <c r="F102" s="1"/>
      <c r="G102" s="1"/>
    </row>
    <row r="103" customFormat="false" ht="12.8" hidden="false" customHeight="false" outlineLevel="0" collapsed="false">
      <c r="A103" s="4" t="n">
        <v>101</v>
      </c>
      <c r="B103" s="1" t="str">
        <f aca="false">IFERROR(VLOOKUP(A103,items!C:D,2,0),"ID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9" t="n">
        <f aca="false">D103=0</f>
        <v>0</v>
      </c>
      <c r="F103" s="1"/>
      <c r="G103" s="1"/>
    </row>
    <row r="104" customFormat="false" ht="12.8" hidden="false" customHeight="false" outlineLevel="0" collapsed="false">
      <c r="A104" s="4" t="n">
        <v>102</v>
      </c>
      <c r="B104" s="1" t="str">
        <f aca="false">IFERROR(VLOOKUP(A104,items!C:D,2,0),"ID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9" t="n">
        <f aca="false">D104=0</f>
        <v>0</v>
      </c>
      <c r="F104" s="1"/>
      <c r="G104" s="1"/>
    </row>
    <row r="105" customFormat="false" ht="12.8" hidden="false" customHeight="false" outlineLevel="0" collapsed="false">
      <c r="A105" s="4" t="n">
        <v>103</v>
      </c>
      <c r="B105" s="1" t="str">
        <f aca="false">IFERROR(VLOOKUP(A105,items!C:D,2,0),"ID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9" t="n">
        <f aca="false">D105=0</f>
        <v>1</v>
      </c>
      <c r="F105" s="1"/>
      <c r="G105" s="1"/>
    </row>
    <row r="106" customFormat="false" ht="12.8" hidden="false" customHeight="false" outlineLevel="0" collapsed="false">
      <c r="A106" s="4" t="n">
        <v>104</v>
      </c>
      <c r="B106" s="1" t="str">
        <f aca="false">IFERROR(VLOOKUP(A106,items!C:D,2,0),"ID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9" t="n">
        <f aca="false">D106=0</f>
        <v>1</v>
      </c>
      <c r="F106" s="1"/>
      <c r="G106" s="1"/>
    </row>
    <row r="107" customFormat="false" ht="12.8" hidden="false" customHeight="false" outlineLevel="0" collapsed="false">
      <c r="A107" s="4" t="n">
        <v>105</v>
      </c>
      <c r="B107" s="1" t="str">
        <f aca="false">IFERROR(VLOOKUP(A107,items!C:D,2,0),"ID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9" t="n">
        <f aca="false">D107=0</f>
        <v>0</v>
      </c>
      <c r="F107" s="1"/>
      <c r="G107" s="1"/>
    </row>
    <row r="108" customFormat="false" ht="12.8" hidden="false" customHeight="false" outlineLevel="0" collapsed="false">
      <c r="A108" s="4" t="n">
        <v>106</v>
      </c>
      <c r="B108" s="1" t="str">
        <f aca="false">IFERROR(VLOOKUP(A108,items!C:D,2,0),"ID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9" t="n">
        <f aca="false">D108=0</f>
        <v>0</v>
      </c>
      <c r="F108" s="1"/>
      <c r="G108" s="1"/>
    </row>
    <row r="109" customFormat="false" ht="12.8" hidden="false" customHeight="false" outlineLevel="0" collapsed="false">
      <c r="A109" s="4" t="n">
        <v>107</v>
      </c>
      <c r="B109" s="1" t="str">
        <f aca="false">IFERROR(VLOOKUP(A109,items!C:D,2,0),"ID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9" t="n">
        <f aca="false">D109=0</f>
        <v>0</v>
      </c>
      <c r="F109" s="1"/>
      <c r="G109" s="1"/>
    </row>
    <row r="110" customFormat="false" ht="12.8" hidden="false" customHeight="false" outlineLevel="0" collapsed="false">
      <c r="A110" s="4" t="n">
        <v>108</v>
      </c>
      <c r="B110" s="1" t="str">
        <f aca="false">IFERROR(VLOOKUP(A110,items!C:D,2,0),"ID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9" t="n">
        <f aca="false">D110=0</f>
        <v>0</v>
      </c>
      <c r="F110" s="1"/>
      <c r="G110" s="1"/>
    </row>
    <row r="111" customFormat="false" ht="12.8" hidden="false" customHeight="false" outlineLevel="0" collapsed="false">
      <c r="A111" s="4" t="n">
        <v>109</v>
      </c>
      <c r="B111" s="1" t="str">
        <f aca="false">IFERROR(VLOOKUP(A111,items!C:D,2,0),"ID not in use")</f>
        <v>ID not in use</v>
      </c>
      <c r="C111" s="1" t="n">
        <f aca="false">IF(B111="2X2",4,IF(OR(B111="1X2",B111="2X1"),2,IF(B111="1X1",1,0)))</f>
        <v>0</v>
      </c>
      <c r="D111" s="1" t="n">
        <f aca="false">IF(C111&gt;0,C111,MAX(D110-1,0))</f>
        <v>0</v>
      </c>
      <c r="E111" s="9" t="n">
        <f aca="false">D111=0</f>
        <v>1</v>
      </c>
      <c r="F111" s="1"/>
      <c r="G111" s="1"/>
    </row>
    <row r="112" customFormat="false" ht="12.8" hidden="false" customHeight="false" outlineLevel="0" collapsed="false">
      <c r="A112" s="4" t="n">
        <v>110</v>
      </c>
      <c r="B112" s="1" t="str">
        <f aca="false">IFERROR(VLOOKUP(A112,items!C:D,2,0),"ID not in use")</f>
        <v>ID not in use</v>
      </c>
      <c r="C112" s="1" t="n">
        <f aca="false">IF(B112="2X2",4,IF(OR(B112="1X2",B112="2X1"),2,IF(B112="1X1",1,0)))</f>
        <v>0</v>
      </c>
      <c r="D112" s="1" t="n">
        <f aca="false">IF(C112&gt;0,C112,MAX(D111-1,0))</f>
        <v>0</v>
      </c>
      <c r="E112" s="9" t="n">
        <f aca="false">D112=0</f>
        <v>1</v>
      </c>
      <c r="F112" s="1"/>
      <c r="G112" s="1"/>
    </row>
    <row r="113" customFormat="false" ht="12.8" hidden="false" customHeight="false" outlineLevel="0" collapsed="false">
      <c r="A113" s="4" t="n">
        <v>111</v>
      </c>
      <c r="B113" s="1" t="str">
        <f aca="false">IFERROR(VLOOKUP(A113,items!C:D,2,0),"ID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0</v>
      </c>
      <c r="E113" s="9" t="n">
        <f aca="false">D113=0</f>
        <v>1</v>
      </c>
      <c r="F113" s="1"/>
      <c r="G113" s="1"/>
    </row>
    <row r="114" customFormat="false" ht="12.8" hidden="false" customHeight="false" outlineLevel="0" collapsed="false">
      <c r="A114" s="4" t="n">
        <v>112</v>
      </c>
      <c r="B114" s="1" t="str">
        <f aca="false">IFERROR(VLOOKUP(A114,items!C:D,2,0),"ID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9" t="b">
        <f aca="false">D114=0</f>
        <v>1</v>
      </c>
      <c r="F114" s="1"/>
      <c r="G114" s="1"/>
    </row>
    <row r="115" customFormat="false" ht="12.8" hidden="false" customHeight="false" outlineLevel="0" collapsed="false">
      <c r="A115" s="4" t="n">
        <v>113</v>
      </c>
      <c r="B115" s="1" t="str">
        <f aca="false">IFERROR(VLOOKUP(A115,items!C:D,2,0),"ID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9" t="n">
        <f aca="false">D115=0</f>
        <v>0</v>
      </c>
      <c r="F115" s="1"/>
      <c r="G115" s="1"/>
    </row>
    <row r="116" customFormat="false" ht="12.8" hidden="false" customHeight="false" outlineLevel="0" collapsed="false">
      <c r="A116" s="4" t="n">
        <v>114</v>
      </c>
      <c r="B116" s="1" t="str">
        <f aca="false">IFERROR(VLOOKUP(A116,items!C:D,2,0),"ID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9" t="n">
        <f aca="false">D116=0</f>
        <v>0</v>
      </c>
      <c r="F116" s="1"/>
      <c r="G116" s="1"/>
    </row>
    <row r="117" customFormat="false" ht="12.8" hidden="false" customHeight="false" outlineLevel="0" collapsed="false">
      <c r="A117" s="4" t="n">
        <v>115</v>
      </c>
      <c r="B117" s="1" t="str">
        <f aca="false">IFERROR(VLOOKUP(A117,items!C:D,2,0),"ID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9" t="n">
        <f aca="false">D117=0</f>
        <v>0</v>
      </c>
      <c r="F117" s="1"/>
      <c r="G117" s="1"/>
    </row>
    <row r="118" customFormat="false" ht="12.8" hidden="false" customHeight="false" outlineLevel="0" collapsed="false">
      <c r="A118" s="4" t="n">
        <v>116</v>
      </c>
      <c r="B118" s="1" t="str">
        <f aca="false">IFERROR(VLOOKUP(A118,items!C:D,2,0),"ID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9" t="n">
        <f aca="false">D118=0</f>
        <v>0</v>
      </c>
      <c r="F118" s="1"/>
      <c r="G118" s="1"/>
    </row>
    <row r="119" customFormat="false" ht="12.8" hidden="false" customHeight="false" outlineLevel="0" collapsed="false">
      <c r="A119" s="4" t="n">
        <v>117</v>
      </c>
      <c r="B119" s="1" t="str">
        <f aca="false">IFERROR(VLOOKUP(A119,items!C:D,2,0),"ID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9" t="n">
        <f aca="false">D119=0</f>
        <v>1</v>
      </c>
      <c r="F119" s="1"/>
      <c r="G119" s="1"/>
    </row>
    <row r="120" customFormat="false" ht="12.8" hidden="false" customHeight="false" outlineLevel="0" collapsed="false">
      <c r="A120" s="4" t="n">
        <v>118</v>
      </c>
      <c r="B120" s="1" t="str">
        <f aca="false">IFERROR(VLOOKUP(A120,items!C:D,2,0),"ID not in use")</f>
        <v>ID not in use</v>
      </c>
      <c r="C120" s="1" t="n">
        <f aca="false">IF(B120="2X2",4,IF(OR(B120="1X2",B120="2X1"),2,IF(B120="1X1",1,0)))</f>
        <v>0</v>
      </c>
      <c r="D120" s="1" t="n">
        <f aca="false">IF(C120&gt;0,C120,MAX(D119-1,0))</f>
        <v>0</v>
      </c>
      <c r="E120" s="9" t="n">
        <f aca="false">D120=0</f>
        <v>1</v>
      </c>
      <c r="F120" s="1"/>
      <c r="G120" s="1"/>
    </row>
    <row r="121" customFormat="false" ht="12.8" hidden="false" customHeight="false" outlineLevel="0" collapsed="false">
      <c r="A121" s="4" t="n">
        <v>119</v>
      </c>
      <c r="B121" s="1" t="str">
        <f aca="false">IFERROR(VLOOKUP(A121,items!C:D,2,0),"ID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9" t="n">
        <f aca="false">D121=0</f>
        <v>1</v>
      </c>
      <c r="F121" s="1"/>
      <c r="G121" s="1"/>
    </row>
    <row r="122" customFormat="false" ht="12.8" hidden="false" customHeight="false" outlineLevel="0" collapsed="false">
      <c r="A122" s="4" t="n">
        <v>120</v>
      </c>
      <c r="B122" s="1" t="str">
        <f aca="false">IFERROR(VLOOKUP(A122,items!C:D,2,0),"ID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9" t="n">
        <f aca="false">D122=0</f>
        <v>0</v>
      </c>
      <c r="F122" s="1"/>
      <c r="G122" s="1"/>
    </row>
    <row r="123" customFormat="false" ht="12.8" hidden="false" customHeight="false" outlineLevel="0" collapsed="false">
      <c r="A123" s="4" t="n">
        <v>121</v>
      </c>
      <c r="B123" s="1" t="str">
        <f aca="false">IFERROR(VLOOKUP(A123,items!C:D,2,0),"ID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9" t="n">
        <f aca="false">D123=0</f>
        <v>0</v>
      </c>
      <c r="F123" s="1"/>
      <c r="G123" s="1"/>
    </row>
    <row r="124" customFormat="false" ht="12.8" hidden="false" customHeight="false" outlineLevel="0" collapsed="false">
      <c r="A124" s="4" t="n">
        <v>122</v>
      </c>
      <c r="B124" s="1" t="str">
        <f aca="false">IFERROR(VLOOKUP(A124,items!C:D,2,0),"ID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9" t="n">
        <f aca="false">D124=0</f>
        <v>0</v>
      </c>
      <c r="F124" s="1"/>
      <c r="G124" s="1"/>
    </row>
    <row r="125" customFormat="false" ht="12.8" hidden="false" customHeight="false" outlineLevel="0" collapsed="false">
      <c r="A125" s="4" t="n">
        <v>123</v>
      </c>
      <c r="B125" s="1" t="str">
        <f aca="false">IFERROR(VLOOKUP(A125,items!C:D,2,0),"ID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9" t="n">
        <f aca="false">D125=0</f>
        <v>0</v>
      </c>
      <c r="F125" s="1"/>
      <c r="G125" s="1"/>
    </row>
    <row r="126" customFormat="false" ht="12.8" hidden="false" customHeight="false" outlineLevel="0" collapsed="false">
      <c r="A126" s="4" t="n">
        <v>124</v>
      </c>
      <c r="B126" s="1" t="str">
        <f aca="false">IFERROR(VLOOKUP(A126,items!C:D,2,0),"ID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9" t="n">
        <f aca="false">D126=0</f>
        <v>0</v>
      </c>
      <c r="F126" s="1"/>
      <c r="G126" s="1"/>
    </row>
    <row r="127" customFormat="false" ht="12.8" hidden="false" customHeight="false" outlineLevel="0" collapsed="false">
      <c r="A127" s="4" t="n">
        <v>125</v>
      </c>
      <c r="B127" s="1" t="str">
        <f aca="false">IFERROR(VLOOKUP(A127,items!C:D,2,0),"ID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9" t="n">
        <f aca="false">D127=0</f>
        <v>0</v>
      </c>
      <c r="F127" s="1"/>
      <c r="G127" s="1"/>
    </row>
    <row r="128" customFormat="false" ht="12.8" hidden="false" customHeight="false" outlineLevel="0" collapsed="false">
      <c r="A128" s="4" t="n">
        <v>126</v>
      </c>
      <c r="B128" s="1" t="str">
        <f aca="false">IFERROR(VLOOKUP(A128,items!C:D,2,0),"ID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9" t="b">
        <f aca="false">D128=0</f>
        <v>0</v>
      </c>
      <c r="F128" s="1"/>
      <c r="G128" s="1"/>
    </row>
    <row r="129" customFormat="false" ht="12.8" hidden="false" customHeight="false" outlineLevel="0" collapsed="false">
      <c r="A129" s="4" t="n">
        <v>127</v>
      </c>
      <c r="B129" s="1" t="str">
        <f aca="false">IFERROR(VLOOKUP(A129,items!C:D,2,0),"ID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9" t="n">
        <f aca="false">D129=0</f>
        <v>0</v>
      </c>
      <c r="F129" s="1"/>
      <c r="G129" s="1"/>
    </row>
    <row r="130" customFormat="false" ht="12.8" hidden="false" customHeight="false" outlineLevel="0" collapsed="false">
      <c r="A130" s="4" t="n">
        <v>128</v>
      </c>
      <c r="B130" s="1" t="str">
        <f aca="false">IFERROR(VLOOKUP(A130,items!C:D,2,0),"ID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9" t="n">
        <f aca="false">D130=0</f>
        <v>0</v>
      </c>
      <c r="F130" s="1"/>
      <c r="G130" s="1"/>
    </row>
    <row r="131" customFormat="false" ht="12.8" hidden="false" customHeight="false" outlineLevel="0" collapsed="false">
      <c r="A131" s="4" t="n">
        <v>129</v>
      </c>
      <c r="B131" s="1" t="str">
        <f aca="false">IFERROR(VLOOKUP(A131,items!C:D,2,0),"ID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9" t="n">
        <f aca="false">D131=0</f>
        <v>0</v>
      </c>
      <c r="F131" s="1"/>
      <c r="G131" s="1"/>
    </row>
    <row r="132" customFormat="false" ht="12.8" hidden="false" customHeight="false" outlineLevel="0" collapsed="false">
      <c r="A132" s="4" t="n">
        <v>130</v>
      </c>
      <c r="B132" s="1" t="str">
        <f aca="false">IFERROR(VLOOKUP(A132,items!C:D,2,0),"ID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9" t="n">
        <f aca="false">D132=0</f>
        <v>0</v>
      </c>
      <c r="F132" s="1"/>
      <c r="G132" s="1"/>
    </row>
    <row r="133" customFormat="false" ht="12.8" hidden="false" customHeight="false" outlineLevel="0" collapsed="false">
      <c r="A133" s="4" t="n">
        <v>131</v>
      </c>
      <c r="B133" s="1" t="str">
        <f aca="false">IFERROR(VLOOKUP(A133,items!C:D,2,0),"ID not in use")</f>
        <v>ID not in use</v>
      </c>
      <c r="C133" s="1" t="n">
        <f aca="false">IF(B133="2X2",4,IF(OR(B133="1X2",B133="2X1"),2,IF(B133="1X1",1,0)))</f>
        <v>0</v>
      </c>
      <c r="D133" s="1" t="n">
        <f aca="false">IF(C133&gt;0,C133,MAX(D132-1,0))</f>
        <v>0</v>
      </c>
      <c r="E133" s="9" t="n">
        <f aca="false">D133=0</f>
        <v>1</v>
      </c>
      <c r="F133" s="1"/>
      <c r="G133" s="1"/>
    </row>
    <row r="134" customFormat="false" ht="12.8" hidden="false" customHeight="false" outlineLevel="0" collapsed="false">
      <c r="A134" s="4" t="n">
        <v>132</v>
      </c>
      <c r="B134" s="1" t="str">
        <f aca="false">IFERROR(VLOOKUP(A134,items!C:D,2,0),"ID not in use")</f>
        <v>ID not in use</v>
      </c>
      <c r="C134" s="1" t="n">
        <f aca="false">IF(B134="2X2",4,IF(OR(B134="1X2",B134="2X1"),2,IF(B134="1X1",1,0)))</f>
        <v>0</v>
      </c>
      <c r="D134" s="1" t="n">
        <f aca="false">IF(C134&gt;0,C134,MAX(D133-1,0))</f>
        <v>0</v>
      </c>
      <c r="E134" s="9" t="n">
        <f aca="false">D134=0</f>
        <v>1</v>
      </c>
      <c r="F134" s="1"/>
      <c r="G134" s="1"/>
    </row>
    <row r="135" customFormat="false" ht="12.8" hidden="false" customHeight="false" outlineLevel="0" collapsed="false">
      <c r="A135" s="4" t="n">
        <v>133</v>
      </c>
      <c r="B135" s="1" t="str">
        <f aca="false">IFERROR(VLOOKUP(A135,items!C:D,2,0),"ID not in use")</f>
        <v>ID not in use</v>
      </c>
      <c r="C135" s="1" t="n">
        <f aca="false">IF(B135="2X2",4,IF(OR(B135="1X2",B135="2X1"),2,IF(B135="1X1",1,0)))</f>
        <v>0</v>
      </c>
      <c r="D135" s="1" t="n">
        <f aca="false">IF(C135&gt;0,C135,MAX(D134-1,0))</f>
        <v>0</v>
      </c>
      <c r="E135" s="9" t="n">
        <f aca="false">D135=0</f>
        <v>1</v>
      </c>
      <c r="F135" s="1"/>
      <c r="G135" s="1"/>
    </row>
    <row r="136" customFormat="false" ht="12.8" hidden="false" customHeight="false" outlineLevel="0" collapsed="false">
      <c r="A136" s="4" t="n">
        <v>134</v>
      </c>
      <c r="B136" s="1" t="str">
        <f aca="false">IFERROR(VLOOKUP(A136,items!C:D,2,0),"ID not in use")</f>
        <v>ID not in use</v>
      </c>
      <c r="C136" s="1" t="n">
        <f aca="false">IF(B136="2X2",4,IF(OR(B136="1X2",B136="2X1"),2,IF(B136="1X1",1,0)))</f>
        <v>0</v>
      </c>
      <c r="D136" s="1" t="n">
        <f aca="false">IF(C136&gt;0,C136,MAX(D135-1,0))</f>
        <v>0</v>
      </c>
      <c r="E136" s="9" t="n">
        <f aca="false">D136=0</f>
        <v>1</v>
      </c>
      <c r="F136" s="1"/>
      <c r="G136" s="1"/>
    </row>
    <row r="137" customFormat="false" ht="12.8" hidden="false" customHeight="false" outlineLevel="0" collapsed="false">
      <c r="A137" s="4" t="n">
        <v>135</v>
      </c>
      <c r="B137" s="1" t="str">
        <f aca="false">IFERROR(VLOOKUP(A137,items!C:D,2,0),"ID not in use")</f>
        <v>ID not in use</v>
      </c>
      <c r="C137" s="1" t="n">
        <f aca="false">IF(B137="2X2",4,IF(OR(B137="1X2",B137="2X1"),2,IF(B137="1X1",1,0)))</f>
        <v>0</v>
      </c>
      <c r="D137" s="1" t="n">
        <f aca="false">IF(C137&gt;0,C137,MAX(D136-1,0))</f>
        <v>0</v>
      </c>
      <c r="E137" s="9" t="n">
        <f aca="false">D137=0</f>
        <v>1</v>
      </c>
      <c r="F137" s="1"/>
      <c r="G137" s="1"/>
    </row>
    <row r="138" customFormat="false" ht="12.8" hidden="false" customHeight="false" outlineLevel="0" collapsed="false">
      <c r="A138" s="4" t="n">
        <v>136</v>
      </c>
      <c r="B138" s="1" t="str">
        <f aca="false">IFERROR(VLOOKUP(A138,items!C:D,2,0),"ID not in use")</f>
        <v>ID not in use</v>
      </c>
      <c r="C138" s="1" t="n">
        <f aca="false">IF(B138="2X2",4,IF(OR(B138="1X2",B138="2X1"),2,IF(B138="1X1",1,0)))</f>
        <v>0</v>
      </c>
      <c r="D138" s="1" t="n">
        <f aca="false">IF(C138&gt;0,C138,MAX(D137-1,0))</f>
        <v>0</v>
      </c>
      <c r="E138" s="9" t="n">
        <f aca="false">D138=0</f>
        <v>1</v>
      </c>
      <c r="F138" s="1"/>
      <c r="G138" s="1"/>
    </row>
    <row r="139" customFormat="false" ht="12.8" hidden="false" customHeight="false" outlineLevel="0" collapsed="false">
      <c r="A139" s="4" t="n">
        <v>137</v>
      </c>
      <c r="B139" s="1" t="str">
        <f aca="false">IFERROR(VLOOKUP(A139,items!C:D,2,0),"ID not in use")</f>
        <v>ID not in use</v>
      </c>
      <c r="C139" s="1" t="n">
        <f aca="false">IF(B139="2X2",4,IF(OR(B139="1X2",B139="2X1"),2,IF(B139="1X1",1,0)))</f>
        <v>0</v>
      </c>
      <c r="D139" s="1" t="n">
        <f aca="false">IF(C139&gt;0,C139,MAX(D138-1,0))</f>
        <v>0</v>
      </c>
      <c r="E139" s="9" t="n">
        <f aca="false">D139=0</f>
        <v>1</v>
      </c>
      <c r="F139" s="1"/>
      <c r="G139" s="1"/>
    </row>
    <row r="140" customFormat="false" ht="12.8" hidden="false" customHeight="false" outlineLevel="0" collapsed="false">
      <c r="A140" s="4" t="n">
        <v>138</v>
      </c>
      <c r="B140" s="1" t="str">
        <f aca="false">IFERROR(VLOOKUP(A140,items!C:D,2,0),"ID not in use")</f>
        <v>ID not in use</v>
      </c>
      <c r="C140" s="1" t="n">
        <f aca="false">IF(B140="2X2",4,IF(OR(B140="1X2",B140="2X1"),2,IF(B140="1X1",1,0)))</f>
        <v>0</v>
      </c>
      <c r="D140" s="1" t="n">
        <f aca="false">IF(C140&gt;0,C140,MAX(D139-1,0))</f>
        <v>0</v>
      </c>
      <c r="E140" s="9" t="n">
        <f aca="false">D140=0</f>
        <v>1</v>
      </c>
      <c r="F140" s="1"/>
      <c r="G140" s="1"/>
    </row>
    <row r="141" customFormat="false" ht="12.8" hidden="false" customHeight="false" outlineLevel="0" collapsed="false">
      <c r="A141" s="4" t="n">
        <v>139</v>
      </c>
      <c r="B141" s="1" t="str">
        <f aca="false">IFERROR(VLOOKUP(A141,items!C:D,2,0),"ID not in use")</f>
        <v>ID not in use</v>
      </c>
      <c r="C141" s="1" t="n">
        <f aca="false">IF(B141="2X2",4,IF(OR(B141="1X2",B141="2X1"),2,IF(B141="1X1",1,0)))</f>
        <v>0</v>
      </c>
      <c r="D141" s="1" t="n">
        <f aca="false">IF(C141&gt;0,C141,MAX(D140-1,0))</f>
        <v>0</v>
      </c>
      <c r="E141" s="9" t="n">
        <f aca="false">D141=0</f>
        <v>1</v>
      </c>
      <c r="F141" s="1"/>
      <c r="G141" s="1"/>
    </row>
    <row r="142" customFormat="false" ht="12.8" hidden="false" customHeight="false" outlineLevel="0" collapsed="false">
      <c r="A142" s="4" t="n">
        <v>140</v>
      </c>
      <c r="B142" s="1" t="str">
        <f aca="false">IFERROR(VLOOKUP(A142,items!C:D,2,0),"ID not in use")</f>
        <v>ID not in use</v>
      </c>
      <c r="C142" s="1" t="n">
        <f aca="false">IF(B142="2X2",4,IF(OR(B142="1X2",B142="2X1"),2,IF(B142="1X1",1,0)))</f>
        <v>0</v>
      </c>
      <c r="D142" s="1" t="n">
        <f aca="false">IF(C142&gt;0,C142,MAX(D141-1,0))</f>
        <v>0</v>
      </c>
      <c r="E142" s="9" t="b">
        <f aca="false">D142=0</f>
        <v>1</v>
      </c>
      <c r="F142" s="1"/>
      <c r="G142" s="1"/>
    </row>
    <row r="143" customFormat="false" ht="12.8" hidden="false" customHeight="false" outlineLevel="0" collapsed="false">
      <c r="A143" s="4" t="n">
        <v>141</v>
      </c>
      <c r="B143" s="1" t="str">
        <f aca="false">IFERROR(VLOOKUP(A143,items!C:D,2,0),"ID not in use")</f>
        <v>ID not in use</v>
      </c>
      <c r="C143" s="1" t="n">
        <f aca="false">IF(B143="2X2",4,IF(OR(B143="1X2",B143="2X1"),2,IF(B143="1X1",1,0)))</f>
        <v>0</v>
      </c>
      <c r="D143" s="1" t="n">
        <f aca="false">IF(C143&gt;0,C143,MAX(D142-1,0))</f>
        <v>0</v>
      </c>
      <c r="E143" s="9" t="n">
        <f aca="false">D143=0</f>
        <v>1</v>
      </c>
      <c r="F143" s="1"/>
      <c r="G143" s="1"/>
    </row>
    <row r="144" customFormat="false" ht="12.8" hidden="false" customHeight="false" outlineLevel="0" collapsed="false">
      <c r="A144" s="4" t="n">
        <v>142</v>
      </c>
      <c r="B144" s="1" t="str">
        <f aca="false">IFERROR(VLOOKUP(A144,items!C:D,2,0),"ID not in use")</f>
        <v>ID not in use</v>
      </c>
      <c r="C144" s="1" t="n">
        <f aca="false">IF(B144="2X2",4,IF(OR(B144="1X2",B144="2X1"),2,IF(B144="1X1",1,0)))</f>
        <v>0</v>
      </c>
      <c r="D144" s="1" t="n">
        <f aca="false">IF(C144&gt;0,C144,MAX(D143-1,0))</f>
        <v>0</v>
      </c>
      <c r="E144" s="9" t="n">
        <f aca="false">D144=0</f>
        <v>1</v>
      </c>
      <c r="F144" s="1"/>
      <c r="G144" s="1"/>
    </row>
    <row r="145" customFormat="false" ht="12.8" hidden="false" customHeight="false" outlineLevel="0" collapsed="false">
      <c r="A145" s="4" t="n">
        <v>143</v>
      </c>
      <c r="B145" s="1" t="str">
        <f aca="false">IFERROR(VLOOKUP(A145,items!C:D,2,0),"ID not in use")</f>
        <v>ID not in use</v>
      </c>
      <c r="C145" s="1" t="n">
        <f aca="false">IF(B145="2X2",4,IF(OR(B145="1X2",B145="2X1"),2,IF(B145="1X1",1,0)))</f>
        <v>0</v>
      </c>
      <c r="D145" s="1" t="n">
        <f aca="false">IF(C145&gt;0,C145,MAX(D144-1,0))</f>
        <v>0</v>
      </c>
      <c r="E145" s="9" t="n">
        <f aca="false">D145=0</f>
        <v>1</v>
      </c>
      <c r="F145" s="1"/>
      <c r="G145" s="1"/>
    </row>
    <row r="146" customFormat="false" ht="12.8" hidden="false" customHeight="false" outlineLevel="0" collapsed="false">
      <c r="A146" s="4" t="n">
        <v>144</v>
      </c>
      <c r="B146" s="1" t="str">
        <f aca="false">IFERROR(VLOOKUP(A146,items!C:D,2,0),"ID not in use")</f>
        <v>ID not in use</v>
      </c>
      <c r="C146" s="1" t="n">
        <f aca="false">IF(B146="2X2",4,IF(OR(B146="1X2",B146="2X1"),2,IF(B146="1X1",1,0)))</f>
        <v>0</v>
      </c>
      <c r="D146" s="1" t="n">
        <f aca="false">IF(C146&gt;0,C146,MAX(D145-1,0))</f>
        <v>0</v>
      </c>
      <c r="E146" s="9" t="n">
        <f aca="false">D146=0</f>
        <v>1</v>
      </c>
      <c r="F146" s="1"/>
      <c r="G146" s="1"/>
    </row>
    <row r="147" customFormat="false" ht="12.8" hidden="false" customHeight="false" outlineLevel="0" collapsed="false">
      <c r="A147" s="4" t="n">
        <v>145</v>
      </c>
      <c r="B147" s="1" t="str">
        <f aca="false">IFERROR(VLOOKUP(A147,items!C:D,2,0),"ID not in use")</f>
        <v>ID not in use</v>
      </c>
      <c r="C147" s="1" t="n">
        <f aca="false">IF(B147="2X2",4,IF(OR(B147="1X2",B147="2X1"),2,IF(B147="1X1",1,0)))</f>
        <v>0</v>
      </c>
      <c r="D147" s="1" t="n">
        <f aca="false">IF(C147&gt;0,C147,MAX(D146-1,0))</f>
        <v>0</v>
      </c>
      <c r="E147" s="9" t="n">
        <f aca="false">D147=0</f>
        <v>1</v>
      </c>
      <c r="F147" s="1"/>
      <c r="G147" s="1"/>
    </row>
    <row r="148" customFormat="false" ht="12.8" hidden="false" customHeight="false" outlineLevel="0" collapsed="false">
      <c r="A148" s="4" t="n">
        <v>146</v>
      </c>
      <c r="B148" s="1" t="str">
        <f aca="false">IFERROR(VLOOKUP(A148,items!C:D,2,0),"ID not in use")</f>
        <v>ID not in use</v>
      </c>
      <c r="C148" s="1" t="n">
        <f aca="false">IF(B148="2X2",4,IF(OR(B148="1X2",B148="2X1"),2,IF(B148="1X1",1,0)))</f>
        <v>0</v>
      </c>
      <c r="D148" s="1" t="n">
        <f aca="false">IF(C148&gt;0,C148,MAX(D147-1,0))</f>
        <v>0</v>
      </c>
      <c r="E148" s="9" t="n">
        <f aca="false">D148=0</f>
        <v>1</v>
      </c>
      <c r="F148" s="1"/>
      <c r="G148" s="1"/>
    </row>
    <row r="149" customFormat="false" ht="12.8" hidden="false" customHeight="false" outlineLevel="0" collapsed="false">
      <c r="A149" s="4" t="n">
        <v>147</v>
      </c>
      <c r="B149" s="1" t="str">
        <f aca="false">IFERROR(VLOOKUP(A149,items!C:D,2,0),"ID not in use")</f>
        <v>ID not in use</v>
      </c>
      <c r="C149" s="1" t="n">
        <f aca="false">IF(B149="2X2",4,IF(OR(B149="1X2",B149="2X1"),2,IF(B149="1X1",1,0)))</f>
        <v>0</v>
      </c>
      <c r="D149" s="1" t="n">
        <f aca="false">IF(C149&gt;0,C149,MAX(D148-1,0))</f>
        <v>0</v>
      </c>
      <c r="E149" s="9" t="n">
        <f aca="false">D149=0</f>
        <v>1</v>
      </c>
      <c r="F149" s="1"/>
      <c r="G149" s="1"/>
    </row>
    <row r="150" customFormat="false" ht="12.8" hidden="false" customHeight="false" outlineLevel="0" collapsed="false">
      <c r="A150" s="4" t="n">
        <v>148</v>
      </c>
      <c r="B150" s="1" t="str">
        <f aca="false">IFERROR(VLOOKUP(A150,items!C:D,2,0),"ID not in use")</f>
        <v>ID not in use</v>
      </c>
      <c r="C150" s="1" t="n">
        <f aca="false">IF(B150="2X2",4,IF(OR(B150="1X2",B150="2X1"),2,IF(B150="1X1",1,0)))</f>
        <v>0</v>
      </c>
      <c r="D150" s="1" t="n">
        <f aca="false">IF(C150&gt;0,C150,MAX(D149-1,0))</f>
        <v>0</v>
      </c>
      <c r="E150" s="9" t="n">
        <f aca="false">D150=0</f>
        <v>1</v>
      </c>
      <c r="F150" s="1"/>
      <c r="G150" s="1"/>
    </row>
    <row r="151" customFormat="false" ht="12.8" hidden="false" customHeight="false" outlineLevel="0" collapsed="false">
      <c r="A151" s="4" t="n">
        <v>149</v>
      </c>
      <c r="B151" s="1" t="str">
        <f aca="false">IFERROR(VLOOKUP(A151,items!C:D,2,0),"ID not in use")</f>
        <v>ID not in use</v>
      </c>
      <c r="C151" s="1" t="n">
        <f aca="false">IF(B151="2X2",4,IF(OR(B151="1X2",B151="2X1"),2,IF(B151="1X1",1,0)))</f>
        <v>0</v>
      </c>
      <c r="D151" s="1" t="n">
        <f aca="false">IF(C151&gt;0,C151,MAX(D150-1,0))</f>
        <v>0</v>
      </c>
      <c r="E151" s="9" t="n">
        <f aca="false">D151=0</f>
        <v>1</v>
      </c>
      <c r="F151" s="1"/>
      <c r="G151" s="1"/>
    </row>
    <row r="152" customFormat="false" ht="12.8" hidden="false" customHeight="false" outlineLevel="0" collapsed="false">
      <c r="A152" s="4" t="n">
        <v>150</v>
      </c>
      <c r="B152" s="1" t="str">
        <f aca="false">IFERROR(VLOOKUP(A152,items!C:D,2,0),"ID not in use")</f>
        <v>ID not in use</v>
      </c>
      <c r="C152" s="1" t="n">
        <f aca="false">IF(B152="2X2",4,IF(OR(B152="1X2",B152="2X1"),2,IF(B152="1X1",1,0)))</f>
        <v>0</v>
      </c>
      <c r="D152" s="1" t="n">
        <f aca="false">IF(C152&gt;0,C152,MAX(D151-1,0))</f>
        <v>0</v>
      </c>
      <c r="E152" s="9" t="n">
        <f aca="false">D152=0</f>
        <v>1</v>
      </c>
      <c r="F152" s="1"/>
      <c r="G152" s="1"/>
    </row>
    <row r="153" customFormat="false" ht="12.8" hidden="false" customHeight="false" outlineLevel="0" collapsed="false">
      <c r="A153" s="4" t="n">
        <v>151</v>
      </c>
      <c r="B153" s="1" t="str">
        <f aca="false">IFERROR(VLOOKUP(A153,items!C:D,2,0),"ID not in use")</f>
        <v>ID not in use</v>
      </c>
      <c r="C153" s="1" t="n">
        <f aca="false">IF(B153="2X2",4,IF(OR(B153="1X2",B153="2X1"),2,IF(B153="1X1",1,0)))</f>
        <v>0</v>
      </c>
      <c r="D153" s="1" t="n">
        <f aca="false">IF(C153&gt;0,C153,MAX(D152-1,0))</f>
        <v>0</v>
      </c>
      <c r="E153" s="9" t="n">
        <f aca="false">D153=0</f>
        <v>1</v>
      </c>
      <c r="F153" s="1"/>
      <c r="G153" s="1"/>
    </row>
    <row r="154" customFormat="false" ht="12.8" hidden="false" customHeight="false" outlineLevel="0" collapsed="false">
      <c r="A154" s="4" t="n">
        <v>152</v>
      </c>
      <c r="B154" s="1" t="str">
        <f aca="false">IFERROR(VLOOKUP(A154,items!C:D,2,0),"ID not in use")</f>
        <v>ID not in use</v>
      </c>
      <c r="C154" s="1" t="n">
        <f aca="false">IF(B154="2X2",4,IF(OR(B154="1X2",B154="2X1"),2,IF(B154="1X1",1,0)))</f>
        <v>0</v>
      </c>
      <c r="D154" s="1" t="n">
        <f aca="false">IF(C154&gt;0,C154,MAX(D153-1,0))</f>
        <v>0</v>
      </c>
      <c r="E154" s="9" t="n">
        <f aca="false">D154=0</f>
        <v>1</v>
      </c>
      <c r="F154" s="1"/>
      <c r="G154" s="1"/>
    </row>
    <row r="155" customFormat="false" ht="12.8" hidden="false" customHeight="false" outlineLevel="0" collapsed="false">
      <c r="A155" s="4" t="n">
        <v>153</v>
      </c>
      <c r="B155" s="1" t="str">
        <f aca="false">IFERROR(VLOOKUP(A155,items!C:D,2,0),"ID not in use")</f>
        <v>ID not in use</v>
      </c>
      <c r="C155" s="1" t="n">
        <f aca="false">IF(B155="2X2",4,IF(OR(B155="1X2",B155="2X1"),2,IF(B155="1X1",1,0)))</f>
        <v>0</v>
      </c>
      <c r="D155" s="1" t="n">
        <f aca="false">IF(C155&gt;0,C155,MAX(D154-1,0))</f>
        <v>0</v>
      </c>
      <c r="E155" s="9" t="n">
        <f aca="false">D155=0</f>
        <v>1</v>
      </c>
      <c r="F155" s="1"/>
      <c r="G155" s="1"/>
    </row>
    <row r="156" customFormat="false" ht="12.8" hidden="false" customHeight="false" outlineLevel="0" collapsed="false">
      <c r="A156" s="4" t="n">
        <v>154</v>
      </c>
      <c r="B156" s="1" t="str">
        <f aca="false">IFERROR(VLOOKUP(A156,items!C:D,2,0),"ID not in use")</f>
        <v>ID not in use</v>
      </c>
      <c r="C156" s="1" t="n">
        <f aca="false">IF(B156="2X2",4,IF(OR(B156="1X2",B156="2X1"),2,IF(B156="1X1",1,0)))</f>
        <v>0</v>
      </c>
      <c r="D156" s="1" t="n">
        <f aca="false">IF(C156&gt;0,C156,MAX(D155-1,0))</f>
        <v>0</v>
      </c>
      <c r="E156" s="9" t="b">
        <f aca="false">D156=0</f>
        <v>1</v>
      </c>
      <c r="F156" s="1"/>
      <c r="G156" s="1"/>
    </row>
    <row r="157" customFormat="false" ht="12.8" hidden="false" customHeight="false" outlineLevel="0" collapsed="false">
      <c r="A157" s="4" t="n">
        <v>155</v>
      </c>
      <c r="B157" s="1" t="str">
        <f aca="false">IFERROR(VLOOKUP(A157,items!C:D,2,0),"ID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9" t="n">
        <f aca="false">D157=0</f>
        <v>1</v>
      </c>
      <c r="F157" s="1"/>
      <c r="G157" s="1"/>
    </row>
    <row r="158" customFormat="false" ht="12.8" hidden="false" customHeight="false" outlineLevel="0" collapsed="false">
      <c r="A158" s="4" t="n">
        <v>156</v>
      </c>
      <c r="B158" s="1" t="str">
        <f aca="false">IFERROR(VLOOKUP(A158,items!C:D,2,0),"ID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9" t="n">
        <f aca="false">D158=0</f>
        <v>1</v>
      </c>
      <c r="F158" s="1"/>
      <c r="G158" s="1"/>
    </row>
    <row r="159" customFormat="false" ht="12.8" hidden="false" customHeight="false" outlineLevel="0" collapsed="false">
      <c r="A159" s="4" t="n">
        <v>157</v>
      </c>
      <c r="B159" s="1" t="str">
        <f aca="false">IFERROR(VLOOKUP(A159,items!C:D,2,0),"ID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9" t="n">
        <f aca="false">D159=0</f>
        <v>1</v>
      </c>
      <c r="F159" s="1"/>
      <c r="G159" s="1"/>
    </row>
    <row r="160" customFormat="false" ht="12.8" hidden="false" customHeight="false" outlineLevel="0" collapsed="false">
      <c r="A160" s="4" t="n">
        <v>158</v>
      </c>
      <c r="B160" s="1" t="str">
        <f aca="false">IFERROR(VLOOKUP(A160,items!C:D,2,0),"ID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9" t="n">
        <f aca="false">D160=0</f>
        <v>1</v>
      </c>
      <c r="F160" s="1"/>
      <c r="G160" s="1"/>
    </row>
    <row r="161" customFormat="false" ht="12.8" hidden="false" customHeight="false" outlineLevel="0" collapsed="false">
      <c r="A161" s="4" t="n">
        <v>159</v>
      </c>
      <c r="B161" s="1" t="str">
        <f aca="false">IFERROR(VLOOKUP(A161,items!C:D,2,0),"ID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9" t="n">
        <f aca="false">D161=0</f>
        <v>1</v>
      </c>
      <c r="F161" s="1"/>
      <c r="G161" s="1"/>
    </row>
    <row r="162" customFormat="false" ht="12.8" hidden="false" customHeight="false" outlineLevel="0" collapsed="false">
      <c r="A162" s="4" t="n">
        <v>160</v>
      </c>
      <c r="B162" s="1" t="str">
        <f aca="false">IFERROR(VLOOKUP(A162,items!C:D,2,0),"ID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9" t="n">
        <f aca="false">D162=0</f>
        <v>1</v>
      </c>
      <c r="F162" s="1"/>
      <c r="G162" s="1"/>
    </row>
    <row r="163" customFormat="false" ht="12.8" hidden="false" customHeight="false" outlineLevel="0" collapsed="false">
      <c r="A163" s="4" t="n">
        <v>161</v>
      </c>
      <c r="B163" s="1" t="str">
        <f aca="false">IFERROR(VLOOKUP(A163,items!C:D,2,0),"ID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9" t="n">
        <f aca="false">D163=0</f>
        <v>1</v>
      </c>
      <c r="F163" s="1"/>
      <c r="G163" s="1"/>
    </row>
    <row r="164" customFormat="false" ht="12.8" hidden="false" customHeight="false" outlineLevel="0" collapsed="false">
      <c r="A164" s="4" t="n">
        <v>162</v>
      </c>
      <c r="B164" s="1" t="str">
        <f aca="false">IFERROR(VLOOKUP(A164,items!C:D,2,0),"ID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9" t="n">
        <f aca="false">D164=0</f>
        <v>1</v>
      </c>
      <c r="F164" s="1"/>
      <c r="G164" s="1"/>
    </row>
    <row r="165" customFormat="false" ht="12.8" hidden="false" customHeight="false" outlineLevel="0" collapsed="false">
      <c r="A165" s="4" t="n">
        <v>163</v>
      </c>
      <c r="B165" s="1" t="str">
        <f aca="false">IFERROR(VLOOKUP(A165,items!C:D,2,0),"ID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9" t="n">
        <f aca="false">D165=0</f>
        <v>1</v>
      </c>
      <c r="F165" s="1"/>
      <c r="G165" s="1"/>
    </row>
    <row r="166" customFormat="false" ht="12.8" hidden="false" customHeight="false" outlineLevel="0" collapsed="false">
      <c r="A166" s="4" t="n">
        <v>164</v>
      </c>
      <c r="B166" s="1" t="str">
        <f aca="false">IFERROR(VLOOKUP(A166,items!C:D,2,0),"ID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9" t="n">
        <f aca="false">D166=0</f>
        <v>1</v>
      </c>
      <c r="F166" s="1"/>
      <c r="G166" s="1"/>
    </row>
    <row r="167" customFormat="false" ht="12.8" hidden="false" customHeight="false" outlineLevel="0" collapsed="false">
      <c r="A167" s="4" t="n">
        <v>165</v>
      </c>
      <c r="B167" s="1" t="str">
        <f aca="false">IFERROR(VLOOKUP(A167,items!C:D,2,0),"ID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9" t="n">
        <f aca="false">D167=0</f>
        <v>1</v>
      </c>
      <c r="F167" s="1"/>
      <c r="G167" s="1"/>
    </row>
    <row r="168" customFormat="false" ht="12.8" hidden="false" customHeight="false" outlineLevel="0" collapsed="false">
      <c r="A168" s="4" t="n">
        <v>166</v>
      </c>
      <c r="B168" s="1" t="str">
        <f aca="false">IFERROR(VLOOKUP(A168,items!C:D,2,0),"ID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9" t="n">
        <f aca="false">D168=0</f>
        <v>1</v>
      </c>
      <c r="F168" s="1"/>
      <c r="G168" s="1"/>
    </row>
    <row r="169" customFormat="false" ht="12.8" hidden="false" customHeight="false" outlineLevel="0" collapsed="false">
      <c r="A169" s="4" t="n">
        <v>167</v>
      </c>
      <c r="B169" s="1" t="str">
        <f aca="false">IFERROR(VLOOKUP(A169,items!C:D,2,0),"ID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9" t="n">
        <f aca="false">D169=0</f>
        <v>1</v>
      </c>
      <c r="F169" s="1"/>
      <c r="G169" s="1"/>
    </row>
    <row r="170" customFormat="false" ht="12.8" hidden="false" customHeight="false" outlineLevel="0" collapsed="false">
      <c r="A170" s="4" t="n">
        <v>168</v>
      </c>
      <c r="B170" s="1" t="str">
        <f aca="false">IFERROR(VLOOKUP(A170,items!C:D,2,0),"ID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9" t="b">
        <f aca="false">D170=0</f>
        <v>1</v>
      </c>
      <c r="F170" s="1"/>
      <c r="G170" s="1"/>
    </row>
    <row r="171" customFormat="false" ht="12.8" hidden="false" customHeight="false" outlineLevel="0" collapsed="false">
      <c r="A171" s="4" t="n">
        <v>169</v>
      </c>
      <c r="B171" s="1" t="str">
        <f aca="false">IFERROR(VLOOKUP(A171,items!C:D,2,0),"ID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9" t="n">
        <f aca="false">D171=0</f>
        <v>1</v>
      </c>
      <c r="F171" s="1"/>
      <c r="G171" s="1"/>
    </row>
    <row r="172" customFormat="false" ht="12.8" hidden="false" customHeight="false" outlineLevel="0" collapsed="false">
      <c r="A172" s="4" t="n">
        <v>170</v>
      </c>
      <c r="B172" s="1" t="str">
        <f aca="false">IFERROR(VLOOKUP(A172,items!C:D,2,0),"ID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9" t="n">
        <f aca="false">D172=0</f>
        <v>1</v>
      </c>
      <c r="F172" s="1"/>
      <c r="G172" s="1"/>
    </row>
    <row r="173" customFormat="false" ht="12.8" hidden="false" customHeight="false" outlineLevel="0" collapsed="false">
      <c r="A173" s="4" t="n">
        <v>171</v>
      </c>
      <c r="B173" s="1" t="str">
        <f aca="false">IFERROR(VLOOKUP(A173,items!C:D,2,0),"ID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9" t="n">
        <f aca="false">D173=0</f>
        <v>1</v>
      </c>
      <c r="F173" s="1"/>
      <c r="G173" s="1"/>
    </row>
    <row r="174" customFormat="false" ht="12.8" hidden="false" customHeight="false" outlineLevel="0" collapsed="false">
      <c r="A174" s="4" t="n">
        <v>172</v>
      </c>
      <c r="B174" s="1" t="str">
        <f aca="false">IFERROR(VLOOKUP(A174,items!C:D,2,0),"ID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9" t="n">
        <f aca="false">D174=0</f>
        <v>1</v>
      </c>
      <c r="F174" s="1"/>
      <c r="G174" s="1"/>
    </row>
    <row r="175" customFormat="false" ht="12.8" hidden="false" customHeight="false" outlineLevel="0" collapsed="false">
      <c r="A175" s="4" t="n">
        <v>173</v>
      </c>
      <c r="B175" s="1" t="str">
        <f aca="false">IFERROR(VLOOKUP(A175,items!C:D,2,0),"ID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9" t="n">
        <f aca="false">D175=0</f>
        <v>1</v>
      </c>
      <c r="F175" s="1"/>
      <c r="G175" s="1"/>
    </row>
    <row r="176" customFormat="false" ht="12.8" hidden="false" customHeight="false" outlineLevel="0" collapsed="false">
      <c r="A176" s="4" t="n">
        <v>174</v>
      </c>
      <c r="B176" s="1" t="str">
        <f aca="false">IFERROR(VLOOKUP(A176,items!C:D,2,0),"ID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9" t="n">
        <f aca="false">D176=0</f>
        <v>1</v>
      </c>
      <c r="F176" s="1"/>
      <c r="G176" s="1"/>
    </row>
    <row r="177" customFormat="false" ht="12.8" hidden="false" customHeight="false" outlineLevel="0" collapsed="false">
      <c r="A177" s="4" t="n">
        <v>175</v>
      </c>
      <c r="B177" s="1" t="str">
        <f aca="false">IFERROR(VLOOKUP(A177,items!C:D,2,0),"ID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9" t="n">
        <f aca="false">D177=0</f>
        <v>1</v>
      </c>
      <c r="F177" s="1"/>
      <c r="G177" s="1"/>
    </row>
    <row r="178" customFormat="false" ht="12.8" hidden="false" customHeight="false" outlineLevel="0" collapsed="false">
      <c r="A178" s="4" t="n">
        <v>176</v>
      </c>
      <c r="B178" s="1" t="str">
        <f aca="false">IFERROR(VLOOKUP(A178,items!C:D,2,0),"ID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9" t="n">
        <f aca="false">D178=0</f>
        <v>1</v>
      </c>
      <c r="F178" s="1"/>
      <c r="G178" s="1"/>
    </row>
    <row r="179" customFormat="false" ht="12.8" hidden="false" customHeight="false" outlineLevel="0" collapsed="false">
      <c r="A179" s="4" t="n">
        <v>177</v>
      </c>
      <c r="B179" s="1" t="str">
        <f aca="false">IFERROR(VLOOKUP(A179,items!C:D,2,0),"ID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9" t="n">
        <f aca="false">D179=0</f>
        <v>1</v>
      </c>
      <c r="F179" s="1"/>
      <c r="G179" s="1"/>
    </row>
    <row r="180" customFormat="false" ht="12.8" hidden="false" customHeight="false" outlineLevel="0" collapsed="false">
      <c r="A180" s="4" t="n">
        <v>178</v>
      </c>
      <c r="B180" s="1" t="str">
        <f aca="false">IFERROR(VLOOKUP(A180,items!C:D,2,0),"ID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9" t="n">
        <f aca="false">D180=0</f>
        <v>1</v>
      </c>
      <c r="F180" s="1"/>
      <c r="G180" s="1"/>
    </row>
    <row r="181" customFormat="false" ht="12.8" hidden="false" customHeight="false" outlineLevel="0" collapsed="false">
      <c r="A181" s="4" t="n">
        <v>179</v>
      </c>
      <c r="B181" s="1" t="str">
        <f aca="false">IFERROR(VLOOKUP(A181,items!C:D,2,0),"ID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9" t="n">
        <f aca="false">D181=0</f>
        <v>1</v>
      </c>
      <c r="F181" s="1"/>
      <c r="G181" s="1"/>
    </row>
    <row r="182" customFormat="false" ht="12.8" hidden="false" customHeight="false" outlineLevel="0" collapsed="false">
      <c r="A182" s="4" t="n">
        <v>180</v>
      </c>
      <c r="B182" s="1" t="str">
        <f aca="false">IFERROR(VLOOKUP(A182,items!C:D,2,0),"ID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9" t="n">
        <f aca="false">D182=0</f>
        <v>1</v>
      </c>
      <c r="F182" s="1"/>
      <c r="G182" s="1"/>
    </row>
    <row r="183" customFormat="false" ht="12.8" hidden="false" customHeight="false" outlineLevel="0" collapsed="false">
      <c r="A183" s="4" t="n">
        <v>181</v>
      </c>
      <c r="B183" s="1" t="str">
        <f aca="false">IFERROR(VLOOKUP(A183,items!C:D,2,0),"ID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9" t="n">
        <f aca="false">D183=0</f>
        <v>1</v>
      </c>
      <c r="F183" s="1"/>
      <c r="G183" s="1"/>
    </row>
    <row r="184" customFormat="false" ht="12.8" hidden="false" customHeight="false" outlineLevel="0" collapsed="false">
      <c r="A184" s="4" t="n">
        <v>182</v>
      </c>
      <c r="B184" s="1" t="str">
        <f aca="false">IFERROR(VLOOKUP(A184,items!C:D,2,0),"ID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9" t="b">
        <f aca="false">D184=0</f>
        <v>1</v>
      </c>
      <c r="F184" s="1"/>
      <c r="G184" s="1"/>
    </row>
    <row r="185" customFormat="false" ht="12.8" hidden="false" customHeight="false" outlineLevel="0" collapsed="false">
      <c r="A185" s="4" t="n">
        <v>183</v>
      </c>
      <c r="B185" s="1" t="str">
        <f aca="false">IFERROR(VLOOKUP(A185,items!C:D,2,0),"ID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9" t="n">
        <f aca="false">D185=0</f>
        <v>1</v>
      </c>
      <c r="F185" s="1"/>
      <c r="G185" s="1"/>
    </row>
    <row r="186" customFormat="false" ht="12.8" hidden="false" customHeight="false" outlineLevel="0" collapsed="false">
      <c r="A186" s="4" t="n">
        <v>184</v>
      </c>
      <c r="B186" s="1" t="str">
        <f aca="false">IFERROR(VLOOKUP(A186,items!C:D,2,0),"ID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9" t="n">
        <f aca="false">D186=0</f>
        <v>1</v>
      </c>
      <c r="F186" s="1"/>
      <c r="G186" s="1"/>
    </row>
    <row r="187" customFormat="false" ht="12.8" hidden="false" customHeight="false" outlineLevel="0" collapsed="false">
      <c r="A187" s="4" t="n">
        <v>185</v>
      </c>
      <c r="B187" s="1" t="str">
        <f aca="false">IFERROR(VLOOKUP(A187,items!C:D,2,0),"ID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9" t="n">
        <f aca="false">D187=0</f>
        <v>1</v>
      </c>
      <c r="F187" s="1"/>
      <c r="G187" s="1"/>
    </row>
    <row r="188" customFormat="false" ht="12.8" hidden="false" customHeight="false" outlineLevel="0" collapsed="false">
      <c r="A188" s="4" t="n">
        <v>186</v>
      </c>
      <c r="B188" s="1" t="str">
        <f aca="false">IFERROR(VLOOKUP(A188,items!C:D,2,0),"ID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9" t="n">
        <f aca="false">D188=0</f>
        <v>1</v>
      </c>
      <c r="F188" s="1"/>
      <c r="G188" s="1"/>
    </row>
    <row r="189" customFormat="false" ht="12.8" hidden="false" customHeight="false" outlineLevel="0" collapsed="false">
      <c r="A189" s="4" t="n">
        <v>187</v>
      </c>
      <c r="B189" s="1" t="str">
        <f aca="false">IFERROR(VLOOKUP(A189,items!C:D,2,0),"ID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9" t="n">
        <f aca="false">D189=0</f>
        <v>1</v>
      </c>
      <c r="F189" s="1"/>
      <c r="G189" s="1"/>
    </row>
    <row r="190" customFormat="false" ht="12.8" hidden="false" customHeight="false" outlineLevel="0" collapsed="false">
      <c r="A190" s="4" t="n">
        <v>188</v>
      </c>
      <c r="B190" s="1" t="str">
        <f aca="false">IFERROR(VLOOKUP(A190,items!C:D,2,0),"ID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9" t="n">
        <f aca="false">D190=0</f>
        <v>1</v>
      </c>
      <c r="F190" s="1"/>
      <c r="G190" s="1"/>
    </row>
    <row r="191" customFormat="false" ht="12.8" hidden="false" customHeight="false" outlineLevel="0" collapsed="false">
      <c r="A191" s="4" t="n">
        <v>189</v>
      </c>
      <c r="B191" s="1" t="str">
        <f aca="false">IFERROR(VLOOKUP(A191,items!C:D,2,0),"ID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9" t="n">
        <f aca="false">D191=0</f>
        <v>1</v>
      </c>
      <c r="F191" s="1"/>
      <c r="G191" s="1"/>
    </row>
    <row r="192" customFormat="false" ht="12.8" hidden="false" customHeight="false" outlineLevel="0" collapsed="false">
      <c r="A192" s="4" t="n">
        <v>190</v>
      </c>
      <c r="B192" s="1" t="str">
        <f aca="false">IFERROR(VLOOKUP(A192,items!C:D,2,0),"ID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9" t="n">
        <f aca="false">D192=0</f>
        <v>1</v>
      </c>
      <c r="F192" s="1"/>
      <c r="G192" s="1"/>
    </row>
    <row r="193" customFormat="false" ht="12.8" hidden="false" customHeight="false" outlineLevel="0" collapsed="false">
      <c r="A193" s="4" t="n">
        <v>191</v>
      </c>
      <c r="B193" s="1" t="str">
        <f aca="false">IFERROR(VLOOKUP(A193,items!C:D,2,0),"ID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9" t="n">
        <f aca="false">D193=0</f>
        <v>1</v>
      </c>
      <c r="F193" s="1"/>
      <c r="G193" s="1"/>
    </row>
    <row r="194" customFormat="false" ht="12.8" hidden="false" customHeight="false" outlineLevel="0" collapsed="false">
      <c r="A194" s="4" t="n">
        <v>192</v>
      </c>
      <c r="B194" s="1" t="str">
        <f aca="false">IFERROR(VLOOKUP(A194,items!C:D,2,0),"ID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9" t="n">
        <f aca="false">D194=0</f>
        <v>1</v>
      </c>
      <c r="F194" s="1"/>
      <c r="G194" s="1"/>
    </row>
    <row r="195" customFormat="false" ht="12.8" hidden="false" customHeight="false" outlineLevel="0" collapsed="false">
      <c r="A195" s="4" t="n">
        <v>193</v>
      </c>
      <c r="B195" s="1" t="str">
        <f aca="false">IFERROR(VLOOKUP(A195,items!C:D,2,0),"ID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9" t="n">
        <f aca="false">D195=0</f>
        <v>1</v>
      </c>
      <c r="F195" s="1"/>
      <c r="G195" s="1"/>
    </row>
    <row r="196" customFormat="false" ht="12.8" hidden="false" customHeight="false" outlineLevel="0" collapsed="false">
      <c r="A196" s="4" t="n">
        <v>194</v>
      </c>
      <c r="B196" s="1" t="str">
        <f aca="false">IFERROR(VLOOKUP(A196,items!C:D,2,0),"ID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9" t="n">
        <f aca="false">D196=0</f>
        <v>1</v>
      </c>
      <c r="F196" s="1"/>
      <c r="G196" s="1"/>
    </row>
    <row r="197" customFormat="false" ht="12.8" hidden="false" customHeight="false" outlineLevel="0" collapsed="false">
      <c r="A197" s="4" t="n">
        <v>195</v>
      </c>
      <c r="B197" s="1" t="str">
        <f aca="false">IFERROR(VLOOKUP(A197,items!C:D,2,0),"ID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9" t="n">
        <f aca="false">D197=0</f>
        <v>1</v>
      </c>
      <c r="F197" s="1"/>
      <c r="G197" s="1"/>
    </row>
    <row r="198" customFormat="false" ht="12.8" hidden="false" customHeight="false" outlineLevel="0" collapsed="false">
      <c r="A198" s="4" t="n">
        <v>196</v>
      </c>
      <c r="B198" s="1" t="str">
        <f aca="false">IFERROR(VLOOKUP(A198,items!C:D,2,0),"ID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9" t="b">
        <f aca="false">D198=0</f>
        <v>1</v>
      </c>
      <c r="F198" s="1"/>
      <c r="G198" s="1"/>
    </row>
    <row r="199" customFormat="false" ht="12.8" hidden="false" customHeight="false" outlineLevel="0" collapsed="false">
      <c r="A199" s="4" t="n">
        <v>197</v>
      </c>
      <c r="B199" s="1" t="str">
        <f aca="false">IFERROR(VLOOKUP(A199,items!C:D,2,0),"ID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9" t="n">
        <f aca="false">D199=0</f>
        <v>1</v>
      </c>
      <c r="F199" s="1"/>
      <c r="G199" s="1"/>
    </row>
    <row r="200" customFormat="false" ht="12.8" hidden="false" customHeight="false" outlineLevel="0" collapsed="false">
      <c r="A200" s="4" t="n">
        <v>198</v>
      </c>
      <c r="B200" s="1" t="str">
        <f aca="false">IFERROR(VLOOKUP(A200,items!C:D,2,0),"ID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9" t="n">
        <f aca="false">D200=0</f>
        <v>1</v>
      </c>
      <c r="F200" s="1"/>
      <c r="G200" s="1"/>
    </row>
    <row r="201" customFormat="false" ht="12.8" hidden="false" customHeight="false" outlineLevel="0" collapsed="false">
      <c r="A201" s="4" t="n">
        <v>199</v>
      </c>
      <c r="B201" s="1" t="str">
        <f aca="false">IFERROR(VLOOKUP(A201,items!C:D,2,0),"ID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9" t="n">
        <f aca="false">D201=0</f>
        <v>1</v>
      </c>
      <c r="F201" s="1"/>
      <c r="G201" s="1"/>
    </row>
    <row r="202" customFormat="false" ht="12.8" hidden="false" customHeight="false" outlineLevel="0" collapsed="false">
      <c r="A202" s="4" t="n">
        <v>200</v>
      </c>
      <c r="B202" s="1" t="str">
        <f aca="false">IFERROR(VLOOKUP(A202,items!C:D,2,0),"ID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9" t="n">
        <f aca="false">D202=0</f>
        <v>0</v>
      </c>
      <c r="F202" s="1"/>
      <c r="G202" s="1"/>
    </row>
    <row r="203" customFormat="false" ht="12.8" hidden="false" customHeight="false" outlineLevel="0" collapsed="false">
      <c r="A203" s="4" t="n">
        <v>201</v>
      </c>
      <c r="B203" s="1" t="str">
        <f aca="false">IFERROR(VLOOKUP(A203,items!C:D,2,0),"ID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9" t="n">
        <f aca="false">D203=0</f>
        <v>0</v>
      </c>
      <c r="F203" s="1"/>
      <c r="G203" s="1"/>
    </row>
    <row r="204" customFormat="false" ht="12.8" hidden="false" customHeight="false" outlineLevel="0" collapsed="false">
      <c r="A204" s="4" t="n">
        <v>202</v>
      </c>
      <c r="B204" s="1" t="str">
        <f aca="false">IFERROR(VLOOKUP(A204,items!C:D,2,0),"ID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9" t="n">
        <f aca="false">D204=0</f>
        <v>0</v>
      </c>
      <c r="F204" s="1"/>
      <c r="G204" s="1"/>
    </row>
    <row r="205" customFormat="false" ht="12.8" hidden="false" customHeight="false" outlineLevel="0" collapsed="false">
      <c r="A205" s="4" t="n">
        <v>203</v>
      </c>
      <c r="B205" s="1" t="str">
        <f aca="false">IFERROR(VLOOKUP(A205,items!C:D,2,0),"ID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9" t="n">
        <f aca="false">D205=0</f>
        <v>0</v>
      </c>
      <c r="F205" s="1"/>
      <c r="G205" s="1"/>
    </row>
    <row r="206" customFormat="false" ht="12.8" hidden="false" customHeight="false" outlineLevel="0" collapsed="false">
      <c r="A206" s="4" t="n">
        <v>204</v>
      </c>
      <c r="B206" s="1" t="str">
        <f aca="false">IFERROR(VLOOKUP(A206,items!C:D,2,0),"ID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9" t="n">
        <f aca="false">D206=0</f>
        <v>0</v>
      </c>
      <c r="F206" s="1"/>
      <c r="G206" s="1"/>
    </row>
    <row r="207" customFormat="false" ht="12.8" hidden="false" customHeight="false" outlineLevel="0" collapsed="false">
      <c r="A207" s="4" t="n">
        <v>205</v>
      </c>
      <c r="B207" s="1" t="str">
        <f aca="false">IFERROR(VLOOKUP(A207,items!C:D,2,0),"ID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9" t="n">
        <f aca="false">D207=0</f>
        <v>0</v>
      </c>
      <c r="F207" s="1"/>
      <c r="G207" s="1"/>
    </row>
    <row r="208" customFormat="false" ht="12.8" hidden="false" customHeight="false" outlineLevel="0" collapsed="false">
      <c r="A208" s="4" t="n">
        <v>206</v>
      </c>
      <c r="B208" s="1" t="str">
        <f aca="false">IFERROR(VLOOKUP(A208,items!C:D,2,0),"ID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9" t="n">
        <f aca="false">D208=0</f>
        <v>0</v>
      </c>
      <c r="F208" s="1"/>
      <c r="G208" s="1"/>
    </row>
    <row r="209" customFormat="false" ht="12.8" hidden="false" customHeight="false" outlineLevel="0" collapsed="false">
      <c r="A209" s="4" t="n">
        <v>207</v>
      </c>
      <c r="B209" s="1" t="str">
        <f aca="false">IFERROR(VLOOKUP(A209,items!C:D,2,0),"ID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9" t="n">
        <f aca="false">D209=0</f>
        <v>0</v>
      </c>
      <c r="F209" s="1"/>
      <c r="G209" s="1"/>
    </row>
    <row r="210" customFormat="false" ht="12.8" hidden="false" customHeight="false" outlineLevel="0" collapsed="false">
      <c r="A210" s="4" t="n">
        <v>208</v>
      </c>
      <c r="B210" s="1" t="str">
        <f aca="false">IFERROR(VLOOKUP(A210,items!C:D,2,0),"ID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9" t="n">
        <f aca="false">D210=0</f>
        <v>0</v>
      </c>
      <c r="F210" s="1"/>
      <c r="G210" s="1"/>
    </row>
    <row r="211" customFormat="false" ht="12.8" hidden="false" customHeight="false" outlineLevel="0" collapsed="false">
      <c r="A211" s="4" t="n">
        <v>209</v>
      </c>
      <c r="B211" s="1" t="str">
        <f aca="false">IFERROR(VLOOKUP(A211,items!C:D,2,0),"ID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9" t="n">
        <f aca="false">D211=0</f>
        <v>0</v>
      </c>
      <c r="F211" s="1"/>
      <c r="G211" s="1"/>
    </row>
    <row r="212" customFormat="false" ht="12.8" hidden="false" customHeight="false" outlineLevel="0" collapsed="false">
      <c r="A212" s="4" t="n">
        <v>210</v>
      </c>
      <c r="B212" s="1" t="str">
        <f aca="false">IFERROR(VLOOKUP(A212,items!C:D,2,0),"ID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9" t="b">
        <f aca="false">D212=0</f>
        <v>0</v>
      </c>
      <c r="F212" s="1"/>
      <c r="G212" s="1"/>
    </row>
    <row r="213" customFormat="false" ht="12.8" hidden="false" customHeight="false" outlineLevel="0" collapsed="false">
      <c r="A213" s="4" t="n">
        <v>211</v>
      </c>
      <c r="B213" s="1" t="str">
        <f aca="false">IFERROR(VLOOKUP(A213,items!C:D,2,0),"ID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9" t="n">
        <f aca="false">D213=0</f>
        <v>0</v>
      </c>
      <c r="F213" s="1"/>
      <c r="G213" s="1"/>
    </row>
    <row r="214" customFormat="false" ht="12.8" hidden="false" customHeight="false" outlineLevel="0" collapsed="false">
      <c r="A214" s="4" t="n">
        <v>212</v>
      </c>
      <c r="B214" s="1" t="str">
        <f aca="false">IFERROR(VLOOKUP(A214,items!C:D,2,0),"ID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9" t="n">
        <f aca="false">D214=0</f>
        <v>0</v>
      </c>
      <c r="F214" s="1"/>
      <c r="G214" s="1"/>
    </row>
    <row r="215" customFormat="false" ht="12.8" hidden="false" customHeight="false" outlineLevel="0" collapsed="false">
      <c r="A215" s="4" t="n">
        <v>213</v>
      </c>
      <c r="B215" s="1" t="str">
        <f aca="false">IFERROR(VLOOKUP(A215,items!C:D,2,0),"ID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9" t="n">
        <f aca="false">D215=0</f>
        <v>0</v>
      </c>
      <c r="F215" s="1"/>
      <c r="G215" s="1"/>
    </row>
    <row r="216" customFormat="false" ht="12.8" hidden="false" customHeight="false" outlineLevel="0" collapsed="false">
      <c r="A216" s="4" t="n">
        <v>214</v>
      </c>
      <c r="B216" s="1" t="str">
        <f aca="false">IFERROR(VLOOKUP(A216,items!C:D,2,0),"ID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9" t="n">
        <f aca="false">D216=0</f>
        <v>0</v>
      </c>
      <c r="F216" s="1"/>
      <c r="G216" s="1"/>
    </row>
    <row r="217" customFormat="false" ht="12.8" hidden="false" customHeight="false" outlineLevel="0" collapsed="false">
      <c r="A217" s="4" t="n">
        <v>215</v>
      </c>
      <c r="B217" s="1" t="str">
        <f aca="false">IFERROR(VLOOKUP(A217,items!C:D,2,0),"ID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9" t="n">
        <f aca="false">D217=0</f>
        <v>0</v>
      </c>
      <c r="F217" s="1"/>
      <c r="G217" s="1"/>
    </row>
    <row r="218" customFormat="false" ht="12.8" hidden="false" customHeight="false" outlineLevel="0" collapsed="false">
      <c r="A218" s="4" t="n">
        <v>216</v>
      </c>
      <c r="B218" s="1" t="str">
        <f aca="false">IFERROR(VLOOKUP(A218,items!C:D,2,0),"ID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9" t="n">
        <f aca="false">D218=0</f>
        <v>0</v>
      </c>
      <c r="F218" s="1"/>
      <c r="G218" s="1"/>
    </row>
    <row r="219" customFormat="false" ht="12.8" hidden="false" customHeight="false" outlineLevel="0" collapsed="false">
      <c r="A219" s="4" t="n">
        <v>217</v>
      </c>
      <c r="B219" s="1" t="str">
        <f aca="false">IFERROR(VLOOKUP(A219,items!C:D,2,0),"ID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9" t="n">
        <f aca="false">D219=0</f>
        <v>0</v>
      </c>
      <c r="F219" s="1"/>
      <c r="G219" s="1"/>
    </row>
    <row r="220" customFormat="false" ht="12.8" hidden="false" customHeight="false" outlineLevel="0" collapsed="false">
      <c r="A220" s="4" t="n">
        <v>218</v>
      </c>
      <c r="B220" s="1" t="str">
        <f aca="false">IFERROR(VLOOKUP(A220,items!C:D,2,0),"ID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9" t="n">
        <f aca="false">D220=0</f>
        <v>0</v>
      </c>
      <c r="F220" s="1"/>
      <c r="G220" s="1"/>
    </row>
    <row r="221" customFormat="false" ht="12.8" hidden="false" customHeight="false" outlineLevel="0" collapsed="false">
      <c r="A221" s="4" t="n">
        <v>219</v>
      </c>
      <c r="B221" s="1" t="str">
        <f aca="false">IFERROR(VLOOKUP(A221,items!C:D,2,0),"ID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9" t="n">
        <f aca="false">D221=0</f>
        <v>0</v>
      </c>
      <c r="F221" s="1"/>
      <c r="G221" s="1"/>
    </row>
    <row r="222" customFormat="false" ht="12.8" hidden="false" customHeight="false" outlineLevel="0" collapsed="false">
      <c r="A222" s="4" t="n">
        <v>220</v>
      </c>
      <c r="B222" s="1" t="str">
        <f aca="false">IFERROR(VLOOKUP(A222,items!C:D,2,0),"ID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9" t="n">
        <f aca="false">D222=0</f>
        <v>1</v>
      </c>
      <c r="F222" s="1"/>
      <c r="G222" s="1"/>
    </row>
    <row r="223" customFormat="false" ht="12.8" hidden="false" customHeight="false" outlineLevel="0" collapsed="false">
      <c r="A223" s="4" t="n">
        <v>221</v>
      </c>
      <c r="B223" s="1" t="str">
        <f aca="false">IFERROR(VLOOKUP(A223,items!C:D,2,0),"ID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9" t="n">
        <f aca="false">D223=0</f>
        <v>1</v>
      </c>
      <c r="F223" s="1"/>
      <c r="G223" s="1"/>
    </row>
    <row r="224" customFormat="false" ht="12.8" hidden="false" customHeight="false" outlineLevel="0" collapsed="false">
      <c r="A224" s="4" t="n">
        <v>222</v>
      </c>
      <c r="B224" s="1" t="str">
        <f aca="false">IFERROR(VLOOKUP(A224,items!C:D,2,0),"ID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9" t="n">
        <f aca="false">D224=0</f>
        <v>1</v>
      </c>
      <c r="F224" s="1"/>
      <c r="G224" s="1"/>
    </row>
    <row r="225" customFormat="false" ht="12.8" hidden="false" customHeight="false" outlineLevel="0" collapsed="false">
      <c r="A225" s="4" t="n">
        <v>223</v>
      </c>
      <c r="B225" s="1" t="str">
        <f aca="false">IFERROR(VLOOKUP(A225,items!C:D,2,0),"ID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9" t="n">
        <f aca="false">D225=0</f>
        <v>1</v>
      </c>
      <c r="F225" s="1"/>
      <c r="G225" s="1"/>
    </row>
    <row r="226" customFormat="false" ht="12.8" hidden="false" customHeight="false" outlineLevel="0" collapsed="false">
      <c r="A226" s="4" t="n">
        <v>224</v>
      </c>
      <c r="B226" s="1" t="str">
        <f aca="false">IFERROR(VLOOKUP(A226,items!C:D,2,0),"ID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9" t="b">
        <f aca="false">D226=0</f>
        <v>1</v>
      </c>
      <c r="F226" s="1"/>
      <c r="G226" s="1"/>
    </row>
    <row r="227" customFormat="false" ht="12.8" hidden="false" customHeight="false" outlineLevel="0" collapsed="false">
      <c r="A227" s="4" t="n">
        <v>225</v>
      </c>
      <c r="B227" s="1" t="str">
        <f aca="false">IFERROR(VLOOKUP(A227,items!C:D,2,0),"ID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9" t="n">
        <f aca="false">D227=0</f>
        <v>1</v>
      </c>
      <c r="F227" s="1"/>
      <c r="G227" s="1"/>
    </row>
    <row r="228" customFormat="false" ht="12.8" hidden="false" customHeight="false" outlineLevel="0" collapsed="false">
      <c r="A228" s="4" t="n">
        <v>226</v>
      </c>
      <c r="B228" s="1" t="str">
        <f aca="false">IFERROR(VLOOKUP(A228,items!C:D,2,0),"ID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9" t="n">
        <f aca="false">D228=0</f>
        <v>1</v>
      </c>
      <c r="F228" s="1"/>
      <c r="G228" s="1"/>
    </row>
    <row r="229" customFormat="false" ht="12.8" hidden="false" customHeight="false" outlineLevel="0" collapsed="false">
      <c r="A229" s="4" t="n">
        <v>227</v>
      </c>
      <c r="B229" s="1" t="str">
        <f aca="false">IFERROR(VLOOKUP(A229,items!C:D,2,0),"ID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9" t="n">
        <f aca="false">D229=0</f>
        <v>1</v>
      </c>
      <c r="F229" s="1"/>
      <c r="G229" s="1"/>
    </row>
    <row r="230" customFormat="false" ht="12.8" hidden="false" customHeight="false" outlineLevel="0" collapsed="false">
      <c r="A230" s="4" t="n">
        <v>228</v>
      </c>
      <c r="B230" s="1" t="str">
        <f aca="false">IFERROR(VLOOKUP(A230,items!C:D,2,0),"ID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9" t="n">
        <f aca="false">D230=0</f>
        <v>1</v>
      </c>
      <c r="F230" s="1"/>
      <c r="G230" s="1"/>
    </row>
    <row r="231" customFormat="false" ht="12.8" hidden="false" customHeight="false" outlineLevel="0" collapsed="false">
      <c r="A231" s="4" t="n">
        <v>229</v>
      </c>
      <c r="B231" s="1" t="str">
        <f aca="false">IFERROR(VLOOKUP(A231,items!C:D,2,0),"ID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9" t="n">
        <f aca="false">D231=0</f>
        <v>1</v>
      </c>
      <c r="F231" s="1"/>
      <c r="G231" s="1"/>
    </row>
    <row r="232" customFormat="false" ht="12.8" hidden="false" customHeight="false" outlineLevel="0" collapsed="false">
      <c r="A232" s="4" t="n">
        <v>230</v>
      </c>
      <c r="B232" s="1" t="str">
        <f aca="false">IFERROR(VLOOKUP(A232,items!C:D,2,0),"ID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9" t="n">
        <f aca="false">D232=0</f>
        <v>1</v>
      </c>
      <c r="F232" s="1"/>
      <c r="G232" s="1"/>
    </row>
    <row r="233" customFormat="false" ht="12.8" hidden="false" customHeight="false" outlineLevel="0" collapsed="false">
      <c r="A233" s="4" t="n">
        <v>231</v>
      </c>
      <c r="B233" s="1" t="str">
        <f aca="false">IFERROR(VLOOKUP(A233,items!C:D,2,0),"ID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9" t="n">
        <f aca="false">D233=0</f>
        <v>1</v>
      </c>
      <c r="F233" s="1"/>
      <c r="G233" s="1"/>
    </row>
    <row r="234" customFormat="false" ht="12.8" hidden="false" customHeight="false" outlineLevel="0" collapsed="false">
      <c r="A234" s="4" t="n">
        <v>232</v>
      </c>
      <c r="B234" s="1" t="str">
        <f aca="false">IFERROR(VLOOKUP(A234,items!C:D,2,0),"ID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9" t="n">
        <f aca="false">D234=0</f>
        <v>1</v>
      </c>
      <c r="F234" s="1"/>
      <c r="G234" s="1"/>
    </row>
    <row r="235" customFormat="false" ht="12.8" hidden="false" customHeight="false" outlineLevel="0" collapsed="false">
      <c r="A235" s="4" t="n">
        <v>233</v>
      </c>
      <c r="B235" s="1" t="str">
        <f aca="false">IFERROR(VLOOKUP(A235,items!C:D,2,0),"ID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9" t="n">
        <f aca="false">D235=0</f>
        <v>1</v>
      </c>
      <c r="F235" s="1"/>
      <c r="G235" s="1"/>
    </row>
    <row r="236" customFormat="false" ht="12.8" hidden="false" customHeight="false" outlineLevel="0" collapsed="false">
      <c r="A236" s="4" t="n">
        <v>234</v>
      </c>
      <c r="B236" s="1" t="str">
        <f aca="false">IFERROR(VLOOKUP(A236,items!C:D,2,0),"ID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9" t="n">
        <f aca="false">D236=0</f>
        <v>1</v>
      </c>
      <c r="F236" s="1"/>
      <c r="G236" s="1"/>
    </row>
    <row r="237" customFormat="false" ht="12.8" hidden="false" customHeight="false" outlineLevel="0" collapsed="false">
      <c r="A237" s="4" t="n">
        <v>235</v>
      </c>
      <c r="B237" s="1" t="str">
        <f aca="false">IFERROR(VLOOKUP(A237,items!C:D,2,0),"ID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9" t="n">
        <f aca="false">D237=0</f>
        <v>1</v>
      </c>
      <c r="F237" s="1"/>
      <c r="G237" s="1"/>
    </row>
    <row r="238" customFormat="false" ht="12.8" hidden="false" customHeight="false" outlineLevel="0" collapsed="false">
      <c r="A238" s="4" t="n">
        <v>236</v>
      </c>
      <c r="B238" s="1" t="str">
        <f aca="false">IFERROR(VLOOKUP(A238,items!C:D,2,0),"ID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9" t="n">
        <f aca="false">D238=0</f>
        <v>1</v>
      </c>
      <c r="F238" s="1"/>
      <c r="G238" s="1"/>
    </row>
    <row r="239" customFormat="false" ht="12.8" hidden="false" customHeight="false" outlineLevel="0" collapsed="false">
      <c r="A239" s="4" t="n">
        <v>237</v>
      </c>
      <c r="B239" s="1" t="str">
        <f aca="false">IFERROR(VLOOKUP(A239,items!C:D,2,0),"ID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9" t="n">
        <f aca="false">D239=0</f>
        <v>1</v>
      </c>
      <c r="F239" s="1"/>
      <c r="G239" s="1"/>
    </row>
    <row r="240" customFormat="false" ht="12.8" hidden="false" customHeight="false" outlineLevel="0" collapsed="false">
      <c r="A240" s="4" t="n">
        <v>238</v>
      </c>
      <c r="B240" s="1" t="str">
        <f aca="false">IFERROR(VLOOKUP(A240,items!C:D,2,0),"ID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9" t="b">
        <f aca="false">D240=0</f>
        <v>1</v>
      </c>
      <c r="F240" s="1"/>
      <c r="G240" s="1"/>
    </row>
    <row r="241" customFormat="false" ht="12.8" hidden="false" customHeight="false" outlineLevel="0" collapsed="false">
      <c r="A241" s="4" t="n">
        <v>239</v>
      </c>
      <c r="B241" s="1" t="str">
        <f aca="false">IFERROR(VLOOKUP(A241,items!C:D,2,0),"ID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9" t="n">
        <f aca="false">D241=0</f>
        <v>1</v>
      </c>
      <c r="F241" s="1"/>
      <c r="G241" s="1"/>
    </row>
    <row r="242" customFormat="false" ht="12.8" hidden="false" customHeight="false" outlineLevel="0" collapsed="false">
      <c r="A242" s="4" t="n">
        <v>240</v>
      </c>
      <c r="B242" s="1" t="str">
        <f aca="false">IFERROR(VLOOKUP(A242,items!C:D,2,0),"ID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9" t="n">
        <f aca="false">D242=0</f>
        <v>1</v>
      </c>
      <c r="F242" s="1"/>
      <c r="G242" s="1"/>
    </row>
    <row r="243" customFormat="false" ht="12.8" hidden="false" customHeight="false" outlineLevel="0" collapsed="false">
      <c r="A243" s="4" t="n">
        <v>241</v>
      </c>
      <c r="B243" s="1" t="str">
        <f aca="false">IFERROR(VLOOKUP(A243,items!C:D,2,0),"ID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9" t="n">
        <f aca="false">D243=0</f>
        <v>1</v>
      </c>
      <c r="F243" s="1"/>
      <c r="G243" s="1"/>
    </row>
    <row r="244" customFormat="false" ht="12.8" hidden="false" customHeight="false" outlineLevel="0" collapsed="false">
      <c r="A244" s="4" t="n">
        <v>242</v>
      </c>
      <c r="B244" s="1" t="str">
        <f aca="false">IFERROR(VLOOKUP(A244,items!C:D,2,0),"ID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9" t="n">
        <f aca="false">D244=0</f>
        <v>1</v>
      </c>
      <c r="F244" s="1"/>
      <c r="G244" s="1"/>
    </row>
    <row r="245" customFormat="false" ht="12.8" hidden="false" customHeight="false" outlineLevel="0" collapsed="false">
      <c r="A245" s="4" t="n">
        <v>243</v>
      </c>
      <c r="B245" s="1" t="str">
        <f aca="false">IFERROR(VLOOKUP(A245,items!C:D,2,0),"ID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9" t="n">
        <f aca="false">D245=0</f>
        <v>1</v>
      </c>
      <c r="F245" s="1"/>
      <c r="G245" s="1"/>
    </row>
    <row r="246" customFormat="false" ht="12.8" hidden="false" customHeight="false" outlineLevel="0" collapsed="false">
      <c r="A246" s="4" t="n">
        <v>244</v>
      </c>
      <c r="B246" s="1" t="str">
        <f aca="false">IFERROR(VLOOKUP(A246,items!C:D,2,0),"ID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9" t="n">
        <f aca="false">D246=0</f>
        <v>1</v>
      </c>
      <c r="F246" s="1"/>
      <c r="G246" s="1"/>
    </row>
    <row r="247" customFormat="false" ht="12.8" hidden="false" customHeight="false" outlineLevel="0" collapsed="false">
      <c r="A247" s="4" t="n">
        <v>245</v>
      </c>
      <c r="B247" s="1" t="str">
        <f aca="false">IFERROR(VLOOKUP(A247,items!C:D,2,0),"ID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9" t="n">
        <f aca="false">D247=0</f>
        <v>1</v>
      </c>
      <c r="F247" s="1"/>
      <c r="G247" s="1"/>
    </row>
    <row r="248" customFormat="false" ht="12.8" hidden="false" customHeight="false" outlineLevel="0" collapsed="false">
      <c r="A248" s="4" t="n">
        <v>246</v>
      </c>
      <c r="B248" s="1" t="str">
        <f aca="false">IFERROR(VLOOKUP(A248,items!C:D,2,0),"ID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9" t="n">
        <f aca="false">D248=0</f>
        <v>1</v>
      </c>
      <c r="F248" s="1"/>
      <c r="G248" s="1"/>
    </row>
    <row r="249" customFormat="false" ht="12.8" hidden="false" customHeight="false" outlineLevel="0" collapsed="false">
      <c r="A249" s="4" t="n">
        <v>247</v>
      </c>
      <c r="B249" s="1" t="str">
        <f aca="false">IFERROR(VLOOKUP(A249,items!C:D,2,0),"ID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9" t="n">
        <f aca="false">D249=0</f>
        <v>1</v>
      </c>
      <c r="F249" s="1"/>
      <c r="G249" s="1"/>
    </row>
    <row r="250" customFormat="false" ht="12.8" hidden="false" customHeight="false" outlineLevel="0" collapsed="false">
      <c r="A250" s="4" t="n">
        <v>248</v>
      </c>
      <c r="B250" s="1" t="str">
        <f aca="false">IFERROR(VLOOKUP(A250,items!C:D,2,0),"ID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9" t="n">
        <f aca="false">D250=0</f>
        <v>1</v>
      </c>
      <c r="F250" s="1"/>
      <c r="G250" s="1"/>
    </row>
    <row r="251" customFormat="false" ht="12.8" hidden="false" customHeight="false" outlineLevel="0" collapsed="false">
      <c r="A251" s="4" t="n">
        <v>249</v>
      </c>
      <c r="B251" s="1" t="str">
        <f aca="false">IFERROR(VLOOKUP(A251,items!C:D,2,0),"ID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9" t="n">
        <f aca="false">D251=0</f>
        <v>1</v>
      </c>
      <c r="F251" s="1"/>
      <c r="G251" s="1"/>
    </row>
    <row r="252" customFormat="false" ht="12.8" hidden="false" customHeight="false" outlineLevel="0" collapsed="false">
      <c r="A252" s="4" t="n">
        <v>250</v>
      </c>
      <c r="B252" s="1" t="str">
        <f aca="false">IFERROR(VLOOKUP(A252,items!C:D,2,0),"ID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9" t="n">
        <f aca="false">D252=0</f>
        <v>1</v>
      </c>
      <c r="F252" s="1"/>
      <c r="G252" s="1"/>
    </row>
    <row r="253" customFormat="false" ht="12.8" hidden="false" customHeight="false" outlineLevel="0" collapsed="false">
      <c r="A253" s="4" t="n">
        <v>251</v>
      </c>
      <c r="B253" s="1" t="str">
        <f aca="false">IFERROR(VLOOKUP(A253,items!C:D,2,0),"ID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9" t="n">
        <f aca="false">D253=0</f>
        <v>1</v>
      </c>
      <c r="F253" s="1"/>
      <c r="G253" s="1"/>
    </row>
    <row r="254" customFormat="false" ht="12.8" hidden="false" customHeight="false" outlineLevel="0" collapsed="false">
      <c r="A254" s="4" t="n">
        <v>252</v>
      </c>
      <c r="B254" s="1" t="str">
        <f aca="false">IFERROR(VLOOKUP(A254,items!C:D,2,0),"ID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9" t="b">
        <f aca="false">D254=0</f>
        <v>1</v>
      </c>
      <c r="F254" s="1"/>
      <c r="G254" s="1"/>
    </row>
    <row r="255" customFormat="false" ht="12.8" hidden="false" customHeight="false" outlineLevel="0" collapsed="false">
      <c r="A255" s="4" t="n">
        <v>253</v>
      </c>
      <c r="B255" s="1" t="str">
        <f aca="false">IFERROR(VLOOKUP(A255,items!C:D,2,0),"ID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9" t="n">
        <f aca="false">D255=0</f>
        <v>1</v>
      </c>
      <c r="F255" s="1"/>
      <c r="G255" s="1"/>
    </row>
    <row r="256" customFormat="false" ht="12.8" hidden="false" customHeight="false" outlineLevel="0" collapsed="false">
      <c r="A256" s="4" t="n">
        <v>254</v>
      </c>
      <c r="B256" s="1" t="str">
        <f aca="false">IFERROR(VLOOKUP(A256,items!C:D,2,0),"ID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9" t="n">
        <f aca="false">D256=0</f>
        <v>1</v>
      </c>
      <c r="F256" s="1"/>
      <c r="G256" s="1"/>
    </row>
    <row r="257" customFormat="false" ht="12.8" hidden="false" customHeight="false" outlineLevel="0" collapsed="false">
      <c r="A257" s="4" t="n">
        <v>255</v>
      </c>
      <c r="B257" s="1" t="str">
        <f aca="false">IFERROR(VLOOKUP(A257,items!C:D,2,0),"ID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9" t="n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1">
      <formula>1</formula>
    </cfRule>
    <cfRule type="cellIs" priority="3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223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</row>
    <row r="2" customFormat="false" ht="12.8" hidden="false" customHeight="false" outlineLevel="0" collapsed="false">
      <c r="A2" s="1" t="s">
        <v>55</v>
      </c>
      <c r="B2" s="1" t="n">
        <v>6</v>
      </c>
      <c r="C2" s="1" t="n">
        <v>2</v>
      </c>
      <c r="D2" s="1" t="s">
        <v>180</v>
      </c>
      <c r="E2" s="1" t="s">
        <v>211</v>
      </c>
      <c r="F2" s="7" t="s">
        <v>230</v>
      </c>
      <c r="G2" s="1" t="s">
        <v>32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33</v>
      </c>
      <c r="E3" s="1" t="s">
        <v>57</v>
      </c>
      <c r="F3" s="8" t="s">
        <v>231</v>
      </c>
      <c r="G3" s="1" t="s">
        <v>122</v>
      </c>
    </row>
    <row r="4" customFormat="false" ht="12.8" hidden="false" customHeight="false" outlineLevel="0" collapsed="false">
      <c r="A4" s="1" t="s">
        <v>36</v>
      </c>
      <c r="B4" s="1" t="n">
        <v>14</v>
      </c>
      <c r="C4" s="1" t="n">
        <v>5</v>
      </c>
      <c r="D4" s="1" t="s">
        <v>212</v>
      </c>
      <c r="E4" s="1" t="s">
        <v>31</v>
      </c>
      <c r="F4" s="8" t="s">
        <v>232</v>
      </c>
      <c r="G4" s="1" t="s">
        <v>162</v>
      </c>
    </row>
    <row r="5" customFormat="false" ht="12.8" hidden="false" customHeight="false" outlineLevel="0" collapsed="false">
      <c r="A5" s="0" t="s">
        <v>39</v>
      </c>
      <c r="D5" s="1" t="s">
        <v>200</v>
      </c>
      <c r="E5" s="1" t="s">
        <v>37</v>
      </c>
      <c r="F5" s="8" t="s">
        <v>233</v>
      </c>
    </row>
    <row r="6" customFormat="false" ht="12.8" hidden="false" customHeight="false" outlineLevel="0" collapsed="false">
      <c r="D6" s="1" t="s">
        <v>192</v>
      </c>
      <c r="E6" s="1" t="s">
        <v>40</v>
      </c>
      <c r="F6" s="8" t="s">
        <v>234</v>
      </c>
    </row>
    <row r="7" customFormat="false" ht="12.8" hidden="false" customHeight="false" outlineLevel="0" collapsed="false">
      <c r="D7" s="1" t="s">
        <v>204</v>
      </c>
      <c r="E7" s="0" t="s">
        <v>191</v>
      </c>
      <c r="F7" s="8" t="s">
        <v>235</v>
      </c>
    </row>
    <row r="8" customFormat="false" ht="12.8" hidden="false" customHeight="false" outlineLevel="0" collapsed="false">
      <c r="D8" s="1" t="s">
        <v>125</v>
      </c>
      <c r="E8" s="1" t="s">
        <v>199</v>
      </c>
      <c r="F8" s="8" t="s">
        <v>236</v>
      </c>
    </row>
    <row r="9" customFormat="false" ht="12.8" hidden="false" customHeight="false" outlineLevel="0" collapsed="false">
      <c r="D9" s="1" t="s">
        <v>177</v>
      </c>
      <c r="E9" s="1" t="s">
        <v>170</v>
      </c>
      <c r="F9" s="8" t="s">
        <v>237</v>
      </c>
    </row>
    <row r="10" customFormat="false" ht="12.8" hidden="false" customHeight="false" outlineLevel="0" collapsed="false">
      <c r="D10" s="1" t="s">
        <v>163</v>
      </c>
      <c r="E10" s="1" t="s">
        <v>183</v>
      </c>
      <c r="F10" s="8" t="s">
        <v>238</v>
      </c>
    </row>
    <row r="11" customFormat="false" ht="12.8" hidden="false" customHeight="false" outlineLevel="0" collapsed="false">
      <c r="E11" s="1" t="s">
        <v>161</v>
      </c>
      <c r="F11" s="8" t="s">
        <v>239</v>
      </c>
    </row>
    <row r="12" customFormat="false" ht="12.8" hidden="false" customHeight="false" outlineLevel="0" collapsed="false">
      <c r="E12" s="1" t="s">
        <v>176</v>
      </c>
      <c r="F12" s="8" t="s">
        <v>240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14510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2023-06-02T22:18:49Z</dcterms:modified>
  <cp:revision>167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