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colour_dict" sheetId="2" state="visible" r:id="rId3"/>
    <sheet name="ID checks" sheetId="3" state="visible" r:id="rId4"/>
    <sheet name="dropdowns" sheetId="4" state="visible" r:id="rId5"/>
    <sheet name="alphabe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<sst xmlns="http://schemas.openxmlformats.org/spreadsheetml/2006/main" count="480" uniqueCount="184">
  <si>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</si>
  <si>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</si>
  <si>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</si>
  <si>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</si>
  <si>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</si>
  <si>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</si>
  <si>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</si>
  <si>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</si>
  <si>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</si>
  <si>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</si>
  <si>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</si>
  <si>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</si>
  <si>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</si>
  <si>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</si>
  <si>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</si>
  <si>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</si>
  <si>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</si>
  <si>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</si>
  <si>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</si>
  <si>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</si>
  <si>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</si>
  <si>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</si>
  <si>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</si>
  <si>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</si>
  <si>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</si>
  <si>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fukuda_m</t>
  </si>
  <si>
    <t xml:space="preserve">fukuda</t>
  </si>
  <si>
    <t xml:space="preserve">1X1</t>
  </si>
  <si>
    <t xml:space="preserve">medium</t>
  </si>
  <si>
    <t xml:space="preserve">NAME_FUKUDA</t>
  </si>
  <si>
    <t xml:space="preserve">4,3,2</t>
  </si>
  <si>
    <t xml:space="preserve">none</t>
  </si>
  <si>
    <t xml:space="preserve">[PASS, 4],[MAIL, 2]</t>
  </si>
  <si>
    <t xml:space="preserve">fukuda_l</t>
  </si>
  <si>
    <t xml:space="preserve">large</t>
  </si>
  <si>
    <t xml:space="preserve">4,3</t>
  </si>
  <si>
    <t xml:space="preserve">harada_m</t>
  </si>
  <si>
    <t xml:space="preserve">harada</t>
  </si>
  <si>
    <t xml:space="preserve">NAME_HARADA</t>
  </si>
  <si>
    <t xml:space="preserve">0xFFFF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</si>
  <si>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</si>
  <si>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</si>
  <si>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</si>
  <si>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</si>
  <si>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</si>
  <si>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</si>
  <si>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</si>
  <si>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</si>
  <si>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</si>
  <si>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</si>
  <si>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</si>
  <si>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</si>
  <si>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</si>
  <si>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</si>
  <si>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</si>
  <si>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kimura_s</t>
  </si>
  <si>
    <t xml:space="preserve">kimura</t>
  </si>
  <si>
    <t xml:space="preserve">NAME_KIMURA</t>
  </si>
  <si>
    <t xml:space="preserve">kimura_m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</si>
  <si>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</si>
  <si>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</si>
  <si>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</si>
  <si>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</si>
  <si>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bank_building</t>
  </si>
  <si>
    <t xml:space="preserve">skyscraper</t>
  </si>
  <si>
    <t xml:space="preserve">NAME_BANK_BUILDING</t>
  </si>
  <si>
    <t xml:space="preserve">4 only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</si>
  <si>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</si>
  <si>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</si>
  <si>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</si>
  <si>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</si>
  <si>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</si>
  <si>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</si>
  <si>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</si>
  <si>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</si>
  <si>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</si>
  <si>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</si>
  <si>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</si>
  <si>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</si>
  <si>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</si>
  <si>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</si>
  <si>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</si>
  <si>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</si>
  <si>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</si>
  <si>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</si>
  <si>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</si>
  <si>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</si>
  <si>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</si>
  <si>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</si>
  <si>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</si>
  <si>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</si>
  <si>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</si>
  <si>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</si>
  <si>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</si>
  <si>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farm</t>
  </si>
  <si>
    <t xml:space="preserve">2X2</t>
  </si>
  <si>
    <t xml:space="preserve">house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</si>
  <si>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</si>
  <si>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</si>
  <si>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</si>
  <si>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</si>
  <si>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naganuma</t>
  </si>
  <si>
    <t xml:space="preserve">NAME_NAGANUMA</t>
  </si>
  <si>
    <t xml:space="preserve">2,1,0</t>
  </si>
  <si>
    <t xml:space="preserve">single_house</t>
  </si>
  <si>
    <t xml:space="preserve">fire_station</t>
  </si>
  <si>
    <t xml:space="preserve">2X1</t>
  </si>
  <si>
    <t xml:space="preserve">landmark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</si>
  <si>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</si>
  <si>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</si>
  <si>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</si>
  <si>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</si>
  <si>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</si>
  <si>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</si>
  <si>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</si>
  <si>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</si>
  <si>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</si>
  <si>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</si>
  <si>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</si>
  <si>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</si>
  <si>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</si>
  <si>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</si>
  <si>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</si>
  <si>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</si>
  <si>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</si>
  <si>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</si>
  <si>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</si>
  <si>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</si>
  <si>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[PASS, 8],[MAIL, 1],[FOOD, 8],[BEER, 8]</t>
  </si>
  <si>
    <t xml:space="preserve">temple</t>
  </si>
  <si>
    <t xml:space="preserve">NAME_TEMPLE</t>
  </si>
  <si>
    <t xml:space="preserve">colour</t>
  </si>
  <si>
    <t xml:space="preserve">remap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</si>
  <si>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</si>
  <si>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</si>
  <si>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</si>
  <si>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</si>
  <si>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</si>
  <si>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</si>
  <si>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</si>
  <si>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</si>
  <si>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</si>
  <si>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</si>
  <si>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</si>
  <si>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</si>
  <si>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</si>
  <si>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</si>
  <si>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</si>
  <si>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</si>
  <si>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ID</t>
  </si>
  <si>
    <t xml:space="preserve">Status</t>
  </si>
  <si>
    <t xml:space="preserve">House size</t>
  </si>
  <si>
    <t xml:space="preserve">Multiple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</si>
  <si>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</si>
  <si>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</si>
  <si>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</si>
  <si>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</si>
  <si>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</si>
  <si>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</si>
  <si>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</si>
  <si>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[PASS, 4],[MAIL, 2], [GOOD, 2]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</si>
  <si>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</si>
  <si>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</si>
  <si>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</si>
  <si>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</si>
  <si>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</si>
  <si>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</si>
  <si>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</si>
  <si>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</si>
  <si>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</si>
  <si>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</si>
  <si>
    <t xml:space="preserve">Letter</t>
  </si>
  <si>
    <t xml:space="preserve">Type</t>
  </si>
  <si>
    <t xml:space="preserve">Meaning</t>
  </si>
  <si>
    <t xml:space="preserve">a</t>
  </si>
  <si>
    <t xml:space="preserve">variant</t>
  </si>
  <si>
    <t xml:space="preserve">/ direction</t>
  </si>
  <si>
    <t xml:space="preserve">b</t>
  </si>
  <si>
    <t xml:space="preserve">\ direction</t>
  </si>
  <si>
    <t xml:space="preserve">c</t>
  </si>
  <si>
    <t xml:space="preserve">x</t>
  </si>
  <si>
    <t xml:space="preserve">Only 1 variant</t>
  </si>
  <si>
    <t xml:space="preserve">level</t>
  </si>
  <si>
    <t xml:space="preserve">Only 1 level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</si>
</sst>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K16" activeCellId="0" sqref="K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1.74"/>
    <col collapsed="false" customWidth="true" hidden="false" outlineLevel="0" max="3" min="3" style="1" width="3.51"/>
    <col collapsed="false" customWidth="true" hidden="false" outlineLevel="0" max="4" min="4" style="0" width="8.24"/>
    <col collapsed="false" customWidth="true" hidden="false" outlineLevel="0" max="5" min="5" style="1" width="10.47"/>
    <col collapsed="false" customWidth="true" hidden="false" outlineLevel="0" max="6" min="6" style="1" width="34.53"/>
    <col collapsed="false" customWidth="true" hidden="false" outlineLevel="0" max="7" min="7" style="1" width="9.78"/>
    <col collapsed="false" customWidth="true" hidden="false" outlineLevel="0" max="8" min="8" style="0" width="9.78"/>
    <col collapsed="false" customWidth="true" hidden="false" outlineLevel="0" max="9" min="9" style="0" width="8.67"/>
    <col collapsed="false" customWidth="true" hidden="false" outlineLevel="0" max="10" min="10" style="0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0" width="9.49"/>
    <col collapsed="false" customWidth="true" hidden="false" outlineLevel="0" max="15" min="15" style="0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3.68"/>
    <col collapsed="false" customWidth="true" hidden="false" outlineLevel="0" max="21" min="21" style="1" width="20.07"/>
    <col collapsed="false" customWidth="true" hidden="false" outlineLevel="0" max="22" min="22" style="1" width="19.52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1" t="n">
        <v>17</v>
      </c>
      <c r="D2" s="1" t="s">
        <v>27</v>
      </c>
      <c r="E2" s="2" t="s">
        <v>28</v>
      </c>
      <c r="F2" s="1" t="s">
        <v>29</v>
      </c>
      <c r="G2" s="1" t="n">
        <v>100</v>
      </c>
      <c r="H2" s="1" t="n">
        <v>1</v>
      </c>
      <c r="I2" s="1" t="n">
        <v>1960</v>
      </c>
      <c r="J2" s="3" t="n">
        <v>1980</v>
      </c>
      <c r="K2" s="3" t="n">
        <v>7</v>
      </c>
      <c r="L2" s="3" t="s">
        <v>30</v>
      </c>
      <c r="M2" s="2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2" t="s">
        <v>31</v>
      </c>
      <c r="Q2" s="1" t="n">
        <f aca="false">VLOOKUP(E2,dropdowns!A:C,2,0)</f>
        <v>10</v>
      </c>
      <c r="R2" s="1" t="n">
        <f aca="false">VLOOKUP(E2,dropdowns!A:C,3,0)</f>
        <v>4</v>
      </c>
      <c r="S2" s="2" t="s">
        <v>32</v>
      </c>
      <c r="T2" s="1" t="str">
        <f aca="false">IF(NOT(D2="1X1"),"none",IF(E2="skyscraper",CONCATENATE(A2,"_c"),IF(E2="landmark",CONCATENATE(A2,"_k"),IF(E2="house",CONCATENATE(A2,"_h"),A2))))</f>
        <v>fukuda_m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31</v>
      </c>
    </row>
    <row r="3" customFormat="false" ht="12.8" hidden="false" customHeight="false" outlineLevel="0" collapsed="false">
      <c r="A3" s="1" t="s">
        <v>33</v>
      </c>
      <c r="B3" s="1" t="s">
        <v>26</v>
      </c>
      <c r="C3" s="1" t="n">
        <v>23</v>
      </c>
      <c r="D3" s="1" t="s">
        <v>27</v>
      </c>
      <c r="E3" s="2" t="s">
        <v>34</v>
      </c>
      <c r="F3" s="1" t="s">
        <v>29</v>
      </c>
      <c r="G3" s="1" t="n">
        <v>125</v>
      </c>
      <c r="H3" s="1" t="n">
        <v>1</v>
      </c>
      <c r="I3" s="1" t="n">
        <v>1960</v>
      </c>
      <c r="J3" s="3" t="n">
        <v>1980</v>
      </c>
      <c r="K3" s="3" t="n">
        <v>10</v>
      </c>
      <c r="L3" s="3" t="s">
        <v>35</v>
      </c>
      <c r="M3" s="2" t="str">
        <f aca="false">VLOOKUP(L3,dropdowns!E:F,2,0)</f>
        <v>bitmask(TOWNZONE_CENTRE, TOWNZONE_INNER_SUBURB )</v>
      </c>
      <c r="N3" s="1" t="n">
        <v>27</v>
      </c>
      <c r="O3" s="1" t="n">
        <v>4</v>
      </c>
      <c r="P3" s="2" t="s">
        <v>31</v>
      </c>
      <c r="Q3" s="1" t="n">
        <f aca="false">VLOOKUP(E3,dropdowns!A:C,2,0)</f>
        <v>14</v>
      </c>
      <c r="R3" s="1" t="n">
        <f aca="false">VLOOKUP(E3,dropdowns!A:C,3,0)</f>
        <v>5</v>
      </c>
      <c r="S3" s="2" t="s">
        <v>32</v>
      </c>
      <c r="T3" s="1" t="str">
        <f aca="false">IF(NOT(D3="1X1"),"none",IF(E3="skyscraper",CONCATENATE(A3,"_c"),IF(E3="landmark",CONCATENATE(A3,"_k"),IF(E3="house",CONCATENATE(A3,"_h"),A3))))</f>
        <v>fukuda_l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31</v>
      </c>
    </row>
    <row r="4" customFormat="false" ht="12.8" hidden="false" customHeight="false" outlineLevel="0" collapsed="false">
      <c r="A4" s="1" t="s">
        <v>36</v>
      </c>
      <c r="B4" s="1" t="s">
        <v>37</v>
      </c>
      <c r="C4" s="1" t="n">
        <v>24</v>
      </c>
      <c r="D4" s="1" t="s">
        <v>27</v>
      </c>
      <c r="E4" s="2" t="s">
        <v>28</v>
      </c>
      <c r="F4" s="1" t="s">
        <v>38</v>
      </c>
      <c r="G4" s="1" t="n">
        <v>100</v>
      </c>
      <c r="H4" s="1" t="n">
        <v>1</v>
      </c>
      <c r="I4" s="1" t="n">
        <v>1960</v>
      </c>
      <c r="J4" s="3" t="s">
        <v>39</v>
      </c>
      <c r="K4" s="3" t="n">
        <v>7</v>
      </c>
      <c r="L4" s="3" t="s">
        <v>30</v>
      </c>
      <c r="M4" s="2" t="str">
        <f aca="false">VLOOKUP(L4,dropdowns!E:F,2,0)</f>
        <v>bitmask(TOWNZONE_CENTRE, TOWNZONE_INNER_SUBURB, TOWNZONE_OUTER_SUBURB )</v>
      </c>
      <c r="N4" s="1" t="n">
        <v>27</v>
      </c>
      <c r="O4" s="1" t="n">
        <v>4</v>
      </c>
      <c r="P4" s="2" t="s">
        <v>31</v>
      </c>
      <c r="Q4" s="1" t="n">
        <f aca="false">VLOOKUP(E4,dropdowns!A:C,2,0)</f>
        <v>10</v>
      </c>
      <c r="R4" s="1" t="n">
        <f aca="false">VLOOKUP(E4,dropdowns!A:C,3,0)</f>
        <v>4</v>
      </c>
      <c r="S4" s="2" t="s">
        <v>32</v>
      </c>
      <c r="T4" s="1" t="str">
        <f aca="false">IF(NOT(D4="1X1"),"none",IF(E4="skyscraper",CONCATENATE(A4,"_c"),IF(E4="landmark",CONCATENATE(A4,"_k"),IF(E4="house",CONCATENATE(A4,"_h"),A4))))</f>
        <v>harada_m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31</v>
      </c>
    </row>
    <row r="5" customFormat="false" ht="12.8" hidden="false" customHeight="false" outlineLevel="0" collapsed="false">
      <c r="A5" s="1" t="s">
        <v>40</v>
      </c>
      <c r="B5" s="1" t="s">
        <v>37</v>
      </c>
      <c r="C5" s="1" t="n">
        <v>25</v>
      </c>
      <c r="D5" s="1" t="s">
        <v>27</v>
      </c>
      <c r="E5" s="2" t="s">
        <v>34</v>
      </c>
      <c r="F5" s="1" t="s">
        <v>38</v>
      </c>
      <c r="G5" s="1" t="n">
        <v>125</v>
      </c>
      <c r="H5" s="1" t="n">
        <v>1</v>
      </c>
      <c r="I5" s="1" t="n">
        <v>1960</v>
      </c>
      <c r="J5" s="3" t="s">
        <v>39</v>
      </c>
      <c r="K5" s="3" t="n">
        <v>10</v>
      </c>
      <c r="L5" s="3" t="s">
        <v>35</v>
      </c>
      <c r="M5" s="2" t="str">
        <f aca="false">VLOOKUP(L5,dropdowns!E:F,2,0)</f>
        <v>bitmask(TOWNZONE_CENTRE, TOWNZONE_INNER_SUBURB )</v>
      </c>
      <c r="N5" s="1" t="n">
        <v>27</v>
      </c>
      <c r="O5" s="1" t="n">
        <v>4</v>
      </c>
      <c r="P5" s="2" t="s">
        <v>31</v>
      </c>
      <c r="Q5" s="1" t="n">
        <f aca="false">VLOOKUP(E5,dropdowns!A:C,2,0)</f>
        <v>14</v>
      </c>
      <c r="R5" s="1" t="n">
        <f aca="false">VLOOKUP(E5,dropdowns!A:C,3,0)</f>
        <v>5</v>
      </c>
      <c r="S5" s="2" t="s">
        <v>32</v>
      </c>
      <c r="T5" s="1" t="str">
        <f aca="false">IF(NOT(D5="1X1"),"none",IF(E5="skyscraper",CONCATENATE(A5,"_c"),IF(E5="landmark",CONCATENATE(A5,"_k"),IF(E5="house",CONCATENATE(A5,"_h"),A5))))</f>
        <v>harada_l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31</v>
      </c>
    </row>
    <row r="6" customFormat="false" ht="12.8" hidden="false" customHeight="false" outlineLevel="0" collapsed="false">
      <c r="A6" s="1" t="s">
        <v>41</v>
      </c>
      <c r="B6" s="1" t="s">
        <v>42</v>
      </c>
      <c r="C6" s="1" t="n">
        <v>26</v>
      </c>
      <c r="D6" s="1" t="s">
        <v>27</v>
      </c>
      <c r="E6" s="2" t="s">
        <v>43</v>
      </c>
      <c r="F6" s="1" t="s">
        <v>44</v>
      </c>
      <c r="G6" s="1" t="n">
        <v>75</v>
      </c>
      <c r="H6" s="1" t="n">
        <v>1</v>
      </c>
      <c r="I6" s="1" t="n">
        <v>1960</v>
      </c>
      <c r="J6" s="3" t="s">
        <v>39</v>
      </c>
      <c r="K6" s="1" t="n">
        <v>5</v>
      </c>
      <c r="L6" s="3" t="s">
        <v>45</v>
      </c>
      <c r="M6" s="2" t="str">
        <f aca="false">VLOOKUP(L6,dropdowns!E:F,2,0)</f>
        <v>ALL_TOWNZONES &amp; ~bitmask(TOWNZONE_EDGE)</v>
      </c>
      <c r="N6" s="1" t="n">
        <v>27</v>
      </c>
      <c r="O6" s="1" t="n">
        <v>4</v>
      </c>
      <c r="P6" s="2" t="s">
        <v>31</v>
      </c>
      <c r="Q6" s="1" t="n">
        <f aca="false">VLOOKUP(E6,dropdowns!A:C,2,0)</f>
        <v>6</v>
      </c>
      <c r="R6" s="1" t="n">
        <f aca="false">VLOOKUP(E6,dropdowns!A:C,3,0)</f>
        <v>2</v>
      </c>
      <c r="S6" s="2" t="s">
        <v>32</v>
      </c>
      <c r="T6" s="1" t="str">
        <f aca="false">IF(NOT(D6="1X1"),"none",IF(E6="skyscraper",CONCATENATE(A6,"_c"),IF(E6="landmark",CONCATENATE(A6,"_k"),IF(E6="house",CONCATENATE(A6,"_h"),A6))))</f>
        <v>hayashi_s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31</v>
      </c>
    </row>
    <row r="7" customFormat="false" ht="12.8" hidden="false" customHeight="false" outlineLevel="0" collapsed="false">
      <c r="A7" s="1" t="s">
        <v>46</v>
      </c>
      <c r="B7" s="1" t="s">
        <v>42</v>
      </c>
      <c r="C7" s="1" t="n">
        <v>28</v>
      </c>
      <c r="D7" s="1" t="s">
        <v>27</v>
      </c>
      <c r="E7" s="2" t="s">
        <v>28</v>
      </c>
      <c r="F7" s="1" t="s">
        <v>44</v>
      </c>
      <c r="G7" s="1" t="n">
        <v>100</v>
      </c>
      <c r="H7" s="1" t="n">
        <v>1</v>
      </c>
      <c r="I7" s="1" t="n">
        <v>1960</v>
      </c>
      <c r="J7" s="3" t="s">
        <v>39</v>
      </c>
      <c r="K7" s="1" t="n">
        <v>7</v>
      </c>
      <c r="L7" s="3" t="s">
        <v>30</v>
      </c>
      <c r="M7" s="2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2" t="s">
        <v>31</v>
      </c>
      <c r="Q7" s="1" t="n">
        <f aca="false">VLOOKUP(E7,dropdowns!A:C,2,0)</f>
        <v>10</v>
      </c>
      <c r="R7" s="1" t="n">
        <f aca="false">VLOOKUP(E7,dropdowns!A:C,3,0)</f>
        <v>4</v>
      </c>
      <c r="S7" s="2" t="s">
        <v>32</v>
      </c>
      <c r="T7" s="1" t="str">
        <f aca="false">IF(NOT(D7="1X1"),"none",IF(E7="skyscraper",CONCATENATE(A7,"_c"),IF(E7="landmark",CONCATENATE(A7,"_k"),IF(E7="house",CONCATENATE(A7,"_h"),A7))))</f>
        <v>hayashi_m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31</v>
      </c>
    </row>
    <row r="8" customFormat="false" ht="12.8" hidden="false" customHeight="false" outlineLevel="0" collapsed="false">
      <c r="A8" s="1" t="s">
        <v>47</v>
      </c>
      <c r="B8" s="1" t="s">
        <v>48</v>
      </c>
      <c r="C8" s="1" t="n">
        <v>29</v>
      </c>
      <c r="D8" s="1" t="s">
        <v>27</v>
      </c>
      <c r="E8" s="2" t="s">
        <v>43</v>
      </c>
      <c r="F8" s="1" t="s">
        <v>49</v>
      </c>
      <c r="G8" s="1" t="n">
        <v>75</v>
      </c>
      <c r="H8" s="1" t="n">
        <v>1</v>
      </c>
      <c r="I8" s="1" t="n">
        <v>1955</v>
      </c>
      <c r="J8" s="3" t="s">
        <v>39</v>
      </c>
      <c r="K8" s="1" t="n">
        <v>5</v>
      </c>
      <c r="L8" s="3" t="s">
        <v>45</v>
      </c>
      <c r="M8" s="2" t="str">
        <f aca="false">VLOOKUP(L8,dropdowns!E:F,2,0)</f>
        <v>ALL_TOWNZONES &amp; ~bitmask(TOWNZONE_EDGE)</v>
      </c>
      <c r="N8" s="1" t="n">
        <v>27</v>
      </c>
      <c r="O8" s="1" t="n">
        <v>4</v>
      </c>
      <c r="P8" s="2" t="s">
        <v>31</v>
      </c>
      <c r="Q8" s="1" t="n">
        <f aca="false">VLOOKUP(E8,dropdowns!A:C,2,0)</f>
        <v>6</v>
      </c>
      <c r="R8" s="1" t="n">
        <f aca="false">VLOOKUP(E8,dropdowns!A:C,3,0)</f>
        <v>2</v>
      </c>
      <c r="S8" s="2" t="s">
        <v>32</v>
      </c>
      <c r="T8" s="1" t="str">
        <f aca="false">IF(NOT(D8="1X1"),"none",IF(E8="skyscraper",CONCATENATE(A8,"_c"),IF(E8="landmark",CONCATENATE(A8,"_k"),IF(E8="house",CONCATENATE(A8,"_h"),A8))))</f>
        <v>hirano_s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31</v>
      </c>
    </row>
    <row r="9" customFormat="false" ht="12.8" hidden="false" customHeight="false" outlineLevel="0" collapsed="false">
      <c r="A9" s="1" t="s">
        <v>50</v>
      </c>
      <c r="B9" s="1" t="s">
        <v>48</v>
      </c>
      <c r="C9" s="1" t="n">
        <v>32</v>
      </c>
      <c r="D9" s="1" t="s">
        <v>27</v>
      </c>
      <c r="E9" s="2" t="s">
        <v>28</v>
      </c>
      <c r="F9" s="1" t="s">
        <v>49</v>
      </c>
      <c r="G9" s="1" t="n">
        <v>100</v>
      </c>
      <c r="H9" s="1" t="n">
        <v>1</v>
      </c>
      <c r="I9" s="1" t="n">
        <v>1955</v>
      </c>
      <c r="J9" s="3" t="s">
        <v>39</v>
      </c>
      <c r="K9" s="1" t="n">
        <v>7</v>
      </c>
      <c r="L9" s="3" t="s">
        <v>30</v>
      </c>
      <c r="M9" s="2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2" t="s">
        <v>31</v>
      </c>
      <c r="Q9" s="1" t="n">
        <f aca="false">VLOOKUP(E9,dropdowns!A:C,2,0)</f>
        <v>10</v>
      </c>
      <c r="R9" s="1" t="n">
        <f aca="false">VLOOKUP(E9,dropdowns!A:C,3,0)</f>
        <v>4</v>
      </c>
      <c r="S9" s="2" t="s">
        <v>32</v>
      </c>
      <c r="T9" s="1" t="str">
        <f aca="false">IF(NOT(D9="1X1"),"none",IF(E9="skyscraper",CONCATENATE(A9,"_c"),IF(E9="landmark",CONCATENATE(A9,"_k"),IF(E9="house",CONCATENATE(A9,"_h"),A9))))</f>
        <v>hirano_m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31</v>
      </c>
    </row>
    <row r="10" customFormat="false" ht="12.8" hidden="false" customHeight="false" outlineLevel="0" collapsed="false">
      <c r="A10" s="1" t="s">
        <v>51</v>
      </c>
      <c r="B10" s="1" t="s">
        <v>52</v>
      </c>
      <c r="C10" s="1" t="n">
        <v>33</v>
      </c>
      <c r="D10" s="1" t="s">
        <v>27</v>
      </c>
      <c r="E10" s="2" t="s">
        <v>43</v>
      </c>
      <c r="F10" s="1" t="s">
        <v>53</v>
      </c>
      <c r="G10" s="1" t="n">
        <v>75</v>
      </c>
      <c r="H10" s="1" t="n">
        <v>1</v>
      </c>
      <c r="I10" s="1" t="n">
        <v>1945</v>
      </c>
      <c r="J10" s="3" t="s">
        <v>39</v>
      </c>
      <c r="K10" s="1" t="n">
        <v>5</v>
      </c>
      <c r="L10" s="3" t="s">
        <v>45</v>
      </c>
      <c r="M10" s="2" t="str">
        <f aca="false">VLOOKUP(L10,dropdowns!E:F,2,0)</f>
        <v>ALL_TOWNZONES &amp; ~bitmask(TOWNZONE_EDGE)</v>
      </c>
      <c r="N10" s="1" t="n">
        <v>27</v>
      </c>
      <c r="O10" s="1" t="n">
        <v>4</v>
      </c>
      <c r="P10" s="2" t="s">
        <v>31</v>
      </c>
      <c r="Q10" s="1" t="n">
        <f aca="false">VLOOKUP(E10,dropdowns!A:C,2,0)</f>
        <v>6</v>
      </c>
      <c r="R10" s="1" t="n">
        <f aca="false">VLOOKUP(E10,dropdowns!A:C,3,0)</f>
        <v>2</v>
      </c>
      <c r="S10" s="2" t="s">
        <v>32</v>
      </c>
      <c r="T10" s="1" t="str">
        <f aca="false">IF(NOT(D10="1X1"),"none",IF(E10="skyscraper",CONCATENATE(A10,"_c"),IF(E10="landmark",CONCATENATE(A10,"_k"),IF(E10="house",CONCATENATE(A10,"_h"),A10))))</f>
        <v>hirata_s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31</v>
      </c>
    </row>
    <row r="11" customFormat="false" ht="12.8" hidden="false" customHeight="false" outlineLevel="0" collapsed="false">
      <c r="A11" s="1" t="s">
        <v>54</v>
      </c>
      <c r="B11" s="1" t="s">
        <v>52</v>
      </c>
      <c r="C11" s="1" t="n">
        <v>34</v>
      </c>
      <c r="D11" s="1" t="s">
        <v>27</v>
      </c>
      <c r="E11" s="2" t="s">
        <v>28</v>
      </c>
      <c r="F11" s="1" t="s">
        <v>53</v>
      </c>
      <c r="G11" s="1" t="n">
        <v>100</v>
      </c>
      <c r="H11" s="1" t="n">
        <v>1</v>
      </c>
      <c r="I11" s="1" t="n">
        <v>1945</v>
      </c>
      <c r="J11" s="3" t="s">
        <v>39</v>
      </c>
      <c r="K11" s="1" t="n">
        <v>7</v>
      </c>
      <c r="L11" s="3" t="s">
        <v>30</v>
      </c>
      <c r="M11" s="2" t="str">
        <f aca="false">VLOOKUP(L11,dropdowns!E:F,2,0)</f>
        <v>bitmask(TOWNZONE_CENTRE, TOWNZONE_INNER_SUBURB, TOWNZONE_OUTER_SUBURB )</v>
      </c>
      <c r="N11" s="1" t="n">
        <v>27</v>
      </c>
      <c r="O11" s="1" t="n">
        <v>4</v>
      </c>
      <c r="P11" s="2" t="s">
        <v>31</v>
      </c>
      <c r="Q11" s="1" t="n">
        <f aca="false">VLOOKUP(E11,dropdowns!A:C,2,0)</f>
        <v>10</v>
      </c>
      <c r="R11" s="1" t="n">
        <f aca="false">VLOOKUP(E11,dropdowns!A:C,3,0)</f>
        <v>4</v>
      </c>
      <c r="S11" s="2" t="s">
        <v>32</v>
      </c>
      <c r="T11" s="1" t="str">
        <f aca="false">IF(NOT(D11="1X1"),"none",IF(E11="skyscraper",CONCATENATE(A11,"_c"),IF(E11="landmark",CONCATENATE(A11,"_k"),IF(E11="house",CONCATENATE(A11,"_h"),A11))))</f>
        <v>hirata_m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31</v>
      </c>
    </row>
    <row r="12" customFormat="false" ht="12.8" hidden="false" customHeight="false" outlineLevel="0" collapsed="false">
      <c r="A12" s="1" t="s">
        <v>55</v>
      </c>
      <c r="B12" s="1" t="s">
        <v>56</v>
      </c>
      <c r="C12" s="1" t="n">
        <v>57</v>
      </c>
      <c r="D12" s="1" t="s">
        <v>27</v>
      </c>
      <c r="E12" s="2" t="s">
        <v>43</v>
      </c>
      <c r="F12" s="1" t="s">
        <v>57</v>
      </c>
      <c r="G12" s="1" t="n">
        <v>75</v>
      </c>
      <c r="H12" s="1" t="n">
        <v>1</v>
      </c>
      <c r="I12" s="1" t="n">
        <v>1950</v>
      </c>
      <c r="J12" s="3" t="s">
        <v>39</v>
      </c>
      <c r="K12" s="1" t="n">
        <v>5</v>
      </c>
      <c r="L12" s="3" t="s">
        <v>45</v>
      </c>
      <c r="M12" s="2" t="str">
        <f aca="false">VLOOKUP(L12,dropdowns!E:F,2,0)</f>
        <v>ALL_TOWNZONES &amp; ~bitmask(TOWNZONE_EDGE)</v>
      </c>
      <c r="N12" s="1" t="n">
        <v>27</v>
      </c>
      <c r="O12" s="1" t="n">
        <v>4</v>
      </c>
      <c r="P12" s="2" t="s">
        <v>31</v>
      </c>
      <c r="Q12" s="1" t="n">
        <f aca="false">VLOOKUP(E12,dropdowns!A:C,2,0)</f>
        <v>6</v>
      </c>
      <c r="R12" s="1" t="n">
        <f aca="false">VLOOKUP(E12,dropdowns!A:C,3,0)</f>
        <v>2</v>
      </c>
      <c r="S12" s="2" t="s">
        <v>32</v>
      </c>
      <c r="T12" s="1" t="str">
        <f aca="false">IF(NOT(D12="1X1"),"none",IF(E12="skyscraper",CONCATENATE(A12,"_c"),IF(E12="landmark",CONCATENATE(A12,"_k"),IF(E12="house",CONCATENATE(A12,"_h"),A12))))</f>
        <v>kimura_s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31</v>
      </c>
    </row>
    <row r="13" customFormat="false" ht="12.8" hidden="false" customHeight="false" outlineLevel="0" collapsed="false">
      <c r="A13" s="1" t="s">
        <v>58</v>
      </c>
      <c r="B13" s="1" t="s">
        <v>56</v>
      </c>
      <c r="C13" s="1" t="n">
        <v>65</v>
      </c>
      <c r="D13" s="1" t="s">
        <v>27</v>
      </c>
      <c r="E13" s="2" t="s">
        <v>28</v>
      </c>
      <c r="F13" s="1" t="s">
        <v>57</v>
      </c>
      <c r="G13" s="1" t="n">
        <v>100</v>
      </c>
      <c r="H13" s="1" t="n">
        <v>1</v>
      </c>
      <c r="I13" s="1" t="n">
        <v>1950</v>
      </c>
      <c r="J13" s="3" t="s">
        <v>39</v>
      </c>
      <c r="K13" s="1" t="n">
        <v>7</v>
      </c>
      <c r="L13" s="3" t="s">
        <v>30</v>
      </c>
      <c r="M13" s="2" t="str">
        <f aca="false">VLOOKUP(L13,dropdowns!E:F,2,0)</f>
        <v>bitmask(TOWNZONE_CENTRE, TOWNZONE_INNER_SUBURB, TOWNZONE_OUTER_SUBURB )</v>
      </c>
      <c r="N13" s="1" t="n">
        <v>27</v>
      </c>
      <c r="O13" s="1" t="n">
        <v>4</v>
      </c>
      <c r="P13" s="2" t="s">
        <v>31</v>
      </c>
      <c r="Q13" s="1" t="n">
        <f aca="false">VLOOKUP(E13,dropdowns!A:C,2,0)</f>
        <v>10</v>
      </c>
      <c r="R13" s="1" t="n">
        <f aca="false">VLOOKUP(E13,dropdowns!A:C,3,0)</f>
        <v>4</v>
      </c>
      <c r="S13" s="2" t="s">
        <v>32</v>
      </c>
      <c r="T13" s="1" t="str">
        <f aca="false">IF(NOT(D13="1X1"),"none",IF(E13="skyscraper",CONCATENATE(A13,"_c"),IF(E13="landmark",CONCATENATE(A13,"_k"),IF(E13="house",CONCATENATE(A13,"_h"),A13))))</f>
        <v>kimura_m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31</v>
      </c>
    </row>
    <row r="14" customFormat="false" ht="12.8" hidden="false" customHeight="false" outlineLevel="0" collapsed="false">
      <c r="A14" s="1" t="s">
        <v>59</v>
      </c>
      <c r="B14" s="1" t="s">
        <v>60</v>
      </c>
      <c r="C14" s="1" t="n">
        <v>42</v>
      </c>
      <c r="D14" s="1" t="s">
        <v>27</v>
      </c>
      <c r="E14" s="2" t="s">
        <v>43</v>
      </c>
      <c r="F14" s="1" t="s">
        <v>61</v>
      </c>
      <c r="G14" s="1" t="n">
        <v>75</v>
      </c>
      <c r="H14" s="1" t="n">
        <v>1</v>
      </c>
      <c r="I14" s="1" t="n">
        <v>1945</v>
      </c>
      <c r="J14" s="3" t="s">
        <v>39</v>
      </c>
      <c r="K14" s="1" t="n">
        <v>5</v>
      </c>
      <c r="L14" s="3" t="s">
        <v>45</v>
      </c>
      <c r="M14" s="2" t="str">
        <f aca="false">VLOOKUP(L14,dropdowns!E:F,2,0)</f>
        <v>ALL_TOWNZONES &amp; ~bitmask(TOWNZONE_EDGE)</v>
      </c>
      <c r="N14" s="1" t="n">
        <v>27</v>
      </c>
      <c r="O14" s="1" t="n">
        <v>4</v>
      </c>
      <c r="P14" s="2" t="s">
        <v>31</v>
      </c>
      <c r="Q14" s="1" t="n">
        <f aca="false">VLOOKUP(E14,dropdowns!A:C,2,0)</f>
        <v>6</v>
      </c>
      <c r="R14" s="1" t="n">
        <f aca="false">VLOOKUP(E14,dropdowns!A:C,3,0)</f>
        <v>2</v>
      </c>
      <c r="S14" s="2" t="s">
        <v>32</v>
      </c>
      <c r="T14" s="1" t="str">
        <f aca="false">IF(NOT(D14="1X1"),"none",IF(E14="skyscraper",CONCATENATE(A14,"_c"),IF(E14="landmark",CONCATENATE(A14,"_k"),IF(E14="house",CONCATENATE(A14,"_h"),A14))))</f>
        <v>murakami_s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31</v>
      </c>
    </row>
    <row r="15" customFormat="false" ht="12.8" hidden="false" customHeight="false" outlineLevel="0" collapsed="false">
      <c r="A15" s="1" t="s">
        <v>62</v>
      </c>
      <c r="B15" s="1" t="s">
        <v>60</v>
      </c>
      <c r="C15" s="1" t="n">
        <v>43</v>
      </c>
      <c r="D15" s="1" t="s">
        <v>27</v>
      </c>
      <c r="E15" s="2" t="s">
        <v>28</v>
      </c>
      <c r="F15" s="1" t="s">
        <v>61</v>
      </c>
      <c r="G15" s="1" t="n">
        <v>100</v>
      </c>
      <c r="H15" s="1" t="n">
        <v>1</v>
      </c>
      <c r="I15" s="1" t="n">
        <v>1945</v>
      </c>
      <c r="J15" s="3" t="s">
        <v>39</v>
      </c>
      <c r="K15" s="1" t="n">
        <v>7</v>
      </c>
      <c r="L15" s="3" t="s">
        <v>30</v>
      </c>
      <c r="M15" s="2" t="str">
        <f aca="false">VLOOKUP(L15,dropdowns!E:F,2,0)</f>
        <v>bitmask(TOWNZONE_CENTRE, TOWNZONE_INNER_SUBURB, TOWNZONE_OUTER_SUBURB )</v>
      </c>
      <c r="N15" s="1" t="n">
        <v>27</v>
      </c>
      <c r="O15" s="1" t="n">
        <v>4</v>
      </c>
      <c r="P15" s="2" t="s">
        <v>31</v>
      </c>
      <c r="Q15" s="1" t="n">
        <f aca="false">VLOOKUP(E15,dropdowns!A:C,2,0)</f>
        <v>10</v>
      </c>
      <c r="R15" s="1" t="n">
        <f aca="false">VLOOKUP(E15,dropdowns!A:C,3,0)</f>
        <v>4</v>
      </c>
      <c r="S15" s="2" t="s">
        <v>32</v>
      </c>
      <c r="T15" s="1" t="str">
        <f aca="false">IF(NOT(D15="1X1"),"none",IF(E15="skyscraper",CONCATENATE(A15,"_c"),IF(E15="landmark",CONCATENATE(A15,"_k"),IF(E15="house",CONCATENATE(A15,"_h"),A15))))</f>
        <v>murakami_m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31</v>
      </c>
    </row>
    <row r="16" customFormat="false" ht="12.8" hidden="false" customHeight="false" outlineLevel="0" collapsed="false">
      <c r="A16" s="1" t="s">
        <v>63</v>
      </c>
      <c r="B16" s="1" t="s">
        <v>63</v>
      </c>
      <c r="C16" s="1" t="n">
        <v>86</v>
      </c>
      <c r="D16" s="1" t="s">
        <v>27</v>
      </c>
      <c r="E16" s="1" t="s">
        <v>64</v>
      </c>
      <c r="F16" s="1" t="s">
        <v>65</v>
      </c>
      <c r="G16" s="1" t="n">
        <v>220</v>
      </c>
      <c r="H16" s="1" t="n">
        <v>1</v>
      </c>
      <c r="I16" s="1" t="n">
        <v>1980</v>
      </c>
      <c r="J16" s="3" t="s">
        <v>39</v>
      </c>
      <c r="K16" s="1" t="n">
        <v>25</v>
      </c>
      <c r="L16" s="3" t="s">
        <v>66</v>
      </c>
      <c r="M16" s="2" t="str">
        <f aca="false">VLOOKUP(L16,dropdowns!E:F,2,0)</f>
        <v>bitmask(TOWNZONE_CENTRE)</v>
      </c>
      <c r="N16" s="1" t="n">
        <v>90</v>
      </c>
      <c r="O16" s="1" t="n">
        <v>5</v>
      </c>
      <c r="P16" s="2" t="s">
        <v>67</v>
      </c>
      <c r="Q16" s="1" t="n">
        <v>16</v>
      </c>
      <c r="R16" s="1" t="n">
        <v>6</v>
      </c>
      <c r="S16" s="2" t="s">
        <v>32</v>
      </c>
      <c r="T16" s="1" t="str">
        <f aca="false">IF(NOT(D16="1X1"),"none",IF(E16="skyscraper",CONCATENATE(A16,"_c"),IF(E16="landmark",CONCATENATE(A16,"_k"),IF(E16="house",CONCATENATE(A16,"_h"),A16))))</f>
        <v>bank_building_c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31</v>
      </c>
    </row>
    <row r="17" customFormat="false" ht="12.8" hidden="false" customHeight="false" outlineLevel="0" collapsed="false">
      <c r="A17" s="1" t="s">
        <v>68</v>
      </c>
      <c r="B17" s="1" t="s">
        <v>68</v>
      </c>
      <c r="C17" s="1" t="n">
        <v>81</v>
      </c>
      <c r="D17" s="1" t="s">
        <v>27</v>
      </c>
      <c r="E17" s="1" t="s">
        <v>64</v>
      </c>
      <c r="F17" s="1" t="s">
        <v>69</v>
      </c>
      <c r="G17" s="1" t="n">
        <v>220</v>
      </c>
      <c r="H17" s="1" t="n">
        <v>1</v>
      </c>
      <c r="I17" s="1" t="n">
        <v>1990</v>
      </c>
      <c r="J17" s="3" t="s">
        <v>39</v>
      </c>
      <c r="K17" s="1" t="n">
        <v>25</v>
      </c>
      <c r="L17" s="3" t="s">
        <v>66</v>
      </c>
      <c r="M17" s="2" t="str">
        <f aca="false">VLOOKUP(L17,dropdowns!E:F,2,0)</f>
        <v>bitmask(TOWNZONE_CENTRE)</v>
      </c>
      <c r="N17" s="1" t="n">
        <v>4</v>
      </c>
      <c r="O17" s="1" t="n">
        <v>5</v>
      </c>
      <c r="P17" s="2" t="s">
        <v>67</v>
      </c>
      <c r="Q17" s="1" t="n">
        <v>24</v>
      </c>
      <c r="R17" s="1" t="n">
        <v>10</v>
      </c>
      <c r="S17" s="2" t="s">
        <v>70</v>
      </c>
      <c r="T17" s="1" t="str">
        <f aca="false">IF(NOT(D17="1X1"),"none",IF(E17="skyscraper",CONCATENATE(A17,"_c"),IF(E17="landmark",CONCATENATE(A17,"_k"),IF(E17="house",CONCATENATE(A17,"_h"),A17))))</f>
        <v>enterprise_tower_c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31</v>
      </c>
    </row>
    <row r="18" customFormat="false" ht="12.8" hidden="false" customHeight="false" outlineLevel="0" collapsed="false">
      <c r="A18" s="1" t="s">
        <v>71</v>
      </c>
      <c r="B18" s="1" t="s">
        <v>71</v>
      </c>
      <c r="C18" s="1" t="n">
        <v>82</v>
      </c>
      <c r="D18" s="1" t="s">
        <v>27</v>
      </c>
      <c r="E18" s="1" t="s">
        <v>64</v>
      </c>
      <c r="F18" s="1" t="s">
        <v>72</v>
      </c>
      <c r="G18" s="1" t="n">
        <v>200</v>
      </c>
      <c r="H18" s="1" t="n">
        <v>1</v>
      </c>
      <c r="I18" s="1" t="n">
        <v>1960</v>
      </c>
      <c r="J18" s="3" t="s">
        <v>39</v>
      </c>
      <c r="K18" s="1" t="n">
        <v>25</v>
      </c>
      <c r="L18" s="3" t="s">
        <v>66</v>
      </c>
      <c r="M18" s="2" t="str">
        <f aca="false">VLOOKUP(L18,dropdowns!E:F,2,0)</f>
        <v>bitmask(TOWNZONE_CENTRE)</v>
      </c>
      <c r="N18" s="1" t="n">
        <v>4</v>
      </c>
      <c r="O18" s="1" t="n">
        <v>5</v>
      </c>
      <c r="P18" s="2" t="s">
        <v>67</v>
      </c>
      <c r="Q18" s="1" t="n">
        <v>24</v>
      </c>
      <c r="R18" s="1" t="n">
        <v>10</v>
      </c>
      <c r="S18" s="2" t="s">
        <v>70</v>
      </c>
      <c r="T18" s="1" t="str">
        <f aca="false">IF(NOT(D18="1X1"),"none",IF(E18="skyscraper",CONCATENATE(A18,"_c"),IF(E18="landmark",CONCATENATE(A18,"_k"),IF(E18="house",CONCATENATE(A18,"_h"),A18))))</f>
        <v>insurance_tower_c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31</v>
      </c>
    </row>
    <row r="19" customFormat="false" ht="12.8" hidden="false" customHeight="false" outlineLevel="0" collapsed="false">
      <c r="A19" s="1" t="s">
        <v>73</v>
      </c>
      <c r="B19" s="1" t="s">
        <v>73</v>
      </c>
      <c r="C19" s="1" t="n">
        <v>38</v>
      </c>
      <c r="D19" s="1" t="s">
        <v>27</v>
      </c>
      <c r="E19" s="1" t="s">
        <v>64</v>
      </c>
      <c r="F19" s="1" t="s">
        <v>74</v>
      </c>
      <c r="G19" s="1" t="n">
        <v>220</v>
      </c>
      <c r="H19" s="1" t="n">
        <v>1</v>
      </c>
      <c r="I19" s="1" t="n">
        <v>2000</v>
      </c>
      <c r="J19" s="3" t="s">
        <v>39</v>
      </c>
      <c r="K19" s="1" t="n">
        <v>25</v>
      </c>
      <c r="L19" s="3" t="s">
        <v>66</v>
      </c>
      <c r="M19" s="2" t="str">
        <f aca="false">VLOOKUP(L19,dropdowns!E:F,2,0)</f>
        <v>bitmask(TOWNZONE_CENTRE)</v>
      </c>
      <c r="N19" s="1" t="n">
        <v>4</v>
      </c>
      <c r="O19" s="1" t="n">
        <v>5</v>
      </c>
      <c r="P19" s="2" t="s">
        <v>67</v>
      </c>
      <c r="Q19" s="1" t="n">
        <v>24</v>
      </c>
      <c r="R19" s="1" t="n">
        <v>10</v>
      </c>
      <c r="S19" s="2" t="s">
        <v>70</v>
      </c>
      <c r="T19" s="1" t="str">
        <f aca="false">IF(NOT(D19="1X1"),"none",IF(E19="skyscraper",CONCATENATE(A19,"_c"),IF(E19="landmark",CONCATENATE(A19,"_k"),IF(E19="house",CONCATENATE(A19,"_h"),A19))))</f>
        <v>kuroi_tower_c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31</v>
      </c>
    </row>
    <row r="20" customFormat="false" ht="12.8" hidden="false" customHeight="false" outlineLevel="0" collapsed="false">
      <c r="A20" s="1" t="s">
        <v>75</v>
      </c>
      <c r="B20" s="1" t="s">
        <v>75</v>
      </c>
      <c r="C20" s="1" t="n">
        <v>19</v>
      </c>
      <c r="D20" s="1" t="s">
        <v>27</v>
      </c>
      <c r="E20" s="1" t="s">
        <v>64</v>
      </c>
      <c r="F20" s="1" t="s">
        <v>76</v>
      </c>
      <c r="G20" s="1" t="n">
        <v>220</v>
      </c>
      <c r="H20" s="1" t="n">
        <v>1</v>
      </c>
      <c r="I20" s="1" t="n">
        <v>2000</v>
      </c>
      <c r="J20" s="3" t="s">
        <v>39</v>
      </c>
      <c r="K20" s="1" t="n">
        <v>25</v>
      </c>
      <c r="L20" s="3" t="s">
        <v>66</v>
      </c>
      <c r="M20" s="2" t="str">
        <f aca="false">VLOOKUP(L20,dropdowns!E:F,2,0)</f>
        <v>bitmask(TOWNZONE_CENTRE)</v>
      </c>
      <c r="N20" s="1" t="n">
        <v>4</v>
      </c>
      <c r="O20" s="1" t="n">
        <v>5</v>
      </c>
      <c r="P20" s="2" t="s">
        <v>67</v>
      </c>
      <c r="Q20" s="1" t="n">
        <v>24</v>
      </c>
      <c r="R20" s="1" t="n">
        <v>10</v>
      </c>
      <c r="S20" s="2" t="s">
        <v>70</v>
      </c>
      <c r="T20" s="1" t="str">
        <f aca="false">IF(NOT(D20="1X1"),"none",IF(E20="skyscraper",CONCATENATE(A20,"_c"),IF(E20="landmark",CONCATENATE(A20,"_k"),IF(E20="house",CONCATENATE(A20,"_h"),A20))))</f>
        <v>mitsui_tower_c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31</v>
      </c>
    </row>
    <row r="21" customFormat="false" ht="12.8" hidden="false" customHeight="false" outlineLevel="0" collapsed="false">
      <c r="A21" s="1" t="s">
        <v>77</v>
      </c>
      <c r="B21" s="1" t="s">
        <v>77</v>
      </c>
      <c r="C21" s="1" t="n">
        <v>83</v>
      </c>
      <c r="D21" s="1" t="s">
        <v>27</v>
      </c>
      <c r="E21" s="1" t="s">
        <v>64</v>
      </c>
      <c r="F21" s="1" t="s">
        <v>78</v>
      </c>
      <c r="G21" s="1" t="n">
        <v>220</v>
      </c>
      <c r="H21" s="1" t="n">
        <v>1</v>
      </c>
      <c r="I21" s="1" t="n">
        <v>2000</v>
      </c>
      <c r="J21" s="3" t="s">
        <v>39</v>
      </c>
      <c r="K21" s="1" t="n">
        <v>25</v>
      </c>
      <c r="L21" s="3" t="s">
        <v>66</v>
      </c>
      <c r="M21" s="2" t="str">
        <f aca="false">VLOOKUP(L21,dropdowns!E:F,2,0)</f>
        <v>bitmask(TOWNZONE_CENTRE)</v>
      </c>
      <c r="N21" s="1" t="n">
        <v>4</v>
      </c>
      <c r="O21" s="1" t="n">
        <v>5</v>
      </c>
      <c r="P21" s="2" t="s">
        <v>67</v>
      </c>
      <c r="Q21" s="1" t="n">
        <v>24</v>
      </c>
      <c r="R21" s="1" t="n">
        <v>10</v>
      </c>
      <c r="S21" s="2" t="s">
        <v>70</v>
      </c>
      <c r="T21" s="1" t="str">
        <f aca="false">IF(NOT(D21="1X1"),"none",IF(E21="skyscraper",CONCATENATE(A21,"_c"),IF(E21="landmark",CONCATENATE(A21,"_k"),IF(E21="house",CONCATENATE(A21,"_h"),A21))))</f>
        <v>modern_office_tower_c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31</v>
      </c>
    </row>
    <row r="22" customFormat="false" ht="12.8" hidden="false" customHeight="false" outlineLevel="0" collapsed="false">
      <c r="A22" s="1" t="s">
        <v>79</v>
      </c>
      <c r="B22" s="1" t="s">
        <v>79</v>
      </c>
      <c r="C22" s="1" t="n">
        <v>80</v>
      </c>
      <c r="D22" s="1" t="s">
        <v>27</v>
      </c>
      <c r="E22" s="1" t="s">
        <v>64</v>
      </c>
      <c r="F22" s="1" t="s">
        <v>80</v>
      </c>
      <c r="G22" s="1" t="n">
        <v>220</v>
      </c>
      <c r="H22" s="1" t="n">
        <v>1</v>
      </c>
      <c r="I22" s="1" t="n">
        <v>1990</v>
      </c>
      <c r="J22" s="3" t="s">
        <v>39</v>
      </c>
      <c r="K22" s="1" t="n">
        <v>25</v>
      </c>
      <c r="L22" s="3" t="s">
        <v>66</v>
      </c>
      <c r="M22" s="2" t="str">
        <f aca="false">VLOOKUP(L22,dropdowns!E:F,2,0)</f>
        <v>bitmask(TOWNZONE_CENTRE)</v>
      </c>
      <c r="N22" s="1" t="n">
        <v>4</v>
      </c>
      <c r="O22" s="1" t="n">
        <v>5</v>
      </c>
      <c r="P22" s="2" t="s">
        <v>67</v>
      </c>
      <c r="Q22" s="1" t="n">
        <v>24</v>
      </c>
      <c r="R22" s="1" t="n">
        <v>10</v>
      </c>
      <c r="S22" s="2" t="s">
        <v>70</v>
      </c>
      <c r="T22" s="1" t="str">
        <f aca="false">IF(NOT(D22="1X1"),"none",IF(E22="skyscraper",CONCATENATE(A22,"_c"),IF(E22="landmark",CONCATENATE(A22,"_k"),IF(E22="house",CONCATENATE(A22,"_h"),A22))))</f>
        <v>multimedia_offices_c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31</v>
      </c>
    </row>
    <row r="23" customFormat="false" ht="12.8" hidden="false" customHeight="false" outlineLevel="0" collapsed="false">
      <c r="A23" s="1" t="s">
        <v>81</v>
      </c>
      <c r="B23" s="1" t="s">
        <v>81</v>
      </c>
      <c r="C23" s="1" t="n">
        <v>78</v>
      </c>
      <c r="D23" s="1" t="s">
        <v>27</v>
      </c>
      <c r="E23" s="1" t="s">
        <v>64</v>
      </c>
      <c r="F23" s="1" t="s">
        <v>82</v>
      </c>
      <c r="G23" s="1" t="n">
        <v>220</v>
      </c>
      <c r="H23" s="1" t="n">
        <v>1</v>
      </c>
      <c r="I23" s="1" t="n">
        <v>2000</v>
      </c>
      <c r="J23" s="3" t="s">
        <v>39</v>
      </c>
      <c r="K23" s="1" t="n">
        <v>25</v>
      </c>
      <c r="L23" s="3" t="s">
        <v>66</v>
      </c>
      <c r="M23" s="2" t="str">
        <f aca="false">VLOOKUP(L23,dropdowns!E:F,2,0)</f>
        <v>bitmask(TOWNZONE_CENTRE)</v>
      </c>
      <c r="N23" s="1" t="n">
        <v>4</v>
      </c>
      <c r="O23" s="1" t="n">
        <v>5</v>
      </c>
      <c r="P23" s="2" t="s">
        <v>67</v>
      </c>
      <c r="Q23" s="1" t="n">
        <v>24</v>
      </c>
      <c r="R23" s="1" t="n">
        <v>10</v>
      </c>
      <c r="S23" s="2" t="s">
        <v>70</v>
      </c>
      <c r="T23" s="1" t="str">
        <f aca="false">IF(NOT(D23="1X1"),"none",IF(E23="skyscraper",CONCATENATE(A23,"_c"),IF(E23="landmark",CONCATENATE(A23,"_k"),IF(E23="house",CONCATENATE(A23,"_h"),A23))))</f>
        <v>office_tower_c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31</v>
      </c>
    </row>
    <row r="24" customFormat="false" ht="12.8" hidden="false" customHeight="false" outlineLevel="0" collapsed="false">
      <c r="A24" s="1" t="s">
        <v>83</v>
      </c>
      <c r="B24" s="1" t="s">
        <v>83</v>
      </c>
      <c r="C24" s="1" t="n">
        <v>84</v>
      </c>
      <c r="D24" s="1" t="s">
        <v>27</v>
      </c>
      <c r="E24" s="1" t="s">
        <v>64</v>
      </c>
      <c r="F24" s="1" t="s">
        <v>84</v>
      </c>
      <c r="G24" s="1" t="n">
        <v>200</v>
      </c>
      <c r="H24" s="1" t="n">
        <v>1</v>
      </c>
      <c r="I24" s="1" t="n">
        <v>1960</v>
      </c>
      <c r="J24" s="3" t="s">
        <v>39</v>
      </c>
      <c r="K24" s="1" t="n">
        <v>25</v>
      </c>
      <c r="L24" s="3" t="s">
        <v>66</v>
      </c>
      <c r="M24" s="2" t="str">
        <f aca="false">VLOOKUP(L24,dropdowns!E:F,2,0)</f>
        <v>bitmask(TOWNZONE_CENTRE)</v>
      </c>
      <c r="N24" s="1" t="n">
        <v>4</v>
      </c>
      <c r="O24" s="1" t="n">
        <v>5</v>
      </c>
      <c r="P24" s="2" t="s">
        <v>67</v>
      </c>
      <c r="Q24" s="1" t="n">
        <v>24</v>
      </c>
      <c r="R24" s="1" t="n">
        <v>10</v>
      </c>
      <c r="S24" s="2" t="s">
        <v>70</v>
      </c>
      <c r="T24" s="1" t="str">
        <f aca="false">IF(NOT(D24="1X1"),"none",IF(E24="skyscraper",CONCATENATE(A24,"_c"),IF(E24="landmark",CONCATENATE(A24,"_k"),IF(E24="house",CONCATENATE(A24,"_h"),A24))))</f>
        <v>sato_building_c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31</v>
      </c>
    </row>
    <row r="25" customFormat="false" ht="12.8" hidden="false" customHeight="false" outlineLevel="0" collapsed="false">
      <c r="A25" s="1" t="s">
        <v>85</v>
      </c>
      <c r="B25" s="1" t="s">
        <v>85</v>
      </c>
      <c r="C25" s="1" t="n">
        <v>87</v>
      </c>
      <c r="D25" s="1" t="s">
        <v>27</v>
      </c>
      <c r="E25" s="1" t="s">
        <v>64</v>
      </c>
      <c r="F25" s="1" t="s">
        <v>86</v>
      </c>
      <c r="G25" s="1" t="n">
        <v>200</v>
      </c>
      <c r="H25" s="1" t="n">
        <v>1</v>
      </c>
      <c r="I25" s="1" t="n">
        <v>1990</v>
      </c>
      <c r="J25" s="3" t="s">
        <v>39</v>
      </c>
      <c r="K25" s="1" t="n">
        <v>25</v>
      </c>
      <c r="L25" s="3" t="s">
        <v>66</v>
      </c>
      <c r="M25" s="2" t="str">
        <f aca="false">VLOOKUP(L25,dropdowns!E:F,2,0)</f>
        <v>bitmask(TOWNZONE_CENTRE)</v>
      </c>
      <c r="N25" s="1" t="n">
        <v>4</v>
      </c>
      <c r="O25" s="1" t="n">
        <v>5</v>
      </c>
      <c r="P25" s="2" t="s">
        <v>67</v>
      </c>
      <c r="Q25" s="1" t="n">
        <v>24</v>
      </c>
      <c r="R25" s="1" t="n">
        <v>10</v>
      </c>
      <c r="S25" s="2" t="s">
        <v>70</v>
      </c>
      <c r="T25" s="1" t="str">
        <f aca="false">IF(NOT(D25="1X1"),"none",IF(E25="skyscraper",CONCATENATE(A25,"_c"),IF(E25="landmark",CONCATENATE(A25,"_k"),IF(E25="house",CONCATENATE(A25,"_h"),A25))))</f>
        <v>sugiyama_office_building_c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31</v>
      </c>
    </row>
    <row r="26" customFormat="false" ht="12.8" hidden="false" customHeight="false" outlineLevel="0" collapsed="false">
      <c r="A26" s="1" t="s">
        <v>87</v>
      </c>
      <c r="B26" s="1" t="s">
        <v>87</v>
      </c>
      <c r="C26" s="1" t="n">
        <v>76</v>
      </c>
      <c r="D26" s="1" t="s">
        <v>88</v>
      </c>
      <c r="E26" s="1" t="s">
        <v>64</v>
      </c>
      <c r="F26" s="1" t="s">
        <v>89</v>
      </c>
      <c r="G26" s="1" t="n">
        <v>255</v>
      </c>
      <c r="H26" s="1" t="n">
        <v>1</v>
      </c>
      <c r="I26" s="1" t="n">
        <v>2006</v>
      </c>
      <c r="J26" s="3" t="s">
        <v>39</v>
      </c>
      <c r="K26" s="1" t="n">
        <v>25</v>
      </c>
      <c r="L26" s="3" t="s">
        <v>66</v>
      </c>
      <c r="M26" s="2" t="str">
        <f aca="false">VLOOKUP(L26,dropdowns!E:F,2,0)</f>
        <v>bitmask(TOWNZONE_CENTRE)</v>
      </c>
      <c r="N26" s="1" t="n">
        <v>7</v>
      </c>
      <c r="O26" s="1" t="n">
        <v>5</v>
      </c>
      <c r="P26" s="2" t="s">
        <v>67</v>
      </c>
      <c r="Q26" s="1" t="n">
        <v>24</v>
      </c>
      <c r="R26" s="1" t="n">
        <v>10</v>
      </c>
      <c r="S26" s="2" t="s">
        <v>70</v>
      </c>
      <c r="T26" s="1" t="str">
        <f aca="false">IF(NOT(D26="1X1"),"none",IF(E26="skyscraper",CONCATENATE(A26,"_c"),IF(E26="landmark",CONCATENATE(A26,"_k"),IF(E26="house",CONCATENATE(A26,"_h"),A26))))</f>
        <v>none</v>
      </c>
      <c r="U26" s="1" t="str">
        <f aca="false">IF(D26="1X1","none",IF(E26="skyscraper",CONCATENATE(A26,"_c_north"),IF(E26="landmark",CONCATENATE(A26,"_k_north"),IF(E26="house",CONCATENATE(A26,"_h_north"),CONCATENATE(A26,"_north")))))</f>
        <v>tsuno_building_c_north</v>
      </c>
      <c r="V26" s="1" t="str">
        <f aca="false">IF(OR(D26="1X1",D26="2X1"),"none",IF(E26="skyscraper",CONCATENATE(A26,"_c_east"),IF(E26="landmark",CONCATENATE(A26,"_k_east"),CONCATENATE(A26,"_east"))))</f>
        <v>tsuno_building_c_east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31</v>
      </c>
    </row>
    <row r="27" customFormat="false" ht="12.8" hidden="false" customHeight="false" outlineLevel="0" collapsed="false">
      <c r="A27" s="1" t="s">
        <v>90</v>
      </c>
      <c r="B27" s="1" t="s">
        <v>90</v>
      </c>
      <c r="C27" s="1" t="n">
        <v>89</v>
      </c>
      <c r="D27" s="1" t="s">
        <v>27</v>
      </c>
      <c r="E27" s="1" t="s">
        <v>64</v>
      </c>
      <c r="F27" s="1" t="s">
        <v>91</v>
      </c>
      <c r="G27" s="1" t="n">
        <v>200</v>
      </c>
      <c r="H27" s="1" t="n">
        <v>1</v>
      </c>
      <c r="I27" s="1" t="n">
        <v>1955</v>
      </c>
      <c r="J27" s="3" t="n">
        <v>1989</v>
      </c>
      <c r="K27" s="1" t="n">
        <v>25</v>
      </c>
      <c r="L27" s="3" t="s">
        <v>66</v>
      </c>
      <c r="M27" s="2" t="str">
        <f aca="false">VLOOKUP(L27,dropdowns!E:F,2,0)</f>
        <v>bitmask(TOWNZONE_CENTRE)</v>
      </c>
      <c r="N27" s="1" t="n">
        <v>4</v>
      </c>
      <c r="O27" s="1" t="n">
        <v>5</v>
      </c>
      <c r="P27" s="2" t="s">
        <v>67</v>
      </c>
      <c r="Q27" s="1" t="n">
        <v>24</v>
      </c>
      <c r="R27" s="1" t="n">
        <v>10</v>
      </c>
      <c r="S27" s="2" t="s">
        <v>70</v>
      </c>
      <c r="T27" s="1" t="str">
        <f aca="false">IF(NOT(D27="1X1"),"none",IF(E27="skyscraper",CONCATENATE(A27,"_c"),IF(E27="landmark",CONCATENATE(A27,"_k"),IF(E27="house",CONCATENATE(A27,"_h"),A27))))</f>
        <v>ueda_office_block_c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31</v>
      </c>
    </row>
    <row r="28" customFormat="false" ht="12.8" hidden="false" customHeight="false" outlineLevel="0" collapsed="false">
      <c r="A28" s="1" t="s">
        <v>92</v>
      </c>
      <c r="B28" s="1" t="s">
        <v>92</v>
      </c>
      <c r="C28" s="1" t="n">
        <v>36</v>
      </c>
      <c r="D28" s="1" t="s">
        <v>27</v>
      </c>
      <c r="E28" s="1" t="s">
        <v>64</v>
      </c>
      <c r="F28" s="1" t="s">
        <v>93</v>
      </c>
      <c r="G28" s="1" t="n">
        <v>180</v>
      </c>
      <c r="H28" s="1" t="n">
        <v>1</v>
      </c>
      <c r="I28" s="1" t="n">
        <v>1965</v>
      </c>
      <c r="J28" s="3" t="s">
        <v>39</v>
      </c>
      <c r="K28" s="1" t="n">
        <v>25</v>
      </c>
      <c r="L28" s="3" t="s">
        <v>66</v>
      </c>
      <c r="M28" s="2" t="str">
        <f aca="false">VLOOKUP(L28,dropdowns!E:F,2,0)</f>
        <v>bitmask(TOWNZONE_CENTRE)</v>
      </c>
      <c r="N28" s="1" t="n">
        <v>4</v>
      </c>
      <c r="O28" s="1" t="n">
        <v>5</v>
      </c>
      <c r="P28" s="2" t="s">
        <v>67</v>
      </c>
      <c r="Q28" s="1" t="n">
        <v>12</v>
      </c>
      <c r="R28" s="1" t="n">
        <v>5</v>
      </c>
      <c r="S28" s="2" t="s">
        <v>70</v>
      </c>
      <c r="T28" s="1" t="str">
        <f aca="false">IF(NOT(D28="1X1"),"none",IF(E28="skyscraper",CONCATENATE(A28,"_c"),IF(E28="landmark",CONCATENATE(A28,"_k"),IF(E28="house",CONCATENATE(A28,"_h"),A28))))</f>
        <v>yamaguchi_office_c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31</v>
      </c>
    </row>
    <row r="29" customFormat="false" ht="12.8" hidden="false" customHeight="false" outlineLevel="0" collapsed="false">
      <c r="A29" s="1" t="s">
        <v>94</v>
      </c>
      <c r="B29" s="1" t="s">
        <v>94</v>
      </c>
      <c r="C29" s="1" t="n">
        <v>212</v>
      </c>
      <c r="D29" s="1" t="s">
        <v>95</v>
      </c>
      <c r="E29" s="1" t="s">
        <v>96</v>
      </c>
      <c r="F29" s="1" t="s">
        <v>97</v>
      </c>
      <c r="G29" s="1" t="n">
        <v>15</v>
      </c>
      <c r="H29" s="1" t="n">
        <v>5</v>
      </c>
      <c r="I29" s="1" t="n">
        <v>1700</v>
      </c>
      <c r="J29" s="3" t="s">
        <v>39</v>
      </c>
      <c r="K29" s="1" t="n">
        <v>7</v>
      </c>
      <c r="L29" s="3" t="s">
        <v>98</v>
      </c>
      <c r="M29" s="2" t="str">
        <f aca="false">VLOOKUP(L29,dropdowns!E:F,2,0)</f>
        <v>bitmask(TOWNZONE_OUTSKIRT, TOWNZONE_EDGE )</v>
      </c>
      <c r="N29" s="1" t="n">
        <v>20</v>
      </c>
      <c r="O29" s="1" t="n">
        <v>6</v>
      </c>
      <c r="P29" s="2" t="s">
        <v>99</v>
      </c>
      <c r="Q29" s="1" t="n">
        <v>6</v>
      </c>
      <c r="R29" s="1" t="n">
        <v>2</v>
      </c>
      <c r="S29" s="2" t="s">
        <v>100</v>
      </c>
      <c r="T29" s="1" t="str">
        <f aca="false">IF(NOT(D29="1X1"),"none",IF(E29="skyscraper",CONCATENATE(A29,"_c"),IF(E29="landmark",CONCATENATE(A29,"_k"),IF(E29="house",CONCATENATE(A29,"_h"),A29))))</f>
        <v>none</v>
      </c>
      <c r="U29" s="1" t="str">
        <f aca="false">IF(D29="1X1","none",IF(E29="skyscraper",CONCATENATE(A29,"_c_north"),IF(E29="landmark",CONCATENATE(A29,"_k_north"),IF(E29="house",CONCATENATE(A29,"_h_north"),CONCATENATE(A29,"_north")))))</f>
        <v>farm_h_north</v>
      </c>
      <c r="V29" s="1" t="str">
        <f aca="false">IF(OR(D29="1X1",D29="2X1"),"none",IF(E29="skyscraper",CONCATENATE(A29,"_c_east"),IF(E29="landmark",CONCATENATE(A29,"_k_east"),IF(E29="house",CONCATENATE(A29,"_h_east"),CONCATENATE(A29,"_east")))))</f>
        <v>farm_h_east</v>
      </c>
      <c r="W29" s="1" t="str">
        <f aca="false">IF(OR(D29="1X1",D29="1X2"),"none",IF(E29="skyscraper",CONCATENATE(A29,"_c_west"),IF(E29="landmark",CONCATENATE(A29,"_k_west"),IF(E29="house",CONCATENATE(A29,"_h_west"),CONCATENATE(A29,"_west")))))</f>
        <v>farm_h_west</v>
      </c>
      <c r="X29" s="1" t="str">
        <f aca="false">IF(NOT(D29="2X2"),"none",IF(E29="skyscraper",CONCATENATE(A29,"_c_south"),IF(E29="landmark",CONCATENATE(A29,"_k_south"),IF(E29="house",CONCATENATE(A29,"_h_south"),CONCATENATE(A29,"_south")))))</f>
        <v>farm_h_south</v>
      </c>
      <c r="Y29" s="1" t="s">
        <v>94</v>
      </c>
    </row>
    <row r="30" customFormat="false" ht="12.8" hidden="false" customHeight="false" outlineLevel="0" collapsed="false">
      <c r="A30" s="1" t="s">
        <v>101</v>
      </c>
      <c r="B30" s="1" t="s">
        <v>101</v>
      </c>
      <c r="C30" s="1" t="n">
        <v>2</v>
      </c>
      <c r="D30" s="1" t="s">
        <v>27</v>
      </c>
      <c r="E30" s="1" t="s">
        <v>96</v>
      </c>
      <c r="F30" s="1" t="s">
        <v>102</v>
      </c>
      <c r="G30" s="1" t="n">
        <v>20</v>
      </c>
      <c r="H30" s="1" t="n">
        <v>5</v>
      </c>
      <c r="I30" s="1" t="n">
        <v>1870</v>
      </c>
      <c r="J30" s="3" t="s">
        <v>39</v>
      </c>
      <c r="K30" s="1" t="n">
        <v>5</v>
      </c>
      <c r="L30" s="3" t="s">
        <v>103</v>
      </c>
      <c r="M30" s="2" t="str">
        <f aca="false">VLOOKUP(L30,dropdowns!E:F,2,0)</f>
        <v>bitmask(TOWNZONE_OUTER_SUBURB , TOWNZONE_OUTSKIRT, TOWNZONE_EDGE )</v>
      </c>
      <c r="N30" s="1" t="n">
        <v>6</v>
      </c>
      <c r="O30" s="1" t="n">
        <v>0</v>
      </c>
      <c r="P30" s="2" t="s">
        <v>31</v>
      </c>
      <c r="Q30" s="1" t="n">
        <v>2</v>
      </c>
      <c r="R30" s="1" t="n">
        <v>1</v>
      </c>
      <c r="S30" s="2" t="s">
        <v>32</v>
      </c>
      <c r="T30" s="1" t="str">
        <f aca="false">IF(NOT(D30="1X1"),"none",IF(E30="skyscraper",CONCATENATE(A30,"_c"),IF(E30="landmark",CONCATENATE(A30,"_k"),IF(E30="house",CONCATENATE(A30,"_h"),A30))))</f>
        <v>naganuma_h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IF(OR(D30="1X1",D30="2X1"),"none",IF(E30="skyscraper",CONCATENATE(A30,"_c_east"),IF(E30="landmark",CONCATENATE(A30,"_k_east"),IF(E30="house",CONCATENATE(A30,"_h_east"),CONCATENATE(A30,"_east")))))</f>
        <v>none</v>
      </c>
      <c r="W30" s="1" t="str">
        <f aca="false">IF(OR(D30="1X1",D30="1X2"),"none",IF(E30="skyscraper",CONCATENATE(A30,"_c_west"),IF(E30="landmark",CONCATENATE(A30,"_k_west"),IF(E30="house",CONCATENATE(A30,"_h_west"),CONCATENATE(A30,"_west")))))</f>
        <v>none</v>
      </c>
      <c r="X30" s="1" t="str">
        <f aca="false">IF(NOT(D30="2X2"),"none",IF(E30="skyscraper",CONCATENATE(A30,"_c_south"),IF(E30="landmark",CONCATENATE(A30,"_k_south"),IF(E30="house",CONCATENATE(A30,"_h_south"),CONCATENATE(A30,"_south")))))</f>
        <v>none</v>
      </c>
      <c r="Y30" s="1" t="s">
        <v>104</v>
      </c>
    </row>
    <row r="31" customFormat="false" ht="12.8" hidden="false" customHeight="false" outlineLevel="0" collapsed="false">
      <c r="A31" s="1" t="s">
        <v>105</v>
      </c>
      <c r="B31" s="1" t="s">
        <v>105</v>
      </c>
      <c r="C31" s="1" t="n">
        <v>107</v>
      </c>
      <c r="D31" s="1" t="s">
        <v>106</v>
      </c>
      <c r="E31" s="1" t="s">
        <v>107</v>
      </c>
      <c r="F31" s="1" t="s">
        <v>108</v>
      </c>
      <c r="G31" s="1" t="n">
        <v>80</v>
      </c>
      <c r="H31" s="1" t="n">
        <v>3</v>
      </c>
      <c r="I31" s="1" t="n">
        <v>1970</v>
      </c>
      <c r="J31" s="3" t="s">
        <v>39</v>
      </c>
      <c r="K31" s="1" t="n">
        <v>20</v>
      </c>
      <c r="L31" s="3" t="s">
        <v>103</v>
      </c>
      <c r="M31" s="2" t="str">
        <f aca="false">VLOOKUP(L31,dropdowns!E:F,2,0)</f>
        <v>bitmask(TOWNZONE_OUTER_SUBURB , TOWNZONE_OUTSKIRT, TOWNZONE_EDGE )</v>
      </c>
      <c r="N31" s="1" t="n">
        <v>76</v>
      </c>
      <c r="O31" s="1" t="n">
        <v>3</v>
      </c>
      <c r="P31" s="2" t="s">
        <v>99</v>
      </c>
      <c r="Q31" s="1" t="n">
        <v>10</v>
      </c>
      <c r="R31" s="1" t="n">
        <v>2</v>
      </c>
      <c r="S31" s="2" t="s">
        <v>32</v>
      </c>
      <c r="T31" s="1" t="str">
        <f aca="false">IF(NOT(D31="1X1"),"none",IF(E31="skyscraper",CONCATENATE(A31,"_c"),IF(E31="landmark",CONCATENATE(A31,"_k"),IF(E31="house",CONCATENATE(A31,"_h"),A31))))</f>
        <v>none</v>
      </c>
      <c r="U31" s="1" t="str">
        <f aca="false">IF(D31="1X1","none",IF(E31="skyscraper",CONCATENATE(A31,"_c_north"),IF(E31="landmark",CONCATENATE(A31,"_k_north"),IF(E31="house",CONCATENATE(A31,"_h_north"),CONCATENATE(A31,"_north")))))</f>
        <v>fire_station_k_north</v>
      </c>
      <c r="V31" s="1" t="str">
        <f aca="false">IF(OR(D31="1X1",D31="2X1"),"none",IF(E31="skyscraper",CONCATENATE(A31,"_c_east"),IF(E31="landmark",CONCATENATE(A31,"_k_east"),IF(E31="house",CONCATENATE(A31,"_h_east"),CONCATENATE(A31,"_east")))))</f>
        <v>none</v>
      </c>
      <c r="W31" s="1" t="str">
        <f aca="false">IF(OR(D31="1X1",D31="1X2"),"none",IF(E31="skyscraper",CONCATENATE(A31,"_c_west"),IF(E31="landmark",CONCATENATE(A31,"_k_west"),IF(E31="house",CONCATENATE(A31,"_h_west"),CONCATENATE(A31,"_west")))))</f>
        <v>fire_station_k_west</v>
      </c>
      <c r="X31" s="1" t="str">
        <f aca="false">IF(NOT(D31="2X2"),"none",IF(E31="skyscraper",CONCATENATE(A31,"_c_south"),IF(E31="landmark",CONCATENATE(A31,"_k_south"),IF(E31="house",CONCATENATE(A31,"_h_south"),CONCATENATE(A31,"_south")))))</f>
        <v>none</v>
      </c>
      <c r="Y31" s="1" t="s">
        <v>105</v>
      </c>
    </row>
    <row r="32" customFormat="false" ht="12.8" hidden="false" customHeight="false" outlineLevel="0" collapsed="false">
      <c r="A32" s="1" t="s">
        <v>109</v>
      </c>
      <c r="B32" s="1" t="s">
        <v>109</v>
      </c>
      <c r="C32" s="1" t="n">
        <v>200</v>
      </c>
      <c r="D32" s="1" t="s">
        <v>95</v>
      </c>
      <c r="E32" s="1" t="s">
        <v>107</v>
      </c>
      <c r="F32" s="1" t="s">
        <v>110</v>
      </c>
      <c r="G32" s="1" t="n">
        <v>150</v>
      </c>
      <c r="H32" s="1" t="n">
        <v>3</v>
      </c>
      <c r="I32" s="1" t="n">
        <v>1970</v>
      </c>
      <c r="J32" s="3" t="s">
        <v>39</v>
      </c>
      <c r="K32" s="1" t="n">
        <v>20</v>
      </c>
      <c r="L32" s="3" t="s">
        <v>111</v>
      </c>
      <c r="M32" s="2" t="str">
        <f aca="false">VLOOKUP(L32,dropdowns!E:F,2,0)</f>
        <v>bitmask(TOWNZONE_INNER_SUBURB, TOWNZONE_OUTER_SUBURB )</v>
      </c>
      <c r="N32" s="1" t="n">
        <v>20</v>
      </c>
      <c r="O32" s="1" t="n">
        <v>3</v>
      </c>
      <c r="P32" s="2" t="s">
        <v>99</v>
      </c>
      <c r="Q32" s="1" t="n">
        <v>10</v>
      </c>
      <c r="R32" s="1" t="n">
        <v>4</v>
      </c>
      <c r="S32" s="2" t="s">
        <v>112</v>
      </c>
      <c r="T32" s="1" t="str">
        <f aca="false">IF(NOT(D32="1X1"),"none",IF(E32="skyscraper",CONCATENATE(A32,"_c"),IF(E32="landmark",CONCATENATE(A32,"_k"),IF(E32="house",CONCATENATE(A32,"_h"),A32))))</f>
        <v>none</v>
      </c>
      <c r="U32" s="1" t="str">
        <f aca="false">IF(D32="1X1","none",IF(E32="skyscraper",CONCATENATE(A32,"_c_north"),IF(E32="landmark",CONCATENATE(A32,"_k_north"),IF(E32="house",CONCATENATE(A32,"_h_north"),CONCATENATE(A32,"_north")))))</f>
        <v>hospital_k_north</v>
      </c>
      <c r="V32" s="1" t="str">
        <f aca="false">IF(OR(D32="1X1",D32="2X1"),"none",IF(E32="skyscraper",CONCATENATE(A32,"_c_east"),IF(E32="landmark",CONCATENATE(A32,"_k_east"),CONCATENATE(A32,"_east"))))</f>
        <v>hospital_k_east</v>
      </c>
      <c r="W32" s="1" t="str">
        <f aca="false">IF(OR(D32="1X1",D32="1X2"),"none",IF(E32="skyscraper",CONCATENATE(A32,"_c_west"),IF(E32="landmark",CONCATENATE(A32,"_k_west"),CONCATENATE(A32,"_west"))))</f>
        <v>hospital_k_west</v>
      </c>
      <c r="X32" s="1" t="str">
        <f aca="false">IF(NOT(D32="2X2"),"none",IF(E32="skyscraper",CONCATENATE(A32,"_c_south"),IF(E32="landmark",CONCATENATE(A32,"_k_south"),CONCATENATE(A32,"_south"))))</f>
        <v>hospital_k_south</v>
      </c>
      <c r="Y32" s="1" t="s">
        <v>109</v>
      </c>
    </row>
    <row r="33" customFormat="false" ht="12.8" hidden="false" customHeight="false" outlineLevel="0" collapsed="false">
      <c r="A33" s="1" t="s">
        <v>113</v>
      </c>
      <c r="B33" s="1" t="s">
        <v>113</v>
      </c>
      <c r="C33" s="1" t="n">
        <v>11</v>
      </c>
      <c r="D33" s="1" t="s">
        <v>27</v>
      </c>
      <c r="E33" s="1" t="s">
        <v>107</v>
      </c>
      <c r="F33" s="1" t="s">
        <v>114</v>
      </c>
      <c r="G33" s="1" t="n">
        <v>50</v>
      </c>
      <c r="H33" s="1" t="n">
        <v>3</v>
      </c>
      <c r="I33" s="1" t="n">
        <v>1980</v>
      </c>
      <c r="J33" s="3" t="s">
        <v>39</v>
      </c>
      <c r="K33" s="1" t="n">
        <v>10</v>
      </c>
      <c r="L33" s="3" t="s">
        <v>45</v>
      </c>
      <c r="M33" s="2" t="str">
        <f aca="false">VLOOKUP(L33,dropdowns!E:F,2,0)</f>
        <v>ALL_TOWNZONES &amp; ~bitmask(TOWNZONE_EDGE)</v>
      </c>
      <c r="N33" s="1" t="n">
        <v>29</v>
      </c>
      <c r="O33" s="1" t="n">
        <v>3</v>
      </c>
      <c r="P33" s="2" t="s">
        <v>99</v>
      </c>
      <c r="Q33" s="1" t="n">
        <v>20</v>
      </c>
      <c r="R33" s="1" t="n">
        <v>5</v>
      </c>
      <c r="S33" s="2" t="s">
        <v>115</v>
      </c>
      <c r="T33" s="1" t="str">
        <f aca="false">IF(NOT(D33="1X1"),"none",IF(E33="skyscraper",CONCATENATE(A33,"_c"),IF(E33="landmark",CONCATENATE(A33,"_k"),IF(E33="house",CONCATENATE(A33,"_h"),A33))))</f>
        <v>pachinko_k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113</v>
      </c>
    </row>
    <row r="34" customFormat="false" ht="12.8" hidden="false" customHeight="false" outlineLevel="0" collapsed="false">
      <c r="A34" s="1" t="s">
        <v>116</v>
      </c>
      <c r="B34" s="1" t="s">
        <v>116</v>
      </c>
      <c r="C34" s="1" t="n">
        <v>105</v>
      </c>
      <c r="D34" s="1" t="s">
        <v>88</v>
      </c>
      <c r="E34" s="1" t="s">
        <v>107</v>
      </c>
      <c r="F34" s="1" t="s">
        <v>117</v>
      </c>
      <c r="G34" s="1" t="n">
        <v>80</v>
      </c>
      <c r="H34" s="1" t="n">
        <v>3</v>
      </c>
      <c r="I34" s="1" t="n">
        <v>1970</v>
      </c>
      <c r="J34" s="3" t="s">
        <v>39</v>
      </c>
      <c r="K34" s="1" t="n">
        <v>20</v>
      </c>
      <c r="L34" s="3" t="s">
        <v>103</v>
      </c>
      <c r="M34" s="2" t="str">
        <f aca="false">VLOOKUP(L34,dropdowns!E:F,2,0)</f>
        <v>bitmask(TOWNZONE_OUTER_SUBURB , TOWNZONE_OUTSKIRT, TOWNZONE_EDGE )</v>
      </c>
      <c r="N34" s="1" t="n">
        <v>7</v>
      </c>
      <c r="O34" s="1" t="n">
        <v>3</v>
      </c>
      <c r="P34" s="2" t="s">
        <v>99</v>
      </c>
      <c r="Q34" s="1" t="n">
        <v>10</v>
      </c>
      <c r="R34" s="1" t="n">
        <v>2</v>
      </c>
      <c r="S34" s="2" t="s">
        <v>70</v>
      </c>
      <c r="T34" s="1" t="str">
        <f aca="false">IF(NOT(D34="1X1"),"none",IF(E34="skyscraper",CONCATENATE(A34,"_c"),IF(E34="landmark",CONCATENATE(A34,"_k"),IF(E34="house",CONCATENATE(A34,"_h"),A34))))</f>
        <v>none</v>
      </c>
      <c r="U34" s="1" t="str">
        <f aca="false">IF(D34="1X1","none",IF(E34="skyscraper",CONCATENATE(A34,"_c_north"),IF(E34="landmark",CONCATENATE(A34,"_k_north"),IF(E34="house",CONCATENATE(A34,"_h_north"),CONCATENATE(A34,"_north")))))</f>
        <v>police_station_k_north</v>
      </c>
      <c r="V34" s="1" t="str">
        <f aca="false">IF(OR(D34="1X1",D34="2X1"),"none",IF(E34="skyscraper",CONCATENATE(A34,"_c_east"),IF(E34="landmark",CONCATENATE(A34,"_k_east"),CONCATENATE(A34,"_east"))))</f>
        <v>police_station_k_east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116</v>
      </c>
    </row>
    <row r="35" customFormat="false" ht="12.8" hidden="false" customHeight="false" outlineLevel="0" collapsed="false">
      <c r="A35" s="1" t="s">
        <v>118</v>
      </c>
      <c r="B35" s="1" t="s">
        <v>118</v>
      </c>
      <c r="C35" s="1" t="n">
        <v>216</v>
      </c>
      <c r="D35" s="1" t="s">
        <v>95</v>
      </c>
      <c r="E35" s="1" t="s">
        <v>107</v>
      </c>
      <c r="F35" s="1" t="s">
        <v>119</v>
      </c>
      <c r="G35" s="1" t="n">
        <v>100</v>
      </c>
      <c r="H35" s="0" t="n">
        <v>3</v>
      </c>
      <c r="I35" s="1" t="n">
        <v>1700</v>
      </c>
      <c r="J35" s="3" t="s">
        <v>39</v>
      </c>
      <c r="K35" s="1" t="n">
        <v>20</v>
      </c>
      <c r="L35" s="3" t="s">
        <v>111</v>
      </c>
      <c r="M35" s="2" t="str">
        <f aca="false">VLOOKUP(L35,dropdowns!E:F,2,0)</f>
        <v>bitmask(TOWNZONE_INNER_SUBURB, TOWNZONE_OUTER_SUBURB )</v>
      </c>
      <c r="N35" s="0" t="n">
        <v>20</v>
      </c>
      <c r="O35" s="0" t="n">
        <v>3</v>
      </c>
      <c r="P35" s="2" t="s">
        <v>67</v>
      </c>
      <c r="Q35" s="1" t="n">
        <v>10</v>
      </c>
      <c r="R35" s="1" t="n">
        <v>2</v>
      </c>
      <c r="S35" s="2" t="s">
        <v>115</v>
      </c>
      <c r="T35" s="1" t="str">
        <f aca="false">IF(NOT(D35="1X1"),"none",IF(E35="skyscraper",CONCATENATE(A35,"_c"),IF(E35="landmark",CONCATENATE(A35,"_k"),IF(E35="house",CONCATENATE(A35,"_h"),A35))))</f>
        <v>none</v>
      </c>
      <c r="U35" s="1" t="str">
        <f aca="false">IF(D35="1X1","none",IF(E35="skyscraper",CONCATENATE(A35,"_c_north"),IF(E35="landmark",CONCATENATE(A35,"_k_north"),IF(E35="house",CONCATENATE(A35,"_h_north"),CONCATENATE(A35,"_north")))))</f>
        <v>shiro_k_north</v>
      </c>
      <c r="V35" s="1" t="str">
        <f aca="false">IF(OR(D35="1X1",D35="2X1"),"none",IF(E35="skyscraper",CONCATENATE(A35,"_c_east"),IF(E35="landmark",CONCATENATE(A35,"_k_east"),CONCATENATE(A35,"_east"))))</f>
        <v>shiro_k_east</v>
      </c>
      <c r="W35" s="1" t="str">
        <f aca="false">IF(OR(D35="1X1",D35="1X2"),"none",IF(E35="skyscraper",CONCATENATE(A35,"_c_west"),IF(E35="landmark",CONCATENATE(A35,"_k_west"),CONCATENATE(A35,"_west"))))</f>
        <v>shiro_k_west</v>
      </c>
      <c r="X35" s="1" t="str">
        <f aca="false">IF(NOT(D35="2X2"),"none",IF(E35="skyscraper",CONCATENATE(A35,"_c_south"),IF(E35="landmark",CONCATENATE(A35,"_k_south"),CONCATENATE(A35,"_south"))))</f>
        <v>shiro_k_south</v>
      </c>
      <c r="Y35" s="1" t="s">
        <v>118</v>
      </c>
    </row>
    <row r="36" customFormat="false" ht="12.8" hidden="false" customHeight="false" outlineLevel="0" collapsed="false">
      <c r="A36" s="1" t="s">
        <v>120</v>
      </c>
      <c r="B36" s="1" t="s">
        <v>120</v>
      </c>
      <c r="C36" s="1" t="n">
        <v>114</v>
      </c>
      <c r="D36" s="1" t="s">
        <v>27</v>
      </c>
      <c r="E36" s="1" t="s">
        <v>107</v>
      </c>
      <c r="F36" s="1" t="s">
        <v>121</v>
      </c>
      <c r="G36" s="1" t="n">
        <v>5</v>
      </c>
      <c r="H36" s="0" t="n">
        <v>1</v>
      </c>
      <c r="I36" s="1" t="n">
        <v>0</v>
      </c>
      <c r="J36" s="3" t="s">
        <v>39</v>
      </c>
      <c r="K36" s="1" t="n">
        <v>20</v>
      </c>
      <c r="L36" s="3" t="s">
        <v>122</v>
      </c>
      <c r="M36" s="2" t="str">
        <f aca="false">VLOOKUP(L36,dropdowns!E:F,2,0)</f>
        <v>ALL_TOWNZONES</v>
      </c>
      <c r="N36" s="0" t="n">
        <v>6</v>
      </c>
      <c r="O36" s="0" t="n">
        <v>3</v>
      </c>
      <c r="P36" s="2" t="s">
        <v>67</v>
      </c>
      <c r="Q36" s="1" t="n">
        <v>1</v>
      </c>
      <c r="R36" s="1" t="n">
        <v>1</v>
      </c>
      <c r="S36" s="2" t="s">
        <v>123</v>
      </c>
      <c r="T36" s="1" t="str">
        <f aca="false">IF(NOT(D36="1X1"),"none",IF(E36="skyscraper",CONCATENATE(A36,"_c"),IF(E36="landmark",CONCATENATE(A36,"_k"),IF(E36="house",CONCATENATE(A36,"_h"),A36))))</f>
        <v>shrine_k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120</v>
      </c>
    </row>
    <row r="37" customFormat="false" ht="12.8" hidden="false" customHeight="false" outlineLevel="0" collapsed="false">
      <c r="A37" s="1" t="s">
        <v>124</v>
      </c>
      <c r="B37" s="1" t="s">
        <v>124</v>
      </c>
      <c r="C37" s="1" t="n">
        <v>113</v>
      </c>
      <c r="D37" s="1" t="s">
        <v>27</v>
      </c>
      <c r="E37" s="1" t="s">
        <v>107</v>
      </c>
      <c r="F37" s="1" t="s">
        <v>125</v>
      </c>
      <c r="G37" s="1" t="n">
        <v>5</v>
      </c>
      <c r="H37" s="0" t="n">
        <v>5</v>
      </c>
      <c r="I37" s="1" t="n">
        <v>0</v>
      </c>
      <c r="J37" s="3" t="s">
        <v>39</v>
      </c>
      <c r="K37" s="1" t="n">
        <v>20</v>
      </c>
      <c r="L37" s="3" t="s">
        <v>122</v>
      </c>
      <c r="M37" s="2" t="str">
        <f aca="false">VLOOKUP(L37,dropdowns!E:F,2,0)</f>
        <v>ALL_TOWNZONES</v>
      </c>
      <c r="N37" s="0" t="n">
        <v>6</v>
      </c>
      <c r="O37" s="0" t="n">
        <v>3</v>
      </c>
      <c r="P37" s="2" t="s">
        <v>67</v>
      </c>
      <c r="Q37" s="1" t="n">
        <v>1</v>
      </c>
      <c r="R37" s="1" t="n">
        <v>1</v>
      </c>
      <c r="S37" s="2" t="s">
        <v>123</v>
      </c>
      <c r="T37" s="1" t="str">
        <f aca="false">IF(NOT(D37="1X1"),"none",IF(E37="skyscraper",CONCATENATE(A37,"_c"),IF(E37="landmark",CONCATENATE(A37,"_k"),IF(E37="house",CONCATENATE(A37,"_h"),A37))))</f>
        <v>shrine_prohibition_k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124</v>
      </c>
    </row>
    <row r="38" customFormat="false" ht="12.8" hidden="false" customHeight="false" outlineLevel="0" collapsed="false">
      <c r="A38" s="1" t="s">
        <v>126</v>
      </c>
      <c r="B38" s="1" t="s">
        <v>126</v>
      </c>
      <c r="C38" s="1" t="n">
        <v>204</v>
      </c>
      <c r="D38" s="1" t="s">
        <v>95</v>
      </c>
      <c r="E38" s="1" t="s">
        <v>107</v>
      </c>
      <c r="F38" s="1" t="s">
        <v>127</v>
      </c>
      <c r="G38" s="1" t="n">
        <v>150</v>
      </c>
      <c r="H38" s="1" t="n">
        <v>3</v>
      </c>
      <c r="I38" s="1" t="n">
        <v>1970</v>
      </c>
      <c r="J38" s="3" t="s">
        <v>39</v>
      </c>
      <c r="K38" s="1" t="n">
        <v>20</v>
      </c>
      <c r="L38" s="3" t="s">
        <v>111</v>
      </c>
      <c r="M38" s="2" t="str">
        <f aca="false">VLOOKUP(L38,dropdowns!E:F,2,0)</f>
        <v>bitmask(TOWNZONE_INNER_SUBURB, TOWNZONE_OUTER_SUBURB )</v>
      </c>
      <c r="N38" s="1" t="n">
        <v>20</v>
      </c>
      <c r="O38" s="1" t="n">
        <v>3</v>
      </c>
      <c r="P38" s="2" t="s">
        <v>99</v>
      </c>
      <c r="Q38" s="1" t="n">
        <v>10</v>
      </c>
      <c r="R38" s="1" t="n">
        <v>4</v>
      </c>
      <c r="S38" s="2" t="s">
        <v>128</v>
      </c>
      <c r="T38" s="1" t="str">
        <f aca="false">IF(NOT(D38="1X1"),"none",IF(E38="skyscraper",CONCATENATE(A38,"_c"),IF(E38="landmark",CONCATENATE(A38,"_k"),IF(E38="house",CONCATENATE(A38,"_h"),A38))))</f>
        <v>none</v>
      </c>
      <c r="U38" s="1" t="str">
        <f aca="false">IF(D38="1X1","none",IF(E38="skyscraper",CONCATENATE(A38,"_c_north"),IF(E38="landmark",CONCATENATE(A38,"_k_north"),IF(E38="house",CONCATENATE(A38,"_h_north"),CONCATENATE(A38,"_north")))))</f>
        <v>stadium_k_north</v>
      </c>
      <c r="V38" s="1" t="str">
        <f aca="false">IF(OR(D38="1X1",D38="2X1"),"none",IF(E38="skyscraper",CONCATENATE(A38,"_c_east"),IF(E38="landmark",CONCATENATE(A38,"_k_east"),CONCATENATE(A38,"_east"))))</f>
        <v>stadium_k_east</v>
      </c>
      <c r="W38" s="1" t="str">
        <f aca="false">IF(OR(D38="1X1",D38="1X2"),"none",IF(E38="skyscraper",CONCATENATE(A38,"_c_west"),IF(E38="landmark",CONCATENATE(A38,"_k_west"),CONCATENATE(A38,"_west"))))</f>
        <v>stadium_k_west</v>
      </c>
      <c r="X38" s="1" t="str">
        <f aca="false">IF(NOT(D38="2X2"),"none",IF(E38="skyscraper",CONCATENATE(A38,"_c_south"),IF(E38="landmark",CONCATENATE(A38,"_k_south"),CONCATENATE(A38,"_south"))))</f>
        <v>stadium_k_south</v>
      </c>
      <c r="Y38" s="1" t="s">
        <v>109</v>
      </c>
    </row>
    <row r="39" customFormat="false" ht="12.8" hidden="false" customHeight="false" outlineLevel="0" collapsed="false">
      <c r="A39" s="1" t="s">
        <v>129</v>
      </c>
      <c r="B39" s="1" t="s">
        <v>129</v>
      </c>
      <c r="C39" s="1" t="n">
        <v>208</v>
      </c>
      <c r="D39" s="1" t="s">
        <v>95</v>
      </c>
      <c r="E39" s="1" t="s">
        <v>107</v>
      </c>
      <c r="F39" s="1" t="s">
        <v>130</v>
      </c>
      <c r="G39" s="1" t="n">
        <v>100</v>
      </c>
      <c r="H39" s="1" t="n">
        <v>3</v>
      </c>
      <c r="I39" s="1" t="n">
        <v>1700</v>
      </c>
      <c r="J39" s="3" t="s">
        <v>39</v>
      </c>
      <c r="K39" s="1" t="n">
        <v>20</v>
      </c>
      <c r="L39" s="3" t="s">
        <v>122</v>
      </c>
      <c r="M39" s="2" t="str">
        <f aca="false">VLOOKUP(L39,dropdowns!E:F,2,0)</f>
        <v>ALL_TOWNZONES</v>
      </c>
      <c r="N39" s="1" t="n">
        <v>20</v>
      </c>
      <c r="O39" s="1" t="n">
        <v>3</v>
      </c>
      <c r="P39" s="2" t="s">
        <v>67</v>
      </c>
      <c r="Q39" s="1" t="n">
        <v>10</v>
      </c>
      <c r="R39" s="1" t="n">
        <v>2</v>
      </c>
      <c r="S39" s="2" t="s">
        <v>115</v>
      </c>
      <c r="T39" s="1" t="str">
        <f aca="false">IF(NOT(D39="1X1"),"none",IF(E39="skyscraper",CONCATENATE(A39,"_c"),IF(E39="landmark",CONCATENATE(A39,"_k"),IF(E39="house",CONCATENATE(A39,"_h"),A39))))</f>
        <v>none</v>
      </c>
      <c r="U39" s="1" t="str">
        <f aca="false">IF(D39="1X1","none",IF(E39="skyscraper",CONCATENATE(A39,"_c_north"),IF(E39="landmark",CONCATENATE(A39,"_k_north"),IF(E39="house",CONCATENATE(A39,"_h_north"),CONCATENATE(A39,"_north")))))</f>
        <v>temple_k_north</v>
      </c>
      <c r="V39" s="1" t="str">
        <f aca="false">IF(OR(D39="1X1",D39="2X1"),"none",IF(E39="skyscraper",CONCATENATE(A39,"_c_east"),IF(E39="landmark",CONCATENATE(A39,"_k_east"),CONCATENATE(A39,"_east"))))</f>
        <v>temple_k_east</v>
      </c>
      <c r="W39" s="1" t="str">
        <f aca="false">IF(OR(D39="1X1",D39="1X2"),"none",IF(E39="skyscraper",CONCATENATE(A39,"_c_west"),IF(E39="landmark",CONCATENATE(A39,"_k_west"),CONCATENATE(A39,"_west"))))</f>
        <v>temple_k_west</v>
      </c>
      <c r="X39" s="1" t="str">
        <f aca="false">IF(NOT(D39="2X2"),"none",IF(E39="skyscraper",CONCATENATE(A39,"_c_south"),IF(E39="landmark",CONCATENATE(A39,"_k_south"),CONCATENATE(A39,"_south"))))</f>
        <v>temple_k_south</v>
      </c>
      <c r="Y39" s="1" t="s">
        <v>129</v>
      </c>
    </row>
    <row r="40" customFormat="false" ht="12.8" hidden="false" customHeight="false" outlineLevel="0" collapsed="false">
      <c r="A40" s="0"/>
      <c r="D40" s="1"/>
      <c r="I40" s="1"/>
      <c r="J40" s="3"/>
      <c r="L40" s="3"/>
      <c r="M40" s="2"/>
      <c r="P40" s="2"/>
      <c r="S40" s="2"/>
    </row>
  </sheetData>
  <conditionalFormatting sqref="C1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15" type="list">
      <formula1>dropdowns!$A:$A</formula1>
      <formula2>0</formula2>
    </dataValidation>
    <dataValidation allowBlank="false" errorStyle="stop" operator="equal" showDropDown="false" showErrorMessage="true" showInputMessage="false" sqref="L2:L40" type="list">
      <formula1>dropdowns!$E:$E</formula1>
      <formula2>0</formula2>
    </dataValidation>
    <dataValidation allowBlank="false" errorStyle="stop" operator="equal" showDropDown="false" showErrorMessage="true" showInputMessage="false" sqref="P2:P40" type="list">
      <formula1>dropdowns!$G:$G</formula1>
      <formula2>0</formula2>
    </dataValidation>
    <dataValidation allowBlank="false" errorStyle="stop" operator="equal" showDropDown="false" showErrorMessage="true" showInputMessage="false" sqref="S2:S40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7"/>
    <col collapsed="false" customWidth="true" hidden="false" outlineLevel="0" max="2" min="2" style="1" width="6.58"/>
  </cols>
  <sheetData>
    <row r="1" customFormat="false" ht="12.8" hidden="false" customHeight="false" outlineLevel="0" collapsed="false">
      <c r="A1" s="1" t="s">
        <v>131</v>
      </c>
      <c r="B1" s="1" t="s">
        <v>132</v>
      </c>
    </row>
    <row r="2" customFormat="false" ht="12.8" hidden="false" customHeight="false" outlineLevel="0" collapsed="false">
      <c r="A2" s="1" t="s">
        <v>133</v>
      </c>
      <c r="B2" s="1" t="n">
        <v>0</v>
      </c>
    </row>
    <row r="3" customFormat="false" ht="12.8" hidden="false" customHeight="false" outlineLevel="0" collapsed="false">
      <c r="A3" s="1" t="s">
        <v>134</v>
      </c>
      <c r="B3" s="1" t="n">
        <v>1</v>
      </c>
    </row>
    <row r="4" customFormat="false" ht="12.8" hidden="false" customHeight="false" outlineLevel="0" collapsed="false">
      <c r="A4" s="1" t="s">
        <v>135</v>
      </c>
      <c r="B4" s="1" t="n">
        <v>2</v>
      </c>
    </row>
    <row r="5" customFormat="false" ht="12.8" hidden="false" customHeight="false" outlineLevel="0" collapsed="false">
      <c r="A5" s="1" t="s">
        <v>136</v>
      </c>
      <c r="B5" s="1" t="n">
        <v>3</v>
      </c>
    </row>
    <row r="6" customFormat="false" ht="12.8" hidden="false" customHeight="false" outlineLevel="0" collapsed="false">
      <c r="A6" s="1" t="s">
        <v>137</v>
      </c>
      <c r="B6" s="1" t="n">
        <v>4</v>
      </c>
    </row>
    <row r="7" customFormat="false" ht="12.8" hidden="false" customHeight="false" outlineLevel="0" collapsed="false">
      <c r="A7" s="1" t="s">
        <v>138</v>
      </c>
      <c r="B7" s="1" t="n">
        <v>5</v>
      </c>
    </row>
    <row r="8" customFormat="false" ht="12.8" hidden="false" customHeight="false" outlineLevel="0" collapsed="false">
      <c r="A8" s="1" t="s">
        <v>139</v>
      </c>
      <c r="B8" s="1" t="n">
        <v>6</v>
      </c>
    </row>
    <row r="9" customFormat="false" ht="12.8" hidden="false" customHeight="false" outlineLevel="0" collapsed="false">
      <c r="A9" s="1" t="s">
        <v>140</v>
      </c>
      <c r="B9" s="1" t="n">
        <v>7</v>
      </c>
    </row>
    <row r="10" customFormat="false" ht="12.8" hidden="false" customHeight="false" outlineLevel="0" collapsed="false">
      <c r="A10" s="1" t="s">
        <v>141</v>
      </c>
      <c r="B10" s="1" t="n">
        <v>8</v>
      </c>
    </row>
    <row r="11" customFormat="false" ht="12.8" hidden="false" customHeight="false" outlineLevel="0" collapsed="false">
      <c r="A11" s="1" t="s">
        <v>142</v>
      </c>
      <c r="B11" s="1" t="n">
        <v>9</v>
      </c>
    </row>
    <row r="12" customFormat="false" ht="12.8" hidden="false" customHeight="false" outlineLevel="0" collapsed="false">
      <c r="A12" s="1" t="s">
        <v>143</v>
      </c>
      <c r="B12" s="1" t="n">
        <v>10</v>
      </c>
    </row>
    <row r="13" customFormat="false" ht="12.8" hidden="false" customHeight="false" outlineLevel="0" collapsed="false">
      <c r="A13" s="1" t="s">
        <v>144</v>
      </c>
      <c r="B13" s="1" t="n">
        <v>11</v>
      </c>
    </row>
    <row r="14" customFormat="false" ht="12.8" hidden="false" customHeight="false" outlineLevel="0" collapsed="false">
      <c r="A14" s="1" t="s">
        <v>145</v>
      </c>
      <c r="B14" s="1" t="n">
        <v>12</v>
      </c>
    </row>
    <row r="15" customFormat="false" ht="12.8" hidden="false" customHeight="false" outlineLevel="0" collapsed="false">
      <c r="A15" s="1" t="s">
        <v>146</v>
      </c>
      <c r="B15" s="1" t="n">
        <v>13</v>
      </c>
    </row>
    <row r="16" customFormat="false" ht="12.8" hidden="false" customHeight="false" outlineLevel="0" collapsed="false">
      <c r="A16" s="1" t="s">
        <v>147</v>
      </c>
      <c r="B16" s="1" t="n">
        <v>14</v>
      </c>
    </row>
    <row r="17" customFormat="false" ht="12.8" hidden="false" customHeight="false" outlineLevel="0" collapsed="false">
      <c r="A17" s="1" t="s">
        <v>148</v>
      </c>
      <c r="B17" s="1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H194" activeCellId="0" sqref="H19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149</v>
      </c>
      <c r="B1" s="1" t="s">
        <v>150</v>
      </c>
      <c r="C1" s="1" t="s">
        <v>151</v>
      </c>
      <c r="D1" s="1" t="s">
        <v>152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Used</v>
      </c>
      <c r="C4" s="1" t="str">
        <f aca="false">IFERROR(VLOOKUP(A4,items!C:D,2,0),"ID not in use")</f>
        <v>1X1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Used</v>
      </c>
      <c r="C13" s="1" t="str">
        <f aca="false">IFERROR(VLOOKUP(A13,items!C:D,2,0),"ID not in use")</f>
        <v>1X1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Used</v>
      </c>
      <c r="C21" s="1" t="str">
        <f aca="false">IFERROR(VLOOKUP(A21,items!C:D,2,0),"ID not in use")</f>
        <v>1X1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ID not in use</v>
      </c>
      <c r="C32" s="1" t="str">
        <f aca="false">IFERROR(VLOOKUP(A32,items!C:D,2,0),"ID not in use")</f>
        <v>ID not in use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tr">
        <f aca="false">IFERROR(VLOOKUP(A34,items!C:D,2,0),"ID not in use")</f>
        <v>1X1</v>
      </c>
      <c r="D34" s="1" t="n">
        <f aca="false">MAX(IF(C34="ID not in use",0,IF(C34="1X1",1,IF(C34="2X2",4,2)))-1,0)</f>
        <v>0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IFERROR(VLOOKUP(A35,items!C:D,2,0),"ID not in use")</f>
        <v>1X1</v>
      </c>
      <c r="D35" s="1" t="n">
        <f aca="false">IF(C35="Multi-tile",D34-1,MAX(IF(C35="ID not in use",0,IF(C35="1X1",1,IF(C35="2X2",4,2)))-1,0))</f>
        <v>0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IFERROR(VLOOKUP(A36,items!C:D,2,0),"ID not in use")</f>
        <v>1X1</v>
      </c>
      <c r="D36" s="1" t="n">
        <f aca="false">IF(C36="Multi-tile",D35-1,MAX(IF(C36="ID not in use",0,IF(C36="1X1",1,IF(C36="2X2",4,2)))-1,0))</f>
        <v>0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ID not in use</v>
      </c>
      <c r="C37" s="1" t="str">
        <f aca="false">IFERROR(VLOOKUP(A37,items!C:D,2,0),"ID not in use")</f>
        <v>ID not in use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Used</v>
      </c>
      <c r="C38" s="1" t="str">
        <f aca="false">IFERROR(VLOOKUP(A38,items!C:D,2,0),"ID not in use")</f>
        <v>1X1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ID not in use</v>
      </c>
      <c r="C39" s="1" t="str">
        <f aca="false">IFERROR(VLOOKUP(A39,items!C:D,2,0),"ID not in use")</f>
        <v>ID not in use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  <c r="B40" s="1" t="str">
        <f aca="false">IF(C40="ID not in use","ID not in use","Used")</f>
        <v>Used</v>
      </c>
      <c r="C40" s="1" t="str">
        <f aca="false">IFERROR(VLOOKUP(A40,items!C:D,2,0),"ID not in use")</f>
        <v>1X1</v>
      </c>
      <c r="D40" s="1" t="n">
        <f aca="false">IF(C40="Multi-tile",D39-1,MAX(IF(C40="ID not in use",0,IF(C40="1X1",1,IF(C40="2X2",4,2)))-1,0))</f>
        <v>0</v>
      </c>
    </row>
    <row r="41" customFormat="false" ht="12.8" hidden="false" customHeight="false" outlineLevel="0" collapsed="false">
      <c r="A41" s="1" t="n">
        <v>39</v>
      </c>
      <c r="B41" s="1" t="str">
        <f aca="false">IF(C41="ID not in use","ID not in use","Used")</f>
        <v>ID not in use</v>
      </c>
      <c r="C41" s="1" t="str">
        <f aca="false">IFERROR(VLOOKUP(A41,items!C:D,2,0),"ID not in use")</f>
        <v>ID not in use</v>
      </c>
      <c r="D41" s="1" t="n">
        <f aca="false">IF(C41="Multi-tile",D40-1,MAX(IF(C41="ID not in use",0,IF(C41="1X1",1,IF(C41="2X2",4,2)))-1,0))</f>
        <v>0</v>
      </c>
    </row>
    <row r="42" customFormat="false" ht="12.8" hidden="false" customHeight="false" outlineLevel="0" collapsed="false">
      <c r="A42" s="1" t="n">
        <v>40</v>
      </c>
      <c r="B42" s="1" t="str">
        <f aca="false">IF(C42="ID not in use","ID not in use","Used")</f>
        <v>ID not in use</v>
      </c>
      <c r="C42" s="1" t="str">
        <f aca="false">IFERROR(VLOOKUP(A42,items!C:D,2,0),"ID not in use")</f>
        <v>ID not in use</v>
      </c>
      <c r="D42" s="1" t="n">
        <f aca="false">IF(C42="Multi-tile",D41-1,MAX(IF(C42="ID not in use",0,IF(C42="1X1",1,IF(C42="2X2",4,2)))-1,0))</f>
        <v>0</v>
      </c>
    </row>
    <row r="43" customFormat="false" ht="12.8" hidden="false" customHeight="false" outlineLevel="0" collapsed="false">
      <c r="A43" s="1" t="n">
        <v>41</v>
      </c>
      <c r="B43" s="1" t="str">
        <f aca="false">IF(C43="ID not in use","ID not in use","Used")</f>
        <v>ID not in use</v>
      </c>
      <c r="C43" s="1" t="str">
        <f aca="false">IFERROR(VLOOKUP(A43,items!C:D,2,0),"ID not in use")</f>
        <v>ID not in use</v>
      </c>
      <c r="D43" s="1" t="n">
        <f aca="false">IF(C43="Multi-tile",D42-1,MAX(IF(C43="ID not in use",0,IF(C43="1X1",1,IF(C43="2X2",4,2)))-1,0))</f>
        <v>0</v>
      </c>
    </row>
    <row r="44" customFormat="false" ht="12.8" hidden="false" customHeight="false" outlineLevel="0" collapsed="false">
      <c r="A44" s="1" t="n">
        <v>42</v>
      </c>
      <c r="B44" s="1" t="str">
        <f aca="false">IF(C44="ID not in use","ID not in use","Used")</f>
        <v>Used</v>
      </c>
      <c r="C44" s="1" t="str">
        <f aca="false">IFERROR(VLOOKUP(A44,items!C:D,2,0),"ID not in use")</f>
        <v>1X1</v>
      </c>
      <c r="D44" s="1" t="n">
        <f aca="false">IF(C44="Multi-tile",D43-1,MAX(IF(C44="ID not in use",0,IF(C44="1X1",1,IF(C44="2X2",4,2)))-1,0))</f>
        <v>0</v>
      </c>
    </row>
    <row r="45" customFormat="false" ht="12.8" hidden="false" customHeight="false" outlineLevel="0" collapsed="false">
      <c r="A45" s="1" t="n">
        <v>43</v>
      </c>
      <c r="B45" s="1" t="str">
        <f aca="false">IF(C45="ID not in use","ID not in use","Used")</f>
        <v>Used</v>
      </c>
      <c r="C45" s="1" t="str">
        <f aca="false">IFERROR(VLOOKUP(A45,items!C:D,2,0),"ID not in use")</f>
        <v>1X1</v>
      </c>
      <c r="D45" s="1" t="n">
        <f aca="false">IF(C45="Multi-tile",D44-1,MAX(IF(C45="ID not in use",0,IF(C45="1X1",1,IF(C45="2X2",4,2)))-1,0))</f>
        <v>0</v>
      </c>
    </row>
    <row r="46" customFormat="false" ht="12.8" hidden="false" customHeight="false" outlineLevel="0" collapsed="false">
      <c r="A46" s="1" t="n">
        <v>44</v>
      </c>
      <c r="B46" s="1" t="str">
        <f aca="false">IF(C46="ID not in use","ID not in use","Used")</f>
        <v>ID not in use</v>
      </c>
      <c r="C46" s="1" t="str">
        <f aca="false">IFERROR(VLOOKUP(A46,items!C:D,2,0),"ID not in use")</f>
        <v>ID not in use</v>
      </c>
      <c r="D46" s="1" t="n">
        <f aca="false">IF(C46="Multi-tile",D45-1,MAX(IF(C46="ID not in use",0,IF(C46="1X1",1,IF(C46="2X2",4,2)))-1,0))</f>
        <v>0</v>
      </c>
    </row>
    <row r="47" customFormat="false" ht="12.8" hidden="false" customHeight="false" outlineLevel="0" collapsed="false">
      <c r="A47" s="1" t="n">
        <v>45</v>
      </c>
      <c r="B47" s="1" t="str">
        <f aca="false">IF(C47="ID not in use","ID not in use","Used")</f>
        <v>ID not in use</v>
      </c>
      <c r="C47" s="1" t="str">
        <f aca="false">IFERROR(VLOOKUP(A47,items!C:D,2,0),"ID not in use")</f>
        <v>ID not in use</v>
      </c>
      <c r="D47" s="1" t="n">
        <f aca="false">IF(C47="Multi-tile",D46-1,MAX(IF(C47="ID not in use",0,IF(C47="1X1",1,IF(C47="2X2",4,2)))-1,0))</f>
        <v>0</v>
      </c>
    </row>
    <row r="48" customFormat="false" ht="12.8" hidden="false" customHeight="false" outlineLevel="0" collapsed="false">
      <c r="A48" s="1" t="n">
        <v>46</v>
      </c>
      <c r="B48" s="1" t="str">
        <f aca="false">IF(C48="ID not in use","ID not in use","Used")</f>
        <v>ID not in use</v>
      </c>
      <c r="C48" s="1" t="str">
        <f aca="false">IFERROR(VLOOKUP(A48,items!C:D,2,0),"ID not in use")</f>
        <v>ID not in use</v>
      </c>
      <c r="D48" s="1" t="n">
        <f aca="false">IF(C48="Multi-tile",D47-1,MAX(IF(C48="ID not in use",0,IF(C48="1X1",1,IF(C48="2X2",4,2)))-1,0))</f>
        <v>0</v>
      </c>
    </row>
    <row r="49" customFormat="false" ht="12.8" hidden="false" customHeight="false" outlineLevel="0" collapsed="false">
      <c r="A49" s="1" t="n">
        <v>47</v>
      </c>
      <c r="B49" s="1" t="str">
        <f aca="false">IF(C49="ID not in use","ID not in use","Used")</f>
        <v>ID not in use</v>
      </c>
      <c r="C49" s="1" t="str">
        <f aca="false">IFERROR(VLOOKUP(A49,items!C:D,2,0),"ID not in use")</f>
        <v>ID not in use</v>
      </c>
      <c r="D49" s="1" t="n">
        <f aca="false">IF(C49="Multi-tile",D48-1,MAX(IF(C49="ID not in use",0,IF(C49="1X1",1,IF(C49="2X2",4,2)))-1,0))</f>
        <v>0</v>
      </c>
    </row>
    <row r="50" customFormat="false" ht="12.8" hidden="false" customHeight="false" outlineLevel="0" collapsed="false">
      <c r="A50" s="1" t="n">
        <v>48</v>
      </c>
      <c r="B50" s="1" t="str">
        <f aca="false">IF(C50="ID not in use","ID not in use","Used")</f>
        <v>ID not in use</v>
      </c>
      <c r="C50" s="1" t="str">
        <f aca="false">IFERROR(VLOOKUP(A50,items!C:D,2,0),"ID not in use")</f>
        <v>ID not in use</v>
      </c>
      <c r="D50" s="1" t="n">
        <f aca="false">IF(C50="Multi-tile",D49-1,MAX(IF(C50="ID not in use",0,IF(C50="1X1",1,IF(C50="2X2",4,2)))-1,0))</f>
        <v>0</v>
      </c>
    </row>
    <row r="51" customFormat="false" ht="12.8" hidden="false" customHeight="false" outlineLevel="0" collapsed="false">
      <c r="A51" s="1" t="n">
        <v>49</v>
      </c>
      <c r="B51" s="1" t="str">
        <f aca="false">IF(C51="ID not in use","ID not in use","Used")</f>
        <v>ID not in use</v>
      </c>
      <c r="C51" s="1" t="str">
        <f aca="false">IFERROR(VLOOKUP(A51,items!C:D,2,0),"ID not in use")</f>
        <v>ID not in use</v>
      </c>
      <c r="D51" s="1" t="n">
        <f aca="false">IF(C51="Multi-tile",D50-1,MAX(IF(C51="ID not in use",0,IF(C51="1X1",1,IF(C51="2X2",4,2)))-1,0))</f>
        <v>0</v>
      </c>
    </row>
    <row r="52" customFormat="false" ht="12.8" hidden="false" customHeight="false" outlineLevel="0" collapsed="false">
      <c r="A52" s="1" t="n">
        <v>50</v>
      </c>
      <c r="B52" s="1" t="str">
        <f aca="false">IF(C52="ID not in use","ID not in use","Used")</f>
        <v>ID not in use</v>
      </c>
      <c r="C52" s="1" t="str">
        <f aca="false">IFERROR(VLOOKUP(A52,items!C:D,2,0),"ID not in use")</f>
        <v>ID not in use</v>
      </c>
      <c r="D52" s="1" t="n">
        <f aca="false">IF(C52="Multi-tile",D51-1,MAX(IF(C52="ID not in use",0,IF(C52="1X1",1,IF(C52="2X2",4,2)))-1,0))</f>
        <v>0</v>
      </c>
    </row>
    <row r="53" customFormat="false" ht="12.8" hidden="false" customHeight="false" outlineLevel="0" collapsed="false">
      <c r="A53" s="1" t="n">
        <v>51</v>
      </c>
      <c r="B53" s="1" t="str">
        <f aca="false">IF(C53="ID not in use","ID not in use","Used")</f>
        <v>ID not in use</v>
      </c>
      <c r="C53" s="1" t="str">
        <f aca="false">IFERROR(VLOOKUP(A53,items!C:D,2,0),"ID not in use")</f>
        <v>ID not in use</v>
      </c>
      <c r="D53" s="1" t="n">
        <f aca="false">IF(C53="Multi-tile",D52-1,MAX(IF(C53="ID not in use",0,IF(C53="1X1",1,IF(C53="2X2",4,2)))-1,0))</f>
        <v>0</v>
      </c>
    </row>
    <row r="54" customFormat="false" ht="12.8" hidden="false" customHeight="false" outlineLevel="0" collapsed="false">
      <c r="A54" s="1" t="n">
        <v>52</v>
      </c>
      <c r="B54" s="1" t="str">
        <f aca="false">IF(C54="ID not in use","ID not in use","Used")</f>
        <v>ID not in use</v>
      </c>
      <c r="C54" s="1" t="str">
        <f aca="false">IFERROR(VLOOKUP(A54,items!C:D,2,0),"ID not in use")</f>
        <v>ID not in use</v>
      </c>
      <c r="D54" s="1" t="n">
        <f aca="false">IF(C54="Multi-tile",D53-1,MAX(IF(C54="ID not in use",0,IF(C54="1X1",1,IF(C54="2X2",4,2)))-1,0))</f>
        <v>0</v>
      </c>
    </row>
    <row r="55" customFormat="false" ht="12.8" hidden="false" customHeight="false" outlineLevel="0" collapsed="false">
      <c r="A55" s="1" t="n">
        <v>53</v>
      </c>
      <c r="B55" s="1" t="str">
        <f aca="false">IF(C55="ID not in use","ID not in use","Used")</f>
        <v>ID not in use</v>
      </c>
      <c r="C55" s="1" t="str">
        <f aca="false">IFERROR(VLOOKUP(A55,items!C:D,2,0),"ID not in use")</f>
        <v>ID not in use</v>
      </c>
      <c r="D55" s="1" t="n">
        <f aca="false">IF(C55="Multi-tile",D54-1,MAX(IF(C55="ID not in use",0,IF(C55="1X1",1,IF(C55="2X2",4,2)))-1,0))</f>
        <v>0</v>
      </c>
    </row>
    <row r="56" customFormat="false" ht="12.8" hidden="false" customHeight="false" outlineLevel="0" collapsed="false">
      <c r="A56" s="1" t="n">
        <v>54</v>
      </c>
      <c r="B56" s="1" t="str">
        <f aca="false">IF(C56="ID not in use","ID not in use","Used")</f>
        <v>ID not in use</v>
      </c>
      <c r="C56" s="1" t="str">
        <f aca="false">IFERROR(VLOOKUP(A56,items!C:D,2,0),"ID not in use")</f>
        <v>ID not in use</v>
      </c>
      <c r="D56" s="1" t="n">
        <f aca="false">IF(C56="Multi-tile",D55-1,MAX(IF(C56="ID not in use",0,IF(C56="1X1",1,IF(C56="2X2",4,2)))-1,0))</f>
        <v>0</v>
      </c>
    </row>
    <row r="57" customFormat="false" ht="12.8" hidden="false" customHeight="false" outlineLevel="0" collapsed="false">
      <c r="A57" s="1" t="n">
        <v>55</v>
      </c>
      <c r="B57" s="1" t="str">
        <f aca="false">IF(C57="ID not in use","ID not in use","Used")</f>
        <v>ID not in use</v>
      </c>
      <c r="C57" s="1" t="str">
        <f aca="false">IFERROR(VLOOKUP(A57,items!C:D,2,0),"ID not in use")</f>
        <v>ID not in use</v>
      </c>
      <c r="D57" s="1" t="n">
        <f aca="false">IF(C57="Multi-tile",D56-1,MAX(IF(C57="ID not in use",0,IF(C57="1X1",1,IF(C57="2X2",4,2)))-1,0))</f>
        <v>0</v>
      </c>
    </row>
    <row r="58" customFormat="false" ht="12.8" hidden="false" customHeight="false" outlineLevel="0" collapsed="false">
      <c r="A58" s="1" t="n">
        <v>56</v>
      </c>
      <c r="B58" s="1" t="str">
        <f aca="false">IF(C58="ID not in use","ID not in use","Used")</f>
        <v>ID not in use</v>
      </c>
      <c r="C58" s="1" t="str">
        <f aca="false">IFERROR(VLOOKUP(A58,items!C:D,2,0),"ID not in use")</f>
        <v>ID not in use</v>
      </c>
      <c r="D58" s="1" t="n">
        <f aca="false">IF(C58="Multi-tile",D57-1,MAX(IF(C58="ID not in use",0,IF(C58="1X1",1,IF(C58="2X2",4,2)))-1,0))</f>
        <v>0</v>
      </c>
    </row>
    <row r="59" customFormat="false" ht="12.8" hidden="false" customHeight="false" outlineLevel="0" collapsed="false">
      <c r="A59" s="1" t="n">
        <v>57</v>
      </c>
      <c r="B59" s="1" t="str">
        <f aca="false">IF(C59="ID not in use","ID not in use","Used")</f>
        <v>Used</v>
      </c>
      <c r="C59" s="1" t="str">
        <f aca="false">IFERROR(VLOOKUP(A59,items!C:D,2,0),"ID not in use")</f>
        <v>1X1</v>
      </c>
      <c r="D59" s="1" t="n">
        <f aca="false">IF(C59="Multi-tile",D58-1,MAX(IF(C59="ID not in use",0,IF(C59="1X1",1,IF(C59="2X2",4,2)))-1,0))</f>
        <v>0</v>
      </c>
    </row>
    <row r="60" customFormat="false" ht="12.8" hidden="false" customHeight="false" outlineLevel="0" collapsed="false">
      <c r="A60" s="1" t="n">
        <v>58</v>
      </c>
      <c r="B60" s="1" t="str">
        <f aca="false">IF(C60="ID not in use","ID not in use","Used")</f>
        <v>ID not in use</v>
      </c>
      <c r="C60" s="1" t="str">
        <f aca="false">IFERROR(VLOOKUP(A60,items!C:D,2,0),"ID not in use")</f>
        <v>ID not in use</v>
      </c>
      <c r="D60" s="1" t="n">
        <f aca="false">IF(C60="Multi-tile",D59-1,MAX(IF(C60="ID not in use",0,IF(C60="1X1",1,IF(C60="2X2",4,2)))-1,0))</f>
        <v>0</v>
      </c>
    </row>
    <row r="61" customFormat="false" ht="12.8" hidden="false" customHeight="false" outlineLevel="0" collapsed="false">
      <c r="A61" s="1" t="n">
        <v>59</v>
      </c>
      <c r="B61" s="1" t="str">
        <f aca="false">IF(C61="ID not in use","ID not in use","Used")</f>
        <v>ID not in use</v>
      </c>
      <c r="C61" s="1" t="str">
        <f aca="false">IFERROR(VLOOKUP(A61,items!C:D,2,0),"ID not in use")</f>
        <v>ID not in use</v>
      </c>
      <c r="D61" s="1" t="n">
        <f aca="false">IF(C61="Multi-tile",D60-1,MAX(IF(C61="ID not in use",0,IF(C61="1X1",1,IF(C61="2X2",4,2)))-1,0))</f>
        <v>0</v>
      </c>
    </row>
    <row r="62" customFormat="false" ht="12.8" hidden="false" customHeight="false" outlineLevel="0" collapsed="false">
      <c r="A62" s="1" t="n">
        <v>60</v>
      </c>
      <c r="B62" s="1" t="str">
        <f aca="false">IF(C62="ID not in use","ID not in use","Used")</f>
        <v>ID not in use</v>
      </c>
      <c r="C62" s="1" t="str">
        <f aca="false">IFERROR(VLOOKUP(A62,items!C:D,2,0),"ID not in use")</f>
        <v>ID not in use</v>
      </c>
      <c r="D62" s="1" t="n">
        <f aca="false">IF(C62="Multi-tile",D61-1,MAX(IF(C62="ID not in use",0,IF(C62="1X1",1,IF(C62="2X2",4,2)))-1,0))</f>
        <v>0</v>
      </c>
    </row>
    <row r="63" customFormat="false" ht="12.8" hidden="false" customHeight="false" outlineLevel="0" collapsed="false">
      <c r="A63" s="1" t="n">
        <v>61</v>
      </c>
      <c r="B63" s="1" t="str">
        <f aca="false">IF(C63="ID not in use","ID not in use","Used")</f>
        <v>ID not in use</v>
      </c>
      <c r="C63" s="1" t="str">
        <f aca="false">IFERROR(VLOOKUP(A63,items!C:D,2,0),"ID not in use")</f>
        <v>ID not in use</v>
      </c>
      <c r="D63" s="1" t="n">
        <f aca="false">IF(C63="Multi-tile",D62-1,MAX(IF(C63="ID not in use",0,IF(C63="1X1",1,IF(C63="2X2",4,2)))-1,0))</f>
        <v>0</v>
      </c>
    </row>
    <row r="64" customFormat="false" ht="12.8" hidden="false" customHeight="false" outlineLevel="0" collapsed="false">
      <c r="A64" s="1" t="n">
        <v>62</v>
      </c>
      <c r="B64" s="1" t="str">
        <f aca="false">IF(C64="ID not in use","ID not in use","Used")</f>
        <v>ID not in use</v>
      </c>
      <c r="C64" s="1" t="str">
        <f aca="false">IFERROR(VLOOKUP(A64,items!C:D,2,0),"ID not in use")</f>
        <v>ID not in use</v>
      </c>
      <c r="D64" s="1" t="n">
        <f aca="false">IF(C64="Multi-tile",D63-1,MAX(IF(C64="ID not in use",0,IF(C64="1X1",1,IF(C64="2X2",4,2)))-1,0))</f>
        <v>0</v>
      </c>
    </row>
    <row r="65" customFormat="false" ht="12.8" hidden="false" customHeight="false" outlineLevel="0" collapsed="false">
      <c r="A65" s="1" t="n">
        <v>63</v>
      </c>
      <c r="B65" s="1" t="str">
        <f aca="false">IF(C65="ID not in use","ID not in use","Used")</f>
        <v>ID not in use</v>
      </c>
      <c r="C65" s="1" t="str">
        <f aca="false">IFERROR(VLOOKUP(A65,items!C:D,2,0),"ID not in use")</f>
        <v>ID not in use</v>
      </c>
      <c r="D65" s="1" t="n">
        <f aca="false">IF(C65="Multi-tile",D64-1,MAX(IF(C65="ID not in use",0,IF(C65="1X1",1,IF(C65="2X2",4,2)))-1,0))</f>
        <v>0</v>
      </c>
    </row>
    <row r="66" customFormat="false" ht="12.8" hidden="false" customHeight="false" outlineLevel="0" collapsed="false">
      <c r="A66" s="1" t="n">
        <v>64</v>
      </c>
      <c r="B66" s="1" t="str">
        <f aca="false">IF(C66="ID not in use","ID not in use","Used")</f>
        <v>ID not in use</v>
      </c>
      <c r="C66" s="1" t="str">
        <f aca="false">IFERROR(VLOOKUP(A66,items!C:D,2,0),"ID not in use")</f>
        <v>ID not in use</v>
      </c>
      <c r="D66" s="1" t="n">
        <f aca="false">IF(C66="Multi-tile",D65-1,MAX(IF(C66="ID not in use",0,IF(C66="1X1",1,IF(C66="2X2",4,2)))-1,0))</f>
        <v>0</v>
      </c>
    </row>
    <row r="67" customFormat="false" ht="12.8" hidden="false" customHeight="false" outlineLevel="0" collapsed="false">
      <c r="A67" s="1" t="n">
        <v>65</v>
      </c>
      <c r="B67" s="1" t="str">
        <f aca="false">IF(C67="ID not in use","ID not in use","Used")</f>
        <v>Used</v>
      </c>
      <c r="C67" s="1" t="str">
        <f aca="false">IFERROR(VLOOKUP(A67,items!C:D,2,0),"ID not in use")</f>
        <v>1X1</v>
      </c>
      <c r="D67" s="1" t="n">
        <f aca="false">IF(C67="Multi-tile",D66-1,MAX(IF(C67="ID not in use",0,IF(C67="1X1",1,IF(C67="2X2",4,2)))-1,0))</f>
        <v>0</v>
      </c>
    </row>
    <row r="68" customFormat="false" ht="12.8" hidden="false" customHeight="false" outlineLevel="0" collapsed="false">
      <c r="A68" s="1" t="n">
        <v>66</v>
      </c>
      <c r="B68" s="1" t="str">
        <f aca="false">IF(C68="ID not in use","ID not in use","Used")</f>
        <v>ID not in use</v>
      </c>
      <c r="C68" s="1" t="str">
        <f aca="false">IFERROR(VLOOKUP(A68,items!C:D,2,0),"ID not in use")</f>
        <v>ID not in use</v>
      </c>
      <c r="D68" s="1" t="n">
        <f aca="false">IF(C68="Multi-tile",D67-1,MAX(IF(C68="ID not in use",0,IF(C68="1X1",1,IF(C68="2X2",4,2)))-1,0))</f>
        <v>0</v>
      </c>
    </row>
    <row r="69" customFormat="false" ht="12.8" hidden="false" customHeight="false" outlineLevel="0" collapsed="false">
      <c r="A69" s="1" t="n">
        <v>67</v>
      </c>
      <c r="B69" s="1" t="str">
        <f aca="false">IF(C69="ID not in use","ID not in use","Used")</f>
        <v>ID not in use</v>
      </c>
      <c r="C69" s="1" t="str">
        <f aca="false">IFERROR(VLOOKUP(A69,items!C:D,2,0),"ID not in use")</f>
        <v>ID not in use</v>
      </c>
      <c r="D69" s="1" t="n">
        <f aca="false">IF(C69="Multi-tile",D68-1,MAX(IF(C69="ID not in use",0,IF(C69="1X1",1,IF(C69="2X2",4,2)))-1,0))</f>
        <v>0</v>
      </c>
    </row>
    <row r="70" customFormat="false" ht="12.8" hidden="false" customHeight="false" outlineLevel="0" collapsed="false">
      <c r="A70" s="1" t="n">
        <v>68</v>
      </c>
      <c r="B70" s="1" t="str">
        <f aca="false">IF(C70="ID not in use","ID not in use","Used")</f>
        <v>ID not in use</v>
      </c>
      <c r="C70" s="1" t="str">
        <f aca="false">IFERROR(VLOOKUP(A70,items!C:D,2,0),"ID not in use")</f>
        <v>ID not in use</v>
      </c>
      <c r="D70" s="1" t="n">
        <f aca="false">IF(C70="Multi-tile",D69-1,MAX(IF(C70="ID not in use",0,IF(C70="1X1",1,IF(C70="2X2",4,2)))-1,0))</f>
        <v>0</v>
      </c>
    </row>
    <row r="71" customFormat="false" ht="12.8" hidden="false" customHeight="false" outlineLevel="0" collapsed="false">
      <c r="A71" s="1" t="n">
        <v>69</v>
      </c>
      <c r="B71" s="1" t="str">
        <f aca="false">IF(C71="ID not in use","ID not in use","Used")</f>
        <v>ID not in use</v>
      </c>
      <c r="C71" s="1" t="str">
        <f aca="false">IFERROR(VLOOKUP(A71,items!C:D,2,0),"ID not in use")</f>
        <v>ID not in use</v>
      </c>
      <c r="D71" s="1" t="n">
        <f aca="false">IF(C71="Multi-tile",D70-1,MAX(IF(C71="ID not in use",0,IF(C71="1X1",1,IF(C71="2X2",4,2)))-1,0))</f>
        <v>0</v>
      </c>
    </row>
    <row r="72" customFormat="false" ht="12.8" hidden="false" customHeight="false" outlineLevel="0" collapsed="false">
      <c r="A72" s="1" t="n">
        <v>70</v>
      </c>
      <c r="B72" s="1" t="str">
        <f aca="false">IF(C72="ID not in use","ID not in use","Used")</f>
        <v>ID not in use</v>
      </c>
      <c r="C72" s="1" t="str">
        <f aca="false">IFERROR(VLOOKUP(A72,items!C:D,2,0),"ID not in use")</f>
        <v>ID not in use</v>
      </c>
      <c r="D72" s="1" t="n">
        <f aca="false">IF(C72="Multi-tile",D71-1,MAX(IF(C72="ID not in use",0,IF(C72="1X1",1,IF(C72="2X2",4,2)))-1,0))</f>
        <v>0</v>
      </c>
    </row>
    <row r="73" customFormat="false" ht="12.8" hidden="false" customHeight="false" outlineLevel="0" collapsed="false">
      <c r="A73" s="1" t="n">
        <v>71</v>
      </c>
      <c r="B73" s="1" t="str">
        <f aca="false">IF(C73="ID not in use","ID not in use","Used")</f>
        <v>ID not in use</v>
      </c>
      <c r="C73" s="1" t="str">
        <f aca="false">IFERROR(VLOOKUP(A73,items!C:D,2,0),"ID not in use")</f>
        <v>ID not in use</v>
      </c>
      <c r="D73" s="1" t="n">
        <f aca="false">IF(C73="Multi-tile",D72-1,MAX(IF(C73="ID not in use",0,IF(C73="1X1",1,IF(C73="2X2",4,2)))-1,0))</f>
        <v>0</v>
      </c>
    </row>
    <row r="74" customFormat="false" ht="12.8" hidden="false" customHeight="false" outlineLevel="0" collapsed="false">
      <c r="A74" s="1" t="n">
        <v>72</v>
      </c>
      <c r="B74" s="1" t="str">
        <f aca="false">IF(C74="ID not in use","ID not in use","Used")</f>
        <v>ID not in use</v>
      </c>
      <c r="C74" s="1" t="str">
        <f aca="false">IFERROR(VLOOKUP(A74,items!C:D,2,0),"ID not in use")</f>
        <v>ID not in use</v>
      </c>
      <c r="D74" s="1" t="n">
        <f aca="false">IF(C74="Multi-tile",D73-1,MAX(IF(C74="ID not in use",0,IF(C74="1X1",1,IF(C74="2X2",4,2)))-1,0))</f>
        <v>0</v>
      </c>
    </row>
    <row r="75" customFormat="false" ht="12.8" hidden="false" customHeight="false" outlineLevel="0" collapsed="false">
      <c r="A75" s="1" t="n">
        <v>73</v>
      </c>
      <c r="B75" s="1" t="str">
        <f aca="false">IF(C75="ID not in use","ID not in use","Used")</f>
        <v>ID not in use</v>
      </c>
      <c r="C75" s="1" t="str">
        <f aca="false">IFERROR(VLOOKUP(A75,items!C:D,2,0),"ID not in use")</f>
        <v>ID not in use</v>
      </c>
      <c r="D75" s="1" t="n">
        <f aca="false">IF(C75="Multi-tile",D74-1,MAX(IF(C75="ID not in use",0,IF(C75="1X1",1,IF(C75="2X2",4,2)))-1,0))</f>
        <v>0</v>
      </c>
    </row>
    <row r="76" customFormat="false" ht="12.8" hidden="false" customHeight="false" outlineLevel="0" collapsed="false">
      <c r="A76" s="1" t="n">
        <v>74</v>
      </c>
      <c r="B76" s="1" t="str">
        <f aca="false">IF(C76="ID not in use","ID not in use","Used")</f>
        <v>ID not in use</v>
      </c>
      <c r="C76" s="1" t="str">
        <f aca="false">IFERROR(VLOOKUP(A76,items!C:D,2,0),"ID not in use")</f>
        <v>ID not in use</v>
      </c>
      <c r="D76" s="1" t="n">
        <f aca="false">IF(C76="Multi-tile",D75-1,MAX(IF(C76="ID not in use",0,IF(C76="1X1",1,IF(C76="2X2",4,2)))-1,0))</f>
        <v>0</v>
      </c>
    </row>
    <row r="77" customFormat="false" ht="12.8" hidden="false" customHeight="false" outlineLevel="0" collapsed="false">
      <c r="A77" s="1" t="n">
        <v>75</v>
      </c>
      <c r="B77" s="1" t="str">
        <f aca="false">IF(C77="ID not in use","ID not in use","Used")</f>
        <v>ID not in use</v>
      </c>
      <c r="C77" s="1" t="str">
        <f aca="false">IFERROR(VLOOKUP(A77,items!C:D,2,0),"ID not in use")</f>
        <v>ID not in use</v>
      </c>
      <c r="D77" s="1" t="n">
        <f aca="false">IF(C77="Multi-tile",D76-1,MAX(IF(C77="ID not in use",0,IF(C77="1X1",1,IF(C77="2X2",4,2)))-1,0))</f>
        <v>0</v>
      </c>
    </row>
    <row r="78" customFormat="false" ht="12.8" hidden="false" customHeight="false" outlineLevel="0" collapsed="false">
      <c r="A78" s="1" t="n">
        <v>76</v>
      </c>
      <c r="B78" s="1" t="str">
        <f aca="false">IF(C78="ID not in use","ID not in use","Used")</f>
        <v>Used</v>
      </c>
      <c r="C78" s="1" t="str">
        <f aca="false">IFERROR(VLOOKUP(A78,items!C:D,2,0),"ID not in use")</f>
        <v>1X2</v>
      </c>
      <c r="D78" s="1" t="n">
        <f aca="false">IF(C78="Multi-tile",D77-1,MAX(IF(C78="ID not in use",0,IF(C78="1X1",1,IF(C78="2X2",4,2)))-1,0))</f>
        <v>1</v>
      </c>
    </row>
    <row r="79" customFormat="false" ht="12.8" hidden="false" customHeight="false" outlineLevel="0" collapsed="false">
      <c r="A79" s="1" t="n">
        <v>77</v>
      </c>
      <c r="B79" s="1" t="str">
        <f aca="false">IF(C79="ID not in use","ID not in use","Used")</f>
        <v>ID not in use</v>
      </c>
      <c r="C79" s="1" t="str">
        <f aca="false">IFERROR(VLOOKUP(A79,items!C:D,2,0),"ID not in use")</f>
        <v>ID not in use</v>
      </c>
      <c r="D79" s="1" t="n">
        <f aca="false">IF(C79="Multi-tile",D78-1,MAX(IF(C79="ID not in use",0,IF(C79="1X1",1,IF(C79="2X2",4,2)))-1,0))</f>
        <v>0</v>
      </c>
    </row>
    <row r="80" customFormat="false" ht="12.8" hidden="false" customHeight="false" outlineLevel="0" collapsed="false">
      <c r="A80" s="1" t="n">
        <v>78</v>
      </c>
      <c r="B80" s="1" t="str">
        <f aca="false">IF(C80="ID not in use","ID not in use","Used")</f>
        <v>Used</v>
      </c>
      <c r="C80" s="1" t="str">
        <f aca="false">IFERROR(VLOOKUP(A80,items!C:D,2,0),"ID not in use")</f>
        <v>1X1</v>
      </c>
      <c r="D80" s="1" t="n">
        <f aca="false">IF(C80="Multi-tile",D79-1,MAX(IF(C80="ID not in use",0,IF(C80="1X1",1,IF(C80="2X2",4,2)))-1,0))</f>
        <v>0</v>
      </c>
    </row>
    <row r="81" customFormat="false" ht="12.8" hidden="false" customHeight="false" outlineLevel="0" collapsed="false">
      <c r="A81" s="1" t="n">
        <v>79</v>
      </c>
      <c r="B81" s="1" t="str">
        <f aca="false">IF(C81="ID not in use","ID not in use","Used")</f>
        <v>ID not in use</v>
      </c>
      <c r="C81" s="1" t="str">
        <f aca="false">IFERROR(VLOOKUP(A81,items!C:D,2,0),"ID not in use")</f>
        <v>ID not in use</v>
      </c>
      <c r="D81" s="1" t="n">
        <f aca="false">IF(C81="Multi-tile",D80-1,MAX(IF(C81="ID not in use",0,IF(C81="1X1",1,IF(C81="2X2",4,2)))-1,0))</f>
        <v>0</v>
      </c>
    </row>
    <row r="82" customFormat="false" ht="12.8" hidden="false" customHeight="false" outlineLevel="0" collapsed="false">
      <c r="A82" s="1" t="n">
        <v>80</v>
      </c>
      <c r="B82" s="1" t="str">
        <f aca="false">IF(C82="ID not in use","ID not in use","Used")</f>
        <v>Used</v>
      </c>
      <c r="C82" s="1" t="str">
        <f aca="false">IFERROR(VLOOKUP(A82,items!C:D,2,0),"ID not in use")</f>
        <v>1X1</v>
      </c>
      <c r="D82" s="1" t="n">
        <f aca="false">IF(C82="Multi-tile",D81-1,MAX(IF(C82="ID not in use",0,IF(C82="1X1",1,IF(C82="2X2",4,2)))-1,0))</f>
        <v>0</v>
      </c>
    </row>
    <row r="83" customFormat="false" ht="12.8" hidden="false" customHeight="false" outlineLevel="0" collapsed="false">
      <c r="A83" s="1" t="n">
        <v>81</v>
      </c>
      <c r="B83" s="1" t="str">
        <f aca="false">IF(C83="ID not in use","ID not in use","Used")</f>
        <v>Used</v>
      </c>
      <c r="C83" s="1" t="str">
        <f aca="false">IFERROR(VLOOKUP(A83,items!C:D,2,0),"ID not in use")</f>
        <v>1X1</v>
      </c>
      <c r="D83" s="1" t="n">
        <f aca="false">IF(C83="Multi-tile",D82-1,MAX(IF(C83="ID not in use",0,IF(C83="1X1",1,IF(C83="2X2",4,2)))-1,0))</f>
        <v>0</v>
      </c>
    </row>
    <row r="84" customFormat="false" ht="12.8" hidden="false" customHeight="false" outlineLevel="0" collapsed="false">
      <c r="A84" s="1" t="n">
        <v>82</v>
      </c>
      <c r="B84" s="1" t="str">
        <f aca="false">IF(C84="ID not in use","ID not in use","Used")</f>
        <v>Used</v>
      </c>
      <c r="C84" s="1" t="str">
        <f aca="false">IFERROR(VLOOKUP(A84,items!C:D,2,0),"ID not in use")</f>
        <v>1X1</v>
      </c>
      <c r="D84" s="1" t="n">
        <f aca="false">IF(C84="Multi-tile",D83-1,MAX(IF(C84="ID not in use",0,IF(C84="1X1",1,IF(C84="2X2",4,2)))-1,0))</f>
        <v>0</v>
      </c>
    </row>
    <row r="85" customFormat="false" ht="12.8" hidden="false" customHeight="false" outlineLevel="0" collapsed="false">
      <c r="A85" s="1" t="n">
        <v>83</v>
      </c>
      <c r="B85" s="1" t="str">
        <f aca="false">IF(C85="ID not in use","ID not in use","Used")</f>
        <v>Used</v>
      </c>
      <c r="C85" s="1" t="str">
        <f aca="false">IFERROR(VLOOKUP(A85,items!C:D,2,0),"ID not in use")</f>
        <v>1X1</v>
      </c>
      <c r="D85" s="1" t="n">
        <f aca="false">IF(C85="Multi-tile",D84-1,MAX(IF(C85="ID not in use",0,IF(C85="1X1",1,IF(C85="2X2",4,2)))-1,0))</f>
        <v>0</v>
      </c>
    </row>
    <row r="86" customFormat="false" ht="12.8" hidden="false" customHeight="false" outlineLevel="0" collapsed="false">
      <c r="A86" s="1" t="n">
        <v>84</v>
      </c>
      <c r="B86" s="1" t="str">
        <f aca="false">IF(C86="ID not in use","ID not in use","Used")</f>
        <v>Used</v>
      </c>
      <c r="C86" s="1" t="str">
        <f aca="false">IFERROR(VLOOKUP(A86,items!C:D,2,0),"ID not in use")</f>
        <v>1X1</v>
      </c>
      <c r="D86" s="1" t="n">
        <f aca="false">IF(C86="Multi-tile",D85-1,MAX(IF(C86="ID not in use",0,IF(C86="1X1",1,IF(C86="2X2",4,2)))-1,0))</f>
        <v>0</v>
      </c>
    </row>
    <row r="87" customFormat="false" ht="12.8" hidden="false" customHeight="false" outlineLevel="0" collapsed="false">
      <c r="A87" s="1" t="n">
        <v>85</v>
      </c>
      <c r="B87" s="1" t="str">
        <f aca="false">IF(C87="ID not in use","ID not in use","Used")</f>
        <v>ID not in use</v>
      </c>
      <c r="C87" s="1" t="str">
        <f aca="false">IFERROR(VLOOKUP(A87,items!C:D,2,0),"ID not in use")</f>
        <v>ID not in use</v>
      </c>
      <c r="D87" s="1" t="n">
        <f aca="false">IF(C87="Multi-tile",D86-1,MAX(IF(C87="ID not in use",0,IF(C87="1X1",1,IF(C87="2X2",4,2)))-1,0))</f>
        <v>0</v>
      </c>
    </row>
    <row r="88" customFormat="false" ht="12.8" hidden="false" customHeight="false" outlineLevel="0" collapsed="false">
      <c r="A88" s="1" t="n">
        <v>86</v>
      </c>
      <c r="B88" s="1" t="str">
        <f aca="false">IF(C88="ID not in use","ID not in use","Used")</f>
        <v>Used</v>
      </c>
      <c r="C88" s="1" t="str">
        <f aca="false">IFERROR(VLOOKUP(A88,items!C:D,2,0),"ID not in use")</f>
        <v>1X1</v>
      </c>
      <c r="D88" s="1" t="n">
        <f aca="false">IF(C88="Multi-tile",D87-1,MAX(IF(C88="ID not in use",0,IF(C88="1X1",1,IF(C88="2X2",4,2)))-1,0))</f>
        <v>0</v>
      </c>
    </row>
    <row r="89" customFormat="false" ht="12.8" hidden="false" customHeight="false" outlineLevel="0" collapsed="false">
      <c r="A89" s="1" t="n">
        <v>87</v>
      </c>
      <c r="B89" s="1" t="str">
        <f aca="false">IF(C89="ID not in use","ID not in use","Used")</f>
        <v>Used</v>
      </c>
      <c r="C89" s="1" t="str">
        <f aca="false">IFERROR(VLOOKUP(A89,items!C:D,2,0),"ID not in use")</f>
        <v>1X1</v>
      </c>
      <c r="D89" s="1" t="n">
        <f aca="false">IF(C89="Multi-tile",D88-1,MAX(IF(C89="ID not in use",0,IF(C89="1X1",1,IF(C89="2X2",4,2)))-1,0))</f>
        <v>0</v>
      </c>
    </row>
    <row r="90" customFormat="false" ht="12.8" hidden="false" customHeight="false" outlineLevel="0" collapsed="false">
      <c r="A90" s="1" t="n">
        <v>88</v>
      </c>
      <c r="B90" s="1" t="str">
        <f aca="false">IF(C90="ID not in use","ID not in use","Used")</f>
        <v>ID not in use</v>
      </c>
      <c r="C90" s="1" t="str">
        <f aca="false">IFERROR(VLOOKUP(A90,items!C:D,2,0),"ID not in use")</f>
        <v>ID not in use</v>
      </c>
      <c r="D90" s="1" t="n">
        <f aca="false">IF(C90="Multi-tile",D89-1,MAX(IF(C90="ID not in use",0,IF(C90="1X1",1,IF(C90="2X2",4,2)))-1,0))</f>
        <v>0</v>
      </c>
    </row>
    <row r="91" customFormat="false" ht="12.8" hidden="false" customHeight="false" outlineLevel="0" collapsed="false">
      <c r="A91" s="1" t="n">
        <v>89</v>
      </c>
      <c r="B91" s="1" t="str">
        <f aca="false">IF(C91="ID not in use","ID not in use","Used")</f>
        <v>Used</v>
      </c>
      <c r="C91" s="1" t="str">
        <f aca="false">IFERROR(VLOOKUP(A91,items!C:D,2,0),"ID not in use")</f>
        <v>1X1</v>
      </c>
      <c r="D91" s="1" t="n">
        <f aca="false">IF(C91="Multi-tile",D90-1,MAX(IF(C91="ID not in use",0,IF(C91="1X1",1,IF(C91="2X2",4,2)))-1,0))</f>
        <v>0</v>
      </c>
    </row>
    <row r="92" customFormat="false" ht="12.8" hidden="false" customHeight="false" outlineLevel="0" collapsed="false">
      <c r="A92" s="1" t="n">
        <v>90</v>
      </c>
      <c r="B92" s="1" t="str">
        <f aca="false">IF(C92="ID not in use","ID not in use","Used")</f>
        <v>ID not in use</v>
      </c>
      <c r="C92" s="1" t="str">
        <f aca="false">IFERROR(VLOOKUP(A92,items!C:D,2,0),"ID not in use")</f>
        <v>ID not in use</v>
      </c>
      <c r="D92" s="1" t="n">
        <f aca="false">IF(C92="Multi-tile",D91-1,MAX(IF(C92="ID not in use",0,IF(C92="1X1",1,IF(C92="2X2",4,2)))-1,0))</f>
        <v>0</v>
      </c>
    </row>
    <row r="93" customFormat="false" ht="12.8" hidden="false" customHeight="false" outlineLevel="0" collapsed="false">
      <c r="A93" s="1" t="n">
        <v>91</v>
      </c>
      <c r="B93" s="1" t="str">
        <f aca="false">IF(C93="ID not in use","ID not in use","Used")</f>
        <v>ID not in use</v>
      </c>
      <c r="C93" s="1" t="str">
        <f aca="false">IFERROR(VLOOKUP(A93,items!C:D,2,0),"ID not in use")</f>
        <v>ID not in use</v>
      </c>
      <c r="D93" s="1" t="n">
        <f aca="false">IF(C93="Multi-tile",D92-1,MAX(IF(C93="ID not in use",0,IF(C93="1X1",1,IF(C93="2X2",4,2)))-1,0))</f>
        <v>0</v>
      </c>
    </row>
    <row r="94" customFormat="false" ht="12.8" hidden="false" customHeight="false" outlineLevel="0" collapsed="false">
      <c r="A94" s="1" t="n">
        <v>92</v>
      </c>
      <c r="B94" s="1" t="str">
        <f aca="false">IF(C94="ID not in use","ID not in use","Used")</f>
        <v>ID not in use</v>
      </c>
      <c r="C94" s="1" t="str">
        <f aca="false">IFERROR(VLOOKUP(A94,items!C:D,2,0),"ID not in use")</f>
        <v>ID not in use</v>
      </c>
      <c r="D94" s="1" t="n">
        <f aca="false">IF(C94="Multi-tile",D93-1,MAX(IF(C94="ID not in use",0,IF(C94="1X1",1,IF(C94="2X2",4,2)))-1,0))</f>
        <v>0</v>
      </c>
    </row>
    <row r="95" customFormat="false" ht="12.8" hidden="false" customHeight="false" outlineLevel="0" collapsed="false">
      <c r="A95" s="1" t="n">
        <v>93</v>
      </c>
      <c r="B95" s="1" t="str">
        <f aca="false">IF(C95="ID not in use","ID not in use","Used")</f>
        <v>ID not in use</v>
      </c>
      <c r="C95" s="1" t="str">
        <f aca="false">IFERROR(VLOOKUP(A95,items!C:D,2,0),"ID not in use")</f>
        <v>ID not in use</v>
      </c>
      <c r="D95" s="1" t="n">
        <f aca="false">IF(C95="Multi-tile",D94-1,MAX(IF(C95="ID not in use",0,IF(C95="1X1",1,IF(C95="2X2",4,2)))-1,0))</f>
        <v>0</v>
      </c>
    </row>
    <row r="96" customFormat="false" ht="12.8" hidden="false" customHeight="false" outlineLevel="0" collapsed="false">
      <c r="A96" s="1" t="n">
        <v>94</v>
      </c>
      <c r="B96" s="1" t="str">
        <f aca="false">IF(C96="ID not in use","ID not in use","Used")</f>
        <v>ID not in use</v>
      </c>
      <c r="C96" s="1" t="str">
        <f aca="false">IFERROR(VLOOKUP(A96,items!C:D,2,0),"ID not in use")</f>
        <v>ID not in use</v>
      </c>
      <c r="D96" s="1" t="n">
        <f aca="false">IF(C96="Multi-tile",D95-1,MAX(IF(C96="ID not in use",0,IF(C96="1X1",1,IF(C96="2X2",4,2)))-1,0))</f>
        <v>0</v>
      </c>
    </row>
    <row r="97" customFormat="false" ht="12.8" hidden="false" customHeight="false" outlineLevel="0" collapsed="false">
      <c r="A97" s="1" t="n">
        <v>95</v>
      </c>
      <c r="B97" s="1" t="str">
        <f aca="false">IF(C97="ID not in use","ID not in use","Used")</f>
        <v>ID not in use</v>
      </c>
      <c r="C97" s="1" t="str">
        <f aca="false">IFERROR(VLOOKUP(A97,items!C:D,2,0),"ID not in use")</f>
        <v>ID not in use</v>
      </c>
      <c r="D97" s="1" t="n">
        <f aca="false">IF(C97="Multi-tile",D96-1,MAX(IF(C97="ID not in use",0,IF(C97="1X1",1,IF(C97="2X2",4,2)))-1,0))</f>
        <v>0</v>
      </c>
    </row>
    <row r="98" customFormat="false" ht="12.8" hidden="false" customHeight="false" outlineLevel="0" collapsed="false">
      <c r="A98" s="1" t="n">
        <v>96</v>
      </c>
      <c r="B98" s="1" t="str">
        <f aca="false">IF(C98="ID not in use","ID not in use","Used")</f>
        <v>ID not in use</v>
      </c>
      <c r="C98" s="1" t="str">
        <f aca="false">IFERROR(VLOOKUP(A98,items!C:D,2,0),"ID not in use")</f>
        <v>ID not in use</v>
      </c>
      <c r="D98" s="1" t="n">
        <f aca="false">IF(C98="Multi-tile",D97-1,MAX(IF(C98="ID not in use",0,IF(C98="1X1",1,IF(C98="2X2",4,2)))-1,0))</f>
        <v>0</v>
      </c>
    </row>
    <row r="99" customFormat="false" ht="12.8" hidden="false" customHeight="false" outlineLevel="0" collapsed="false">
      <c r="A99" s="1" t="n">
        <v>97</v>
      </c>
      <c r="B99" s="1" t="str">
        <f aca="false">IF(C99="ID not in use","ID not in use","Used")</f>
        <v>ID not in use</v>
      </c>
      <c r="C99" s="1" t="str">
        <f aca="false">IFERROR(VLOOKUP(A99,items!C:D,2,0),"ID not in use")</f>
        <v>ID not in use</v>
      </c>
      <c r="D99" s="1" t="n">
        <f aca="false">IF(C99="Multi-tile",D98-1,MAX(IF(C99="ID not in use",0,IF(C99="1X1",1,IF(C99="2X2",4,2)))-1,0))</f>
        <v>0</v>
      </c>
    </row>
    <row r="100" customFormat="false" ht="12.8" hidden="false" customHeight="false" outlineLevel="0" collapsed="false">
      <c r="A100" s="1" t="n">
        <v>98</v>
      </c>
      <c r="B100" s="1" t="str">
        <f aca="false">IF(C100="ID not in use","ID not in use","Used")</f>
        <v>ID not in use</v>
      </c>
      <c r="C100" s="1" t="str">
        <f aca="false">IFERROR(VLOOKUP(A100,items!C:D,2,0),"ID not in use")</f>
        <v>ID not in use</v>
      </c>
      <c r="D100" s="1" t="n">
        <f aca="false">IF(C100="Multi-tile",D99-1,MAX(IF(C100="ID not in use",0,IF(C100="1X1",1,IF(C100="2X2",4,2)))-1,0))</f>
        <v>0</v>
      </c>
    </row>
    <row r="101" customFormat="false" ht="12.8" hidden="false" customHeight="false" outlineLevel="0" collapsed="false">
      <c r="A101" s="1" t="n">
        <v>99</v>
      </c>
      <c r="B101" s="1" t="str">
        <f aca="false">IF(C101="ID not in use","ID not in use","Used")</f>
        <v>ID not in use</v>
      </c>
      <c r="C101" s="1" t="str">
        <f aca="false">IFERROR(VLOOKUP(A101,items!C:D,2,0),"ID not in use")</f>
        <v>ID not in use</v>
      </c>
      <c r="D101" s="1" t="n">
        <f aca="false">IF(C101="Multi-tile",D100-1,MAX(IF(C101="ID not in use",0,IF(C101="1X1",1,IF(C101="2X2",4,2)))-1,0))</f>
        <v>0</v>
      </c>
    </row>
    <row r="102" customFormat="false" ht="12.8" hidden="false" customHeight="false" outlineLevel="0" collapsed="false">
      <c r="A102" s="1" t="n">
        <v>100</v>
      </c>
      <c r="B102" s="1" t="str">
        <f aca="false">IF(C102="ID not in use","ID not in use","Used")</f>
        <v>ID not in use</v>
      </c>
      <c r="C102" s="1" t="str">
        <f aca="false">IFERROR(VLOOKUP(A102,items!C:D,2,0),"ID not in use")</f>
        <v>ID not in use</v>
      </c>
      <c r="D102" s="1" t="n">
        <f aca="false">IF(C102="Multi-tile",D101-1,MAX(IF(C102="ID not in use",0,IF(C102="1X1",1,IF(C102="2X2",4,2)))-1,0))</f>
        <v>0</v>
      </c>
    </row>
    <row r="103" customFormat="false" ht="12.8" hidden="false" customHeight="false" outlineLevel="0" collapsed="false">
      <c r="A103" s="1" t="n">
        <v>101</v>
      </c>
      <c r="B103" s="1" t="str">
        <f aca="false">IF(C103="ID not in use","ID not in use","Used")</f>
        <v>ID not in use</v>
      </c>
      <c r="C103" s="1" t="str">
        <f aca="false">IFERROR(VLOOKUP(A103,items!C:D,2,0),"ID not in use")</f>
        <v>ID not in use</v>
      </c>
      <c r="D103" s="1" t="n">
        <f aca="false">IF(C103="Multi-tile",D102-1,MAX(IF(C103="ID not in use",0,IF(C103="1X1",1,IF(C103="2X2",4,2)))-1,0))</f>
        <v>0</v>
      </c>
    </row>
    <row r="104" customFormat="false" ht="12.8" hidden="false" customHeight="false" outlineLevel="0" collapsed="false">
      <c r="A104" s="1" t="n">
        <v>102</v>
      </c>
      <c r="B104" s="1" t="str">
        <f aca="false">IF(C104="ID not in use","ID not in use","Used")</f>
        <v>ID not in use</v>
      </c>
      <c r="C104" s="1" t="str">
        <f aca="false">IFERROR(VLOOKUP(A104,items!C:D,2,0),"ID not in use")</f>
        <v>ID not in use</v>
      </c>
      <c r="D104" s="1" t="n">
        <f aca="false">IF(C104="Multi-tile",D103-1,MAX(IF(C104="ID not in use",0,IF(C104="1X1",1,IF(C104="2X2",4,2)))-1,0))</f>
        <v>0</v>
      </c>
    </row>
    <row r="105" customFormat="false" ht="12.8" hidden="false" customHeight="false" outlineLevel="0" collapsed="false">
      <c r="A105" s="1" t="n">
        <v>103</v>
      </c>
      <c r="B105" s="1" t="str">
        <f aca="false">IF(C105="ID not in use","ID not in use","Used")</f>
        <v>ID not in use</v>
      </c>
      <c r="C105" s="1" t="str">
        <f aca="false">IFERROR(VLOOKUP(A105,items!C:D,2,0),"ID not in use")</f>
        <v>ID not in use</v>
      </c>
      <c r="D105" s="1" t="n">
        <f aca="false">IF(C105="Multi-tile",D104-1,MAX(IF(C105="ID not in use",0,IF(C105="1X1",1,IF(C105="2X2",4,2)))-1,0))</f>
        <v>0</v>
      </c>
    </row>
    <row r="106" customFormat="false" ht="12.8" hidden="false" customHeight="false" outlineLevel="0" collapsed="false">
      <c r="A106" s="1" t="n">
        <v>104</v>
      </c>
      <c r="B106" s="1" t="str">
        <f aca="false">IF(C106="ID not in use","ID not in use","Used")</f>
        <v>ID not in use</v>
      </c>
      <c r="C106" s="1" t="str">
        <f aca="false">IFERROR(VLOOKUP(A106,items!C:D,2,0),"ID not in use")</f>
        <v>ID not in use</v>
      </c>
      <c r="D106" s="1" t="n">
        <f aca="false">IF(C106="Multi-tile",D105-1,MAX(IF(C106="ID not in use",0,IF(C106="1X1",1,IF(C106="2X2",4,2)))-1,0))</f>
        <v>0</v>
      </c>
    </row>
    <row r="107" customFormat="false" ht="12.8" hidden="false" customHeight="false" outlineLevel="0" collapsed="false">
      <c r="A107" s="1" t="n">
        <v>105</v>
      </c>
      <c r="B107" s="1" t="str">
        <f aca="false">IF(C107="ID not in use","ID not in use","Used")</f>
        <v>Used</v>
      </c>
      <c r="C107" s="1" t="str">
        <f aca="false">IFERROR(VLOOKUP(A107,items!C:D,2,0),"ID not in use")</f>
        <v>1X2</v>
      </c>
      <c r="D107" s="1" t="n">
        <f aca="false">IF(C107="Multi-tile",D106-1,MAX(IF(C107="ID not in use",0,IF(C107="1X1",1,IF(C107="2X2",4,2)))-1,0))</f>
        <v>1</v>
      </c>
    </row>
    <row r="108" customFormat="false" ht="12.8" hidden="false" customHeight="false" outlineLevel="0" collapsed="false">
      <c r="A108" s="1" t="n">
        <v>106</v>
      </c>
      <c r="B108" s="1" t="str">
        <f aca="false">IF(C108="ID not in use","ID not in use","Used")</f>
        <v>ID not in use</v>
      </c>
      <c r="C108" s="1" t="str">
        <f aca="false">IFERROR(VLOOKUP(A108,items!C:D,2,0),"ID not in use")</f>
        <v>ID not in use</v>
      </c>
      <c r="D108" s="1" t="n">
        <f aca="false">IF(C108="Multi-tile",D107-1,MAX(IF(C108="ID not in use",0,IF(C108="1X1",1,IF(C108="2X2",4,2)))-1,0))</f>
        <v>0</v>
      </c>
    </row>
    <row r="109" customFormat="false" ht="12.8" hidden="false" customHeight="false" outlineLevel="0" collapsed="false">
      <c r="A109" s="1" t="n">
        <v>107</v>
      </c>
      <c r="B109" s="1" t="str">
        <f aca="false">IF(C109="ID not in use","ID not in use","Used")</f>
        <v>Used</v>
      </c>
      <c r="C109" s="1" t="str">
        <f aca="false">IFERROR(VLOOKUP(A109,items!C:D,2,0),"ID not in use")</f>
        <v>2X1</v>
      </c>
      <c r="D109" s="1" t="n">
        <f aca="false">IF(C109="Multi-tile",D108-1,MAX(IF(C109="ID not in use",0,IF(C109="1X1",1,IF(C109="2X2",4,2)))-1,0))</f>
        <v>1</v>
      </c>
    </row>
    <row r="110" customFormat="false" ht="12.8" hidden="false" customHeight="false" outlineLevel="0" collapsed="false">
      <c r="A110" s="1" t="n">
        <v>108</v>
      </c>
      <c r="B110" s="1" t="str">
        <f aca="false">IF(C110="ID not in use","ID not in use","Used")</f>
        <v>ID not in use</v>
      </c>
      <c r="C110" s="1" t="str">
        <f aca="false">IFERROR(VLOOKUP(A110,items!C:D,2,0),"ID not in use")</f>
        <v>ID not in use</v>
      </c>
      <c r="D110" s="1" t="n">
        <f aca="false">IF(C110="Multi-tile",D109-1,MAX(IF(C110="ID not in use",0,IF(C110="1X1",1,IF(C110="2X2",4,2)))-1,0))</f>
        <v>0</v>
      </c>
    </row>
    <row r="111" customFormat="false" ht="12.8" hidden="false" customHeight="false" outlineLevel="0" collapsed="false">
      <c r="A111" s="1" t="n">
        <v>109</v>
      </c>
      <c r="B111" s="1" t="str">
        <f aca="false">IF(C111="ID not in use","ID not in use","Used")</f>
        <v>ID not in use</v>
      </c>
      <c r="C111" s="1" t="str">
        <f aca="false">IFERROR(VLOOKUP(A111,items!C:D,2,0),"ID not in use")</f>
        <v>ID not in use</v>
      </c>
      <c r="D111" s="1" t="n">
        <f aca="false">IF(C111="Multi-tile",D110-1,MAX(IF(C111="ID not in use",0,IF(C111="1X1",1,IF(C111="2X2",4,2)))-1,0))</f>
        <v>0</v>
      </c>
    </row>
    <row r="112" customFormat="false" ht="12.8" hidden="false" customHeight="false" outlineLevel="0" collapsed="false">
      <c r="A112" s="1" t="n">
        <v>110</v>
      </c>
      <c r="B112" s="1" t="str">
        <f aca="false">IF(C112="ID not in use","ID not in use","Used")</f>
        <v>ID not in use</v>
      </c>
      <c r="C112" s="1" t="str">
        <f aca="false">IFERROR(VLOOKUP(A112,items!C:D,2,0),"ID not in use")</f>
        <v>ID not in use</v>
      </c>
      <c r="D112" s="1" t="n">
        <f aca="false">IF(C112="Multi-tile",D111-1,MAX(IF(C112="ID not in use",0,IF(C112="1X1",1,IF(C112="2X2",4,2)))-1,0))</f>
        <v>0</v>
      </c>
    </row>
    <row r="113" customFormat="false" ht="12.8" hidden="false" customHeight="false" outlineLevel="0" collapsed="false">
      <c r="A113" s="1" t="n">
        <v>111</v>
      </c>
      <c r="B113" s="1" t="str">
        <f aca="false">IF(C113="ID not in use","ID not in use","Used")</f>
        <v>ID not in use</v>
      </c>
      <c r="C113" s="1" t="str">
        <f aca="false">IFERROR(VLOOKUP(A113,items!C:D,2,0),"ID not in use")</f>
        <v>ID not in use</v>
      </c>
      <c r="D113" s="1" t="n">
        <f aca="false">IF(C113="Multi-tile",D112-1,MAX(IF(C113="ID not in use",0,IF(C113="1X1",1,IF(C113="2X2",4,2)))-1,0))</f>
        <v>0</v>
      </c>
    </row>
    <row r="114" customFormat="false" ht="12.8" hidden="false" customHeight="false" outlineLevel="0" collapsed="false">
      <c r="A114" s="1" t="n">
        <v>112</v>
      </c>
      <c r="B114" s="1" t="str">
        <f aca="false">IF(C114="ID not in use","ID not in use","Used")</f>
        <v>ID not in use</v>
      </c>
      <c r="C114" s="1" t="str">
        <f aca="false">IFERROR(VLOOKUP(A114,items!C:D,2,0),"ID not in use")</f>
        <v>ID not in use</v>
      </c>
      <c r="D114" s="1" t="n">
        <f aca="false">IF(C114="Multi-tile",D113-1,MAX(IF(C114="ID not in use",0,IF(C114="1X1",1,IF(C114="2X2",4,2)))-1,0))</f>
        <v>0</v>
      </c>
    </row>
    <row r="115" customFormat="false" ht="12.8" hidden="false" customHeight="false" outlineLevel="0" collapsed="false">
      <c r="A115" s="1" t="n">
        <v>113</v>
      </c>
      <c r="B115" s="1" t="str">
        <f aca="false">IF(C115="ID not in use","ID not in use","Used")</f>
        <v>Used</v>
      </c>
      <c r="C115" s="1" t="str">
        <f aca="false">IFERROR(VLOOKUP(A115,items!C:D,2,0),"ID not in use")</f>
        <v>1X1</v>
      </c>
      <c r="D115" s="1" t="n">
        <f aca="false">IF(C115="Multi-tile",D114-1,MAX(IF(C115="ID not in use",0,IF(C115="1X1",1,IF(C115="2X2",4,2)))-1,0))</f>
        <v>0</v>
      </c>
    </row>
    <row r="116" customFormat="false" ht="12.8" hidden="false" customHeight="false" outlineLevel="0" collapsed="false">
      <c r="A116" s="1" t="n">
        <v>114</v>
      </c>
      <c r="B116" s="1" t="str">
        <f aca="false">IF(C116="ID not in use","ID not in use","Used")</f>
        <v>Used</v>
      </c>
      <c r="C116" s="1" t="str">
        <f aca="false">IFERROR(VLOOKUP(A116,items!C:D,2,0),"ID not in use")</f>
        <v>1X1</v>
      </c>
      <c r="D116" s="1" t="n">
        <f aca="false">IF(C116="Multi-tile",D115-1,MAX(IF(C116="ID not in use",0,IF(C116="1X1",1,IF(C116="2X2",4,2)))-1,0))</f>
        <v>0</v>
      </c>
    </row>
    <row r="117" customFormat="false" ht="12.8" hidden="false" customHeight="false" outlineLevel="0" collapsed="false">
      <c r="A117" s="1" t="n">
        <v>115</v>
      </c>
      <c r="B117" s="1" t="str">
        <f aca="false">IF(C117="ID not in use","ID not in use","Used")</f>
        <v>ID not in use</v>
      </c>
      <c r="C117" s="1" t="str">
        <f aca="false">IFERROR(VLOOKUP(A117,items!C:D,2,0),"ID not in use")</f>
        <v>ID not in use</v>
      </c>
      <c r="D117" s="1" t="n">
        <f aca="false">IF(C117="Multi-tile",D116-1,MAX(IF(C117="ID not in use",0,IF(C117="1X1",1,IF(C117="2X2",4,2)))-1,0))</f>
        <v>0</v>
      </c>
    </row>
    <row r="118" customFormat="false" ht="12.8" hidden="false" customHeight="false" outlineLevel="0" collapsed="false">
      <c r="A118" s="1" t="n">
        <v>116</v>
      </c>
      <c r="B118" s="1" t="str">
        <f aca="false">IF(C118="ID not in use","ID not in use","Used")</f>
        <v>ID not in use</v>
      </c>
      <c r="C118" s="1" t="str">
        <f aca="false">IFERROR(VLOOKUP(A118,items!C:D,2,0),"ID not in use")</f>
        <v>ID not in use</v>
      </c>
      <c r="D118" s="1" t="n">
        <f aca="false">IF(C118="Multi-tile",D117-1,MAX(IF(C118="ID not in use",0,IF(C118="1X1",1,IF(C118="2X2",4,2)))-1,0))</f>
        <v>0</v>
      </c>
    </row>
    <row r="119" customFormat="false" ht="12.8" hidden="false" customHeight="false" outlineLevel="0" collapsed="false">
      <c r="A119" s="1" t="n">
        <v>117</v>
      </c>
      <c r="B119" s="1" t="str">
        <f aca="false">IF(C119="ID not in use","ID not in use","Used")</f>
        <v>ID not in use</v>
      </c>
      <c r="C119" s="1" t="str">
        <f aca="false">IFERROR(VLOOKUP(A119,items!C:D,2,0),"ID not in use")</f>
        <v>ID not in use</v>
      </c>
      <c r="D119" s="1" t="n">
        <f aca="false">IF(C119="Multi-tile",D118-1,MAX(IF(C119="ID not in use",0,IF(C119="1X1",1,IF(C119="2X2",4,2)))-1,0))</f>
        <v>0</v>
      </c>
    </row>
    <row r="120" customFormat="false" ht="12.8" hidden="false" customHeight="false" outlineLevel="0" collapsed="false">
      <c r="A120" s="1" t="n">
        <v>118</v>
      </c>
      <c r="B120" s="1" t="str">
        <f aca="false">IF(C120="ID not in use","ID not in use","Used")</f>
        <v>ID not in use</v>
      </c>
      <c r="C120" s="1" t="str">
        <f aca="false">IFERROR(VLOOKUP(A120,items!C:D,2,0),"ID not in use")</f>
        <v>ID not in use</v>
      </c>
      <c r="D120" s="1" t="n">
        <f aca="false">IF(C120="Multi-tile",D119-1,MAX(IF(C120="ID not in use",0,IF(C120="1X1",1,IF(C120="2X2",4,2)))-1,0))</f>
        <v>0</v>
      </c>
    </row>
    <row r="121" customFormat="false" ht="12.8" hidden="false" customHeight="false" outlineLevel="0" collapsed="false">
      <c r="A121" s="1" t="n">
        <v>119</v>
      </c>
      <c r="B121" s="1" t="str">
        <f aca="false">IF(C121="ID not in use","ID not in use","Used")</f>
        <v>ID not in use</v>
      </c>
      <c r="C121" s="1" t="str">
        <f aca="false">IFERROR(VLOOKUP(A121,items!C:D,2,0),"ID not in use")</f>
        <v>ID not in use</v>
      </c>
      <c r="D121" s="1" t="n">
        <f aca="false">IF(C121="Multi-tile",D120-1,MAX(IF(C121="ID not in use",0,IF(C121="1X1",1,IF(C121="2X2",4,2)))-1,0))</f>
        <v>0</v>
      </c>
    </row>
    <row r="122" customFormat="false" ht="12.8" hidden="false" customHeight="false" outlineLevel="0" collapsed="false">
      <c r="A122" s="1" t="n">
        <v>120</v>
      </c>
      <c r="B122" s="1" t="str">
        <f aca="false">IF(C122="ID not in use","ID not in use","Used")</f>
        <v>ID not in use</v>
      </c>
      <c r="C122" s="1" t="str">
        <f aca="false">IFERROR(VLOOKUP(A122,items!C:D,2,0),"ID not in use")</f>
        <v>ID not in use</v>
      </c>
      <c r="D122" s="1" t="n">
        <f aca="false">IF(C122="Multi-tile",D121-1,MAX(IF(C122="ID not in use",0,IF(C122="1X1",1,IF(C122="2X2",4,2)))-1,0))</f>
        <v>0</v>
      </c>
    </row>
    <row r="123" customFormat="false" ht="12.8" hidden="false" customHeight="false" outlineLevel="0" collapsed="false">
      <c r="A123" s="1" t="n">
        <v>121</v>
      </c>
      <c r="B123" s="1" t="str">
        <f aca="false">IF(C123="ID not in use","ID not in use","Used")</f>
        <v>ID not in use</v>
      </c>
      <c r="C123" s="1" t="str">
        <f aca="false">IFERROR(VLOOKUP(A123,items!C:D,2,0),"ID not in use")</f>
        <v>ID not in use</v>
      </c>
      <c r="D123" s="1" t="n">
        <f aca="false">IF(C123="Multi-tile",D122-1,MAX(IF(C123="ID not in use",0,IF(C123="1X1",1,IF(C123="2X2",4,2)))-1,0))</f>
        <v>0</v>
      </c>
    </row>
    <row r="124" customFormat="false" ht="12.8" hidden="false" customHeight="false" outlineLevel="0" collapsed="false">
      <c r="A124" s="1" t="n">
        <v>122</v>
      </c>
      <c r="B124" s="1" t="str">
        <f aca="false">IF(C124="ID not in use","ID not in use","Used")</f>
        <v>ID not in use</v>
      </c>
      <c r="C124" s="1" t="str">
        <f aca="false">IFERROR(VLOOKUP(A124,items!C:D,2,0),"ID not in use")</f>
        <v>ID not in use</v>
      </c>
      <c r="D124" s="1" t="n">
        <f aca="false">IF(C124="Multi-tile",D123-1,MAX(IF(C124="ID not in use",0,IF(C124="1X1",1,IF(C124="2X2",4,2)))-1,0))</f>
        <v>0</v>
      </c>
    </row>
    <row r="125" customFormat="false" ht="12.8" hidden="false" customHeight="false" outlineLevel="0" collapsed="false">
      <c r="A125" s="1" t="n">
        <v>123</v>
      </c>
      <c r="B125" s="1" t="str">
        <f aca="false">IF(C125="ID not in use","ID not in use","Used")</f>
        <v>ID not in use</v>
      </c>
      <c r="C125" s="1" t="str">
        <f aca="false">IFERROR(VLOOKUP(A125,items!C:D,2,0),"ID not in use")</f>
        <v>ID not in use</v>
      </c>
      <c r="D125" s="1" t="n">
        <f aca="false">IF(C125="Multi-tile",D124-1,MAX(IF(C125="ID not in use",0,IF(C125="1X1",1,IF(C125="2X2",4,2)))-1,0))</f>
        <v>0</v>
      </c>
    </row>
    <row r="126" customFormat="false" ht="12.8" hidden="false" customHeight="false" outlineLevel="0" collapsed="false">
      <c r="A126" s="1" t="n">
        <v>124</v>
      </c>
      <c r="B126" s="1" t="str">
        <f aca="false">IF(C126="ID not in use","ID not in use","Used")</f>
        <v>ID not in use</v>
      </c>
      <c r="C126" s="1" t="str">
        <f aca="false">IFERROR(VLOOKUP(A126,items!C:D,2,0),"ID not in use")</f>
        <v>ID not in use</v>
      </c>
      <c r="D126" s="1" t="n">
        <f aca="false">IF(C126="Multi-tile",D125-1,MAX(IF(C126="ID not in use",0,IF(C126="1X1",1,IF(C126="2X2",4,2)))-1,0))</f>
        <v>0</v>
      </c>
    </row>
    <row r="127" customFormat="false" ht="12.8" hidden="false" customHeight="false" outlineLevel="0" collapsed="false">
      <c r="A127" s="1" t="n">
        <v>125</v>
      </c>
      <c r="B127" s="1" t="str">
        <f aca="false">IF(C127="ID not in use","ID not in use","Used")</f>
        <v>ID not in use</v>
      </c>
      <c r="C127" s="1" t="str">
        <f aca="false">IFERROR(VLOOKUP(A127,items!C:D,2,0),"ID not in use")</f>
        <v>ID not in use</v>
      </c>
      <c r="D127" s="1" t="n">
        <f aca="false">IF(C127="Multi-tile",D126-1,MAX(IF(C127="ID not in use",0,IF(C127="1X1",1,IF(C127="2X2",4,2)))-1,0))</f>
        <v>0</v>
      </c>
    </row>
    <row r="128" customFormat="false" ht="12.8" hidden="false" customHeight="false" outlineLevel="0" collapsed="false">
      <c r="A128" s="1" t="n">
        <v>126</v>
      </c>
      <c r="B128" s="1" t="str">
        <f aca="false">IF(C128="ID not in use","ID not in use","Used")</f>
        <v>ID not in use</v>
      </c>
      <c r="C128" s="1" t="str">
        <f aca="false">IFERROR(VLOOKUP(A128,items!C:D,2,0),"ID not in use")</f>
        <v>ID not in use</v>
      </c>
      <c r="D128" s="1" t="n">
        <f aca="false">IF(C128="Multi-tile",D127-1,MAX(IF(C128="ID not in use",0,IF(C128="1X1",1,IF(C128="2X2",4,2)))-1,0))</f>
        <v>0</v>
      </c>
    </row>
    <row r="129" customFormat="false" ht="12.8" hidden="false" customHeight="false" outlineLevel="0" collapsed="false">
      <c r="A129" s="1" t="n">
        <v>127</v>
      </c>
      <c r="B129" s="1" t="str">
        <f aca="false">IF(C129="ID not in use","ID not in use","Used")</f>
        <v>ID not in use</v>
      </c>
      <c r="C129" s="1" t="str">
        <f aca="false">IFERROR(VLOOKUP(A129,items!C:D,2,0),"ID not in use")</f>
        <v>ID not in use</v>
      </c>
      <c r="D129" s="1" t="n">
        <f aca="false">IF(C129="Multi-tile",D128-1,MAX(IF(C129="ID not in use",0,IF(C129="1X1",1,IF(C129="2X2",4,2)))-1,0))</f>
        <v>0</v>
      </c>
    </row>
    <row r="130" customFormat="false" ht="12.8" hidden="false" customHeight="false" outlineLevel="0" collapsed="false">
      <c r="A130" s="1" t="n">
        <v>128</v>
      </c>
      <c r="B130" s="1" t="str">
        <f aca="false">IF(C130="ID not in use","ID not in use","Used")</f>
        <v>ID not in use</v>
      </c>
      <c r="C130" s="1" t="str">
        <f aca="false">IFERROR(VLOOKUP(A130,items!C:D,2,0),"ID not in use")</f>
        <v>ID not in use</v>
      </c>
      <c r="D130" s="1" t="n">
        <f aca="false">IF(C130="Multi-tile",D129-1,MAX(IF(C130="ID not in use",0,IF(C130="1X1",1,IF(C130="2X2",4,2)))-1,0))</f>
        <v>0</v>
      </c>
    </row>
    <row r="131" customFormat="false" ht="12.8" hidden="false" customHeight="false" outlineLevel="0" collapsed="false">
      <c r="A131" s="1" t="n">
        <v>129</v>
      </c>
      <c r="B131" s="1" t="str">
        <f aca="false">IF(C131="ID not in use","ID not in use","Used")</f>
        <v>ID not in use</v>
      </c>
      <c r="C131" s="1" t="str">
        <f aca="false">IFERROR(VLOOKUP(A131,items!C:D,2,0),"ID not in use")</f>
        <v>ID not in use</v>
      </c>
      <c r="D131" s="1" t="n">
        <f aca="false">IF(C131="Multi-tile",D130-1,MAX(IF(C131="ID not in use",0,IF(C131="1X1",1,IF(C131="2X2",4,2)))-1,0))</f>
        <v>0</v>
      </c>
    </row>
    <row r="132" customFormat="false" ht="12.8" hidden="false" customHeight="false" outlineLevel="0" collapsed="false">
      <c r="A132" s="1" t="n">
        <v>130</v>
      </c>
      <c r="B132" s="1" t="str">
        <f aca="false">IF(C132="ID not in use","ID not in use","Used")</f>
        <v>ID not in use</v>
      </c>
      <c r="C132" s="1" t="str">
        <f aca="false">IFERROR(VLOOKUP(A132,items!C:D,2,0),"ID not in use")</f>
        <v>ID not in use</v>
      </c>
      <c r="D132" s="1" t="n">
        <f aca="false">IF(C132="Multi-tile",D131-1,MAX(IF(C132="ID not in use",0,IF(C132="1X1",1,IF(C132="2X2",4,2)))-1,0))</f>
        <v>0</v>
      </c>
    </row>
    <row r="133" customFormat="false" ht="12.8" hidden="false" customHeight="false" outlineLevel="0" collapsed="false">
      <c r="A133" s="1" t="n">
        <v>131</v>
      </c>
      <c r="B133" s="1" t="str">
        <f aca="false">IF(C133="ID not in use","ID not in use","Used")</f>
        <v>ID not in use</v>
      </c>
      <c r="C133" s="1" t="str">
        <f aca="false">IFERROR(VLOOKUP(A133,items!C:D,2,0),"ID not in use")</f>
        <v>ID not in use</v>
      </c>
      <c r="D133" s="1" t="n">
        <f aca="false">IF(C133="Multi-tile",D132-1,MAX(IF(C133="ID not in use",0,IF(C133="1X1",1,IF(C133="2X2",4,2)))-1,0))</f>
        <v>0</v>
      </c>
    </row>
    <row r="134" customFormat="false" ht="12.8" hidden="false" customHeight="false" outlineLevel="0" collapsed="false">
      <c r="A134" s="1" t="n">
        <v>132</v>
      </c>
      <c r="B134" s="1" t="str">
        <f aca="false">IF(C134="ID not in use","ID not in use","Used")</f>
        <v>ID not in use</v>
      </c>
      <c r="C134" s="1" t="str">
        <f aca="false">IFERROR(VLOOKUP(A134,items!C:D,2,0),"ID not in use")</f>
        <v>ID not in use</v>
      </c>
      <c r="D134" s="1" t="n">
        <f aca="false">IF(C134="Multi-tile",D133-1,MAX(IF(C134="ID not in use",0,IF(C134="1X1",1,IF(C134="2X2",4,2)))-1,0))</f>
        <v>0</v>
      </c>
    </row>
    <row r="135" customFormat="false" ht="12.8" hidden="false" customHeight="false" outlineLevel="0" collapsed="false">
      <c r="A135" s="1" t="n">
        <v>133</v>
      </c>
      <c r="B135" s="1" t="str">
        <f aca="false">IF(C135="ID not in use","ID not in use","Used")</f>
        <v>ID not in use</v>
      </c>
      <c r="C135" s="1" t="str">
        <f aca="false">IFERROR(VLOOKUP(A135,items!C:D,2,0),"ID not in use")</f>
        <v>ID not in use</v>
      </c>
      <c r="D135" s="1" t="n">
        <f aca="false">IF(C135="Multi-tile",D134-1,MAX(IF(C135="ID not in use",0,IF(C135="1X1",1,IF(C135="2X2",4,2)))-1,0))</f>
        <v>0</v>
      </c>
    </row>
    <row r="136" customFormat="false" ht="12.8" hidden="false" customHeight="false" outlineLevel="0" collapsed="false">
      <c r="A136" s="1" t="n">
        <v>134</v>
      </c>
      <c r="B136" s="1" t="str">
        <f aca="false">IF(C136="ID not in use","ID not in use","Used")</f>
        <v>ID not in use</v>
      </c>
      <c r="C136" s="1" t="str">
        <f aca="false">IFERROR(VLOOKUP(A136,items!C:D,2,0),"ID not in use")</f>
        <v>ID not in use</v>
      </c>
      <c r="D136" s="1" t="n">
        <f aca="false">IF(C136="Multi-tile",D135-1,MAX(IF(C136="ID not in use",0,IF(C136="1X1",1,IF(C136="2X2",4,2)))-1,0))</f>
        <v>0</v>
      </c>
    </row>
    <row r="137" customFormat="false" ht="12.8" hidden="false" customHeight="false" outlineLevel="0" collapsed="false">
      <c r="A137" s="1" t="n">
        <v>135</v>
      </c>
      <c r="B137" s="1" t="str">
        <f aca="false">IF(C137="ID not in use","ID not in use","Used")</f>
        <v>ID not in use</v>
      </c>
      <c r="C137" s="1" t="str">
        <f aca="false">IFERROR(VLOOKUP(A137,items!C:D,2,0),"ID not in use")</f>
        <v>ID not in use</v>
      </c>
      <c r="D137" s="1" t="n">
        <f aca="false">IF(C137="Multi-tile",D136-1,MAX(IF(C137="ID not in use",0,IF(C137="1X1",1,IF(C137="2X2",4,2)))-1,0))</f>
        <v>0</v>
      </c>
    </row>
    <row r="138" customFormat="false" ht="12.8" hidden="false" customHeight="false" outlineLevel="0" collapsed="false">
      <c r="A138" s="1" t="n">
        <v>136</v>
      </c>
      <c r="B138" s="1" t="str">
        <f aca="false">IF(C138="ID not in use","ID not in use","Used")</f>
        <v>ID not in use</v>
      </c>
      <c r="C138" s="1" t="str">
        <f aca="false">IFERROR(VLOOKUP(A138,items!C:D,2,0),"ID not in use")</f>
        <v>ID not in use</v>
      </c>
      <c r="D138" s="1" t="n">
        <f aca="false">IF(C138="Multi-tile",D137-1,MAX(IF(C138="ID not in use",0,IF(C138="1X1",1,IF(C138="2X2",4,2)))-1,0))</f>
        <v>0</v>
      </c>
    </row>
    <row r="139" customFormat="false" ht="12.8" hidden="false" customHeight="false" outlineLevel="0" collapsed="false">
      <c r="A139" s="1" t="n">
        <v>137</v>
      </c>
      <c r="B139" s="1" t="str">
        <f aca="false">IF(C139="ID not in use","ID not in use","Used")</f>
        <v>ID not in use</v>
      </c>
      <c r="C139" s="1" t="str">
        <f aca="false">IFERROR(VLOOKUP(A139,items!C:D,2,0),"ID not in use")</f>
        <v>ID not in use</v>
      </c>
      <c r="D139" s="1" t="n">
        <f aca="false">IF(C139="Multi-tile",D138-1,MAX(IF(C139="ID not in use",0,IF(C139="1X1",1,IF(C139="2X2",4,2)))-1,0))</f>
        <v>0</v>
      </c>
    </row>
    <row r="140" customFormat="false" ht="12.8" hidden="false" customHeight="false" outlineLevel="0" collapsed="false">
      <c r="A140" s="1" t="n">
        <v>138</v>
      </c>
      <c r="B140" s="1" t="str">
        <f aca="false">IF(C140="ID not in use","ID not in use","Used")</f>
        <v>ID not in use</v>
      </c>
      <c r="C140" s="1" t="str">
        <f aca="false">IFERROR(VLOOKUP(A140,items!C:D,2,0),"ID not in use")</f>
        <v>ID not in use</v>
      </c>
      <c r="D140" s="1" t="n">
        <f aca="false">IF(C140="Multi-tile",D139-1,MAX(IF(C140="ID not in use",0,IF(C140="1X1",1,IF(C140="2X2",4,2)))-1,0))</f>
        <v>0</v>
      </c>
    </row>
    <row r="141" customFormat="false" ht="12.8" hidden="false" customHeight="false" outlineLevel="0" collapsed="false">
      <c r="A141" s="1" t="n">
        <v>139</v>
      </c>
      <c r="B141" s="1" t="str">
        <f aca="false">IF(C141="ID not in use","ID not in use","Used")</f>
        <v>ID not in use</v>
      </c>
      <c r="C141" s="1" t="str">
        <f aca="false">IFERROR(VLOOKUP(A141,items!C:D,2,0),"ID not in use")</f>
        <v>ID not in use</v>
      </c>
      <c r="D141" s="1" t="n">
        <f aca="false">IF(C141="Multi-tile",D140-1,MAX(IF(C141="ID not in use",0,IF(C141="1X1",1,IF(C141="2X2",4,2)))-1,0))</f>
        <v>0</v>
      </c>
    </row>
    <row r="142" customFormat="false" ht="12.8" hidden="false" customHeight="false" outlineLevel="0" collapsed="false">
      <c r="A142" s="1" t="n">
        <v>140</v>
      </c>
      <c r="B142" s="1" t="str">
        <f aca="false">IF(C142="ID not in use","ID not in use","Used")</f>
        <v>ID not in use</v>
      </c>
      <c r="C142" s="1" t="str">
        <f aca="false">IFERROR(VLOOKUP(A142,items!C:D,2,0),"ID not in use")</f>
        <v>ID not in use</v>
      </c>
      <c r="D142" s="1" t="n">
        <f aca="false">IF(C142="Multi-tile",D141-1,MAX(IF(C142="ID not in use",0,IF(C142="1X1",1,IF(C142="2X2",4,2)))-1,0))</f>
        <v>0</v>
      </c>
    </row>
    <row r="143" customFormat="false" ht="12.8" hidden="false" customHeight="false" outlineLevel="0" collapsed="false">
      <c r="A143" s="1" t="n">
        <v>141</v>
      </c>
      <c r="B143" s="1" t="str">
        <f aca="false">IF(C143="ID not in use","ID not in use","Used")</f>
        <v>ID not in use</v>
      </c>
      <c r="C143" s="1" t="str">
        <f aca="false">IFERROR(VLOOKUP(A143,items!C:D,2,0),"ID not in use")</f>
        <v>ID not in use</v>
      </c>
      <c r="D143" s="1" t="n">
        <f aca="false">IF(C143="Multi-tile",D142-1,MAX(IF(C143="ID not in use",0,IF(C143="1X1",1,IF(C143="2X2",4,2)))-1,0))</f>
        <v>0</v>
      </c>
    </row>
    <row r="144" customFormat="false" ht="12.8" hidden="false" customHeight="false" outlineLevel="0" collapsed="false">
      <c r="A144" s="1" t="n">
        <v>142</v>
      </c>
      <c r="B144" s="1" t="str">
        <f aca="false">IF(C144="ID not in use","ID not in use","Used")</f>
        <v>ID not in use</v>
      </c>
      <c r="C144" s="1" t="str">
        <f aca="false">IFERROR(VLOOKUP(A144,items!C:D,2,0),"ID not in use")</f>
        <v>ID not in use</v>
      </c>
      <c r="D144" s="1" t="n">
        <f aca="false">IF(C144="Multi-tile",D143-1,MAX(IF(C144="ID not in use",0,IF(C144="1X1",1,IF(C144="2X2",4,2)))-1,0))</f>
        <v>0</v>
      </c>
    </row>
    <row r="145" customFormat="false" ht="12.8" hidden="false" customHeight="false" outlineLevel="0" collapsed="false">
      <c r="A145" s="1" t="n">
        <v>143</v>
      </c>
      <c r="B145" s="1" t="str">
        <f aca="false">IF(C145="ID not in use","ID not in use","Used")</f>
        <v>ID not in use</v>
      </c>
      <c r="C145" s="1" t="str">
        <f aca="false">IFERROR(VLOOKUP(A145,items!C:D,2,0),"ID not in use")</f>
        <v>ID not in use</v>
      </c>
      <c r="D145" s="1" t="n">
        <f aca="false">IF(C145="Multi-tile",D144-1,MAX(IF(C145="ID not in use",0,IF(C145="1X1",1,IF(C145="2X2",4,2)))-1,0))</f>
        <v>0</v>
      </c>
    </row>
    <row r="146" customFormat="false" ht="12.8" hidden="false" customHeight="false" outlineLevel="0" collapsed="false">
      <c r="A146" s="1" t="n">
        <v>144</v>
      </c>
      <c r="B146" s="1" t="str">
        <f aca="false">IF(C146="ID not in use","ID not in use","Used")</f>
        <v>ID not in use</v>
      </c>
      <c r="C146" s="1" t="str">
        <f aca="false">IFERROR(VLOOKUP(A146,items!C:D,2,0),"ID not in use")</f>
        <v>ID not in use</v>
      </c>
      <c r="D146" s="1" t="n">
        <f aca="false">IF(C146="Multi-tile",D145-1,MAX(IF(C146="ID not in use",0,IF(C146="1X1",1,IF(C146="2X2",4,2)))-1,0))</f>
        <v>0</v>
      </c>
    </row>
    <row r="147" customFormat="false" ht="12.8" hidden="false" customHeight="false" outlineLevel="0" collapsed="false">
      <c r="A147" s="1" t="n">
        <v>145</v>
      </c>
      <c r="B147" s="1" t="str">
        <f aca="false">IF(C147="ID not in use","ID not in use","Used")</f>
        <v>ID not in use</v>
      </c>
      <c r="C147" s="1" t="str">
        <f aca="false">IFERROR(VLOOKUP(A147,items!C:D,2,0),"ID not in use")</f>
        <v>ID not in use</v>
      </c>
      <c r="D147" s="1" t="n">
        <f aca="false">IF(C147="Multi-tile",D146-1,MAX(IF(C147="ID not in use",0,IF(C147="1X1",1,IF(C147="2X2",4,2)))-1,0))</f>
        <v>0</v>
      </c>
    </row>
    <row r="148" customFormat="false" ht="12.8" hidden="false" customHeight="false" outlineLevel="0" collapsed="false">
      <c r="A148" s="1" t="n">
        <v>146</v>
      </c>
      <c r="B148" s="1" t="str">
        <f aca="false">IF(C148="ID not in use","ID not in use","Used")</f>
        <v>ID not in use</v>
      </c>
      <c r="C148" s="1" t="str">
        <f aca="false">IFERROR(VLOOKUP(A148,items!C:D,2,0),"ID not in use")</f>
        <v>ID not in use</v>
      </c>
      <c r="D148" s="1" t="n">
        <f aca="false">IF(C148="Multi-tile",D147-1,MAX(IF(C148="ID not in use",0,IF(C148="1X1",1,IF(C148="2X2",4,2)))-1,0))</f>
        <v>0</v>
      </c>
    </row>
    <row r="149" customFormat="false" ht="12.8" hidden="false" customHeight="false" outlineLevel="0" collapsed="false">
      <c r="A149" s="1" t="n">
        <v>147</v>
      </c>
      <c r="B149" s="1" t="str">
        <f aca="false">IF(C149="ID not in use","ID not in use","Used")</f>
        <v>ID not in use</v>
      </c>
      <c r="C149" s="1" t="str">
        <f aca="false">IFERROR(VLOOKUP(A149,items!C:D,2,0),"ID not in use")</f>
        <v>ID not in use</v>
      </c>
      <c r="D149" s="1" t="n">
        <f aca="false">IF(C149="Multi-tile",D148-1,MAX(IF(C149="ID not in use",0,IF(C149="1X1",1,IF(C149="2X2",4,2)))-1,0))</f>
        <v>0</v>
      </c>
    </row>
    <row r="150" customFormat="false" ht="12.8" hidden="false" customHeight="false" outlineLevel="0" collapsed="false">
      <c r="A150" s="1" t="n">
        <v>148</v>
      </c>
      <c r="B150" s="1" t="str">
        <f aca="false">IF(C150="ID not in use","ID not in use","Used")</f>
        <v>ID not in use</v>
      </c>
      <c r="C150" s="1" t="str">
        <f aca="false">IFERROR(VLOOKUP(A150,items!C:D,2,0),"ID not in use")</f>
        <v>ID not in use</v>
      </c>
      <c r="D150" s="1" t="n">
        <f aca="false">IF(C150="Multi-tile",D149-1,MAX(IF(C150="ID not in use",0,IF(C150="1X1",1,IF(C150="2X2",4,2)))-1,0))</f>
        <v>0</v>
      </c>
    </row>
    <row r="151" customFormat="false" ht="12.8" hidden="false" customHeight="false" outlineLevel="0" collapsed="false">
      <c r="A151" s="1" t="n">
        <v>149</v>
      </c>
      <c r="B151" s="1" t="str">
        <f aca="false">IF(C151="ID not in use","ID not in use","Used")</f>
        <v>ID not in use</v>
      </c>
      <c r="C151" s="1" t="str">
        <f aca="false">IFERROR(VLOOKUP(A151,items!C:D,2,0),"ID not in use")</f>
        <v>ID not in use</v>
      </c>
      <c r="D151" s="1" t="n">
        <f aca="false">IF(C151="Multi-tile",D150-1,MAX(IF(C151="ID not in use",0,IF(C151="1X1",1,IF(C151="2X2",4,2)))-1,0))</f>
        <v>0</v>
      </c>
    </row>
    <row r="152" customFormat="false" ht="12.8" hidden="false" customHeight="false" outlineLevel="0" collapsed="false">
      <c r="A152" s="1" t="n">
        <v>150</v>
      </c>
      <c r="B152" s="1" t="str">
        <f aca="false">IF(C152="ID not in use","ID not in use","Used")</f>
        <v>ID not in use</v>
      </c>
      <c r="C152" s="1" t="str">
        <f aca="false">IFERROR(VLOOKUP(A152,items!C:D,2,0),"ID not in use")</f>
        <v>ID not in use</v>
      </c>
      <c r="D152" s="1" t="n">
        <f aca="false">IF(C152="Multi-tile",D151-1,MAX(IF(C152="ID not in use",0,IF(C152="1X1",1,IF(C152="2X2",4,2)))-1,0))</f>
        <v>0</v>
      </c>
    </row>
    <row r="153" customFormat="false" ht="12.8" hidden="false" customHeight="false" outlineLevel="0" collapsed="false">
      <c r="A153" s="1" t="n">
        <v>151</v>
      </c>
      <c r="B153" s="1" t="str">
        <f aca="false">IF(C153="ID not in use","ID not in use","Used")</f>
        <v>ID not in use</v>
      </c>
      <c r="C153" s="1" t="str">
        <f aca="false">IFERROR(VLOOKUP(A153,items!C:D,2,0),"ID not in use")</f>
        <v>ID not in use</v>
      </c>
      <c r="D153" s="1" t="n">
        <f aca="false">IF(C153="Multi-tile",D152-1,MAX(IF(C153="ID not in use",0,IF(C153="1X1",1,IF(C153="2X2",4,2)))-1,0))</f>
        <v>0</v>
      </c>
    </row>
    <row r="154" customFormat="false" ht="12.8" hidden="false" customHeight="false" outlineLevel="0" collapsed="false">
      <c r="A154" s="1" t="n">
        <v>152</v>
      </c>
      <c r="B154" s="1" t="str">
        <f aca="false">IF(C154="ID not in use","ID not in use","Used")</f>
        <v>ID not in use</v>
      </c>
      <c r="C154" s="1" t="str">
        <f aca="false">IFERROR(VLOOKUP(A154,items!C:D,2,0),"ID not in use")</f>
        <v>ID not in use</v>
      </c>
      <c r="D154" s="1" t="n">
        <f aca="false">IF(C154="Multi-tile",D153-1,MAX(IF(C154="ID not in use",0,IF(C154="1X1",1,IF(C154="2X2",4,2)))-1,0))</f>
        <v>0</v>
      </c>
    </row>
    <row r="155" customFormat="false" ht="12.8" hidden="false" customHeight="false" outlineLevel="0" collapsed="false">
      <c r="A155" s="1" t="n">
        <v>153</v>
      </c>
      <c r="B155" s="1" t="str">
        <f aca="false">IF(C155="ID not in use","ID not in use","Used")</f>
        <v>ID not in use</v>
      </c>
      <c r="C155" s="1" t="str">
        <f aca="false">IFERROR(VLOOKUP(A155,items!C:D,2,0),"ID not in use")</f>
        <v>ID not in use</v>
      </c>
      <c r="D155" s="1" t="n">
        <f aca="false">IF(C155="Multi-tile",D154-1,MAX(IF(C155="ID not in use",0,IF(C155="1X1",1,IF(C155="2X2",4,2)))-1,0))</f>
        <v>0</v>
      </c>
    </row>
    <row r="156" customFormat="false" ht="12.8" hidden="false" customHeight="false" outlineLevel="0" collapsed="false">
      <c r="A156" s="1" t="n">
        <v>154</v>
      </c>
      <c r="B156" s="1" t="str">
        <f aca="false">IF(C156="ID not in use","ID not in use","Used")</f>
        <v>ID not in use</v>
      </c>
      <c r="C156" s="1" t="str">
        <f aca="false">IFERROR(VLOOKUP(A156,items!C:D,2,0),"ID not in use")</f>
        <v>ID not in use</v>
      </c>
      <c r="D156" s="1" t="n">
        <f aca="false">IF(C156="Multi-tile",D155-1,MAX(IF(C156="ID not in use",0,IF(C156="1X1",1,IF(C156="2X2",4,2)))-1,0))</f>
        <v>0</v>
      </c>
    </row>
    <row r="157" customFormat="false" ht="12.8" hidden="false" customHeight="false" outlineLevel="0" collapsed="false">
      <c r="A157" s="1" t="n">
        <v>155</v>
      </c>
      <c r="B157" s="1" t="str">
        <f aca="false">IF(C157="ID not in use","ID not in use","Used")</f>
        <v>ID not in use</v>
      </c>
      <c r="C157" s="1" t="str">
        <f aca="false">IFERROR(VLOOKUP(A157,items!C:D,2,0),"ID not in use")</f>
        <v>ID not in use</v>
      </c>
      <c r="D157" s="1" t="n">
        <f aca="false">IF(C157="Multi-tile",D156-1,MAX(IF(C157="ID not in use",0,IF(C157="1X1",1,IF(C157="2X2",4,2)))-1,0))</f>
        <v>0</v>
      </c>
    </row>
    <row r="158" customFormat="false" ht="12.8" hidden="false" customHeight="false" outlineLevel="0" collapsed="false">
      <c r="A158" s="1" t="n">
        <v>156</v>
      </c>
      <c r="B158" s="1" t="str">
        <f aca="false">IF(C158="ID not in use","ID not in use","Used")</f>
        <v>ID not in use</v>
      </c>
      <c r="C158" s="1" t="str">
        <f aca="false">IFERROR(VLOOKUP(A158,items!C:D,2,0),"ID not in use")</f>
        <v>ID not in use</v>
      </c>
      <c r="D158" s="1" t="n">
        <f aca="false">IF(C158="Multi-tile",D157-1,MAX(IF(C158="ID not in use",0,IF(C158="1X1",1,IF(C158="2X2",4,2)))-1,0))</f>
        <v>0</v>
      </c>
    </row>
    <row r="159" customFormat="false" ht="12.8" hidden="false" customHeight="false" outlineLevel="0" collapsed="false">
      <c r="A159" s="1" t="n">
        <v>157</v>
      </c>
      <c r="B159" s="1" t="str">
        <f aca="false">IF(C159="ID not in use","ID not in use","Used")</f>
        <v>ID not in use</v>
      </c>
      <c r="C159" s="1" t="str">
        <f aca="false">IFERROR(VLOOKUP(A159,items!C:D,2,0),"ID not in use")</f>
        <v>ID not in use</v>
      </c>
      <c r="D159" s="1" t="n">
        <f aca="false">IF(C159="Multi-tile",D158-1,MAX(IF(C159="ID not in use",0,IF(C159="1X1",1,IF(C159="2X2",4,2)))-1,0))</f>
        <v>0</v>
      </c>
    </row>
    <row r="160" customFormat="false" ht="12.8" hidden="false" customHeight="false" outlineLevel="0" collapsed="false">
      <c r="A160" s="1" t="n">
        <v>158</v>
      </c>
      <c r="B160" s="1" t="str">
        <f aca="false">IF(C160="ID not in use","ID not in use","Used")</f>
        <v>ID not in use</v>
      </c>
      <c r="C160" s="1" t="str">
        <f aca="false">IFERROR(VLOOKUP(A160,items!C:D,2,0),"ID not in use")</f>
        <v>ID not in use</v>
      </c>
      <c r="D160" s="1" t="n">
        <f aca="false">IF(C160="Multi-tile",D159-1,MAX(IF(C160="ID not in use",0,IF(C160="1X1",1,IF(C160="2X2",4,2)))-1,0))</f>
        <v>0</v>
      </c>
    </row>
    <row r="161" customFormat="false" ht="12.8" hidden="false" customHeight="false" outlineLevel="0" collapsed="false">
      <c r="A161" s="1" t="n">
        <v>159</v>
      </c>
      <c r="B161" s="1" t="str">
        <f aca="false">IF(C161="ID not in use","ID not in use","Used")</f>
        <v>ID not in use</v>
      </c>
      <c r="C161" s="1" t="str">
        <f aca="false">IFERROR(VLOOKUP(A161,items!C:D,2,0),"ID not in use")</f>
        <v>ID not in use</v>
      </c>
      <c r="D161" s="1" t="n">
        <f aca="false">IF(C161="Multi-tile",D160-1,MAX(IF(C161="ID not in use",0,IF(C161="1X1",1,IF(C161="2X2",4,2)))-1,0))</f>
        <v>0</v>
      </c>
    </row>
    <row r="162" customFormat="false" ht="12.8" hidden="false" customHeight="false" outlineLevel="0" collapsed="false">
      <c r="A162" s="1" t="n">
        <v>160</v>
      </c>
      <c r="B162" s="1" t="str">
        <f aca="false">IF(C162="ID not in use","ID not in use","Used")</f>
        <v>ID not in use</v>
      </c>
      <c r="C162" s="1" t="str">
        <f aca="false">IFERROR(VLOOKUP(A162,items!C:D,2,0),"ID not in use")</f>
        <v>ID not in use</v>
      </c>
      <c r="D162" s="1" t="n">
        <f aca="false">IF(C162="Multi-tile",D161-1,MAX(IF(C162="ID not in use",0,IF(C162="1X1",1,IF(C162="2X2",4,2)))-1,0))</f>
        <v>0</v>
      </c>
    </row>
    <row r="163" customFormat="false" ht="12.8" hidden="false" customHeight="false" outlineLevel="0" collapsed="false">
      <c r="A163" s="1" t="n">
        <v>161</v>
      </c>
      <c r="B163" s="1" t="str">
        <f aca="false">IF(C163="ID not in use","ID not in use","Used")</f>
        <v>ID not in use</v>
      </c>
      <c r="C163" s="1" t="str">
        <f aca="false">IFERROR(VLOOKUP(A163,items!C:D,2,0),"ID not in use")</f>
        <v>ID not in use</v>
      </c>
      <c r="D163" s="1" t="n">
        <f aca="false">IF(C163="Multi-tile",D162-1,MAX(IF(C163="ID not in use",0,IF(C163="1X1",1,IF(C163="2X2",4,2)))-1,0))</f>
        <v>0</v>
      </c>
    </row>
    <row r="164" customFormat="false" ht="12.8" hidden="false" customHeight="false" outlineLevel="0" collapsed="false">
      <c r="A164" s="1" t="n">
        <v>162</v>
      </c>
      <c r="B164" s="1" t="str">
        <f aca="false">IF(C164="ID not in use","ID not in use","Used")</f>
        <v>ID not in use</v>
      </c>
      <c r="C164" s="1" t="str">
        <f aca="false">IFERROR(VLOOKUP(A164,items!C:D,2,0),"ID not in use")</f>
        <v>ID not in use</v>
      </c>
      <c r="D164" s="1" t="n">
        <f aca="false">IF(C164="Multi-tile",D163-1,MAX(IF(C164="ID not in use",0,IF(C164="1X1",1,IF(C164="2X2",4,2)))-1,0))</f>
        <v>0</v>
      </c>
    </row>
    <row r="165" customFormat="false" ht="12.8" hidden="false" customHeight="false" outlineLevel="0" collapsed="false">
      <c r="A165" s="1" t="n">
        <v>163</v>
      </c>
      <c r="B165" s="1" t="str">
        <f aca="false">IF(C165="ID not in use","ID not in use","Used")</f>
        <v>ID not in use</v>
      </c>
      <c r="C165" s="1" t="str">
        <f aca="false">IFERROR(VLOOKUP(A165,items!C:D,2,0),"ID not in use")</f>
        <v>ID not in use</v>
      </c>
      <c r="D165" s="1" t="n">
        <f aca="false">IF(C165="Multi-tile",D164-1,MAX(IF(C165="ID not in use",0,IF(C165="1X1",1,IF(C165="2X2",4,2)))-1,0))</f>
        <v>0</v>
      </c>
    </row>
    <row r="166" customFormat="false" ht="12.8" hidden="false" customHeight="false" outlineLevel="0" collapsed="false">
      <c r="A166" s="1" t="n">
        <v>164</v>
      </c>
      <c r="B166" s="1" t="str">
        <f aca="false">IF(C166="ID not in use","ID not in use","Used")</f>
        <v>ID not in use</v>
      </c>
      <c r="C166" s="1" t="str">
        <f aca="false">IFERROR(VLOOKUP(A166,items!C:D,2,0),"ID not in use")</f>
        <v>ID not in use</v>
      </c>
      <c r="D166" s="1" t="n">
        <f aca="false">IF(C166="Multi-tile",D165-1,MAX(IF(C166="ID not in use",0,IF(C166="1X1",1,IF(C166="2X2",4,2)))-1,0))</f>
        <v>0</v>
      </c>
    </row>
    <row r="167" customFormat="false" ht="12.8" hidden="false" customHeight="false" outlineLevel="0" collapsed="false">
      <c r="A167" s="1" t="n">
        <v>165</v>
      </c>
      <c r="B167" s="1" t="str">
        <f aca="false">IF(C167="ID not in use","ID not in use","Used")</f>
        <v>ID not in use</v>
      </c>
      <c r="C167" s="1" t="str">
        <f aca="false">IFERROR(VLOOKUP(A167,items!C:D,2,0),"ID not in use")</f>
        <v>ID not in use</v>
      </c>
      <c r="D167" s="1" t="n">
        <f aca="false">IF(C167="Multi-tile",D166-1,MAX(IF(C167="ID not in use",0,IF(C167="1X1",1,IF(C167="2X2",4,2)))-1,0))</f>
        <v>0</v>
      </c>
    </row>
    <row r="168" customFormat="false" ht="12.8" hidden="false" customHeight="false" outlineLevel="0" collapsed="false">
      <c r="A168" s="1" t="n">
        <v>166</v>
      </c>
      <c r="B168" s="1" t="str">
        <f aca="false">IF(C168="ID not in use","ID not in use","Used")</f>
        <v>ID not in use</v>
      </c>
      <c r="C168" s="1" t="str">
        <f aca="false">IFERROR(VLOOKUP(A168,items!C:D,2,0),"ID not in use")</f>
        <v>ID not in use</v>
      </c>
      <c r="D168" s="1" t="n">
        <f aca="false">IF(C168="Multi-tile",D167-1,MAX(IF(C168="ID not in use",0,IF(C168="1X1",1,IF(C168="2X2",4,2)))-1,0))</f>
        <v>0</v>
      </c>
    </row>
    <row r="169" customFormat="false" ht="12.8" hidden="false" customHeight="false" outlineLevel="0" collapsed="false">
      <c r="A169" s="1" t="n">
        <v>167</v>
      </c>
      <c r="B169" s="1" t="str">
        <f aca="false">IF(C169="ID not in use","ID not in use","Used")</f>
        <v>ID not in use</v>
      </c>
      <c r="C169" s="1" t="str">
        <f aca="false">IFERROR(VLOOKUP(A169,items!C:D,2,0),"ID not in use")</f>
        <v>ID not in use</v>
      </c>
      <c r="D169" s="1" t="n">
        <f aca="false">IF(C169="Multi-tile",D168-1,MAX(IF(C169="ID not in use",0,IF(C169="1X1",1,IF(C169="2X2",4,2)))-1,0))</f>
        <v>0</v>
      </c>
    </row>
    <row r="170" customFormat="false" ht="12.8" hidden="false" customHeight="false" outlineLevel="0" collapsed="false">
      <c r="A170" s="1" t="n">
        <v>168</v>
      </c>
      <c r="B170" s="1" t="str">
        <f aca="false">IF(C170="ID not in use","ID not in use","Used")</f>
        <v>ID not in use</v>
      </c>
      <c r="C170" s="1" t="str">
        <f aca="false">IFERROR(VLOOKUP(A170,items!C:D,2,0),"ID not in use")</f>
        <v>ID not in use</v>
      </c>
      <c r="D170" s="1" t="n">
        <f aca="false">IF(C170="Multi-tile",D169-1,MAX(IF(C170="ID not in use",0,IF(C170="1X1",1,IF(C170="2X2",4,2)))-1,0))</f>
        <v>0</v>
      </c>
    </row>
    <row r="171" customFormat="false" ht="12.8" hidden="false" customHeight="false" outlineLevel="0" collapsed="false">
      <c r="A171" s="1" t="n">
        <v>169</v>
      </c>
      <c r="B171" s="1" t="str">
        <f aca="false">IF(C171="ID not in use","ID not in use","Used")</f>
        <v>ID not in use</v>
      </c>
      <c r="C171" s="1" t="str">
        <f aca="false">IFERROR(VLOOKUP(A171,items!C:D,2,0),"ID not in use")</f>
        <v>ID not in use</v>
      </c>
      <c r="D171" s="1" t="n">
        <f aca="false">IF(C171="Multi-tile",D170-1,MAX(IF(C171="ID not in use",0,IF(C171="1X1",1,IF(C171="2X2",4,2)))-1,0))</f>
        <v>0</v>
      </c>
    </row>
    <row r="172" customFormat="false" ht="12.8" hidden="false" customHeight="false" outlineLevel="0" collapsed="false">
      <c r="A172" s="1" t="n">
        <v>170</v>
      </c>
      <c r="B172" s="1" t="str">
        <f aca="false">IF(C172="ID not in use","ID not in use","Used")</f>
        <v>ID not in use</v>
      </c>
      <c r="C172" s="1" t="str">
        <f aca="false">IFERROR(VLOOKUP(A172,items!C:D,2,0),"ID not in use")</f>
        <v>ID not in use</v>
      </c>
      <c r="D172" s="1" t="n">
        <f aca="false">IF(C172="Multi-tile",D171-1,MAX(IF(C172="ID not in use",0,IF(C172="1X1",1,IF(C172="2X2",4,2)))-1,0))</f>
        <v>0</v>
      </c>
    </row>
    <row r="173" customFormat="false" ht="12.8" hidden="false" customHeight="false" outlineLevel="0" collapsed="false">
      <c r="A173" s="1" t="n">
        <v>171</v>
      </c>
      <c r="B173" s="1" t="str">
        <f aca="false">IF(C173="ID not in use","ID not in use","Used")</f>
        <v>ID not in use</v>
      </c>
      <c r="C173" s="1" t="str">
        <f aca="false">IFERROR(VLOOKUP(A173,items!C:D,2,0),"ID not in use")</f>
        <v>ID not in use</v>
      </c>
      <c r="D173" s="1" t="n">
        <f aca="false">IF(C173="Multi-tile",D172-1,MAX(IF(C173="ID not in use",0,IF(C173="1X1",1,IF(C173="2X2",4,2)))-1,0))</f>
        <v>0</v>
      </c>
    </row>
    <row r="174" customFormat="false" ht="12.8" hidden="false" customHeight="false" outlineLevel="0" collapsed="false">
      <c r="A174" s="1" t="n">
        <v>172</v>
      </c>
      <c r="B174" s="1" t="str">
        <f aca="false">IF(C174="ID not in use","ID not in use","Used")</f>
        <v>ID not in use</v>
      </c>
      <c r="C174" s="1" t="str">
        <f aca="false">IFERROR(VLOOKUP(A174,items!C:D,2,0),"ID not in use")</f>
        <v>ID not in use</v>
      </c>
      <c r="D174" s="1" t="n">
        <f aca="false">IF(C174="Multi-tile",D173-1,MAX(IF(C174="ID not in use",0,IF(C174="1X1",1,IF(C174="2X2",4,2)))-1,0))</f>
        <v>0</v>
      </c>
    </row>
    <row r="175" customFormat="false" ht="12.8" hidden="false" customHeight="false" outlineLevel="0" collapsed="false">
      <c r="A175" s="1" t="n">
        <v>173</v>
      </c>
      <c r="B175" s="1" t="str">
        <f aca="false">IF(C175="ID not in use","ID not in use","Used")</f>
        <v>ID not in use</v>
      </c>
      <c r="C175" s="1" t="str">
        <f aca="false">IFERROR(VLOOKUP(A175,items!C:D,2,0),"ID not in use")</f>
        <v>ID not in use</v>
      </c>
      <c r="D175" s="1" t="n">
        <f aca="false">IF(C175="Multi-tile",D174-1,MAX(IF(C175="ID not in use",0,IF(C175="1X1",1,IF(C175="2X2",4,2)))-1,0))</f>
        <v>0</v>
      </c>
    </row>
    <row r="176" customFormat="false" ht="12.8" hidden="false" customHeight="false" outlineLevel="0" collapsed="false">
      <c r="A176" s="1" t="n">
        <v>174</v>
      </c>
      <c r="B176" s="1" t="str">
        <f aca="false">IF(C176="ID not in use","ID not in use","Used")</f>
        <v>ID not in use</v>
      </c>
      <c r="C176" s="1" t="str">
        <f aca="false">IFERROR(VLOOKUP(A176,items!C:D,2,0),"ID not in use")</f>
        <v>ID not in use</v>
      </c>
      <c r="D176" s="1" t="n">
        <f aca="false">IF(C176="Multi-tile",D175-1,MAX(IF(C176="ID not in use",0,IF(C176="1X1",1,IF(C176="2X2",4,2)))-1,0))</f>
        <v>0</v>
      </c>
    </row>
    <row r="177" customFormat="false" ht="12.8" hidden="false" customHeight="false" outlineLevel="0" collapsed="false">
      <c r="A177" s="1" t="n">
        <v>175</v>
      </c>
      <c r="B177" s="1" t="str">
        <f aca="false">IF(C177="ID not in use","ID not in use","Used")</f>
        <v>ID not in use</v>
      </c>
      <c r="C177" s="1" t="str">
        <f aca="false">IFERROR(VLOOKUP(A177,items!C:D,2,0),"ID not in use")</f>
        <v>ID not in use</v>
      </c>
      <c r="D177" s="1" t="n">
        <f aca="false">IF(C177="Multi-tile",D176-1,MAX(IF(C177="ID not in use",0,IF(C177="1X1",1,IF(C177="2X2",4,2)))-1,0))</f>
        <v>0</v>
      </c>
    </row>
    <row r="178" customFormat="false" ht="12.8" hidden="false" customHeight="false" outlineLevel="0" collapsed="false">
      <c r="A178" s="1" t="n">
        <v>176</v>
      </c>
      <c r="B178" s="1" t="str">
        <f aca="false">IF(C178="ID not in use","ID not in use","Used")</f>
        <v>ID not in use</v>
      </c>
      <c r="C178" s="1" t="str">
        <f aca="false">IFERROR(VLOOKUP(A178,items!C:D,2,0),"ID not in use")</f>
        <v>ID not in use</v>
      </c>
      <c r="D178" s="1" t="n">
        <f aca="false">IF(C178="Multi-tile",D177-1,MAX(IF(C178="ID not in use",0,IF(C178="1X1",1,IF(C178="2X2",4,2)))-1,0))</f>
        <v>0</v>
      </c>
    </row>
    <row r="179" customFormat="false" ht="12.8" hidden="false" customHeight="false" outlineLevel="0" collapsed="false">
      <c r="A179" s="1" t="n">
        <v>177</v>
      </c>
      <c r="B179" s="1" t="str">
        <f aca="false">IF(C179="ID not in use","ID not in use","Used")</f>
        <v>ID not in use</v>
      </c>
      <c r="C179" s="1" t="str">
        <f aca="false">IFERROR(VLOOKUP(A179,items!C:D,2,0),"ID not in use")</f>
        <v>ID not in use</v>
      </c>
      <c r="D179" s="1" t="n">
        <f aca="false">IF(C179="Multi-tile",D178-1,MAX(IF(C179="ID not in use",0,IF(C179="1X1",1,IF(C179="2X2",4,2)))-1,0))</f>
        <v>0</v>
      </c>
    </row>
    <row r="180" customFormat="false" ht="12.8" hidden="false" customHeight="false" outlineLevel="0" collapsed="false">
      <c r="A180" s="1" t="n">
        <v>178</v>
      </c>
      <c r="B180" s="1" t="str">
        <f aca="false">IF(C180="ID not in use","ID not in use","Used")</f>
        <v>ID not in use</v>
      </c>
      <c r="C180" s="1" t="str">
        <f aca="false">IFERROR(VLOOKUP(A180,items!C:D,2,0),"ID not in use")</f>
        <v>ID not in use</v>
      </c>
      <c r="D180" s="1" t="n">
        <f aca="false">IF(C180="Multi-tile",D179-1,MAX(IF(C180="ID not in use",0,IF(C180="1X1",1,IF(C180="2X2",4,2)))-1,0))</f>
        <v>0</v>
      </c>
    </row>
    <row r="181" customFormat="false" ht="12.8" hidden="false" customHeight="false" outlineLevel="0" collapsed="false">
      <c r="A181" s="1" t="n">
        <v>179</v>
      </c>
      <c r="B181" s="1" t="str">
        <f aca="false">IF(C181="ID not in use","ID not in use","Used")</f>
        <v>ID not in use</v>
      </c>
      <c r="C181" s="1" t="str">
        <f aca="false">IFERROR(VLOOKUP(A181,items!C:D,2,0),"ID not in use")</f>
        <v>ID not in use</v>
      </c>
      <c r="D181" s="1" t="n">
        <f aca="false">IF(C181="Multi-tile",D180-1,MAX(IF(C181="ID not in use",0,IF(C181="1X1",1,IF(C181="2X2",4,2)))-1,0))</f>
        <v>0</v>
      </c>
    </row>
    <row r="182" customFormat="false" ht="12.8" hidden="false" customHeight="false" outlineLevel="0" collapsed="false">
      <c r="A182" s="1" t="n">
        <v>180</v>
      </c>
      <c r="B182" s="1" t="str">
        <f aca="false">IF(C182="ID not in use","ID not in use","Used")</f>
        <v>ID not in use</v>
      </c>
      <c r="C182" s="1" t="str">
        <f aca="false">IFERROR(VLOOKUP(A182,items!C:D,2,0),"ID not in use")</f>
        <v>ID not in use</v>
      </c>
      <c r="D182" s="1" t="n">
        <f aca="false">IF(C182="Multi-tile",D181-1,MAX(IF(C182="ID not in use",0,IF(C182="1X1",1,IF(C182="2X2",4,2)))-1,0))</f>
        <v>0</v>
      </c>
    </row>
    <row r="183" customFormat="false" ht="12.8" hidden="false" customHeight="false" outlineLevel="0" collapsed="false">
      <c r="A183" s="1" t="n">
        <v>181</v>
      </c>
      <c r="B183" s="1" t="str">
        <f aca="false">IF(C183="ID not in use","ID not in use","Used")</f>
        <v>ID not in use</v>
      </c>
      <c r="C183" s="1" t="str">
        <f aca="false">IFERROR(VLOOKUP(A183,items!C:D,2,0),"ID not in use")</f>
        <v>ID not in use</v>
      </c>
      <c r="D183" s="1" t="n">
        <f aca="false">IF(C183="Multi-tile",D182-1,MAX(IF(C183="ID not in use",0,IF(C183="1X1",1,IF(C183="2X2",4,2)))-1,0))</f>
        <v>0</v>
      </c>
    </row>
    <row r="184" customFormat="false" ht="12.8" hidden="false" customHeight="false" outlineLevel="0" collapsed="false">
      <c r="A184" s="1" t="n">
        <v>182</v>
      </c>
      <c r="B184" s="1" t="str">
        <f aca="false">IF(C184="ID not in use","ID not in use","Used")</f>
        <v>ID not in use</v>
      </c>
      <c r="C184" s="1" t="str">
        <f aca="false">IFERROR(VLOOKUP(A184,items!C:D,2,0),"ID not in use")</f>
        <v>ID not in use</v>
      </c>
      <c r="D184" s="1" t="n">
        <f aca="false">IF(C184="Multi-tile",D183-1,MAX(IF(C184="ID not in use",0,IF(C184="1X1",1,IF(C184="2X2",4,2)))-1,0))</f>
        <v>0</v>
      </c>
    </row>
    <row r="185" customFormat="false" ht="12.8" hidden="false" customHeight="false" outlineLevel="0" collapsed="false">
      <c r="A185" s="1" t="n">
        <v>183</v>
      </c>
      <c r="B185" s="1" t="str">
        <f aca="false">IF(C185="ID not in use","ID not in use","Used")</f>
        <v>ID not in use</v>
      </c>
      <c r="C185" s="1" t="str">
        <f aca="false">IFERROR(VLOOKUP(A185,items!C:D,2,0),"ID not in use")</f>
        <v>ID not in use</v>
      </c>
      <c r="D185" s="1" t="n">
        <f aca="false">IF(C185="Multi-tile",D184-1,MAX(IF(C185="ID not in use",0,IF(C185="1X1",1,IF(C185="2X2",4,2)))-1,0))</f>
        <v>0</v>
      </c>
    </row>
    <row r="186" customFormat="false" ht="12.8" hidden="false" customHeight="false" outlineLevel="0" collapsed="false">
      <c r="A186" s="1" t="n">
        <v>184</v>
      </c>
      <c r="B186" s="1" t="str">
        <f aca="false">IF(C186="ID not in use","ID not in use","Used")</f>
        <v>ID not in use</v>
      </c>
      <c r="C186" s="1" t="str">
        <f aca="false">IFERROR(VLOOKUP(A186,items!C:D,2,0),"ID not in use")</f>
        <v>ID not in use</v>
      </c>
      <c r="D186" s="1" t="n">
        <f aca="false">IF(C186="Multi-tile",D185-1,MAX(IF(C186="ID not in use",0,IF(C186="1X1",1,IF(C186="2X2",4,2)))-1,0))</f>
        <v>0</v>
      </c>
    </row>
    <row r="187" customFormat="false" ht="12.8" hidden="false" customHeight="false" outlineLevel="0" collapsed="false">
      <c r="A187" s="1" t="n">
        <v>185</v>
      </c>
      <c r="B187" s="1" t="str">
        <f aca="false">IF(C187="ID not in use","ID not in use","Used")</f>
        <v>ID not in use</v>
      </c>
      <c r="C187" s="1" t="str">
        <f aca="false">IFERROR(VLOOKUP(A187,items!C:D,2,0),"ID not in use")</f>
        <v>ID not in use</v>
      </c>
      <c r="D187" s="1" t="n">
        <f aca="false">IF(C187="Multi-tile",D186-1,MAX(IF(C187="ID not in use",0,IF(C187="1X1",1,IF(C187="2X2",4,2)))-1,0))</f>
        <v>0</v>
      </c>
    </row>
    <row r="188" customFormat="false" ht="12.8" hidden="false" customHeight="false" outlineLevel="0" collapsed="false">
      <c r="A188" s="1" t="n">
        <v>186</v>
      </c>
      <c r="B188" s="1" t="str">
        <f aca="false">IF(C188="ID not in use","ID not in use","Used")</f>
        <v>ID not in use</v>
      </c>
      <c r="C188" s="1" t="str">
        <f aca="false">IFERROR(VLOOKUP(A188,items!C:D,2,0),"ID not in use")</f>
        <v>ID not in use</v>
      </c>
      <c r="D188" s="1" t="n">
        <f aca="false">IF(C188="Multi-tile",D187-1,MAX(IF(C188="ID not in use",0,IF(C188="1X1",1,IF(C188="2X2",4,2)))-1,0))</f>
        <v>0</v>
      </c>
    </row>
    <row r="189" customFormat="false" ht="12.8" hidden="false" customHeight="false" outlineLevel="0" collapsed="false">
      <c r="A189" s="1" t="n">
        <v>187</v>
      </c>
      <c r="B189" s="1" t="str">
        <f aca="false">IF(C189="ID not in use","ID not in use","Used")</f>
        <v>ID not in use</v>
      </c>
      <c r="C189" s="1" t="str">
        <f aca="false">IFERROR(VLOOKUP(A189,items!C:D,2,0),"ID not in use")</f>
        <v>ID not in use</v>
      </c>
      <c r="D189" s="1" t="n">
        <f aca="false">IF(C189="Multi-tile",D188-1,MAX(IF(C189="ID not in use",0,IF(C189="1X1",1,IF(C189="2X2",4,2)))-1,0))</f>
        <v>0</v>
      </c>
    </row>
    <row r="190" customFormat="false" ht="12.8" hidden="false" customHeight="false" outlineLevel="0" collapsed="false">
      <c r="A190" s="1" t="n">
        <v>188</v>
      </c>
      <c r="B190" s="1" t="str">
        <f aca="false">IF(C190="ID not in use","ID not in use","Used")</f>
        <v>ID not in use</v>
      </c>
      <c r="C190" s="1" t="str">
        <f aca="false">IFERROR(VLOOKUP(A190,items!C:D,2,0),"ID not in use")</f>
        <v>ID not in use</v>
      </c>
      <c r="D190" s="1" t="n">
        <f aca="false">IF(C190="Multi-tile",D189-1,MAX(IF(C190="ID not in use",0,IF(C190="1X1",1,IF(C190="2X2",4,2)))-1,0))</f>
        <v>0</v>
      </c>
    </row>
    <row r="191" customFormat="false" ht="12.8" hidden="false" customHeight="false" outlineLevel="0" collapsed="false">
      <c r="A191" s="1" t="n">
        <v>189</v>
      </c>
      <c r="B191" s="1" t="str">
        <f aca="false">IF(C191="ID not in use","ID not in use","Used")</f>
        <v>ID not in use</v>
      </c>
      <c r="C191" s="1" t="str">
        <f aca="false">IFERROR(VLOOKUP(A191,items!C:D,2,0),"ID not in use")</f>
        <v>ID not in use</v>
      </c>
      <c r="D191" s="1" t="n">
        <f aca="false">IF(C191="Multi-tile",D190-1,MAX(IF(C191="ID not in use",0,IF(C191="1X1",1,IF(C191="2X2",4,2)))-1,0))</f>
        <v>0</v>
      </c>
    </row>
    <row r="192" customFormat="false" ht="12.8" hidden="false" customHeight="false" outlineLevel="0" collapsed="false">
      <c r="A192" s="1" t="n">
        <v>190</v>
      </c>
      <c r="B192" s="1" t="str">
        <f aca="false">IF(C192="ID not in use","ID not in use","Used")</f>
        <v>ID not in use</v>
      </c>
      <c r="C192" s="1" t="str">
        <f aca="false">IFERROR(VLOOKUP(A192,items!C:D,2,0),"ID not in use")</f>
        <v>ID not in use</v>
      </c>
      <c r="D192" s="1" t="n">
        <f aca="false">IF(C192="Multi-tile",D191-1,MAX(IF(C192="ID not in use",0,IF(C192="1X1",1,IF(C192="2X2",4,2)))-1,0))</f>
        <v>0</v>
      </c>
    </row>
    <row r="193" customFormat="false" ht="12.8" hidden="false" customHeight="false" outlineLevel="0" collapsed="false">
      <c r="A193" s="1" t="n">
        <v>191</v>
      </c>
      <c r="B193" s="1" t="str">
        <f aca="false">IF(C193="ID not in use","ID not in use","Used")</f>
        <v>ID not in use</v>
      </c>
      <c r="C193" s="1" t="str">
        <f aca="false">IFERROR(VLOOKUP(A193,items!C:D,2,0),"ID not in use")</f>
        <v>ID not in use</v>
      </c>
      <c r="D193" s="1" t="n">
        <f aca="false">IF(C193="Multi-tile",D192-1,MAX(IF(C193="ID not in use",0,IF(C193="1X1",1,IF(C193="2X2",4,2)))-1,0))</f>
        <v>0</v>
      </c>
    </row>
    <row r="194" customFormat="false" ht="12.8" hidden="false" customHeight="false" outlineLevel="0" collapsed="false">
      <c r="A194" s="1" t="n">
        <v>192</v>
      </c>
      <c r="B194" s="1" t="str">
        <f aca="false">IF(C194="ID not in use","ID not in use","Used")</f>
        <v>ID not in use</v>
      </c>
      <c r="C194" s="1" t="str">
        <f aca="false">IFERROR(VLOOKUP(A194,items!C:D,2,0),"ID not in use")</f>
        <v>ID not in use</v>
      </c>
      <c r="D194" s="1" t="n">
        <f aca="false">IF(C194="Multi-tile",D193-1,MAX(IF(C194="ID not in use",0,IF(C194="1X1",1,IF(C194="2X2",4,2)))-1,0))</f>
        <v>0</v>
      </c>
    </row>
    <row r="195" customFormat="false" ht="12.8" hidden="false" customHeight="false" outlineLevel="0" collapsed="false">
      <c r="A195" s="1" t="n">
        <v>193</v>
      </c>
      <c r="B195" s="1" t="str">
        <f aca="false">IF(C195="ID not in use","ID not in use","Used")</f>
        <v>ID not in use</v>
      </c>
      <c r="C195" s="1" t="str">
        <f aca="false">IFERROR(VLOOKUP(A195,items!C:D,2,0),"ID not in use")</f>
        <v>ID not in use</v>
      </c>
      <c r="D195" s="1" t="n">
        <f aca="false">IF(C195="Multi-tile",D194-1,MAX(IF(C195="ID not in use",0,IF(C195="1X1",1,IF(C195="2X2",4,2)))-1,0))</f>
        <v>0</v>
      </c>
    </row>
    <row r="196" customFormat="false" ht="12.8" hidden="false" customHeight="false" outlineLevel="0" collapsed="false">
      <c r="A196" s="1" t="n">
        <v>194</v>
      </c>
      <c r="B196" s="1" t="str">
        <f aca="false">IF(C196="ID not in use","ID not in use","Used")</f>
        <v>ID not in use</v>
      </c>
      <c r="C196" s="1" t="str">
        <f aca="false">IFERROR(VLOOKUP(A196,items!C:D,2,0),"ID not in use")</f>
        <v>ID not in use</v>
      </c>
      <c r="D196" s="1" t="n">
        <f aca="false">IF(C196="Multi-tile",D195-1,MAX(IF(C196="ID not in use",0,IF(C196="1X1",1,IF(C196="2X2",4,2)))-1,0))</f>
        <v>0</v>
      </c>
    </row>
    <row r="197" customFormat="false" ht="12.8" hidden="false" customHeight="false" outlineLevel="0" collapsed="false">
      <c r="A197" s="1" t="n">
        <v>195</v>
      </c>
      <c r="B197" s="1" t="str">
        <f aca="false">IF(C197="ID not in use","ID not in use","Used")</f>
        <v>ID not in use</v>
      </c>
      <c r="C197" s="1" t="str">
        <f aca="false">IFERROR(VLOOKUP(A197,items!C:D,2,0),"ID not in use")</f>
        <v>ID not in use</v>
      </c>
      <c r="D197" s="1" t="n">
        <f aca="false">IF(C197="Multi-tile",D196-1,MAX(IF(C197="ID not in use",0,IF(C197="1X1",1,IF(C197="2X2",4,2)))-1,0))</f>
        <v>0</v>
      </c>
    </row>
    <row r="198" customFormat="false" ht="12.8" hidden="false" customHeight="false" outlineLevel="0" collapsed="false">
      <c r="A198" s="1" t="n">
        <v>196</v>
      </c>
      <c r="B198" s="1" t="str">
        <f aca="false">IF(C198="ID not in use","ID not in use","Used")</f>
        <v>ID not in use</v>
      </c>
      <c r="C198" s="1" t="str">
        <f aca="false">IFERROR(VLOOKUP(A198,items!C:D,2,0),"ID not in use")</f>
        <v>ID not in use</v>
      </c>
      <c r="D198" s="1" t="n">
        <f aca="false">IF(C198="Multi-tile",D197-1,MAX(IF(C198="ID not in use",0,IF(C198="1X1",1,IF(C198="2X2",4,2)))-1,0))</f>
        <v>0</v>
      </c>
    </row>
    <row r="199" customFormat="false" ht="12.8" hidden="false" customHeight="false" outlineLevel="0" collapsed="false">
      <c r="A199" s="1" t="n">
        <v>197</v>
      </c>
      <c r="B199" s="1" t="str">
        <f aca="false">IF(C199="ID not in use","ID not in use","Used")</f>
        <v>ID not in use</v>
      </c>
      <c r="C199" s="1" t="str">
        <f aca="false">IFERROR(VLOOKUP(A199,items!C:D,2,0),"ID not in use")</f>
        <v>ID not in use</v>
      </c>
      <c r="D199" s="1" t="n">
        <f aca="false">IF(C199="Multi-tile",D198-1,MAX(IF(C199="ID not in use",0,IF(C199="1X1",1,IF(C199="2X2",4,2)))-1,0))</f>
        <v>0</v>
      </c>
    </row>
    <row r="200" customFormat="false" ht="12.8" hidden="false" customHeight="false" outlineLevel="0" collapsed="false">
      <c r="A200" s="1" t="n">
        <v>198</v>
      </c>
      <c r="B200" s="1" t="str">
        <f aca="false">IF(C200="ID not in use","ID not in use","Used")</f>
        <v>ID not in use</v>
      </c>
      <c r="C200" s="1" t="str">
        <f aca="false">IFERROR(VLOOKUP(A200,items!C:D,2,0),"ID not in use")</f>
        <v>ID not in use</v>
      </c>
      <c r="D200" s="1" t="n">
        <f aca="false">IF(C200="Multi-tile",D199-1,MAX(IF(C200="ID not in use",0,IF(C200="1X1",1,IF(C200="2X2",4,2)))-1,0))</f>
        <v>0</v>
      </c>
    </row>
    <row r="201" customFormat="false" ht="12.8" hidden="false" customHeight="false" outlineLevel="0" collapsed="false">
      <c r="A201" s="1" t="n">
        <v>199</v>
      </c>
      <c r="B201" s="1" t="str">
        <f aca="false">IF(C201="ID not in use","ID not in use","Used")</f>
        <v>ID not in use</v>
      </c>
      <c r="C201" s="1" t="str">
        <f aca="false">IFERROR(VLOOKUP(A201,items!C:D,2,0),"ID not in use")</f>
        <v>ID not in use</v>
      </c>
      <c r="D201" s="1" t="n">
        <f aca="false">IF(C201="Multi-tile",D200-1,MAX(IF(C201="ID not in use",0,IF(C201="1X1",1,IF(C201="2X2",4,2)))-1,0))</f>
        <v>0</v>
      </c>
    </row>
    <row r="202" customFormat="false" ht="12.8" hidden="false" customHeight="false" outlineLevel="0" collapsed="false">
      <c r="A202" s="1" t="n">
        <v>200</v>
      </c>
      <c r="B202" s="1" t="str">
        <f aca="false">IF(C202="ID not in use","ID not in use","Used")</f>
        <v>Used</v>
      </c>
      <c r="C202" s="1" t="str">
        <f aca="false">IFERROR(VLOOKUP(A202,items!C:D,2,0),"ID not in use")</f>
        <v>2X2</v>
      </c>
      <c r="D202" s="1" t="n">
        <f aca="false">IF(C202="Multi-tile",D201-1,MAX(IF(C202="ID not in use",0,IF(C202="1X1",1,IF(C202="2X2",4,2)))-1,0))</f>
        <v>3</v>
      </c>
    </row>
    <row r="203" customFormat="false" ht="12.8" hidden="false" customHeight="false" outlineLevel="0" collapsed="false">
      <c r="A203" s="1" t="n">
        <v>201</v>
      </c>
      <c r="B203" s="1" t="str">
        <f aca="false">IF(C203="ID not in use","ID not in use","Used")</f>
        <v>ID not in use</v>
      </c>
      <c r="C203" s="1" t="str">
        <f aca="false">IFERROR(VLOOKUP(A203,items!C:D,2,0),"ID not in use")</f>
        <v>ID not in use</v>
      </c>
      <c r="D203" s="1" t="n">
        <f aca="false">IF(C203="Multi-tile",D202-1,MAX(IF(C203="ID not in use",0,IF(C203="1X1",1,IF(C203="2X2",4,2)))-1,0))</f>
        <v>0</v>
      </c>
    </row>
    <row r="204" customFormat="false" ht="12.8" hidden="false" customHeight="false" outlineLevel="0" collapsed="false">
      <c r="A204" s="1" t="n">
        <v>202</v>
      </c>
      <c r="B204" s="1" t="str">
        <f aca="false">IF(C204="ID not in use","ID not in use","Used")</f>
        <v>ID not in use</v>
      </c>
      <c r="C204" s="1" t="str">
        <f aca="false">IFERROR(VLOOKUP(A204,items!C:D,2,0),"ID not in use")</f>
        <v>ID not in use</v>
      </c>
      <c r="D204" s="1" t="n">
        <f aca="false">IF(C204="Multi-tile",D203-1,MAX(IF(C204="ID not in use",0,IF(C204="1X1",1,IF(C204="2X2",4,2)))-1,0))</f>
        <v>0</v>
      </c>
    </row>
    <row r="205" customFormat="false" ht="12.8" hidden="false" customHeight="false" outlineLevel="0" collapsed="false">
      <c r="A205" s="1" t="n">
        <v>203</v>
      </c>
      <c r="B205" s="1" t="str">
        <f aca="false">IF(C205="ID not in use","ID not in use","Used")</f>
        <v>ID not in use</v>
      </c>
      <c r="C205" s="1" t="str">
        <f aca="false">IFERROR(VLOOKUP(A205,items!C:D,2,0),"ID not in use")</f>
        <v>ID not in use</v>
      </c>
      <c r="D205" s="1" t="n">
        <f aca="false">IF(C205="Multi-tile",D204-1,MAX(IF(C205="ID not in use",0,IF(C205="1X1",1,IF(C205="2X2",4,2)))-1,0))</f>
        <v>0</v>
      </c>
    </row>
    <row r="206" customFormat="false" ht="12.8" hidden="false" customHeight="false" outlineLevel="0" collapsed="false">
      <c r="A206" s="1" t="n">
        <v>204</v>
      </c>
      <c r="B206" s="1" t="str">
        <f aca="false">IF(C206="ID not in use","ID not in use","Used")</f>
        <v>Used</v>
      </c>
      <c r="C206" s="1" t="str">
        <f aca="false">IFERROR(VLOOKUP(A206,items!C:D,2,0),"ID not in use")</f>
        <v>2X2</v>
      </c>
      <c r="D206" s="1" t="n">
        <f aca="false">IF(C206="Multi-tile",D205-1,MAX(IF(C206="ID not in use",0,IF(C206="1X1",1,IF(C206="2X2",4,2)))-1,0))</f>
        <v>3</v>
      </c>
    </row>
    <row r="207" customFormat="false" ht="12.8" hidden="false" customHeight="false" outlineLevel="0" collapsed="false">
      <c r="A207" s="1" t="n">
        <v>205</v>
      </c>
      <c r="B207" s="1" t="str">
        <f aca="false">IF(C207="ID not in use","ID not in use","Used")</f>
        <v>ID not in use</v>
      </c>
      <c r="C207" s="1" t="str">
        <f aca="false">IFERROR(VLOOKUP(A207,items!C:D,2,0),"ID not in use")</f>
        <v>ID not in use</v>
      </c>
      <c r="D207" s="1" t="n">
        <f aca="false">IF(C207="Multi-tile",D206-1,MAX(IF(C207="ID not in use",0,IF(C207="1X1",1,IF(C207="2X2",4,2)))-1,0))</f>
        <v>0</v>
      </c>
    </row>
    <row r="208" customFormat="false" ht="12.8" hidden="false" customHeight="false" outlineLevel="0" collapsed="false">
      <c r="A208" s="1" t="n">
        <v>206</v>
      </c>
      <c r="B208" s="1" t="str">
        <f aca="false">IF(C208="ID not in use","ID not in use","Used")</f>
        <v>ID not in use</v>
      </c>
      <c r="C208" s="1" t="str">
        <f aca="false">IFERROR(VLOOKUP(A208,items!C:D,2,0),"ID not in use")</f>
        <v>ID not in use</v>
      </c>
      <c r="D208" s="1" t="n">
        <f aca="false">IF(C208="Multi-tile",D207-1,MAX(IF(C208="ID not in use",0,IF(C208="1X1",1,IF(C208="2X2",4,2)))-1,0))</f>
        <v>0</v>
      </c>
    </row>
    <row r="209" customFormat="false" ht="12.8" hidden="false" customHeight="false" outlineLevel="0" collapsed="false">
      <c r="A209" s="1" t="n">
        <v>207</v>
      </c>
      <c r="B209" s="1" t="str">
        <f aca="false">IF(C209="ID not in use","ID not in use","Used")</f>
        <v>ID not in use</v>
      </c>
      <c r="C209" s="1" t="str">
        <f aca="false">IFERROR(VLOOKUP(A209,items!C:D,2,0),"ID not in use")</f>
        <v>ID not in use</v>
      </c>
      <c r="D209" s="1" t="n">
        <f aca="false">IF(C209="Multi-tile",D208-1,MAX(IF(C209="ID not in use",0,IF(C209="1X1",1,IF(C209="2X2",4,2)))-1,0))</f>
        <v>0</v>
      </c>
    </row>
    <row r="210" customFormat="false" ht="12.8" hidden="false" customHeight="false" outlineLevel="0" collapsed="false">
      <c r="A210" s="1" t="n">
        <v>208</v>
      </c>
      <c r="B210" s="1" t="str">
        <f aca="false">IF(C210="ID not in use","ID not in use","Used")</f>
        <v>Used</v>
      </c>
      <c r="C210" s="1" t="str">
        <f aca="false">IFERROR(VLOOKUP(A210,items!C:D,2,0),"ID not in use")</f>
        <v>2X2</v>
      </c>
      <c r="D210" s="1" t="n">
        <f aca="false">IF(C210="Multi-tile",D209-1,MAX(IF(C210="ID not in use",0,IF(C210="1X1",1,IF(C210="2X2",4,2)))-1,0))</f>
        <v>3</v>
      </c>
    </row>
    <row r="211" customFormat="false" ht="12.8" hidden="false" customHeight="false" outlineLevel="0" collapsed="false">
      <c r="A211" s="1" t="n">
        <v>209</v>
      </c>
      <c r="B211" s="1" t="str">
        <f aca="false">IF(C211="ID not in use","ID not in use","Used")</f>
        <v>ID not in use</v>
      </c>
      <c r="C211" s="1" t="str">
        <f aca="false">IFERROR(VLOOKUP(A211,items!C:D,2,0),"ID not in use")</f>
        <v>ID not in use</v>
      </c>
      <c r="D211" s="1" t="n">
        <f aca="false">IF(C211="Multi-tile",D210-1,MAX(IF(C211="ID not in use",0,IF(C211="1X1",1,IF(C211="2X2",4,2)))-1,0))</f>
        <v>0</v>
      </c>
    </row>
    <row r="212" customFormat="false" ht="12.8" hidden="false" customHeight="false" outlineLevel="0" collapsed="false">
      <c r="A212" s="1" t="n">
        <v>210</v>
      </c>
      <c r="B212" s="1" t="str">
        <f aca="false">IF(C212="ID not in use","ID not in use","Used")</f>
        <v>ID not in use</v>
      </c>
      <c r="C212" s="1" t="str">
        <f aca="false">IFERROR(VLOOKUP(A212,items!C:D,2,0),"ID not in use")</f>
        <v>ID not in use</v>
      </c>
      <c r="D212" s="1" t="n">
        <f aca="false">IF(C212="Multi-tile",D211-1,MAX(IF(C212="ID not in use",0,IF(C212="1X1",1,IF(C212="2X2",4,2)))-1,0))</f>
        <v>0</v>
      </c>
    </row>
    <row r="213" customFormat="false" ht="12.8" hidden="false" customHeight="false" outlineLevel="0" collapsed="false">
      <c r="A213" s="1" t="n">
        <v>211</v>
      </c>
      <c r="B213" s="1" t="str">
        <f aca="false">IF(C213="ID not in use","ID not in use","Used")</f>
        <v>ID not in use</v>
      </c>
      <c r="C213" s="1" t="str">
        <f aca="false">IFERROR(VLOOKUP(A213,items!C:D,2,0),"ID not in use")</f>
        <v>ID not in use</v>
      </c>
      <c r="D213" s="1" t="n">
        <f aca="false">IF(C213="Multi-tile",D212-1,MAX(IF(C213="ID not in use",0,IF(C213="1X1",1,IF(C213="2X2",4,2)))-1,0))</f>
        <v>0</v>
      </c>
    </row>
    <row r="214" customFormat="false" ht="12.8" hidden="false" customHeight="false" outlineLevel="0" collapsed="false">
      <c r="A214" s="1" t="n">
        <v>212</v>
      </c>
      <c r="B214" s="1" t="str">
        <f aca="false">IF(C214="ID not in use","ID not in use","Used")</f>
        <v>Used</v>
      </c>
      <c r="C214" s="1" t="str">
        <f aca="false">IFERROR(VLOOKUP(A214,items!C:D,2,0),"ID not in use")</f>
        <v>2X2</v>
      </c>
      <c r="D214" s="1" t="n">
        <f aca="false">IF(C214="Multi-tile",D213-1,MAX(IF(C214="ID not in use",0,IF(C214="1X1",1,IF(C214="2X2",4,2)))-1,0))</f>
        <v>3</v>
      </c>
    </row>
    <row r="215" customFormat="false" ht="12.8" hidden="false" customHeight="false" outlineLevel="0" collapsed="false">
      <c r="A215" s="1" t="n">
        <v>213</v>
      </c>
      <c r="B215" s="1" t="str">
        <f aca="false">IF(C215="ID not in use","ID not in use","Used")</f>
        <v>ID not in use</v>
      </c>
      <c r="C215" s="1" t="str">
        <f aca="false">IFERROR(VLOOKUP(A215,items!C:D,2,0),"ID not in use")</f>
        <v>ID not in use</v>
      </c>
      <c r="D215" s="1" t="n">
        <f aca="false">IF(C215="Multi-tile",D214-1,MAX(IF(C215="ID not in use",0,IF(C215="1X1",1,IF(C215="2X2",4,2)))-1,0))</f>
        <v>0</v>
      </c>
    </row>
    <row r="216" customFormat="false" ht="12.8" hidden="false" customHeight="false" outlineLevel="0" collapsed="false">
      <c r="A216" s="1" t="n">
        <v>214</v>
      </c>
      <c r="B216" s="1" t="str">
        <f aca="false">IF(C216="ID not in use","ID not in use","Used")</f>
        <v>ID not in use</v>
      </c>
      <c r="C216" s="1" t="str">
        <f aca="false">IFERROR(VLOOKUP(A216,items!C:D,2,0),"ID not in use")</f>
        <v>ID not in use</v>
      </c>
      <c r="D216" s="1" t="n">
        <f aca="false">IF(C216="Multi-tile",D215-1,MAX(IF(C216="ID not in use",0,IF(C216="1X1",1,IF(C216="2X2",4,2)))-1,0))</f>
        <v>0</v>
      </c>
    </row>
    <row r="217" customFormat="false" ht="12.8" hidden="false" customHeight="false" outlineLevel="0" collapsed="false">
      <c r="A217" s="1" t="n">
        <v>215</v>
      </c>
      <c r="B217" s="1" t="str">
        <f aca="false">IF(C217="ID not in use","ID not in use","Used")</f>
        <v>ID not in use</v>
      </c>
      <c r="C217" s="1" t="str">
        <f aca="false">IFERROR(VLOOKUP(A217,items!C:D,2,0),"ID not in use")</f>
        <v>ID not in use</v>
      </c>
      <c r="D217" s="1" t="n">
        <f aca="false">IF(C217="Multi-tile",D216-1,MAX(IF(C217="ID not in use",0,IF(C217="1X1",1,IF(C217="2X2",4,2)))-1,0))</f>
        <v>0</v>
      </c>
    </row>
    <row r="218" customFormat="false" ht="12.8" hidden="false" customHeight="false" outlineLevel="0" collapsed="false">
      <c r="A218" s="1" t="n">
        <v>216</v>
      </c>
      <c r="B218" s="1" t="str">
        <f aca="false">IF(C218="ID not in use","ID not in use","Used")</f>
        <v>Used</v>
      </c>
      <c r="C218" s="1" t="str">
        <f aca="false">IFERROR(VLOOKUP(A218,items!C:D,2,0),"ID not in use")</f>
        <v>2X2</v>
      </c>
      <c r="D218" s="1" t="n">
        <f aca="false">IF(C218="Multi-tile",D217-1,MAX(IF(C218="ID not in use",0,IF(C218="1X1",1,IF(C218="2X2",4,2)))-1,0))</f>
        <v>3</v>
      </c>
    </row>
    <row r="219" customFormat="false" ht="12.8" hidden="false" customHeight="false" outlineLevel="0" collapsed="false">
      <c r="A219" s="1" t="n">
        <v>217</v>
      </c>
      <c r="B219" s="1" t="str">
        <f aca="false">IF(C219="ID not in use","ID not in use","Used")</f>
        <v>ID not in use</v>
      </c>
      <c r="C219" s="1" t="str">
        <f aca="false">IFERROR(VLOOKUP(A219,items!C:D,2,0),"ID not in use")</f>
        <v>ID not in use</v>
      </c>
      <c r="D219" s="1" t="n">
        <f aca="false">IF(C219="Multi-tile",D218-1,MAX(IF(C219="ID not in use",0,IF(C219="1X1",1,IF(C219="2X2",4,2)))-1,0))</f>
        <v>0</v>
      </c>
    </row>
    <row r="220" customFormat="false" ht="12.8" hidden="false" customHeight="false" outlineLevel="0" collapsed="false">
      <c r="A220" s="1" t="n">
        <v>218</v>
      </c>
      <c r="B220" s="1" t="str">
        <f aca="false">IF(C220="ID not in use","ID not in use","Used")</f>
        <v>ID not in use</v>
      </c>
      <c r="C220" s="1" t="str">
        <f aca="false">IFERROR(VLOOKUP(A220,items!C:D,2,0),"ID not in use")</f>
        <v>ID not in use</v>
      </c>
      <c r="D220" s="1" t="n">
        <f aca="false">IF(C220="Multi-tile",D219-1,MAX(IF(C220="ID not in use",0,IF(C220="1X1",1,IF(C220="2X2",4,2)))-1,0))</f>
        <v>0</v>
      </c>
    </row>
    <row r="221" customFormat="false" ht="12.8" hidden="false" customHeight="false" outlineLevel="0" collapsed="false">
      <c r="A221" s="1" t="n">
        <v>219</v>
      </c>
      <c r="B221" s="1" t="str">
        <f aca="false">IF(C221="ID not in use","ID not in use","Used")</f>
        <v>ID not in use</v>
      </c>
      <c r="C221" s="1" t="str">
        <f aca="false">IFERROR(VLOOKUP(A221,items!C:D,2,0),"ID not in use")</f>
        <v>ID not in use</v>
      </c>
      <c r="D221" s="1" t="n">
        <f aca="false">IF(C221="Multi-tile",D220-1,MAX(IF(C221="ID not in use",0,IF(C221="1X1",1,IF(C221="2X2",4,2)))-1,0))</f>
        <v>0</v>
      </c>
    </row>
    <row r="222" customFormat="false" ht="12.8" hidden="false" customHeight="false" outlineLevel="0" collapsed="false">
      <c r="A222" s="1" t="n">
        <v>220</v>
      </c>
      <c r="B222" s="1" t="str">
        <f aca="false">IF(C222="ID not in use","ID not in use","Used")</f>
        <v>ID not in use</v>
      </c>
      <c r="C222" s="1" t="str">
        <f aca="false">IFERROR(VLOOKUP(A222,items!C:D,2,0),"ID not in use")</f>
        <v>ID not in use</v>
      </c>
      <c r="D222" s="1" t="n">
        <f aca="false">IF(C222="Multi-tile",D221-1,MAX(IF(C222="ID not in use",0,IF(C222="1X1",1,IF(C222="2X2",4,2)))-1,0))</f>
        <v>0</v>
      </c>
    </row>
    <row r="223" customFormat="false" ht="12.8" hidden="false" customHeight="false" outlineLevel="0" collapsed="false">
      <c r="A223" s="1" t="n">
        <v>221</v>
      </c>
      <c r="B223" s="1" t="str">
        <f aca="false">IF(C223="ID not in use","ID not in use","Used")</f>
        <v>ID not in use</v>
      </c>
      <c r="C223" s="1" t="str">
        <f aca="false">IFERROR(VLOOKUP(A223,items!C:D,2,0),"ID not in use")</f>
        <v>ID not in use</v>
      </c>
      <c r="D223" s="1" t="n">
        <f aca="false">IF(C223="Multi-tile",D222-1,MAX(IF(C223="ID not in use",0,IF(C223="1X1",1,IF(C223="2X2",4,2)))-1,0))</f>
        <v>0</v>
      </c>
    </row>
    <row r="224" customFormat="false" ht="12.8" hidden="false" customHeight="false" outlineLevel="0" collapsed="false">
      <c r="A224" s="1" t="n">
        <v>222</v>
      </c>
      <c r="B224" s="1" t="str">
        <f aca="false">IF(C224="ID not in use","ID not in use","Used")</f>
        <v>ID not in use</v>
      </c>
      <c r="C224" s="1" t="str">
        <f aca="false">IFERROR(VLOOKUP(A224,items!C:D,2,0),"ID not in use")</f>
        <v>ID not in use</v>
      </c>
      <c r="D224" s="1" t="n">
        <f aca="false">IF(C224="Multi-tile",D223-1,MAX(IF(C224="ID not in use",0,IF(C224="1X1",1,IF(C224="2X2",4,2)))-1,0))</f>
        <v>0</v>
      </c>
    </row>
    <row r="225" customFormat="false" ht="12.8" hidden="false" customHeight="false" outlineLevel="0" collapsed="false">
      <c r="A225" s="1" t="n">
        <v>223</v>
      </c>
      <c r="B225" s="1" t="str">
        <f aca="false">IF(C225="ID not in use","ID not in use","Used")</f>
        <v>ID not in use</v>
      </c>
      <c r="C225" s="1" t="str">
        <f aca="false">IFERROR(VLOOKUP(A225,items!C:D,2,0),"ID not in use")</f>
        <v>ID not in use</v>
      </c>
      <c r="D225" s="1" t="n">
        <f aca="false">IF(C225="Multi-tile",D224-1,MAX(IF(C225="ID not in use",0,IF(C225="1X1",1,IF(C225="2X2",4,2)))-1,0))</f>
        <v>0</v>
      </c>
    </row>
    <row r="226" customFormat="false" ht="12.8" hidden="false" customHeight="false" outlineLevel="0" collapsed="false">
      <c r="A226" s="1" t="n">
        <v>224</v>
      </c>
      <c r="B226" s="1" t="str">
        <f aca="false">IF(C226="ID not in use","ID not in use","Used")</f>
        <v>ID not in use</v>
      </c>
      <c r="C226" s="1" t="str">
        <f aca="false">IFERROR(VLOOKUP(A226,items!C:D,2,0),"ID not in use")</f>
        <v>ID not in use</v>
      </c>
      <c r="D226" s="1" t="n">
        <f aca="false">IF(C226="Multi-tile",D225-1,MAX(IF(C226="ID not in use",0,IF(C226="1X1",1,IF(C226="2X2",4,2)))-1,0))</f>
        <v>0</v>
      </c>
    </row>
    <row r="227" customFormat="false" ht="12.8" hidden="false" customHeight="false" outlineLevel="0" collapsed="false">
      <c r="A227" s="1" t="n">
        <v>225</v>
      </c>
      <c r="B227" s="1" t="str">
        <f aca="false">IF(C227="ID not in use","ID not in use","Used")</f>
        <v>ID not in use</v>
      </c>
      <c r="C227" s="1" t="str">
        <f aca="false">IFERROR(VLOOKUP(A227,items!C:D,2,0),"ID not in use")</f>
        <v>ID not in use</v>
      </c>
      <c r="D227" s="1" t="n">
        <f aca="false">IF(C227="Multi-tile",D226-1,MAX(IF(C227="ID not in use",0,IF(C227="1X1",1,IF(C227="2X2",4,2)))-1,0))</f>
        <v>0</v>
      </c>
    </row>
    <row r="228" customFormat="false" ht="12.8" hidden="false" customHeight="false" outlineLevel="0" collapsed="false">
      <c r="A228" s="1" t="n">
        <v>226</v>
      </c>
      <c r="B228" s="1" t="str">
        <f aca="false">IF(C228="ID not in use","ID not in use","Used")</f>
        <v>ID not in use</v>
      </c>
      <c r="C228" s="1" t="str">
        <f aca="false">IFERROR(VLOOKUP(A228,items!C:D,2,0),"ID not in use")</f>
        <v>ID not in use</v>
      </c>
      <c r="D228" s="1" t="n">
        <f aca="false">IF(C228="Multi-tile",D227-1,MAX(IF(C228="ID not in use",0,IF(C228="1X1",1,IF(C228="2X2",4,2)))-1,0))</f>
        <v>0</v>
      </c>
    </row>
    <row r="229" customFormat="false" ht="12.8" hidden="false" customHeight="false" outlineLevel="0" collapsed="false">
      <c r="A229" s="1" t="n">
        <v>227</v>
      </c>
      <c r="B229" s="1" t="str">
        <f aca="false">IF(C229="ID not in use","ID not in use","Used")</f>
        <v>ID not in use</v>
      </c>
      <c r="C229" s="1" t="str">
        <f aca="false">IFERROR(VLOOKUP(A229,items!C:D,2,0),"ID not in use")</f>
        <v>ID not in use</v>
      </c>
      <c r="D229" s="1" t="n">
        <f aca="false">IF(C229="Multi-tile",D228-1,MAX(IF(C229="ID not in use",0,IF(C229="1X1",1,IF(C229="2X2",4,2)))-1,0))</f>
        <v>0</v>
      </c>
    </row>
    <row r="230" customFormat="false" ht="12.8" hidden="false" customHeight="false" outlineLevel="0" collapsed="false">
      <c r="A230" s="1" t="n">
        <v>228</v>
      </c>
      <c r="B230" s="1" t="str">
        <f aca="false">IF(C230="ID not in use","ID not in use","Used")</f>
        <v>ID not in use</v>
      </c>
      <c r="C230" s="1" t="str">
        <f aca="false">IFERROR(VLOOKUP(A230,items!C:D,2,0),"ID not in use")</f>
        <v>ID not in use</v>
      </c>
      <c r="D230" s="1" t="n">
        <f aca="false">IF(C230="Multi-tile",D229-1,MAX(IF(C230="ID not in use",0,IF(C230="1X1",1,IF(C230="2X2",4,2)))-1,0))</f>
        <v>0</v>
      </c>
    </row>
    <row r="231" customFormat="false" ht="12.8" hidden="false" customHeight="false" outlineLevel="0" collapsed="false">
      <c r="A231" s="1" t="n">
        <v>229</v>
      </c>
      <c r="B231" s="1" t="str">
        <f aca="false">IF(C231="ID not in use","ID not in use","Used")</f>
        <v>ID not in use</v>
      </c>
      <c r="C231" s="1" t="str">
        <f aca="false">IFERROR(VLOOKUP(A231,items!C:D,2,0),"ID not in use")</f>
        <v>ID not in use</v>
      </c>
      <c r="D231" s="1" t="n">
        <f aca="false">IF(C231="Multi-tile",D230-1,MAX(IF(C231="ID not in use",0,IF(C231="1X1",1,IF(C231="2X2",4,2)))-1,0))</f>
        <v>0</v>
      </c>
    </row>
    <row r="232" customFormat="false" ht="12.8" hidden="false" customHeight="false" outlineLevel="0" collapsed="false">
      <c r="A232" s="1" t="n">
        <v>230</v>
      </c>
      <c r="B232" s="1" t="str">
        <f aca="false">IF(C232="ID not in use","ID not in use","Used")</f>
        <v>ID not in use</v>
      </c>
      <c r="C232" s="1" t="str">
        <f aca="false">IFERROR(VLOOKUP(A232,items!C:D,2,0),"ID not in use")</f>
        <v>ID not in use</v>
      </c>
      <c r="D232" s="1" t="n">
        <f aca="false">IF(C232="Multi-tile",D231-1,MAX(IF(C232="ID not in use",0,IF(C232="1X1",1,IF(C232="2X2",4,2)))-1,0))</f>
        <v>0</v>
      </c>
    </row>
    <row r="233" customFormat="false" ht="12.8" hidden="false" customHeight="false" outlineLevel="0" collapsed="false">
      <c r="A233" s="1" t="n">
        <v>231</v>
      </c>
      <c r="B233" s="1" t="str">
        <f aca="false">IF(C233="ID not in use","ID not in use","Used")</f>
        <v>ID not in use</v>
      </c>
      <c r="C233" s="1" t="str">
        <f aca="false">IFERROR(VLOOKUP(A233,items!C:D,2,0),"ID not in use")</f>
        <v>ID not in use</v>
      </c>
      <c r="D233" s="1" t="n">
        <f aca="false">IF(C233="Multi-tile",D232-1,MAX(IF(C233="ID not in use",0,IF(C233="1X1",1,IF(C233="2X2",4,2)))-1,0))</f>
        <v>0</v>
      </c>
    </row>
    <row r="234" customFormat="false" ht="12.8" hidden="false" customHeight="false" outlineLevel="0" collapsed="false">
      <c r="A234" s="1" t="n">
        <v>232</v>
      </c>
      <c r="B234" s="1" t="str">
        <f aca="false">IF(C234="ID not in use","ID not in use","Used")</f>
        <v>ID not in use</v>
      </c>
      <c r="C234" s="1" t="str">
        <f aca="false">IFERROR(VLOOKUP(A234,items!C:D,2,0),"ID not in use")</f>
        <v>ID not in use</v>
      </c>
      <c r="D234" s="1" t="n">
        <f aca="false">IF(C234="Multi-tile",D233-1,MAX(IF(C234="ID not in use",0,IF(C234="1X1",1,IF(C234="2X2",4,2)))-1,0))</f>
        <v>0</v>
      </c>
    </row>
    <row r="235" customFormat="false" ht="12.8" hidden="false" customHeight="false" outlineLevel="0" collapsed="false">
      <c r="A235" s="1" t="n">
        <v>233</v>
      </c>
      <c r="B235" s="1" t="str">
        <f aca="false">IF(C235="ID not in use","ID not in use","Used")</f>
        <v>ID not in use</v>
      </c>
      <c r="C235" s="1" t="str">
        <f aca="false">IFERROR(VLOOKUP(A235,items!C:D,2,0),"ID not in use")</f>
        <v>ID not in use</v>
      </c>
      <c r="D235" s="1" t="n">
        <f aca="false">IF(C235="Multi-tile",D234-1,MAX(IF(C235="ID not in use",0,IF(C235="1X1",1,IF(C235="2X2",4,2)))-1,0))</f>
        <v>0</v>
      </c>
    </row>
    <row r="236" customFormat="false" ht="12.8" hidden="false" customHeight="false" outlineLevel="0" collapsed="false">
      <c r="A236" s="1" t="n">
        <v>234</v>
      </c>
      <c r="B236" s="1" t="str">
        <f aca="false">IF(C236="ID not in use","ID not in use","Used")</f>
        <v>ID not in use</v>
      </c>
      <c r="C236" s="1" t="str">
        <f aca="false">IFERROR(VLOOKUP(A236,items!C:D,2,0),"ID not in use")</f>
        <v>ID not in use</v>
      </c>
      <c r="D236" s="1" t="n">
        <f aca="false">IF(C236="Multi-tile",D235-1,MAX(IF(C236="ID not in use",0,IF(C236="1X1",1,IF(C236="2X2",4,2)))-1,0))</f>
        <v>0</v>
      </c>
    </row>
    <row r="237" customFormat="false" ht="12.8" hidden="false" customHeight="false" outlineLevel="0" collapsed="false">
      <c r="A237" s="1" t="n">
        <v>235</v>
      </c>
      <c r="B237" s="1" t="str">
        <f aca="false">IF(C237="ID not in use","ID not in use","Used")</f>
        <v>ID not in use</v>
      </c>
      <c r="C237" s="1" t="str">
        <f aca="false">IFERROR(VLOOKUP(A237,items!C:D,2,0),"ID not in use")</f>
        <v>ID not in use</v>
      </c>
      <c r="D237" s="1" t="n">
        <f aca="false">IF(C237="Multi-tile",D236-1,MAX(IF(C237="ID not in use",0,IF(C237="1X1",1,IF(C237="2X2",4,2)))-1,0))</f>
        <v>0</v>
      </c>
    </row>
    <row r="238" customFormat="false" ht="12.8" hidden="false" customHeight="false" outlineLevel="0" collapsed="false">
      <c r="A238" s="1" t="n">
        <v>236</v>
      </c>
      <c r="B238" s="1" t="str">
        <f aca="false">IF(C238="ID not in use","ID not in use","Used")</f>
        <v>ID not in use</v>
      </c>
      <c r="C238" s="1" t="str">
        <f aca="false">IFERROR(VLOOKUP(A238,items!C:D,2,0),"ID not in use")</f>
        <v>ID not in use</v>
      </c>
      <c r="D238" s="1" t="n">
        <f aca="false">IF(C238="Multi-tile",D237-1,MAX(IF(C238="ID not in use",0,IF(C238="1X1",1,IF(C238="2X2",4,2)))-1,0))</f>
        <v>0</v>
      </c>
    </row>
    <row r="239" customFormat="false" ht="12.8" hidden="false" customHeight="false" outlineLevel="0" collapsed="false">
      <c r="A239" s="1" t="n">
        <v>237</v>
      </c>
      <c r="B239" s="1" t="str">
        <f aca="false">IF(C239="ID not in use","ID not in use","Used")</f>
        <v>ID not in use</v>
      </c>
      <c r="C239" s="1" t="str">
        <f aca="false">IFERROR(VLOOKUP(A239,items!C:D,2,0),"ID not in use")</f>
        <v>ID not in use</v>
      </c>
      <c r="D239" s="1" t="n">
        <f aca="false">IF(C239="Multi-tile",D238-1,MAX(IF(C239="ID not in use",0,IF(C239="1X1",1,IF(C239="2X2",4,2)))-1,0))</f>
        <v>0</v>
      </c>
    </row>
    <row r="240" customFormat="false" ht="12.8" hidden="false" customHeight="false" outlineLevel="0" collapsed="false">
      <c r="A240" s="1" t="n">
        <v>238</v>
      </c>
      <c r="B240" s="1" t="str">
        <f aca="false">IF(C240="ID not in use","ID not in use","Used")</f>
        <v>ID not in use</v>
      </c>
      <c r="C240" s="1" t="str">
        <f aca="false">IFERROR(VLOOKUP(A240,items!C:D,2,0),"ID not in use")</f>
        <v>ID not in use</v>
      </c>
      <c r="D240" s="1" t="n">
        <f aca="false">IF(C240="Multi-tile",D239-1,MAX(IF(C240="ID not in use",0,IF(C240="1X1",1,IF(C240="2X2",4,2)))-1,0))</f>
        <v>0</v>
      </c>
    </row>
    <row r="241" customFormat="false" ht="12.8" hidden="false" customHeight="false" outlineLevel="0" collapsed="false">
      <c r="A241" s="1" t="n">
        <v>239</v>
      </c>
      <c r="B241" s="1" t="str">
        <f aca="false">IF(C241="ID not in use","ID not in use","Used")</f>
        <v>ID not in use</v>
      </c>
      <c r="C241" s="1" t="str">
        <f aca="false">IFERROR(VLOOKUP(A241,items!C:D,2,0),"ID not in use")</f>
        <v>ID not in use</v>
      </c>
      <c r="D241" s="1" t="n">
        <f aca="false">IF(C241="Multi-tile",D240-1,MAX(IF(C241="ID not in use",0,IF(C241="1X1",1,IF(C241="2X2",4,2)))-1,0))</f>
        <v>0</v>
      </c>
    </row>
    <row r="242" customFormat="false" ht="12.8" hidden="false" customHeight="false" outlineLevel="0" collapsed="false">
      <c r="A242" s="1" t="n">
        <v>240</v>
      </c>
      <c r="B242" s="1" t="str">
        <f aca="false">IF(C242="ID not in use","ID not in use","Used")</f>
        <v>ID not in use</v>
      </c>
      <c r="C242" s="1" t="str">
        <f aca="false">IFERROR(VLOOKUP(A242,items!C:D,2,0),"ID not in use")</f>
        <v>ID not in use</v>
      </c>
      <c r="D242" s="1" t="n">
        <f aca="false">IF(C242="Multi-tile",D241-1,MAX(IF(C242="ID not in use",0,IF(C242="1X1",1,IF(C242="2X2",4,2)))-1,0))</f>
        <v>0</v>
      </c>
    </row>
    <row r="243" customFormat="false" ht="12.8" hidden="false" customHeight="false" outlineLevel="0" collapsed="false">
      <c r="A243" s="1" t="n">
        <v>241</v>
      </c>
      <c r="B243" s="1" t="str">
        <f aca="false">IF(C243="ID not in use","ID not in use","Used")</f>
        <v>ID not in use</v>
      </c>
      <c r="C243" s="1" t="str">
        <f aca="false">IFERROR(VLOOKUP(A243,items!C:D,2,0),"ID not in use")</f>
        <v>ID not in use</v>
      </c>
      <c r="D243" s="1" t="n">
        <f aca="false">IF(C243="Multi-tile",D242-1,MAX(IF(C243="ID not in use",0,IF(C243="1X1",1,IF(C243="2X2",4,2)))-1,0))</f>
        <v>0</v>
      </c>
    </row>
    <row r="244" customFormat="false" ht="12.8" hidden="false" customHeight="false" outlineLevel="0" collapsed="false">
      <c r="A244" s="1" t="n">
        <v>242</v>
      </c>
      <c r="B244" s="1" t="str">
        <f aca="false">IF(C244="ID not in use","ID not in use","Used")</f>
        <v>ID not in use</v>
      </c>
      <c r="C244" s="1" t="str">
        <f aca="false">IFERROR(VLOOKUP(A244,items!C:D,2,0),"ID not in use")</f>
        <v>ID not in use</v>
      </c>
      <c r="D244" s="1" t="n">
        <f aca="false">IF(C244="Multi-tile",D243-1,MAX(IF(C244="ID not in use",0,IF(C244="1X1",1,IF(C244="2X2",4,2)))-1,0))</f>
        <v>0</v>
      </c>
    </row>
    <row r="245" customFormat="false" ht="12.8" hidden="false" customHeight="false" outlineLevel="0" collapsed="false">
      <c r="A245" s="1" t="n">
        <v>243</v>
      </c>
      <c r="B245" s="1" t="str">
        <f aca="false">IF(C245="ID not in use","ID not in use","Used")</f>
        <v>ID not in use</v>
      </c>
      <c r="C245" s="1" t="str">
        <f aca="false">IFERROR(VLOOKUP(A245,items!C:D,2,0),"ID not in use")</f>
        <v>ID not in use</v>
      </c>
      <c r="D245" s="1" t="n">
        <f aca="false">IF(C245="Multi-tile",D244-1,MAX(IF(C245="ID not in use",0,IF(C245="1X1",1,IF(C245="2X2",4,2)))-1,0))</f>
        <v>0</v>
      </c>
    </row>
    <row r="246" customFormat="false" ht="12.8" hidden="false" customHeight="false" outlineLevel="0" collapsed="false">
      <c r="A246" s="1" t="n">
        <v>244</v>
      </c>
      <c r="B246" s="1" t="str">
        <f aca="false">IF(C246="ID not in use","ID not in use","Used")</f>
        <v>ID not in use</v>
      </c>
      <c r="C246" s="1" t="str">
        <f aca="false">IFERROR(VLOOKUP(A246,items!C:D,2,0),"ID not in use")</f>
        <v>ID not in use</v>
      </c>
      <c r="D246" s="1" t="n">
        <f aca="false">IF(C246="Multi-tile",D245-1,MAX(IF(C246="ID not in use",0,IF(C246="1X1",1,IF(C246="2X2",4,2)))-1,0))</f>
        <v>0</v>
      </c>
    </row>
    <row r="247" customFormat="false" ht="12.8" hidden="false" customHeight="false" outlineLevel="0" collapsed="false">
      <c r="A247" s="1" t="n">
        <v>245</v>
      </c>
      <c r="B247" s="1" t="str">
        <f aca="false">IF(C247="ID not in use","ID not in use","Used")</f>
        <v>ID not in use</v>
      </c>
      <c r="C247" s="1" t="str">
        <f aca="false">IFERROR(VLOOKUP(A247,items!C:D,2,0),"ID not in use")</f>
        <v>ID not in use</v>
      </c>
      <c r="D247" s="1" t="n">
        <f aca="false">IF(C247="Multi-tile",D246-1,MAX(IF(C247="ID not in use",0,IF(C247="1X1",1,IF(C247="2X2",4,2)))-1,0))</f>
        <v>0</v>
      </c>
    </row>
    <row r="248" customFormat="false" ht="12.8" hidden="false" customHeight="false" outlineLevel="0" collapsed="false">
      <c r="A248" s="1" t="n">
        <v>246</v>
      </c>
      <c r="B248" s="1" t="str">
        <f aca="false">IF(C248="ID not in use","ID not in use","Used")</f>
        <v>ID not in use</v>
      </c>
      <c r="C248" s="1" t="str">
        <f aca="false">IFERROR(VLOOKUP(A248,items!C:D,2,0),"ID not in use")</f>
        <v>ID not in use</v>
      </c>
      <c r="D248" s="1" t="n">
        <f aca="false">IF(C248="Multi-tile",D247-1,MAX(IF(C248="ID not in use",0,IF(C248="1X1",1,IF(C248="2X2",4,2)))-1,0))</f>
        <v>0</v>
      </c>
    </row>
    <row r="249" customFormat="false" ht="12.8" hidden="false" customHeight="false" outlineLevel="0" collapsed="false">
      <c r="A249" s="1" t="n">
        <v>247</v>
      </c>
      <c r="B249" s="1" t="str">
        <f aca="false">IF(C249="ID not in use","ID not in use","Used")</f>
        <v>ID not in use</v>
      </c>
      <c r="C249" s="1" t="str">
        <f aca="false">IFERROR(VLOOKUP(A249,items!C:D,2,0),"ID not in use")</f>
        <v>ID not in use</v>
      </c>
      <c r="D249" s="1" t="n">
        <f aca="false">IF(C249="Multi-tile",D248-1,MAX(IF(C249="ID not in use",0,IF(C249="1X1",1,IF(C249="2X2",4,2)))-1,0))</f>
        <v>0</v>
      </c>
    </row>
    <row r="250" customFormat="false" ht="12.8" hidden="false" customHeight="false" outlineLevel="0" collapsed="false">
      <c r="A250" s="1" t="n">
        <v>248</v>
      </c>
      <c r="B250" s="1" t="str">
        <f aca="false">IF(C250="ID not in use","ID not in use","Used")</f>
        <v>ID not in use</v>
      </c>
      <c r="C250" s="1" t="str">
        <f aca="false">IFERROR(VLOOKUP(A250,items!C:D,2,0),"ID not in use")</f>
        <v>ID not in use</v>
      </c>
      <c r="D250" s="1" t="n">
        <f aca="false">IF(C250="Multi-tile",D249-1,MAX(IF(C250="ID not in use",0,IF(C250="1X1",1,IF(C250="2X2",4,2)))-1,0))</f>
        <v>0</v>
      </c>
    </row>
    <row r="251" customFormat="false" ht="12.8" hidden="false" customHeight="false" outlineLevel="0" collapsed="false">
      <c r="A251" s="1" t="n">
        <v>249</v>
      </c>
      <c r="B251" s="1" t="str">
        <f aca="false">IF(C251="ID not in use","ID not in use","Used")</f>
        <v>ID not in use</v>
      </c>
      <c r="C251" s="1" t="str">
        <f aca="false">IFERROR(VLOOKUP(A251,items!C:D,2,0),"ID not in use")</f>
        <v>ID not in use</v>
      </c>
      <c r="D251" s="1" t="n">
        <f aca="false">IF(C251="Multi-tile",D250-1,MAX(IF(C251="ID not in use",0,IF(C251="1X1",1,IF(C251="2X2",4,2)))-1,0))</f>
        <v>0</v>
      </c>
    </row>
    <row r="252" customFormat="false" ht="12.8" hidden="false" customHeight="false" outlineLevel="0" collapsed="false">
      <c r="A252" s="1" t="n">
        <v>250</v>
      </c>
      <c r="B252" s="1" t="str">
        <f aca="false">IF(C252="ID not in use","ID not in use","Used")</f>
        <v>ID not in use</v>
      </c>
      <c r="C252" s="1" t="str">
        <f aca="false">IFERROR(VLOOKUP(A252,items!C:D,2,0),"ID not in use")</f>
        <v>ID not in use</v>
      </c>
      <c r="D252" s="1" t="n">
        <f aca="false">IF(C252="Multi-tile",D251-1,MAX(IF(C252="ID not in use",0,IF(C252="1X1",1,IF(C252="2X2",4,2)))-1,0))</f>
        <v>0</v>
      </c>
    </row>
    <row r="253" customFormat="false" ht="12.8" hidden="false" customHeight="false" outlineLevel="0" collapsed="false">
      <c r="A253" s="1" t="n">
        <v>251</v>
      </c>
      <c r="B253" s="1" t="str">
        <f aca="false">IF(C253="ID not in use","ID not in use","Used")</f>
        <v>ID not in use</v>
      </c>
      <c r="C253" s="1" t="str">
        <f aca="false">IFERROR(VLOOKUP(A253,items!C:D,2,0),"ID not in use")</f>
        <v>ID not in use</v>
      </c>
      <c r="D253" s="1" t="n">
        <f aca="false">IF(C253="Multi-tile",D252-1,MAX(IF(C253="ID not in use",0,IF(C253="1X1",1,IF(C253="2X2",4,2)))-1,0))</f>
        <v>0</v>
      </c>
    </row>
    <row r="254" customFormat="false" ht="12.8" hidden="false" customHeight="false" outlineLevel="0" collapsed="false">
      <c r="A254" s="1" t="n">
        <v>252</v>
      </c>
      <c r="B254" s="1" t="str">
        <f aca="false">IF(C254="ID not in use","ID not in use","Used")</f>
        <v>ID not in use</v>
      </c>
      <c r="C254" s="1" t="str">
        <f aca="false">IFERROR(VLOOKUP(A254,items!C:D,2,0),"ID not in use")</f>
        <v>ID not in use</v>
      </c>
      <c r="D254" s="1" t="n">
        <f aca="false">IF(C254="Multi-tile",D253-1,MAX(IF(C254="ID not in use",0,IF(C254="1X1",1,IF(C254="2X2",4,2)))-1,0))</f>
        <v>0</v>
      </c>
    </row>
    <row r="255" customFormat="false" ht="12.8" hidden="false" customHeight="false" outlineLevel="0" collapsed="false">
      <c r="A255" s="1" t="n">
        <v>253</v>
      </c>
      <c r="B255" s="1" t="str">
        <f aca="false">IF(C255="ID not in use","ID not in use","Used")</f>
        <v>ID not in use</v>
      </c>
      <c r="C255" s="1" t="str">
        <f aca="false">IFERROR(VLOOKUP(A255,items!C:D,2,0),"ID not in use")</f>
        <v>ID not in use</v>
      </c>
      <c r="D255" s="1" t="n">
        <f aca="false">IF(C255="Multi-tile",D254-1,MAX(IF(C255="ID not in use",0,IF(C255="1X1",1,IF(C255="2X2",4,2)))-1,0))</f>
        <v>0</v>
      </c>
    </row>
    <row r="256" customFormat="false" ht="12.8" hidden="false" customHeight="false" outlineLevel="0" collapsed="false">
      <c r="A256" s="1" t="n">
        <v>254</v>
      </c>
      <c r="B256" s="1" t="str">
        <f aca="false">IF(C256="ID not in use","ID not in use","Used")</f>
        <v>ID not in use</v>
      </c>
      <c r="C256" s="1" t="str">
        <f aca="false">IFERROR(VLOOKUP(A256,items!C:D,2,0),"ID not in use")</f>
        <v>ID not in use</v>
      </c>
      <c r="D256" s="1" t="n">
        <f aca="false">IF(C256="Multi-tile",D255-1,MAX(IF(C256="ID not in use",0,IF(C256="1X1",1,IF(C256="2X2",4,2)))-1,0))</f>
        <v>0</v>
      </c>
    </row>
    <row r="257" customFormat="false" ht="12.8" hidden="false" customHeight="false" outlineLevel="0" collapsed="false">
      <c r="A257" s="1" t="n">
        <v>255</v>
      </c>
      <c r="B257" s="1" t="str">
        <f aca="false">IF(C257="ID not in use","ID not in use","Used")</f>
        <v>ID not in use</v>
      </c>
      <c r="C257" s="1" t="str">
        <f aca="false">IFERROR(VLOOKUP(A257,items!C:D,2,0),"ID not in use")</f>
        <v>ID not in use</v>
      </c>
      <c r="D257" s="1" t="n">
        <f aca="false">IF(C257="Multi-tile",D256-1,MAX(IF(C257="ID not in use",0,IF(C257="1X1",1,IF(C257="2X2",4,2)))-1,0))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1.96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</row>
    <row r="2" customFormat="false" ht="12.8" hidden="false" customHeight="false" outlineLevel="0" collapsed="false">
      <c r="A2" s="1" t="s">
        <v>43</v>
      </c>
      <c r="B2" s="1" t="n">
        <v>6</v>
      </c>
      <c r="C2" s="1" t="n">
        <v>2</v>
      </c>
      <c r="D2" s="1" t="s">
        <v>160</v>
      </c>
      <c r="E2" s="1" t="s">
        <v>122</v>
      </c>
      <c r="F2" s="3" t="s">
        <v>161</v>
      </c>
      <c r="G2" s="1" t="s">
        <v>31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32</v>
      </c>
      <c r="E3" s="1" t="s">
        <v>45</v>
      </c>
      <c r="F3" s="2" t="s">
        <v>162</v>
      </c>
      <c r="G3" s="1" t="s">
        <v>67</v>
      </c>
    </row>
    <row r="4" customFormat="false" ht="12.8" hidden="false" customHeight="false" outlineLevel="0" collapsed="false">
      <c r="A4" s="1" t="s">
        <v>34</v>
      </c>
      <c r="B4" s="1" t="n">
        <v>14</v>
      </c>
      <c r="C4" s="1" t="n">
        <v>5</v>
      </c>
      <c r="D4" s="1" t="s">
        <v>123</v>
      </c>
      <c r="E4" s="1" t="s">
        <v>30</v>
      </c>
      <c r="F4" s="2" t="s">
        <v>163</v>
      </c>
      <c r="G4" s="1" t="s">
        <v>99</v>
      </c>
    </row>
    <row r="5" customFormat="false" ht="12.8" hidden="false" customHeight="false" outlineLevel="0" collapsed="false">
      <c r="D5" s="1" t="s">
        <v>112</v>
      </c>
      <c r="E5" s="1" t="s">
        <v>35</v>
      </c>
      <c r="F5" s="2" t="s">
        <v>164</v>
      </c>
    </row>
    <row r="6" customFormat="false" ht="12.8" hidden="false" customHeight="false" outlineLevel="0" collapsed="false">
      <c r="D6" s="1" t="s">
        <v>128</v>
      </c>
      <c r="E6" s="1" t="s">
        <v>66</v>
      </c>
      <c r="F6" s="2" t="s">
        <v>165</v>
      </c>
    </row>
    <row r="7" customFormat="false" ht="12.8" hidden="false" customHeight="false" outlineLevel="0" collapsed="false">
      <c r="D7" s="1" t="s">
        <v>115</v>
      </c>
      <c r="E7" s="1" t="s">
        <v>111</v>
      </c>
      <c r="F7" s="2" t="s">
        <v>166</v>
      </c>
    </row>
    <row r="8" customFormat="false" ht="12.8" hidden="false" customHeight="false" outlineLevel="0" collapsed="false">
      <c r="D8" s="1" t="s">
        <v>70</v>
      </c>
      <c r="E8" s="1" t="s">
        <v>103</v>
      </c>
      <c r="F8" s="2" t="s">
        <v>167</v>
      </c>
    </row>
    <row r="9" customFormat="false" ht="12.8" hidden="false" customHeight="false" outlineLevel="0" collapsed="false">
      <c r="D9" s="1" t="s">
        <v>100</v>
      </c>
      <c r="E9" s="1" t="s">
        <v>168</v>
      </c>
      <c r="F9" s="2" t="s">
        <v>169</v>
      </c>
    </row>
    <row r="10" customFormat="false" ht="12.8" hidden="false" customHeight="false" outlineLevel="0" collapsed="false">
      <c r="E10" s="1" t="s">
        <v>98</v>
      </c>
      <c r="F10" s="2" t="s">
        <v>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171</v>
      </c>
      <c r="B1" s="1" t="s">
        <v>172</v>
      </c>
      <c r="C1" s="1" t="s">
        <v>173</v>
      </c>
    </row>
    <row r="2" customFormat="false" ht="12.8" hidden="false" customHeight="false" outlineLevel="0" collapsed="false">
      <c r="A2" s="1" t="s">
        <v>174</v>
      </c>
      <c r="B2" s="1" t="s">
        <v>175</v>
      </c>
      <c r="C2" s="1" t="s">
        <v>176</v>
      </c>
    </row>
    <row r="3" customFormat="false" ht="12.8" hidden="false" customHeight="false" outlineLevel="0" collapsed="false">
      <c r="A3" s="1" t="s">
        <v>177</v>
      </c>
      <c r="B3" s="1" t="s">
        <v>175</v>
      </c>
      <c r="C3" s="1" t="s">
        <v>178</v>
      </c>
    </row>
    <row r="4" customFormat="false" ht="12.8" hidden="false" customHeight="false" outlineLevel="0" collapsed="false">
      <c r="A4" s="1" t="s">
        <v>179</v>
      </c>
      <c r="C4" s="1" t="s">
        <v>64</v>
      </c>
    </row>
    <row r="8" customFormat="false" ht="12.8" hidden="false" customHeight="false" outlineLevel="0" collapsed="false">
      <c r="A8" s="1" t="s">
        <v>180</v>
      </c>
      <c r="B8" s="1" t="s">
        <v>175</v>
      </c>
      <c r="C8" s="1" t="s">
        <v>181</v>
      </c>
    </row>
    <row r="9" customFormat="false" ht="12.8" hidden="false" customHeight="false" outlineLevel="0" collapsed="false">
      <c r="A9" s="1" t="s">
        <v>180</v>
      </c>
      <c r="B9" s="1" t="s">
        <v>182</v>
      </c>
      <c r="C9" s="1" t="s">
        <v>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9896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2023-05-30T17:24:18Z</dcterms:modified>
  <cp:revision>119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