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items!$A$1:$Z$123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<sst xmlns="http://schemas.openxmlformats.org/spreadsheetml/2006/main" count="1288" uniqueCount="347">
  <si>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</si>
  <si>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</si>
  <si>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</si>
  <si>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</si>
  <si>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</si>
  <si>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</si>
  <si>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</si>
  <si>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</si>
  <si>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</si>
  <si>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</si>
  <si>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</si>
  <si>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</si>
  <si>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</si>
  <si>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</si>
  <si>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</si>
  <si>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</si>
  <si>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</si>
  <si>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</si>
  <si>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</si>
  <si>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</si>
  <si>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</si>
  <si>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</si>
  <si>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</si>
  <si>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</si>
  <si>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</si>
  <si>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</si>
  <si>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</si>
  <si>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</si>
  <si>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</si>
  <si>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</si>
  <si>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</si>
  <si>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</si>
  <si>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</si>
  <si>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</si>
  <si>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</si>
  <si>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</si>
  <si>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</si>
  <si>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</si>
  <si>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</si>
  <si>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</si>
  <si>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</si>
  <si>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</si>
  <si>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</si>
  <si>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</si>
  <si>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</si>
  <si>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</si>
  <si>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</si>
  <si>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</si>
  <si>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</si>
  <si>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</si>
  <si>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</si>
  <si>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</si>
  <si>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</si>
  <si>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</si>
  <si>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</si>
  <si>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</si>
  <si>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</si>
  <si>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</si>
  <si>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hashimoto_office_tower_l</t>
  </si>
  <si>
    <t xml:space="preserve">hashimoto_office_tower</t>
  </si>
  <si>
    <t xml:space="preserve">NAME_HASHIMOTO_OFFICE_TOWER</t>
  </si>
  <si>
    <t xml:space="preserve">hashimoto_office_tower_x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</si>
  <si>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</si>
  <si>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</si>
  <si>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</si>
  <si>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</si>
  <si>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</si>
  <si>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</si>
  <si>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</si>
  <si>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</si>
  <si>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</si>
  <si>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</si>
  <si>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</si>
  <si>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</si>
  <si>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</si>
  <si>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</si>
  <si>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</si>
  <si>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</si>
  <si>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</si>
  <si>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</si>
  <si>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</si>
  <si>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</si>
  <si>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ishida_commercial_building_l</t>
  </si>
  <si>
    <t xml:space="preserve">ishida_commercial_building</t>
  </si>
  <si>
    <t xml:space="preserve">NAME_ISHIDA_COMMERCIAL_BUILDING</t>
  </si>
  <si>
    <t xml:space="preserve">ishida_commercial_building_x</t>
  </si>
  <si>
    <t xml:space="preserve">ishii_office_tower_l</t>
  </si>
  <si>
    <t xml:space="preserve">ishii_office_tower</t>
  </si>
  <si>
    <t xml:space="preserve">NAME_ISHII_OFFICE_TOWER</t>
  </si>
  <si>
    <t xml:space="preserve">ishii_office_tower_x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</si>
  <si>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</si>
  <si>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</si>
  <si>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</si>
  <si>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</si>
  <si>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</si>
  <si>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</si>
  <si>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</si>
  <si>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</si>
  <si>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</si>
  <si>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</si>
  <si>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</si>
  <si>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</si>
  <si>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</si>
  <si>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</si>
  <si>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</si>
  <si>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</si>
  <si>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</si>
  <si>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</si>
  <si>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</si>
  <si>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</si>
  <si>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</si>
  <si>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</si>
  <si>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</si>
  <si>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</si>
  <si>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</si>
  <si>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</si>
  <si>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</si>
  <si>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</si>
  <si>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</si>
  <si>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</si>
  <si>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</si>
  <si>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</si>
  <si>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</si>
  <si>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</si>
  <si>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</si>
  <si>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</si>
  <si>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</si>
  <si>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</si>
  <si>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</si>
  <si>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</si>
  <si>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</si>
  <si>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</si>
  <si>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ota_m</t>
  </si>
  <si>
    <t xml:space="preserve">ota</t>
  </si>
  <si>
    <t xml:space="preserve">NAME_OTA</t>
  </si>
  <si>
    <t xml:space="preserve">ota_x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</si>
  <si>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</si>
  <si>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</si>
  <si>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</si>
  <si>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</si>
  <si>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</si>
  <si>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</si>
  <si>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</si>
  <si>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</si>
  <si>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takada_x</t>
  </si>
  <si>
    <t xml:space="preserve">takada</t>
  </si>
  <si>
    <t xml:space="preserve">NAME_TAKADA</t>
  </si>
  <si>
    <t xml:space="preserve">bitmask(HOUSE_FLAG_NOT_SLOPED)</t>
  </si>
  <si>
    <t xml:space="preserve">takagi_x</t>
  </si>
  <si>
    <t xml:space="preserve">takagi</t>
  </si>
  <si>
    <t xml:space="preserve">NAME_TAKAGI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</si>
  <si>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</si>
  <si>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</si>
  <si>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</si>
  <si>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</si>
  <si>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</si>
  <si>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</si>
  <si>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</si>
  <si>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</si>
  <si>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tetsui_m</t>
  </si>
  <si>
    <t xml:space="preserve">tetsui</t>
  </si>
  <si>
    <t xml:space="preserve">NAME_TETSUI</t>
  </si>
  <si>
    <t xml:space="preserve">tetsui_l</t>
  </si>
  <si>
    <t xml:space="preserve">toki_m</t>
  </si>
  <si>
    <t xml:space="preserve">toki</t>
  </si>
  <si>
    <t xml:space="preserve">NAME_TOKI</t>
  </si>
  <si>
    <t xml:space="preserve">toki_l</t>
  </si>
  <si>
    <t xml:space="preserve">tokyo_m</t>
  </si>
  <si>
    <t xml:space="preserve">tokyo</t>
  </si>
  <si>
    <t xml:space="preserve">NAME_TOKYO</t>
  </si>
  <si>
    <t xml:space="preserve">tsuzumi_electronics_centre_x</t>
  </si>
  <si>
    <t xml:space="preserve">tsuzumi_electronics_centre</t>
  </si>
  <si>
    <t xml:space="preserve">NAME_TSUZUMI_ELECTRONICS_CENTRE</t>
  </si>
  <si>
    <t xml:space="preserve">xbuilding_x</t>
  </si>
  <si>
    <t xml:space="preserve">xbuilding</t>
  </si>
  <si>
    <t xml:space="preserve">NAME_XBUILDING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</si>
  <si>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</si>
  <si>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</si>
  <si>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</si>
  <si>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</si>
  <si>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</si>
  <si>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yanagi_m</t>
  </si>
  <si>
    <t xml:space="preserve">yanagi</t>
  </si>
  <si>
    <t xml:space="preserve">NAME_YANAGI</t>
  </si>
  <si>
    <t xml:space="preserve">yanagi_l</t>
  </si>
  <si>
    <t xml:space="preserve">yano_m</t>
  </si>
  <si>
    <t xml:space="preserve">NAME_YANO</t>
  </si>
  <si>
    <t xml:space="preserve">ybuilding_x</t>
  </si>
  <si>
    <t xml:space="preserve">ybuilding</t>
  </si>
  <si>
    <t xml:space="preserve">NAME_YBUILDING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</si>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</sst>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G25" activeCellId="0" sqref="G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39.83"/>
    <col collapsed="false" customWidth="true" hidden="false" outlineLevel="0" max="9" min="8" style="1" width="12.65"/>
    <col collapsed="false" customWidth="true" hidden="false" outlineLevel="0" max="10" min="10" style="2" width="8.67"/>
    <col collapsed="false" customWidth="true" hidden="false" outlineLevel="0" max="11" min="11" style="2" width="7.96"/>
    <col collapsed="false" customWidth="true" hidden="false" outlineLevel="0" max="12" min="12" style="1" width="15.76"/>
    <col collapsed="false" customWidth="true" hidden="false" outlineLevel="0" max="13" min="13" style="1" width="16.17"/>
    <col collapsed="false" customWidth="true" hidden="false" outlineLevel="0" max="14" min="14" style="1" width="10.19"/>
    <col collapsed="false" customWidth="true" hidden="false" outlineLevel="0" max="15" min="15" style="1" width="9.48"/>
    <col collapsed="false" customWidth="true" hidden="false" outlineLevel="0" max="16" min="16" style="1" width="12.97"/>
    <col collapsed="false" customWidth="true" hidden="false" outlineLevel="0" max="18" min="18" style="1" width="10.89"/>
    <col collapsed="false" customWidth="true" hidden="false" outlineLevel="0" max="19" min="19" style="1" width="10.33"/>
    <col collapsed="false" customWidth="true" hidden="false" outlineLevel="0" max="20" min="20" style="1" width="17.7"/>
    <col collapsed="false" customWidth="true" hidden="false" outlineLevel="0" max="21" min="21" style="1" width="26.19"/>
    <col collapsed="false" customWidth="true" hidden="false" outlineLevel="0" max="22" min="22" style="1" width="29.25"/>
    <col collapsed="false" customWidth="true" hidden="false" outlineLevel="0" max="23" min="23" style="1" width="28.69"/>
    <col collapsed="false" customWidth="true" hidden="false" outlineLevel="0" max="24" min="24" style="1" width="17.15"/>
    <col collapsed="false" customWidth="true" hidden="false" outlineLevel="0" max="25" min="25" style="1" width="15.2"/>
    <col collapsed="false" customWidth="true" hidden="false" outlineLevel="0" max="26" min="26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8" hidden="false" customHeight="false" outlineLevel="0" collapsed="false">
      <c r="A2" s="1" t="s">
        <v>26</v>
      </c>
      <c r="B2" s="1" t="s">
        <v>27</v>
      </c>
      <c r="C2" s="2" t="n">
        <v>123</v>
      </c>
      <c r="D2" s="5" t="b">
        <v>1</v>
      </c>
      <c r="E2" s="1" t="s">
        <v>28</v>
      </c>
      <c r="F2" s="3" t="s">
        <v>29</v>
      </c>
      <c r="G2" s="1" t="s">
        <v>30</v>
      </c>
      <c r="H2" s="1" t="n">
        <v>100</v>
      </c>
      <c r="I2" s="1" t="n">
        <v>1</v>
      </c>
      <c r="J2" s="4" t="n">
        <v>1960</v>
      </c>
      <c r="K2" s="6" t="s">
        <v>31</v>
      </c>
      <c r="L2" s="1" t="n">
        <v>7</v>
      </c>
      <c r="M2" s="7" t="s">
        <v>32</v>
      </c>
      <c r="N2" s="3" t="str">
        <f aca="false">VLOOKUP(M2,dropdowns!E:F,2,0)</f>
        <v>bitmask(TOWNZONE_CENTRE, TOWNZONE_INNER_SUBURB, TOWNZONE_OUTER_SUBURB )</v>
      </c>
      <c r="O2" s="1" t="n">
        <v>27</v>
      </c>
      <c r="P2" s="1" t="n">
        <v>4</v>
      </c>
      <c r="Q2" s="3" t="s">
        <v>33</v>
      </c>
      <c r="R2" s="1" t="n">
        <f aca="false">VLOOKUP(F2,dropdowns!A:C,2,0)</f>
        <v>10</v>
      </c>
      <c r="S2" s="1" t="n">
        <f aca="false">VLOOKUP(F2,dropdowns!A:C,3,0)</f>
        <v>4</v>
      </c>
      <c r="T2" s="3" t="s">
        <v>34</v>
      </c>
      <c r="U2" s="1" t="str">
        <f aca="false">IF(NOT(E2="1X1"),"none",IF(F2="skyscraper",CONCATENATE(A2,"_c"),IF(F2="landmark",CONCATENATE(A2,"_k"),IF(F2="house",CONCATENATE(A2,"_h"),A2))))</f>
        <v>aoki_office_m</v>
      </c>
      <c r="V2" s="1" t="str">
        <f aca="false">IF(E2="1X1","none",IF(F2="skyscraper",CONCATENATE(A2,"_c_north"),IF(F2="landmark",CONCATENATE(A2,"_k_north"),IF(F2="house",CONCATENATE(A2,"_h_north"),CONCATENATE(A2,"_north")))))</f>
        <v>none</v>
      </c>
      <c r="W2" s="1" t="str">
        <f aca="false">IF(OR(E2="1X1",E2="2X1"),"none",IF(F2="skyscraper",CONCATENATE(A2,"_c_east"),IF(F2="landmark",CONCATENATE(A2,"_k_east"),CONCATENATE(A2,"_east"))))</f>
        <v>none</v>
      </c>
      <c r="X2" s="1" t="str">
        <f aca="false">IF(OR(E2="1X1",E2="1X2"),"none",IF(F2="skyscraper",CONCATENATE(A2,"_c_west"),IF(F2="landmark",CONCATENATE(A2,"_k_west"),CONCATENATE(A2,"_west"))))</f>
        <v>none</v>
      </c>
      <c r="Y2" s="1" t="str">
        <f aca="false">IF(NOT(E2="2X2"),"none",IF(F2="skyscraper",CONCATENATE(A2,"_c_south"),IF(F2="landmark",CONCATENATE(A2,"_k_south"),CONCATENATE(A2,"_south"))))</f>
        <v>none</v>
      </c>
      <c r="Z2" s="1" t="s">
        <v>35</v>
      </c>
    </row>
    <row r="3" customFormat="false" ht="12.8" hidden="false" customHeight="false" outlineLevel="0" collapsed="false">
      <c r="A3" s="1" t="s">
        <v>36</v>
      </c>
      <c r="B3" s="1" t="s">
        <v>27</v>
      </c>
      <c r="C3" s="2" t="n">
        <v>124</v>
      </c>
      <c r="D3" s="5" t="b">
        <v>1</v>
      </c>
      <c r="E3" s="1" t="s">
        <v>28</v>
      </c>
      <c r="F3" s="3" t="s">
        <v>37</v>
      </c>
      <c r="G3" s="1" t="s">
        <v>30</v>
      </c>
      <c r="H3" s="1" t="n">
        <v>125</v>
      </c>
      <c r="I3" s="1" t="n">
        <v>1</v>
      </c>
      <c r="J3" s="4" t="n">
        <v>1960</v>
      </c>
      <c r="K3" s="6" t="s">
        <v>31</v>
      </c>
      <c r="L3" s="1" t="n">
        <v>10</v>
      </c>
      <c r="M3" s="7" t="s">
        <v>38</v>
      </c>
      <c r="N3" s="3" t="str">
        <f aca="false">VLOOKUP(M3,dropdowns!E:F,2,0)</f>
        <v>bitmask(TOWNZONE_CENTRE, TOWNZONE_INNER_SUBURB )</v>
      </c>
      <c r="O3" s="1" t="n">
        <v>27</v>
      </c>
      <c r="P3" s="1" t="n">
        <v>4</v>
      </c>
      <c r="Q3" s="3" t="s">
        <v>33</v>
      </c>
      <c r="R3" s="1" t="n">
        <v>14</v>
      </c>
      <c r="S3" s="1" t="n">
        <v>5</v>
      </c>
      <c r="T3" s="3" t="s">
        <v>34</v>
      </c>
      <c r="U3" s="1" t="str">
        <f aca="false">IF(NOT(E3="1X1"),"none",IF(F3="skyscraper",CONCATENATE(A3,"_c"),IF(F3="landmark",CONCATENATE(A3,"_k"),IF(F3="house",CONCATENATE(A3,"_h"),A3))))</f>
        <v>aoki_office_l</v>
      </c>
      <c r="V3" s="1" t="str">
        <f aca="false">IF(E3="1X1","none",IF(F3="skyscraper",CONCATENATE(A3,"_c_north"),IF(F3="landmark",CONCATENATE(A3,"_k_north"),IF(F3="house",CONCATENATE(A3,"_h_north"),CONCATENATE(A3,"_north")))))</f>
        <v>none</v>
      </c>
      <c r="W3" s="1" t="str">
        <f aca="false">IF(OR(E3="1X1",E3="2X1"),"none",IF(F3="skyscraper",CONCATENATE(A3,"_c_east"),IF(F3="landmark",CONCATENATE(A3,"_k_east"),CONCATENATE(A3,"_east"))))</f>
        <v>none</v>
      </c>
      <c r="X3" s="1" t="str">
        <f aca="false">IF(OR(E3="1X1",E3="1X2"),"none",IF(F3="skyscraper",CONCATENATE(A3,"_c_west"),IF(F3="landmark",CONCATENATE(A3,"_k_west"),CONCATENATE(A3,"_west"))))</f>
        <v>none</v>
      </c>
      <c r="Y3" s="1" t="str">
        <f aca="false">IF(NOT(E3="2X2"),"none",IF(F3="skyscraper",CONCATENATE(A3,"_c_south"),IF(F3="landmark",CONCATENATE(A3,"_k_south"),CONCATENATE(A3,"_south"))))</f>
        <v>none</v>
      </c>
      <c r="Z3" s="1" t="s">
        <v>35</v>
      </c>
    </row>
    <row r="4" customFormat="false" ht="12.8" hidden="false" customHeight="false" outlineLevel="0" collapsed="false">
      <c r="A4" s="1" t="s">
        <v>39</v>
      </c>
      <c r="B4" s="1" t="s">
        <v>27</v>
      </c>
      <c r="C4" s="2" t="n">
        <v>125</v>
      </c>
      <c r="D4" s="5" t="b">
        <v>1</v>
      </c>
      <c r="E4" s="1" t="s">
        <v>28</v>
      </c>
      <c r="F4" s="3" t="s">
        <v>40</v>
      </c>
      <c r="G4" s="1" t="s">
        <v>30</v>
      </c>
      <c r="H4" s="1" t="n">
        <v>150</v>
      </c>
      <c r="I4" s="1" t="n">
        <v>1</v>
      </c>
      <c r="J4" s="4" t="n">
        <v>1960</v>
      </c>
      <c r="K4" s="6" t="s">
        <v>31</v>
      </c>
      <c r="L4" s="1" t="n">
        <v>15</v>
      </c>
      <c r="M4" s="7" t="s">
        <v>41</v>
      </c>
      <c r="N4" s="3" t="str">
        <f aca="false">VLOOKUP(M4,dropdowns!E:F,2,0)</f>
        <v>bitmask(TOWNZONE_CENTRE)</v>
      </c>
      <c r="O4" s="1" t="n">
        <v>27</v>
      </c>
      <c r="P4" s="1" t="n">
        <v>4</v>
      </c>
      <c r="Q4" s="3" t="s">
        <v>33</v>
      </c>
      <c r="R4" s="1" t="n">
        <v>16</v>
      </c>
      <c r="S4" s="1" t="n">
        <v>6</v>
      </c>
      <c r="T4" s="3" t="s">
        <v>34</v>
      </c>
      <c r="U4" s="1" t="str">
        <f aca="false">IF(NOT(E4="1X1"),"none",IF(F4="skyscraper",CONCATENATE(A4,"_c"),IF(F4="landmark",CONCATENATE(A4,"_k"),IF(F4="house",CONCATENATE(A4,"_h"),A4))))</f>
        <v>aoki_office_x</v>
      </c>
      <c r="V4" s="1" t="str">
        <f aca="false">IF(E4="1X1","none",IF(F4="skyscraper",CONCATENATE(A4,"_c_north"),IF(F4="landmark",CONCATENATE(A4,"_k_north"),IF(F4="house",CONCATENATE(A4,"_h_north"),CONCATENATE(A4,"_north")))))</f>
        <v>none</v>
      </c>
      <c r="W4" s="1" t="str">
        <f aca="false">IF(OR(E4="1X1",E4="2X1"),"none",IF(F4="skyscraper",CONCATENATE(A4,"_c_east"),IF(F4="landmark",CONCATENATE(A4,"_k_east"),CONCATENATE(A4,"_east"))))</f>
        <v>none</v>
      </c>
      <c r="X4" s="1" t="str">
        <f aca="false">IF(OR(E4="1X1",E4="1X2"),"none",IF(F4="skyscraper",CONCATENATE(A4,"_c_west"),IF(F4="landmark",CONCATENATE(A4,"_k_west"),CONCATENATE(A4,"_west"))))</f>
        <v>none</v>
      </c>
      <c r="Y4" s="1" t="str">
        <f aca="false">IF(NOT(E4="2X2"),"none",IF(F4="skyscraper",CONCATENATE(A4,"_c_south"),IF(F4="landmark",CONCATENATE(A4,"_k_south"),CONCATENATE(A4,"_south"))))</f>
        <v>none</v>
      </c>
      <c r="Z4" s="1" t="s">
        <v>35</v>
      </c>
    </row>
    <row r="5" customFormat="false" ht="12.8" hidden="false" customHeight="false" outlineLevel="0" collapsed="false">
      <c r="A5" s="1" t="s">
        <v>42</v>
      </c>
      <c r="B5" s="1" t="s">
        <v>43</v>
      </c>
      <c r="C5" s="2" t="n">
        <v>126</v>
      </c>
      <c r="D5" s="5" t="b">
        <v>1</v>
      </c>
      <c r="E5" s="1" t="s">
        <v>28</v>
      </c>
      <c r="F5" s="3" t="s">
        <v>29</v>
      </c>
      <c r="G5" s="1" t="s">
        <v>44</v>
      </c>
      <c r="H5" s="1" t="n">
        <v>100</v>
      </c>
      <c r="I5" s="1" t="n">
        <v>1</v>
      </c>
      <c r="J5" s="4" t="n">
        <v>1970</v>
      </c>
      <c r="K5" s="6" t="s">
        <v>31</v>
      </c>
      <c r="L5" s="1" t="n">
        <v>7</v>
      </c>
      <c r="M5" s="7" t="s">
        <v>32</v>
      </c>
      <c r="N5" s="3" t="str">
        <f aca="false">VLOOKUP(M5,dropdowns!E:F,2,0)</f>
        <v>bitmask(TOWNZONE_CENTRE, TOWNZONE_INNER_SUBURB, TOWNZONE_OUTER_SUBURB )</v>
      </c>
      <c r="O5" s="1" t="n">
        <v>27</v>
      </c>
      <c r="P5" s="1" t="n">
        <v>4</v>
      </c>
      <c r="Q5" s="3" t="s">
        <v>33</v>
      </c>
      <c r="R5" s="1" t="n">
        <f aca="false">VLOOKUP(F5,dropdowns!A:C,2,0)</f>
        <v>10</v>
      </c>
      <c r="S5" s="1" t="n">
        <f aca="false">VLOOKUP(F5,dropdowns!A:C,3,0)</f>
        <v>4</v>
      </c>
      <c r="T5" s="3" t="s">
        <v>34</v>
      </c>
      <c r="U5" s="1" t="str">
        <f aca="false">IF(NOT(E5="1X1"),"none",IF(F5="skyscraper",CONCATENATE(A5,"_c"),IF(F5="landmark",CONCATENATE(A5,"_k"),IF(F5="house",CONCATENATE(A5,"_h"),A5))))</f>
        <v>aoyama_office_m</v>
      </c>
      <c r="V5" s="1" t="str">
        <f aca="false">IF(E5="1X1","none",IF(F5="skyscraper",CONCATENATE(A5,"_c_north"),IF(F5="landmark",CONCATENATE(A5,"_k_north"),IF(F5="house",CONCATENATE(A5,"_h_north"),CONCATENATE(A5,"_north")))))</f>
        <v>none</v>
      </c>
      <c r="W5" s="1" t="str">
        <f aca="false">IF(OR(E5="1X1",E5="2X1"),"none",IF(F5="skyscraper",CONCATENATE(A5,"_c_east"),IF(F5="landmark",CONCATENATE(A5,"_k_east"),CONCATENATE(A5,"_east"))))</f>
        <v>none</v>
      </c>
      <c r="X5" s="1" t="str">
        <f aca="false">IF(OR(E5="1X1",E5="1X2"),"none",IF(F5="skyscraper",CONCATENATE(A5,"_c_west"),IF(F5="landmark",CONCATENATE(A5,"_k_west"),CONCATENATE(A5,"_west"))))</f>
        <v>none</v>
      </c>
      <c r="Y5" s="1" t="str">
        <f aca="false">IF(NOT(E5="2X2"),"none",IF(F5="skyscraper",CONCATENATE(A5,"_c_south"),IF(F5="landmark",CONCATENATE(A5,"_k_south"),CONCATENATE(A5,"_south"))))</f>
        <v>none</v>
      </c>
      <c r="Z5" s="1" t="s">
        <v>35</v>
      </c>
    </row>
    <row r="6" customFormat="false" ht="12.8" hidden="false" customHeight="false" outlineLevel="0" collapsed="false">
      <c r="A6" s="1" t="s">
        <v>45</v>
      </c>
      <c r="B6" s="1" t="s">
        <v>43</v>
      </c>
      <c r="C6" s="2" t="n">
        <v>127</v>
      </c>
      <c r="D6" s="5" t="b">
        <v>1</v>
      </c>
      <c r="E6" s="1" t="s">
        <v>28</v>
      </c>
      <c r="F6" s="3" t="s">
        <v>37</v>
      </c>
      <c r="G6" s="1" t="s">
        <v>44</v>
      </c>
      <c r="H6" s="1" t="n">
        <v>125</v>
      </c>
      <c r="I6" s="1" t="n">
        <v>1</v>
      </c>
      <c r="J6" s="4" t="n">
        <v>1970</v>
      </c>
      <c r="K6" s="6" t="s">
        <v>31</v>
      </c>
      <c r="L6" s="1" t="n">
        <v>10</v>
      </c>
      <c r="M6" s="7" t="s">
        <v>38</v>
      </c>
      <c r="N6" s="3" t="str">
        <f aca="false">VLOOKUP(M6,dropdowns!E:F,2,0)</f>
        <v>bitmask(TOWNZONE_CENTRE, TOWNZONE_INNER_SUBURB )</v>
      </c>
      <c r="O6" s="1" t="n">
        <v>27</v>
      </c>
      <c r="P6" s="1" t="n">
        <v>4</v>
      </c>
      <c r="Q6" s="3" t="s">
        <v>33</v>
      </c>
      <c r="R6" s="1" t="n">
        <v>14</v>
      </c>
      <c r="S6" s="1" t="n">
        <v>5</v>
      </c>
      <c r="T6" s="3" t="s">
        <v>34</v>
      </c>
      <c r="U6" s="1" t="str">
        <f aca="false">IF(NOT(E6="1X1"),"none",IF(F6="skyscraper",CONCATENATE(A6,"_c"),IF(F6="landmark",CONCATENATE(A6,"_k"),IF(F6="house",CONCATENATE(A6,"_h"),A6))))</f>
        <v>aoyama_office_l</v>
      </c>
      <c r="V6" s="1" t="str">
        <f aca="false">IF(E6="1X1","none",IF(F6="skyscraper",CONCATENATE(A6,"_c_north"),IF(F6="landmark",CONCATENATE(A6,"_k_north"),IF(F6="house",CONCATENATE(A6,"_h_north"),CONCATENATE(A6,"_north")))))</f>
        <v>none</v>
      </c>
      <c r="W6" s="1" t="str">
        <f aca="false">IF(OR(E6="1X1",E6="2X1"),"none",IF(F6="skyscraper",CONCATENATE(A6,"_c_east"),IF(F6="landmark",CONCATENATE(A6,"_k_east"),CONCATENATE(A6,"_east"))))</f>
        <v>none</v>
      </c>
      <c r="X6" s="1" t="str">
        <f aca="false">IF(OR(E6="1X1",E6="1X2"),"none",IF(F6="skyscraper",CONCATENATE(A6,"_c_west"),IF(F6="landmark",CONCATENATE(A6,"_k_west"),CONCATENATE(A6,"_west"))))</f>
        <v>none</v>
      </c>
      <c r="Y6" s="1" t="str">
        <f aca="false">IF(NOT(E6="2X2"),"none",IF(F6="skyscraper",CONCATENATE(A6,"_c_south"),IF(F6="landmark",CONCATENATE(A6,"_k_south"),CONCATENATE(A6,"_south"))))</f>
        <v>none</v>
      </c>
      <c r="Z6" s="1" t="s">
        <v>35</v>
      </c>
    </row>
    <row r="7" customFormat="false" ht="12.8" hidden="false" customHeight="false" outlineLevel="0" collapsed="false">
      <c r="A7" s="1" t="s">
        <v>46</v>
      </c>
      <c r="B7" s="1" t="s">
        <v>47</v>
      </c>
      <c r="C7" s="2" t="n">
        <v>17</v>
      </c>
      <c r="D7" s="5" t="b">
        <v>1</v>
      </c>
      <c r="E7" s="1" t="s">
        <v>28</v>
      </c>
      <c r="F7" s="3" t="s">
        <v>29</v>
      </c>
      <c r="G7" s="1" t="s">
        <v>48</v>
      </c>
      <c r="H7" s="1" t="n">
        <v>100</v>
      </c>
      <c r="I7" s="1" t="n">
        <v>1</v>
      </c>
      <c r="J7" s="4" t="n">
        <v>1960</v>
      </c>
      <c r="K7" s="6" t="n">
        <v>1980</v>
      </c>
      <c r="L7" s="7" t="n">
        <v>7</v>
      </c>
      <c r="M7" s="7" t="s">
        <v>32</v>
      </c>
      <c r="N7" s="3" t="str">
        <f aca="false">VLOOKUP(M7,dropdowns!E:F,2,0)</f>
        <v>bitmask(TOWNZONE_CENTRE, TOWNZONE_INNER_SUBURB, TOWNZONE_OUTER_SUBURB )</v>
      </c>
      <c r="O7" s="1" t="n">
        <v>27</v>
      </c>
      <c r="P7" s="1" t="n">
        <v>4</v>
      </c>
      <c r="Q7" s="3" t="s">
        <v>33</v>
      </c>
      <c r="R7" s="1" t="n">
        <f aca="false">VLOOKUP(F7,dropdowns!A:C,2,0)</f>
        <v>10</v>
      </c>
      <c r="S7" s="1" t="n">
        <f aca="false">VLOOKUP(F7,dropdowns!A:C,3,0)</f>
        <v>4</v>
      </c>
      <c r="T7" s="3" t="s">
        <v>34</v>
      </c>
      <c r="U7" s="1" t="str">
        <f aca="false">IF(NOT(E7="1X1"),"none",IF(F7="skyscraper",CONCATENATE(A7,"_c"),IF(F7="landmark",CONCATENATE(A7,"_k"),IF(F7="house",CONCATENATE(A7,"_h"),A7))))</f>
        <v>fukuda_m</v>
      </c>
      <c r="V7" s="1" t="str">
        <f aca="false">IF(E7="1X1","none",IF(F7="skyscraper",CONCATENATE(A7,"_c_north"),IF(F7="landmark",CONCATENATE(A7,"_k_north"),IF(F7="house",CONCATENATE(A7,"_h_north"),CONCATENATE(A7,"_north")))))</f>
        <v>none</v>
      </c>
      <c r="W7" s="1" t="str">
        <f aca="false">IF(OR(E7="1X1",E7="2X1"),"none",IF(F7="skyscraper",CONCATENATE(A7,"_c_east"),IF(F7="landmark",CONCATENATE(A7,"_k_east"),CONCATENATE(A7,"_east"))))</f>
        <v>none</v>
      </c>
      <c r="X7" s="1" t="str">
        <f aca="false">IF(OR(E7="1X1",E7="1X2"),"none",IF(F7="skyscraper",CONCATENATE(A7,"_c_west"),IF(F7="landmark",CONCATENATE(A7,"_k_west"),CONCATENATE(A7,"_west"))))</f>
        <v>none</v>
      </c>
      <c r="Y7" s="1" t="str">
        <f aca="false">IF(NOT(E7="2X2"),"none",IF(F7="skyscraper",CONCATENATE(A7,"_c_south"),IF(F7="landmark",CONCATENATE(A7,"_k_south"),CONCATENATE(A7,"_south"))))</f>
        <v>none</v>
      </c>
      <c r="Z7" s="1" t="s">
        <v>35</v>
      </c>
    </row>
    <row r="8" customFormat="false" ht="12.8" hidden="false" customHeight="false" outlineLevel="0" collapsed="false">
      <c r="A8" s="1" t="s">
        <v>49</v>
      </c>
      <c r="B8" s="1" t="s">
        <v>47</v>
      </c>
      <c r="C8" s="2" t="n">
        <v>23</v>
      </c>
      <c r="D8" s="5" t="b">
        <v>1</v>
      </c>
      <c r="E8" s="1" t="s">
        <v>28</v>
      </c>
      <c r="F8" s="3" t="s">
        <v>37</v>
      </c>
      <c r="G8" s="1" t="s">
        <v>48</v>
      </c>
      <c r="H8" s="1" t="n">
        <v>125</v>
      </c>
      <c r="I8" s="1" t="n">
        <v>1</v>
      </c>
      <c r="J8" s="4" t="n">
        <v>1960</v>
      </c>
      <c r="K8" s="6" t="n">
        <v>1980</v>
      </c>
      <c r="L8" s="7" t="n">
        <v>10</v>
      </c>
      <c r="M8" s="7" t="s">
        <v>38</v>
      </c>
      <c r="N8" s="3" t="str">
        <f aca="false">VLOOKUP(M8,dropdowns!E:F,2,0)</f>
        <v>bitmask(TOWNZONE_CENTRE, TOWNZONE_INNER_SUBURB )</v>
      </c>
      <c r="O8" s="1" t="n">
        <v>27</v>
      </c>
      <c r="P8" s="1" t="n">
        <v>4</v>
      </c>
      <c r="Q8" s="3" t="s">
        <v>33</v>
      </c>
      <c r="R8" s="1" t="n">
        <f aca="false">VLOOKUP(F8,dropdowns!A:C,2,0)</f>
        <v>14</v>
      </c>
      <c r="S8" s="1" t="n">
        <f aca="false">VLOOKUP(F8,dropdowns!A:C,3,0)</f>
        <v>5</v>
      </c>
      <c r="T8" s="3" t="s">
        <v>34</v>
      </c>
      <c r="U8" s="1" t="str">
        <f aca="false">IF(NOT(E8="1X1"),"none",IF(F8="skyscraper",CONCATENATE(A8,"_c"),IF(F8="landmark",CONCATENATE(A8,"_k"),IF(F8="house",CONCATENATE(A8,"_h"),A8))))</f>
        <v>fukuda_l</v>
      </c>
      <c r="V8" s="1" t="str">
        <f aca="false">IF(E8="1X1","none",IF(F8="skyscraper",CONCATENATE(A8,"_c_north"),IF(F8="landmark",CONCATENATE(A8,"_k_north"),IF(F8="house",CONCATENATE(A8,"_h_north"),CONCATENATE(A8,"_north")))))</f>
        <v>none</v>
      </c>
      <c r="W8" s="1" t="str">
        <f aca="false">IF(OR(E8="1X1",E8="2X1"),"none",IF(F8="skyscraper",CONCATENATE(A8,"_c_east"),IF(F8="landmark",CONCATENATE(A8,"_k_east"),CONCATENATE(A8,"_east"))))</f>
        <v>none</v>
      </c>
      <c r="X8" s="1" t="str">
        <f aca="false">IF(OR(E8="1X1",E8="1X2"),"none",IF(F8="skyscraper",CONCATENATE(A8,"_c_west"),IF(F8="landmark",CONCATENATE(A8,"_k_west"),CONCATENATE(A8,"_west"))))</f>
        <v>none</v>
      </c>
      <c r="Y8" s="1" t="str">
        <f aca="false">IF(NOT(E8="2X2"),"none",IF(F8="skyscraper",CONCATENATE(A8,"_c_south"),IF(F8="landmark",CONCATENATE(A8,"_k_south"),CONCATENATE(A8,"_south"))))</f>
        <v>none</v>
      </c>
      <c r="Z8" s="1" t="s">
        <v>35</v>
      </c>
    </row>
    <row r="9" customFormat="false" ht="12.8" hidden="false" customHeight="false" outlineLevel="0" collapsed="false">
      <c r="A9" s="1" t="s">
        <v>50</v>
      </c>
      <c r="B9" s="1" t="s">
        <v>51</v>
      </c>
      <c r="C9" s="2" t="n">
        <v>24</v>
      </c>
      <c r="D9" s="5" t="b">
        <v>1</v>
      </c>
      <c r="E9" s="1" t="s">
        <v>28</v>
      </c>
      <c r="F9" s="3" t="s">
        <v>29</v>
      </c>
      <c r="G9" s="1" t="s">
        <v>52</v>
      </c>
      <c r="H9" s="1" t="n">
        <v>100</v>
      </c>
      <c r="I9" s="1" t="n">
        <v>1</v>
      </c>
      <c r="J9" s="4" t="n">
        <v>1960</v>
      </c>
      <c r="K9" s="6" t="s">
        <v>31</v>
      </c>
      <c r="L9" s="7" t="n">
        <v>7</v>
      </c>
      <c r="M9" s="7" t="s">
        <v>32</v>
      </c>
      <c r="N9" s="3" t="str">
        <f aca="false">VLOOKUP(M9,dropdowns!E:F,2,0)</f>
        <v>bitmask(TOWNZONE_CENTRE, TOWNZONE_INNER_SUBURB, TOWNZONE_OUTER_SUBURB )</v>
      </c>
      <c r="O9" s="1" t="n">
        <v>27</v>
      </c>
      <c r="P9" s="1" t="n">
        <v>4</v>
      </c>
      <c r="Q9" s="3" t="s">
        <v>33</v>
      </c>
      <c r="R9" s="1" t="n">
        <f aca="false">VLOOKUP(F9,dropdowns!A:C,2,0)</f>
        <v>10</v>
      </c>
      <c r="S9" s="1" t="n">
        <f aca="false">VLOOKUP(F9,dropdowns!A:C,3,0)</f>
        <v>4</v>
      </c>
      <c r="T9" s="3" t="s">
        <v>34</v>
      </c>
      <c r="U9" s="1" t="str">
        <f aca="false">IF(NOT(E9="1X1"),"none",IF(F9="skyscraper",CONCATENATE(A9,"_c"),IF(F9="landmark",CONCATENATE(A9,"_k"),IF(F9="house",CONCATENATE(A9,"_h"),A9))))</f>
        <v>harada_m</v>
      </c>
      <c r="V9" s="1" t="str">
        <f aca="false">IF(E9="1X1","none",IF(F9="skyscraper",CONCATENATE(A9,"_c_north"),IF(F9="landmark",CONCATENATE(A9,"_k_north"),IF(F9="house",CONCATENATE(A9,"_h_north"),CONCATENATE(A9,"_north")))))</f>
        <v>none</v>
      </c>
      <c r="W9" s="1" t="str">
        <f aca="false">IF(OR(E9="1X1",E9="2X1"),"none",IF(F9="skyscraper",CONCATENATE(A9,"_c_east"),IF(F9="landmark",CONCATENATE(A9,"_k_east"),CONCATENATE(A9,"_east"))))</f>
        <v>none</v>
      </c>
      <c r="X9" s="1" t="str">
        <f aca="false">IF(OR(E9="1X1",E9="1X2"),"none",IF(F9="skyscraper",CONCATENATE(A9,"_c_west"),IF(F9="landmark",CONCATENATE(A9,"_k_west"),CONCATENATE(A9,"_west"))))</f>
        <v>none</v>
      </c>
      <c r="Y9" s="1" t="str">
        <f aca="false">IF(NOT(E9="2X2"),"none",IF(F9="skyscraper",CONCATENATE(A9,"_c_south"),IF(F9="landmark",CONCATENATE(A9,"_k_south"),CONCATENATE(A9,"_south"))))</f>
        <v>none</v>
      </c>
      <c r="Z9" s="1" t="s">
        <v>35</v>
      </c>
    </row>
    <row r="10" customFormat="false" ht="12.8" hidden="false" customHeight="false" outlineLevel="0" collapsed="false">
      <c r="A10" s="1" t="s">
        <v>53</v>
      </c>
      <c r="B10" s="1" t="s">
        <v>51</v>
      </c>
      <c r="C10" s="2" t="n">
        <v>25</v>
      </c>
      <c r="D10" s="5" t="b">
        <v>1</v>
      </c>
      <c r="E10" s="1" t="s">
        <v>28</v>
      </c>
      <c r="F10" s="3" t="s">
        <v>37</v>
      </c>
      <c r="G10" s="1" t="s">
        <v>52</v>
      </c>
      <c r="H10" s="1" t="n">
        <v>125</v>
      </c>
      <c r="I10" s="1" t="n">
        <v>1</v>
      </c>
      <c r="J10" s="4" t="n">
        <v>1960</v>
      </c>
      <c r="K10" s="6" t="s">
        <v>31</v>
      </c>
      <c r="L10" s="7" t="n">
        <v>10</v>
      </c>
      <c r="M10" s="7" t="s">
        <v>38</v>
      </c>
      <c r="N10" s="3" t="str">
        <f aca="false">VLOOKUP(M10,dropdowns!E:F,2,0)</f>
        <v>bitmask(TOWNZONE_CENTRE, TOWNZONE_INNER_SUBURB )</v>
      </c>
      <c r="O10" s="1" t="n">
        <v>27</v>
      </c>
      <c r="P10" s="1" t="n">
        <v>4</v>
      </c>
      <c r="Q10" s="3" t="s">
        <v>33</v>
      </c>
      <c r="R10" s="1" t="n">
        <f aca="false">VLOOKUP(F10,dropdowns!A:C,2,0)</f>
        <v>14</v>
      </c>
      <c r="S10" s="1" t="n">
        <f aca="false">VLOOKUP(F10,dropdowns!A:C,3,0)</f>
        <v>5</v>
      </c>
      <c r="T10" s="3" t="s">
        <v>34</v>
      </c>
      <c r="U10" s="1" t="str">
        <f aca="false">IF(NOT(E10="1X1"),"none",IF(F10="skyscraper",CONCATENATE(A10,"_c"),IF(F10="landmark",CONCATENATE(A10,"_k"),IF(F10="house",CONCATENATE(A10,"_h"),A10))))</f>
        <v>harada_l</v>
      </c>
      <c r="V10" s="1" t="str">
        <f aca="false">IF(E10="1X1","none",IF(F10="skyscraper",CONCATENATE(A10,"_c_north"),IF(F10="landmark",CONCATENATE(A10,"_k_north"),IF(F10="house",CONCATENATE(A10,"_h_north"),CONCATENATE(A10,"_north")))))</f>
        <v>none</v>
      </c>
      <c r="W10" s="1" t="str">
        <f aca="false">IF(OR(E10="1X1",E10="2X1"),"none",IF(F10="skyscraper",CONCATENATE(A10,"_c_east"),IF(F10="landmark",CONCATENATE(A10,"_k_east"),CONCATENATE(A10,"_east"))))</f>
        <v>none</v>
      </c>
      <c r="X10" s="1" t="str">
        <f aca="false">IF(OR(E10="1X1",E10="1X2"),"none",IF(F10="skyscraper",CONCATENATE(A10,"_c_west"),IF(F10="landmark",CONCATENATE(A10,"_k_west"),CONCATENATE(A10,"_west"))))</f>
        <v>none</v>
      </c>
      <c r="Y10" s="1" t="str">
        <f aca="false">IF(NOT(E10="2X2"),"none",IF(F10="skyscraper",CONCATENATE(A10,"_c_south"),IF(F10="landmark",CONCATENATE(A10,"_k_south"),CONCATENATE(A10,"_south"))))</f>
        <v>none</v>
      </c>
      <c r="Z10" s="1" t="s">
        <v>35</v>
      </c>
    </row>
    <row r="11" customFormat="false" ht="12.8" hidden="false" customHeight="false" outlineLevel="0" collapsed="false">
      <c r="A11" s="1" t="s">
        <v>54</v>
      </c>
      <c r="B11" s="1" t="s">
        <v>55</v>
      </c>
      <c r="C11" s="2" t="n">
        <v>134</v>
      </c>
      <c r="D11" s="5" t="b">
        <v>1</v>
      </c>
      <c r="E11" s="1" t="s">
        <v>28</v>
      </c>
      <c r="F11" s="3" t="s">
        <v>29</v>
      </c>
      <c r="G11" s="1" t="s">
        <v>56</v>
      </c>
      <c r="H11" s="1" t="n">
        <v>100</v>
      </c>
      <c r="I11" s="1" t="n">
        <v>1</v>
      </c>
      <c r="J11" s="4" t="n">
        <v>1980</v>
      </c>
      <c r="K11" s="6" t="s">
        <v>31</v>
      </c>
      <c r="L11" s="7" t="n">
        <v>7</v>
      </c>
      <c r="M11" s="7" t="s">
        <v>32</v>
      </c>
      <c r="N11" s="3" t="str">
        <f aca="false">VLOOKUP(M11,dropdowns!E:F,2,0)</f>
        <v>bitmask(TOWNZONE_CENTRE, TOWNZONE_INNER_SUBURB, TOWNZONE_OUTER_SUBURB )</v>
      </c>
      <c r="O11" s="1" t="n">
        <v>27</v>
      </c>
      <c r="P11" s="1" t="n">
        <v>4</v>
      </c>
      <c r="Q11" s="3" t="s">
        <v>33</v>
      </c>
      <c r="R11" s="1" t="n">
        <f aca="false">VLOOKUP(F11,dropdowns!A:C,2,0)</f>
        <v>10</v>
      </c>
      <c r="S11" s="1" t="n">
        <f aca="false">VLOOKUP(F11,dropdowns!A:C,3,0)</f>
        <v>4</v>
      </c>
      <c r="T11" s="3" t="s">
        <v>34</v>
      </c>
      <c r="U11" s="1" t="str">
        <f aca="false">IF(NOT(E11="1X1"),"none",IF(F11="skyscraper",CONCATENATE(A11,"_c"),IF(F11="landmark",CONCATENATE(A11,"_k"),IF(F11="house",CONCATENATE(A11,"_h"),A11))))</f>
        <v>hasegawa_m</v>
      </c>
      <c r="V11" s="1" t="str">
        <f aca="false">IF(E11="1X1","none",IF(F11="skyscraper",CONCATENATE(A11,"_c_north"),IF(F11="landmark",CONCATENATE(A11,"_k_north"),IF(F11="house",CONCATENATE(A11,"_h_north"),CONCATENATE(A11,"_north")))))</f>
        <v>none</v>
      </c>
      <c r="W11" s="1" t="str">
        <f aca="false">IF(OR(E11="1X1",E11="2X1"),"none",IF(F11="skyscraper",CONCATENATE(A11,"_c_east"),IF(F11="landmark",CONCATENATE(A11,"_k_east"),CONCATENATE(A11,"_east"))))</f>
        <v>none</v>
      </c>
      <c r="X11" s="1" t="str">
        <f aca="false">IF(OR(E11="1X1",E11="1X2"),"none",IF(F11="skyscraper",CONCATENATE(A11,"_c_west"),IF(F11="landmark",CONCATENATE(A11,"_k_west"),CONCATENATE(A11,"_west"))))</f>
        <v>none</v>
      </c>
      <c r="Y11" s="1" t="str">
        <f aca="false">IF(NOT(E11="2X2"),"none",IF(F11="skyscraper",CONCATENATE(A11,"_c_south"),IF(F11="landmark",CONCATENATE(A11,"_k_south"),CONCATENATE(A11,"_south"))))</f>
        <v>none</v>
      </c>
      <c r="Z11" s="1" t="s">
        <v>35</v>
      </c>
    </row>
    <row r="12" customFormat="false" ht="12.8" hidden="false" customHeight="false" outlineLevel="0" collapsed="false">
      <c r="A12" s="1" t="s">
        <v>57</v>
      </c>
      <c r="B12" s="1" t="s">
        <v>55</v>
      </c>
      <c r="C12" s="2" t="n">
        <v>135</v>
      </c>
      <c r="D12" s="5" t="b">
        <v>1</v>
      </c>
      <c r="E12" s="1" t="s">
        <v>28</v>
      </c>
      <c r="F12" s="3" t="s">
        <v>37</v>
      </c>
      <c r="G12" s="1" t="s">
        <v>56</v>
      </c>
      <c r="H12" s="1" t="n">
        <v>125</v>
      </c>
      <c r="I12" s="1" t="n">
        <v>1</v>
      </c>
      <c r="J12" s="4" t="n">
        <v>1980</v>
      </c>
      <c r="K12" s="6" t="s">
        <v>31</v>
      </c>
      <c r="L12" s="7" t="n">
        <v>10</v>
      </c>
      <c r="M12" s="7" t="s">
        <v>38</v>
      </c>
      <c r="N12" s="3" t="str">
        <f aca="false">VLOOKUP(M12,dropdowns!E:F,2,0)</f>
        <v>bitmask(TOWNZONE_CENTRE, TOWNZONE_INNER_SUBURB )</v>
      </c>
      <c r="O12" s="1" t="n">
        <v>27</v>
      </c>
      <c r="P12" s="1" t="n">
        <v>4</v>
      </c>
      <c r="Q12" s="3" t="s">
        <v>33</v>
      </c>
      <c r="R12" s="1" t="n">
        <f aca="false">VLOOKUP(F12,dropdowns!A:C,2,0)</f>
        <v>14</v>
      </c>
      <c r="S12" s="1" t="n">
        <f aca="false">VLOOKUP(F12,dropdowns!A:C,3,0)</f>
        <v>5</v>
      </c>
      <c r="T12" s="3" t="s">
        <v>34</v>
      </c>
      <c r="U12" s="1" t="str">
        <f aca="false">IF(NOT(E12="1X1"),"none",IF(F12="skyscraper",CONCATENATE(A12,"_c"),IF(F12="landmark",CONCATENATE(A12,"_k"),IF(F12="house",CONCATENATE(A12,"_h"),A12))))</f>
        <v>hasegawa_l</v>
      </c>
      <c r="V12" s="1" t="str">
        <f aca="false">IF(E12="1X1","none",IF(F12="skyscraper",CONCATENATE(A12,"_c_north"),IF(F12="landmark",CONCATENATE(A12,"_k_north"),IF(F12="house",CONCATENATE(A12,"_h_north"),CONCATENATE(A12,"_north")))))</f>
        <v>none</v>
      </c>
      <c r="W12" s="1" t="str">
        <f aca="false">IF(OR(E12="1X1",E12="2X1"),"none",IF(F12="skyscraper",CONCATENATE(A12,"_c_east"),IF(F12="landmark",CONCATENATE(A12,"_k_east"),CONCATENATE(A12,"_east"))))</f>
        <v>none</v>
      </c>
      <c r="X12" s="1" t="str">
        <f aca="false">IF(OR(E12="1X1",E12="1X2"),"none",IF(F12="skyscraper",CONCATENATE(A12,"_c_west"),IF(F12="landmark",CONCATENATE(A12,"_k_west"),CONCATENATE(A12,"_west"))))</f>
        <v>none</v>
      </c>
      <c r="Y12" s="1" t="str">
        <f aca="false">IF(NOT(E12="2X2"),"none",IF(F12="skyscraper",CONCATENATE(A12,"_c_south"),IF(F12="landmark",CONCATENATE(A12,"_k_south"),CONCATENATE(A12,"_south"))))</f>
        <v>none</v>
      </c>
      <c r="Z12" s="1" t="s">
        <v>35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152</v>
      </c>
      <c r="D13" s="5" t="b">
        <v>1</v>
      </c>
      <c r="E13" s="1" t="s">
        <v>28</v>
      </c>
      <c r="F13" s="3" t="s">
        <v>37</v>
      </c>
      <c r="G13" s="1" t="s">
        <v>60</v>
      </c>
      <c r="H13" s="1" t="n">
        <v>125</v>
      </c>
      <c r="I13" s="1" t="n">
        <v>1</v>
      </c>
      <c r="J13" s="4" t="n">
        <v>1955</v>
      </c>
      <c r="K13" s="6" t="s">
        <v>31</v>
      </c>
      <c r="L13" s="1" t="n">
        <v>10</v>
      </c>
      <c r="M13" s="7" t="s">
        <v>38</v>
      </c>
      <c r="N13" s="3" t="str">
        <f aca="false">VLOOKUP(M13,dropdowns!E:F,2,0)</f>
        <v>bitmask(TOWNZONE_CENTRE, TOWNZONE_INNER_SUBURB )</v>
      </c>
      <c r="O13" s="1" t="n">
        <v>27</v>
      </c>
      <c r="P13" s="1" t="n">
        <v>4</v>
      </c>
      <c r="Q13" s="3" t="s">
        <v>33</v>
      </c>
      <c r="R13" s="1" t="n">
        <v>14</v>
      </c>
      <c r="S13" s="1" t="n">
        <v>5</v>
      </c>
      <c r="T13" s="3" t="s">
        <v>34</v>
      </c>
      <c r="U13" s="1" t="str">
        <f aca="false">IF(NOT(E13="1X1"),"none",IF(F13="skyscraper",CONCATENATE(A13,"_c"),IF(F13="landmark",CONCATENATE(A13,"_k"),IF(F13="house",CONCATENATE(A13,"_h"),A13))))</f>
        <v>hashimoto_office_tower_l</v>
      </c>
      <c r="V13" s="1" t="str">
        <f aca="false">IF(E13="1X1","none",IF(F13="skyscraper",CONCATENATE(A13,"_c_north"),IF(F13="landmark",CONCATENATE(A13,"_k_north"),IF(F13="house",CONCATENATE(A13,"_h_north"),CONCATENATE(A13,"_north")))))</f>
        <v>none</v>
      </c>
      <c r="W13" s="1" t="str">
        <f aca="false">IF(OR(E13="1X1",E13="2X1"),"none",IF(F13="skyscraper",CONCATENATE(A13,"_c_east"),IF(F13="landmark",CONCATENATE(A13,"_k_east"),CONCATENATE(A13,"_east"))))</f>
        <v>none</v>
      </c>
      <c r="X13" s="1" t="str">
        <f aca="false">IF(OR(E13="1X1",E13="1X2"),"none",IF(F13="skyscraper",CONCATENATE(A13,"_c_west"),IF(F13="landmark",CONCATENATE(A13,"_k_west"),CONCATENATE(A13,"_west"))))</f>
        <v>none</v>
      </c>
      <c r="Y13" s="1" t="str">
        <f aca="false">IF(NOT(E13="2X2"),"none",IF(F13="skyscraper",CONCATENATE(A13,"_c_south"),IF(F13="landmark",CONCATENATE(A13,"_k_south"),CONCATENATE(A13,"_south"))))</f>
        <v>none</v>
      </c>
      <c r="Z13" s="1" t="s">
        <v>35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153</v>
      </c>
      <c r="D14" s="5" t="b">
        <v>1</v>
      </c>
      <c r="E14" s="1" t="s">
        <v>28</v>
      </c>
      <c r="F14" s="3" t="s">
        <v>40</v>
      </c>
      <c r="G14" s="1" t="s">
        <v>60</v>
      </c>
      <c r="H14" s="1" t="n">
        <v>150</v>
      </c>
      <c r="I14" s="1" t="n">
        <v>1</v>
      </c>
      <c r="J14" s="4" t="n">
        <v>1955</v>
      </c>
      <c r="K14" s="6" t="s">
        <v>31</v>
      </c>
      <c r="L14" s="1" t="n">
        <v>15</v>
      </c>
      <c r="M14" s="7" t="s">
        <v>41</v>
      </c>
      <c r="N14" s="3" t="str">
        <f aca="false">VLOOKUP(M14,dropdowns!E:F,2,0)</f>
        <v>bitmask(TOWNZONE_CENTRE)</v>
      </c>
      <c r="O14" s="1" t="n">
        <v>27</v>
      </c>
      <c r="P14" s="1" t="n">
        <v>4</v>
      </c>
      <c r="Q14" s="3" t="s">
        <v>33</v>
      </c>
      <c r="R14" s="1" t="n">
        <v>16</v>
      </c>
      <c r="S14" s="1" t="n">
        <v>6</v>
      </c>
      <c r="T14" s="3" t="s">
        <v>34</v>
      </c>
      <c r="U14" s="1" t="str">
        <f aca="false">IF(NOT(E14="1X1"),"none",IF(F14="skyscraper",CONCATENATE(A14,"_c"),IF(F14="landmark",CONCATENATE(A14,"_k"),IF(F14="house",CONCATENATE(A14,"_h"),A14))))</f>
        <v>hashimoto_office_tower_x</v>
      </c>
      <c r="V14" s="1" t="str">
        <f aca="false">IF(E14="1X1","none",IF(F14="skyscraper",CONCATENATE(A14,"_c_north"),IF(F14="landmark",CONCATENATE(A14,"_k_north"),IF(F14="house",CONCATENATE(A14,"_h_north"),CONCATENATE(A14,"_north")))))</f>
        <v>none</v>
      </c>
      <c r="W14" s="1" t="str">
        <f aca="false">IF(OR(E14="1X1",E14="2X1"),"none",IF(F14="skyscraper",CONCATENATE(A14,"_c_east"),IF(F14="landmark",CONCATENATE(A14,"_k_east"),CONCATENATE(A14,"_east"))))</f>
        <v>none</v>
      </c>
      <c r="X14" s="1" t="str">
        <f aca="false">IF(OR(E14="1X1",E14="1X2"),"none",IF(F14="skyscraper",CONCATENATE(A14,"_c_west"),IF(F14="landmark",CONCATENATE(A14,"_k_west"),CONCATENATE(A14,"_west"))))</f>
        <v>none</v>
      </c>
      <c r="Y14" s="1" t="str">
        <f aca="false">IF(NOT(E14="2X2"),"none",IF(F14="skyscraper",CONCATENATE(A14,"_c_south"),IF(F14="landmark",CONCATENATE(A14,"_k_south"),CONCATENATE(A14,"_south"))))</f>
        <v>none</v>
      </c>
      <c r="Z14" s="1" t="s">
        <v>35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26</v>
      </c>
      <c r="D15" s="5" t="b">
        <v>1</v>
      </c>
      <c r="E15" s="1" t="s">
        <v>28</v>
      </c>
      <c r="F15" s="3" t="s">
        <v>64</v>
      </c>
      <c r="G15" s="1" t="s">
        <v>65</v>
      </c>
      <c r="H15" s="1" t="n">
        <v>75</v>
      </c>
      <c r="I15" s="1" t="n">
        <v>1</v>
      </c>
      <c r="J15" s="4" t="n">
        <v>1960</v>
      </c>
      <c r="K15" s="6" t="s">
        <v>31</v>
      </c>
      <c r="L15" s="1" t="n">
        <v>5</v>
      </c>
      <c r="M15" s="7" t="s">
        <v>66</v>
      </c>
      <c r="N15" s="3" t="str">
        <f aca="false">VLOOKUP(M15,dropdowns!E:F,2,0)</f>
        <v>ALL_TOWNZONES &amp; ~bitmask(TOWNZONE_EDGE)</v>
      </c>
      <c r="O15" s="1" t="n">
        <v>27</v>
      </c>
      <c r="P15" s="1" t="n">
        <v>4</v>
      </c>
      <c r="Q15" s="3" t="s">
        <v>33</v>
      </c>
      <c r="R15" s="1" t="n">
        <f aca="false">VLOOKUP(F15,dropdowns!A:C,2,0)</f>
        <v>6</v>
      </c>
      <c r="S15" s="1" t="n">
        <f aca="false">VLOOKUP(F15,dropdowns!A:C,3,0)</f>
        <v>2</v>
      </c>
      <c r="T15" s="3" t="s">
        <v>34</v>
      </c>
      <c r="U15" s="1" t="str">
        <f aca="false">IF(NOT(E15="1X1"),"none",IF(F15="skyscraper",CONCATENATE(A15,"_c"),IF(F15="landmark",CONCATENATE(A15,"_k"),IF(F15="house",CONCATENATE(A15,"_h"),A15))))</f>
        <v>hayashi_s</v>
      </c>
      <c r="V15" s="1" t="str">
        <f aca="false">IF(E15="1X1","none",IF(F15="skyscraper",CONCATENATE(A15,"_c_north"),IF(F15="landmark",CONCATENATE(A15,"_k_north"),IF(F15="house",CONCATENATE(A15,"_h_north"),CONCATENATE(A15,"_north")))))</f>
        <v>none</v>
      </c>
      <c r="W15" s="1" t="str">
        <f aca="false">IF(OR(E15="1X1",E15="2X1"),"none",IF(F15="skyscraper",CONCATENATE(A15,"_c_east"),IF(F15="landmark",CONCATENATE(A15,"_k_east"),CONCATENATE(A15,"_east"))))</f>
        <v>none</v>
      </c>
      <c r="X15" s="1" t="str">
        <f aca="false">IF(OR(E15="1X1",E15="1X2"),"none",IF(F15="skyscraper",CONCATENATE(A15,"_c_west"),IF(F15="landmark",CONCATENATE(A15,"_k_west"),CONCATENATE(A15,"_west"))))</f>
        <v>none</v>
      </c>
      <c r="Y15" s="1" t="str">
        <f aca="false">IF(NOT(E15="2X2"),"none",IF(F15="skyscraper",CONCATENATE(A15,"_c_south"),IF(F15="landmark",CONCATENATE(A15,"_k_south"),CONCATENATE(A15,"_south"))))</f>
        <v>none</v>
      </c>
      <c r="Z15" s="1" t="s">
        <v>35</v>
      </c>
    </row>
    <row r="16" customFormat="false" ht="12.8" hidden="false" customHeight="false" outlineLevel="0" collapsed="false">
      <c r="A16" s="1" t="s">
        <v>67</v>
      </c>
      <c r="B16" s="1" t="s">
        <v>63</v>
      </c>
      <c r="C16" s="2" t="n">
        <v>28</v>
      </c>
      <c r="D16" s="5" t="b">
        <v>1</v>
      </c>
      <c r="E16" s="1" t="s">
        <v>28</v>
      </c>
      <c r="F16" s="3" t="s">
        <v>29</v>
      </c>
      <c r="G16" s="1" t="s">
        <v>65</v>
      </c>
      <c r="H16" s="1" t="n">
        <v>100</v>
      </c>
      <c r="I16" s="1" t="n">
        <v>1</v>
      </c>
      <c r="J16" s="4" t="n">
        <v>1960</v>
      </c>
      <c r="K16" s="6" t="s">
        <v>31</v>
      </c>
      <c r="L16" s="1" t="n">
        <v>7</v>
      </c>
      <c r="M16" s="7" t="s">
        <v>32</v>
      </c>
      <c r="N16" s="3" t="str">
        <f aca="false">VLOOKUP(M16,dropdowns!E:F,2,0)</f>
        <v>bitmask(TOWNZONE_CENTRE, TOWNZONE_INNER_SUBURB, TOWNZONE_OUTER_SUBURB )</v>
      </c>
      <c r="O16" s="1" t="n">
        <v>27</v>
      </c>
      <c r="P16" s="1" t="n">
        <v>4</v>
      </c>
      <c r="Q16" s="3" t="s">
        <v>33</v>
      </c>
      <c r="R16" s="1" t="n">
        <f aca="false">VLOOKUP(F16,dropdowns!A:C,2,0)</f>
        <v>10</v>
      </c>
      <c r="S16" s="1" t="n">
        <f aca="false">VLOOKUP(F16,dropdowns!A:C,3,0)</f>
        <v>4</v>
      </c>
      <c r="T16" s="3" t="s">
        <v>34</v>
      </c>
      <c r="U16" s="1" t="str">
        <f aca="false">IF(NOT(E16="1X1"),"none",IF(F16="skyscraper",CONCATENATE(A16,"_c"),IF(F16="landmark",CONCATENATE(A16,"_k"),IF(F16="house",CONCATENATE(A16,"_h"),A16))))</f>
        <v>hayashi_m</v>
      </c>
      <c r="V16" s="1" t="str">
        <f aca="false">IF(E16="1X1","none",IF(F16="skyscraper",CONCATENATE(A16,"_c_north"),IF(F16="landmark",CONCATENATE(A16,"_k_north"),IF(F16="house",CONCATENATE(A16,"_h_north"),CONCATENATE(A16,"_north")))))</f>
        <v>none</v>
      </c>
      <c r="W16" s="1" t="str">
        <f aca="false">IF(OR(E16="1X1",E16="2X1"),"none",IF(F16="skyscraper",CONCATENATE(A16,"_c_east"),IF(F16="landmark",CONCATENATE(A16,"_k_east"),CONCATENATE(A16,"_east"))))</f>
        <v>none</v>
      </c>
      <c r="X16" s="1" t="str">
        <f aca="false">IF(OR(E16="1X1",E16="1X2"),"none",IF(F16="skyscraper",CONCATENATE(A16,"_c_west"),IF(F16="landmark",CONCATENATE(A16,"_k_west"),CONCATENATE(A16,"_west"))))</f>
        <v>none</v>
      </c>
      <c r="Y16" s="1" t="str">
        <f aca="false">IF(NOT(E16="2X2"),"none",IF(F16="skyscraper",CONCATENATE(A16,"_c_south"),IF(F16="landmark",CONCATENATE(A16,"_k_south"),CONCATENATE(A16,"_south"))))</f>
        <v>none</v>
      </c>
      <c r="Z16" s="1" t="s">
        <v>35</v>
      </c>
    </row>
    <row r="17" customFormat="false" ht="12.8" hidden="false" customHeight="false" outlineLevel="0" collapsed="false">
      <c r="A17" s="1" t="s">
        <v>68</v>
      </c>
      <c r="B17" s="1" t="s">
        <v>69</v>
      </c>
      <c r="C17" s="2" t="n">
        <v>29</v>
      </c>
      <c r="D17" s="5" t="b">
        <v>1</v>
      </c>
      <c r="E17" s="1" t="s">
        <v>28</v>
      </c>
      <c r="F17" s="3" t="s">
        <v>64</v>
      </c>
      <c r="G17" s="1" t="s">
        <v>70</v>
      </c>
      <c r="H17" s="1" t="n">
        <v>75</v>
      </c>
      <c r="I17" s="1" t="n">
        <v>1</v>
      </c>
      <c r="J17" s="4" t="n">
        <v>1955</v>
      </c>
      <c r="K17" s="6" t="s">
        <v>31</v>
      </c>
      <c r="L17" s="1" t="n">
        <v>5</v>
      </c>
      <c r="M17" s="7" t="s">
        <v>66</v>
      </c>
      <c r="N17" s="3" t="str">
        <f aca="false">VLOOKUP(M17,dropdowns!E:F,2,0)</f>
        <v>ALL_TOWNZONES &amp; ~bitmask(TOWNZONE_EDGE)</v>
      </c>
      <c r="O17" s="1" t="n">
        <v>27</v>
      </c>
      <c r="P17" s="1" t="n">
        <v>4</v>
      </c>
      <c r="Q17" s="3" t="s">
        <v>33</v>
      </c>
      <c r="R17" s="1" t="n">
        <f aca="false">VLOOKUP(F17,dropdowns!A:C,2,0)</f>
        <v>6</v>
      </c>
      <c r="S17" s="1" t="n">
        <f aca="false">VLOOKUP(F17,dropdowns!A:C,3,0)</f>
        <v>2</v>
      </c>
      <c r="T17" s="3" t="s">
        <v>34</v>
      </c>
      <c r="U17" s="1" t="str">
        <f aca="false">IF(NOT(E17="1X1"),"none",IF(F17="skyscraper",CONCATENATE(A17,"_c"),IF(F17="landmark",CONCATENATE(A17,"_k"),IF(F17="house",CONCATENATE(A17,"_h"),A17))))</f>
        <v>hirano_s</v>
      </c>
      <c r="V17" s="1" t="str">
        <f aca="false">IF(E17="1X1","none",IF(F17="skyscraper",CONCATENATE(A17,"_c_north"),IF(F17="landmark",CONCATENATE(A17,"_k_north"),IF(F17="house",CONCATENATE(A17,"_h_north"),CONCATENATE(A17,"_north")))))</f>
        <v>none</v>
      </c>
      <c r="W17" s="1" t="str">
        <f aca="false">IF(OR(E17="1X1",E17="2X1"),"none",IF(F17="skyscraper",CONCATENATE(A17,"_c_east"),IF(F17="landmark",CONCATENATE(A17,"_k_east"),CONCATENATE(A17,"_east"))))</f>
        <v>none</v>
      </c>
      <c r="X17" s="1" t="str">
        <f aca="false">IF(OR(E17="1X1",E17="1X2"),"none",IF(F17="skyscraper",CONCATENATE(A17,"_c_west"),IF(F17="landmark",CONCATENATE(A17,"_k_west"),CONCATENATE(A17,"_west"))))</f>
        <v>none</v>
      </c>
      <c r="Y17" s="1" t="str">
        <f aca="false">IF(NOT(E17="2X2"),"none",IF(F17="skyscraper",CONCATENATE(A17,"_c_south"),IF(F17="landmark",CONCATENATE(A17,"_k_south"),CONCATENATE(A17,"_south"))))</f>
        <v>none</v>
      </c>
      <c r="Z17" s="1" t="s">
        <v>35</v>
      </c>
    </row>
    <row r="18" customFormat="false" ht="12.8" hidden="false" customHeight="false" outlineLevel="0" collapsed="false">
      <c r="A18" s="1" t="s">
        <v>71</v>
      </c>
      <c r="B18" s="1" t="s">
        <v>69</v>
      </c>
      <c r="C18" s="2" t="n">
        <v>32</v>
      </c>
      <c r="D18" s="5" t="b">
        <v>1</v>
      </c>
      <c r="E18" s="1" t="s">
        <v>28</v>
      </c>
      <c r="F18" s="3" t="s">
        <v>29</v>
      </c>
      <c r="G18" s="1" t="s">
        <v>70</v>
      </c>
      <c r="H18" s="1" t="n">
        <v>100</v>
      </c>
      <c r="I18" s="1" t="n">
        <v>1</v>
      </c>
      <c r="J18" s="4" t="n">
        <v>1955</v>
      </c>
      <c r="K18" s="6" t="s">
        <v>31</v>
      </c>
      <c r="L18" s="1" t="n">
        <v>7</v>
      </c>
      <c r="M18" s="7" t="s">
        <v>32</v>
      </c>
      <c r="N18" s="3" t="str">
        <f aca="false">VLOOKUP(M18,dropdowns!E:F,2,0)</f>
        <v>bitmask(TOWNZONE_CENTRE, TOWNZONE_INNER_SUBURB, TOWNZONE_OUTER_SUBURB )</v>
      </c>
      <c r="O18" s="1" t="n">
        <v>27</v>
      </c>
      <c r="P18" s="1" t="n">
        <v>4</v>
      </c>
      <c r="Q18" s="3" t="s">
        <v>33</v>
      </c>
      <c r="R18" s="1" t="n">
        <f aca="false">VLOOKUP(F18,dropdowns!A:C,2,0)</f>
        <v>10</v>
      </c>
      <c r="S18" s="1" t="n">
        <f aca="false">VLOOKUP(F18,dropdowns!A:C,3,0)</f>
        <v>4</v>
      </c>
      <c r="T18" s="3" t="s">
        <v>34</v>
      </c>
      <c r="U18" s="1" t="str">
        <f aca="false">IF(NOT(E18="1X1"),"none",IF(F18="skyscraper",CONCATENATE(A18,"_c"),IF(F18="landmark",CONCATENATE(A18,"_k"),IF(F18="house",CONCATENATE(A18,"_h"),A18))))</f>
        <v>hirano_m</v>
      </c>
      <c r="V18" s="1" t="str">
        <f aca="false">IF(E18="1X1","none",IF(F18="skyscraper",CONCATENATE(A18,"_c_north"),IF(F18="landmark",CONCATENATE(A18,"_k_north"),IF(F18="house",CONCATENATE(A18,"_h_north"),CONCATENATE(A18,"_north")))))</f>
        <v>none</v>
      </c>
      <c r="W18" s="1" t="str">
        <f aca="false">IF(OR(E18="1X1",E18="2X1"),"none",IF(F18="skyscraper",CONCATENATE(A18,"_c_east"),IF(F18="landmark",CONCATENATE(A18,"_k_east"),CONCATENATE(A18,"_east"))))</f>
        <v>none</v>
      </c>
      <c r="X18" s="1" t="str">
        <f aca="false">IF(OR(E18="1X1",E18="1X2"),"none",IF(F18="skyscraper",CONCATENATE(A18,"_c_west"),IF(F18="landmark",CONCATENATE(A18,"_k_west"),CONCATENATE(A18,"_west"))))</f>
        <v>none</v>
      </c>
      <c r="Y18" s="1" t="str">
        <f aca="false">IF(NOT(E18="2X2"),"none",IF(F18="skyscraper",CONCATENATE(A18,"_c_south"),IF(F18="landmark",CONCATENATE(A18,"_k_south"),CONCATENATE(A18,"_south"))))</f>
        <v>none</v>
      </c>
      <c r="Z18" s="1" t="s">
        <v>35</v>
      </c>
    </row>
    <row r="19" customFormat="false" ht="12.8" hidden="false" customHeight="false" outlineLevel="0" collapsed="false">
      <c r="A19" s="1" t="s">
        <v>72</v>
      </c>
      <c r="B19" s="1" t="s">
        <v>73</v>
      </c>
      <c r="C19" s="2" t="n">
        <v>33</v>
      </c>
      <c r="D19" s="5" t="b">
        <v>1</v>
      </c>
      <c r="E19" s="1" t="s">
        <v>28</v>
      </c>
      <c r="F19" s="3" t="s">
        <v>64</v>
      </c>
      <c r="G19" s="1" t="s">
        <v>74</v>
      </c>
      <c r="H19" s="1" t="n">
        <v>75</v>
      </c>
      <c r="I19" s="1" t="n">
        <v>1</v>
      </c>
      <c r="J19" s="4" t="n">
        <v>1945</v>
      </c>
      <c r="K19" s="6" t="s">
        <v>31</v>
      </c>
      <c r="L19" s="1" t="n">
        <v>5</v>
      </c>
      <c r="M19" s="7" t="s">
        <v>66</v>
      </c>
      <c r="N19" s="3" t="str">
        <f aca="false">VLOOKUP(M19,dropdowns!E:F,2,0)</f>
        <v>ALL_TOWNZONES &amp; ~bitmask(TOWNZONE_EDGE)</v>
      </c>
      <c r="O19" s="1" t="n">
        <v>27</v>
      </c>
      <c r="P19" s="1" t="n">
        <v>4</v>
      </c>
      <c r="Q19" s="3" t="s">
        <v>33</v>
      </c>
      <c r="R19" s="1" t="n">
        <f aca="false">VLOOKUP(F19,dropdowns!A:C,2,0)</f>
        <v>6</v>
      </c>
      <c r="S19" s="1" t="n">
        <f aca="false">VLOOKUP(F19,dropdowns!A:C,3,0)</f>
        <v>2</v>
      </c>
      <c r="T19" s="3" t="s">
        <v>34</v>
      </c>
      <c r="U19" s="1" t="str">
        <f aca="false">IF(NOT(E19="1X1"),"none",IF(F19="skyscraper",CONCATENATE(A19,"_c"),IF(F19="landmark",CONCATENATE(A19,"_k"),IF(F19="house",CONCATENATE(A19,"_h"),A19))))</f>
        <v>hirata_s</v>
      </c>
      <c r="V19" s="1" t="str">
        <f aca="false">IF(E19="1X1","none",IF(F19="skyscraper",CONCATENATE(A19,"_c_north"),IF(F19="landmark",CONCATENATE(A19,"_k_north"),IF(F19="house",CONCATENATE(A19,"_h_north"),CONCATENATE(A19,"_north")))))</f>
        <v>none</v>
      </c>
      <c r="W19" s="1" t="str">
        <f aca="false">IF(OR(E19="1X1",E19="2X1"),"none",IF(F19="skyscraper",CONCATENATE(A19,"_c_east"),IF(F19="landmark",CONCATENATE(A19,"_k_east"),CONCATENATE(A19,"_east"))))</f>
        <v>none</v>
      </c>
      <c r="X19" s="1" t="str">
        <f aca="false">IF(OR(E19="1X1",E19="1X2"),"none",IF(F19="skyscraper",CONCATENATE(A19,"_c_west"),IF(F19="landmark",CONCATENATE(A19,"_k_west"),CONCATENATE(A19,"_west"))))</f>
        <v>none</v>
      </c>
      <c r="Y19" s="1" t="str">
        <f aca="false">IF(NOT(E19="2X2"),"none",IF(F19="skyscraper",CONCATENATE(A19,"_c_south"),IF(F19="landmark",CONCATENATE(A19,"_k_south"),CONCATENATE(A19,"_south"))))</f>
        <v>none</v>
      </c>
      <c r="Z19" s="1" t="s">
        <v>35</v>
      </c>
    </row>
    <row r="20" customFormat="false" ht="12.8" hidden="false" customHeight="false" outlineLevel="0" collapsed="false">
      <c r="A20" s="1" t="s">
        <v>75</v>
      </c>
      <c r="B20" s="1" t="s">
        <v>73</v>
      </c>
      <c r="C20" s="2" t="n">
        <v>34</v>
      </c>
      <c r="D20" s="5" t="b">
        <v>1</v>
      </c>
      <c r="E20" s="1" t="s">
        <v>28</v>
      </c>
      <c r="F20" s="3" t="s">
        <v>29</v>
      </c>
      <c r="G20" s="1" t="s">
        <v>74</v>
      </c>
      <c r="H20" s="1" t="n">
        <v>100</v>
      </c>
      <c r="I20" s="1" t="n">
        <v>1</v>
      </c>
      <c r="J20" s="4" t="n">
        <v>1945</v>
      </c>
      <c r="K20" s="6" t="s">
        <v>31</v>
      </c>
      <c r="L20" s="1" t="n">
        <v>7</v>
      </c>
      <c r="M20" s="7" t="s">
        <v>32</v>
      </c>
      <c r="N20" s="3" t="str">
        <f aca="false">VLOOKUP(M20,dropdowns!E:F,2,0)</f>
        <v>bitmask(TOWNZONE_CENTRE, TOWNZONE_INNER_SUBURB, TOWNZONE_OUTER_SUBURB )</v>
      </c>
      <c r="O20" s="1" t="n">
        <v>27</v>
      </c>
      <c r="P20" s="1" t="n">
        <v>4</v>
      </c>
      <c r="Q20" s="3" t="s">
        <v>33</v>
      </c>
      <c r="R20" s="1" t="n">
        <f aca="false">VLOOKUP(F20,dropdowns!A:C,2,0)</f>
        <v>10</v>
      </c>
      <c r="S20" s="1" t="n">
        <f aca="false">VLOOKUP(F20,dropdowns!A:C,3,0)</f>
        <v>4</v>
      </c>
      <c r="T20" s="3" t="s">
        <v>34</v>
      </c>
      <c r="U20" s="1" t="str">
        <f aca="false">IF(NOT(E20="1X1"),"none",IF(F20="skyscraper",CONCATENATE(A20,"_c"),IF(F20="landmark",CONCATENATE(A20,"_k"),IF(F20="house",CONCATENATE(A20,"_h"),A20))))</f>
        <v>hirata_m</v>
      </c>
      <c r="V20" s="1" t="str">
        <f aca="false">IF(E20="1X1","none",IF(F20="skyscraper",CONCATENATE(A20,"_c_north"),IF(F20="landmark",CONCATENATE(A20,"_k_north"),IF(F20="house",CONCATENATE(A20,"_h_north"),CONCATENATE(A20,"_north")))))</f>
        <v>none</v>
      </c>
      <c r="W20" s="1" t="str">
        <f aca="false">IF(OR(E20="1X1",E20="2X1"),"none",IF(F20="skyscraper",CONCATENATE(A20,"_c_east"),IF(F20="landmark",CONCATENATE(A20,"_k_east"),CONCATENATE(A20,"_east"))))</f>
        <v>none</v>
      </c>
      <c r="X20" s="1" t="str">
        <f aca="false">IF(OR(E20="1X1",E20="1X2"),"none",IF(F20="skyscraper",CONCATENATE(A20,"_c_west"),IF(F20="landmark",CONCATENATE(A20,"_k_west"),CONCATENATE(A20,"_west"))))</f>
        <v>none</v>
      </c>
      <c r="Y20" s="1" t="str">
        <f aca="false">IF(NOT(E20="2X2"),"none",IF(F20="skyscraper",CONCATENATE(A20,"_c_south"),IF(F20="landmark",CONCATENATE(A20,"_k_south"),CONCATENATE(A20,"_south"))))</f>
        <v>none</v>
      </c>
      <c r="Z20" s="1" t="s">
        <v>35</v>
      </c>
    </row>
    <row r="21" customFormat="false" ht="12.8" hidden="false" customHeight="false" outlineLevel="0" collapsed="false">
      <c r="A21" s="1" t="s">
        <v>76</v>
      </c>
      <c r="B21" s="1" t="s">
        <v>77</v>
      </c>
      <c r="C21" s="2" t="n">
        <v>44</v>
      </c>
      <c r="D21" s="5" t="b">
        <v>1</v>
      </c>
      <c r="E21" s="1" t="s">
        <v>28</v>
      </c>
      <c r="F21" s="3" t="s">
        <v>29</v>
      </c>
      <c r="G21" s="1" t="s">
        <v>78</v>
      </c>
      <c r="H21" s="1" t="n">
        <v>100</v>
      </c>
      <c r="I21" s="1" t="n">
        <v>1</v>
      </c>
      <c r="J21" s="4" t="n">
        <v>1965</v>
      </c>
      <c r="K21" s="6" t="s">
        <v>31</v>
      </c>
      <c r="L21" s="1" t="n">
        <v>7</v>
      </c>
      <c r="M21" s="7" t="s">
        <v>32</v>
      </c>
      <c r="N21" s="3" t="str">
        <f aca="false">VLOOKUP(M21,dropdowns!E:F,2,0)</f>
        <v>bitmask(TOWNZONE_CENTRE, TOWNZONE_INNER_SUBURB, TOWNZONE_OUTER_SUBURB )</v>
      </c>
      <c r="O21" s="1" t="n">
        <v>27</v>
      </c>
      <c r="P21" s="1" t="n">
        <v>4</v>
      </c>
      <c r="Q21" s="3" t="s">
        <v>33</v>
      </c>
      <c r="R21" s="1" t="n">
        <f aca="false">VLOOKUP(F21,dropdowns!A:C,2,0)</f>
        <v>10</v>
      </c>
      <c r="S21" s="1" t="n">
        <f aca="false">VLOOKUP(F21,dropdowns!A:C,3,0)</f>
        <v>4</v>
      </c>
      <c r="T21" s="3" t="s">
        <v>34</v>
      </c>
      <c r="U21" s="1" t="str">
        <f aca="false">IF(NOT(E21="1X1"),"none",IF(F21="skyscraper",CONCATENATE(A21,"_c"),IF(F21="landmark",CONCATENATE(A21,"_k"),IF(F21="house",CONCATENATE(A21,"_h"),A21))))</f>
        <v>imai_m</v>
      </c>
      <c r="V21" s="1" t="str">
        <f aca="false">IF(E21="1X1","none",IF(F21="skyscraper",CONCATENATE(A21,"_c_north"),IF(F21="landmark",CONCATENATE(A21,"_k_north"),IF(F21="house",CONCATENATE(A21,"_h_north"),CONCATENATE(A21,"_north")))))</f>
        <v>none</v>
      </c>
      <c r="W21" s="1" t="str">
        <f aca="false">IF(OR(E21="1X1",E21="2X1"),"none",IF(F21="skyscraper",CONCATENATE(A21,"_c_east"),IF(F21="landmark",CONCATENATE(A21,"_k_east"),CONCATENATE(A21,"_east"))))</f>
        <v>none</v>
      </c>
      <c r="X21" s="1" t="str">
        <f aca="false">IF(OR(E21="1X1",E21="1X2"),"none",IF(F21="skyscraper",CONCATENATE(A21,"_c_west"),IF(F21="landmark",CONCATENATE(A21,"_k_west"),CONCATENATE(A21,"_west"))))</f>
        <v>none</v>
      </c>
      <c r="Y21" s="1" t="str">
        <f aca="false">IF(NOT(E21="2X2"),"none",IF(F21="skyscraper",CONCATENATE(A21,"_c_south"),IF(F21="landmark",CONCATENATE(A21,"_k_south"),CONCATENATE(A21,"_south"))))</f>
        <v>none</v>
      </c>
      <c r="Z21" s="1" t="s">
        <v>35</v>
      </c>
    </row>
    <row r="22" customFormat="false" ht="12.8" hidden="false" customHeight="false" outlineLevel="0" collapsed="false">
      <c r="A22" s="1" t="s">
        <v>79</v>
      </c>
      <c r="B22" s="1" t="s">
        <v>80</v>
      </c>
      <c r="C22" s="2" t="n">
        <v>138</v>
      </c>
      <c r="D22" s="5" t="b">
        <v>1</v>
      </c>
      <c r="E22" s="1" t="s">
        <v>28</v>
      </c>
      <c r="F22" s="3" t="s">
        <v>29</v>
      </c>
      <c r="G22" s="1" t="s">
        <v>81</v>
      </c>
      <c r="H22" s="1" t="n">
        <v>100</v>
      </c>
      <c r="I22" s="1" t="n">
        <v>1</v>
      </c>
      <c r="J22" s="4" t="n">
        <v>1980</v>
      </c>
      <c r="K22" s="6" t="s">
        <v>31</v>
      </c>
      <c r="L22" s="1" t="n">
        <v>7</v>
      </c>
      <c r="M22" s="7" t="s">
        <v>32</v>
      </c>
      <c r="N22" s="3" t="str">
        <f aca="false">VLOOKUP(M22,dropdowns!E:F,2,0)</f>
        <v>bitmask(TOWNZONE_CENTRE, TOWNZONE_INNER_SUBURB, TOWNZONE_OUTER_SUBURB )</v>
      </c>
      <c r="O22" s="1" t="n">
        <v>27</v>
      </c>
      <c r="P22" s="1" t="n">
        <v>4</v>
      </c>
      <c r="Q22" s="3" t="s">
        <v>33</v>
      </c>
      <c r="R22" s="1" t="n">
        <f aca="false">VLOOKUP(F22,dropdowns!A:C,2,0)</f>
        <v>10</v>
      </c>
      <c r="S22" s="1" t="n">
        <f aca="false">VLOOKUP(F22,dropdowns!A:C,3,0)</f>
        <v>4</v>
      </c>
      <c r="T22" s="3" t="s">
        <v>34</v>
      </c>
      <c r="U22" s="1" t="str">
        <f aca="false">IF(NOT(E22="1X1"),"none",IF(F22="skyscraper",CONCATENATE(A22,"_c"),IF(F22="landmark",CONCATENATE(A22,"_k"),IF(F22="house",CONCATENATE(A22,"_h"),A22))))</f>
        <v>inoue_m</v>
      </c>
      <c r="V22" s="1" t="str">
        <f aca="false">IF(E22="1X1","none",IF(F22="skyscraper",CONCATENATE(A22,"_c_north"),IF(F22="landmark",CONCATENATE(A22,"_k_north"),IF(F22="house",CONCATENATE(A22,"_h_north"),CONCATENATE(A22,"_north")))))</f>
        <v>none</v>
      </c>
      <c r="W22" s="1" t="str">
        <f aca="false">IF(OR(E22="1X1",E22="2X1"),"none",IF(F22="skyscraper",CONCATENATE(A22,"_c_east"),IF(F22="landmark",CONCATENATE(A22,"_k_east"),CONCATENATE(A22,"_east"))))</f>
        <v>none</v>
      </c>
      <c r="X22" s="1" t="str">
        <f aca="false">IF(OR(E22="1X1",E22="1X2"),"none",IF(F22="skyscraper",CONCATENATE(A22,"_c_west"),IF(F22="landmark",CONCATENATE(A22,"_k_west"),CONCATENATE(A22,"_west"))))</f>
        <v>none</v>
      </c>
      <c r="Y22" s="1" t="str">
        <f aca="false">IF(NOT(E22="2X2"),"none",IF(F22="skyscraper",CONCATENATE(A22,"_c_south"),IF(F22="landmark",CONCATENATE(A22,"_k_south"),CONCATENATE(A22,"_south"))))</f>
        <v>none</v>
      </c>
      <c r="Z22" s="1" t="s">
        <v>35</v>
      </c>
    </row>
    <row r="23" customFormat="false" ht="12.8" hidden="false" customHeight="false" outlineLevel="0" collapsed="false">
      <c r="A23" s="1" t="s">
        <v>82</v>
      </c>
      <c r="B23" s="1" t="s">
        <v>83</v>
      </c>
      <c r="C23" s="2" t="n">
        <v>35</v>
      </c>
      <c r="D23" s="5" t="b">
        <v>1</v>
      </c>
      <c r="E23" s="1" t="s">
        <v>28</v>
      </c>
      <c r="F23" s="3" t="s">
        <v>37</v>
      </c>
      <c r="G23" s="1" t="s">
        <v>84</v>
      </c>
      <c r="H23" s="1" t="n">
        <v>125</v>
      </c>
      <c r="I23" s="1" t="n">
        <v>1</v>
      </c>
      <c r="J23" s="4" t="n">
        <v>1960</v>
      </c>
      <c r="K23" s="6" t="s">
        <v>31</v>
      </c>
      <c r="L23" s="1" t="n">
        <v>10</v>
      </c>
      <c r="M23" s="7" t="s">
        <v>38</v>
      </c>
      <c r="N23" s="3" t="str">
        <f aca="false">VLOOKUP(M23,dropdowns!E:F,2,0)</f>
        <v>bitmask(TOWNZONE_CENTRE, TOWNZONE_INNER_SUBURB )</v>
      </c>
      <c r="O23" s="1" t="n">
        <v>27</v>
      </c>
      <c r="P23" s="1" t="n">
        <v>4</v>
      </c>
      <c r="Q23" s="3" t="s">
        <v>33</v>
      </c>
      <c r="R23" s="1" t="n">
        <v>14</v>
      </c>
      <c r="S23" s="1" t="n">
        <v>5</v>
      </c>
      <c r="T23" s="3" t="s">
        <v>34</v>
      </c>
      <c r="U23" s="1" t="str">
        <f aca="false">IF(NOT(E23="1X1"),"none",IF(F23="skyscraper",CONCATENATE(A23,"_c"),IF(F23="landmark",CONCATENATE(A23,"_k"),IF(F23="house",CONCATENATE(A23,"_h"),A23))))</f>
        <v>ishida_commercial_building_l</v>
      </c>
      <c r="V23" s="1" t="str">
        <f aca="false">IF(E23="1X1","none",IF(F23="skyscraper",CONCATENATE(A23,"_c_north"),IF(F23="landmark",CONCATENATE(A23,"_k_north"),IF(F23="house",CONCATENATE(A23,"_h_north"),CONCATENATE(A23,"_north")))))</f>
        <v>none</v>
      </c>
      <c r="W23" s="1" t="str">
        <f aca="false">IF(OR(E23="1X1",E23="2X1"),"none",IF(F23="skyscraper",CONCATENATE(A23,"_c_east"),IF(F23="landmark",CONCATENATE(A23,"_k_east"),CONCATENATE(A23,"_east"))))</f>
        <v>none</v>
      </c>
      <c r="X23" s="1" t="str">
        <f aca="false">IF(OR(E23="1X1",E23="1X2"),"none",IF(F23="skyscraper",CONCATENATE(A23,"_c_west"),IF(F23="landmark",CONCATENATE(A23,"_k_west"),CONCATENATE(A23,"_west"))))</f>
        <v>none</v>
      </c>
      <c r="Y23" s="1" t="str">
        <f aca="false">IF(NOT(E23="2X2"),"none",IF(F23="skyscraper",CONCATENATE(A23,"_c_south"),IF(F23="landmark",CONCATENATE(A23,"_k_south"),CONCATENATE(A23,"_south"))))</f>
        <v>none</v>
      </c>
      <c r="Z23" s="1" t="s">
        <v>35</v>
      </c>
    </row>
    <row r="24" customFormat="false" ht="12.8" hidden="false" customHeight="false" outlineLevel="0" collapsed="false">
      <c r="A24" s="1" t="s">
        <v>85</v>
      </c>
      <c r="B24" s="1" t="s">
        <v>83</v>
      </c>
      <c r="C24" s="2" t="n">
        <v>39</v>
      </c>
      <c r="D24" s="5" t="b">
        <v>1</v>
      </c>
      <c r="E24" s="1" t="s">
        <v>28</v>
      </c>
      <c r="F24" s="3" t="s">
        <v>40</v>
      </c>
      <c r="G24" s="1" t="s">
        <v>84</v>
      </c>
      <c r="H24" s="1" t="n">
        <v>150</v>
      </c>
      <c r="I24" s="1" t="n">
        <v>1</v>
      </c>
      <c r="J24" s="4" t="n">
        <v>1960</v>
      </c>
      <c r="K24" s="6" t="s">
        <v>31</v>
      </c>
      <c r="L24" s="1" t="n">
        <v>15</v>
      </c>
      <c r="M24" s="7" t="s">
        <v>41</v>
      </c>
      <c r="N24" s="3" t="str">
        <f aca="false">VLOOKUP(M24,dropdowns!E:F,2,0)</f>
        <v>bitmask(TOWNZONE_CENTRE)</v>
      </c>
      <c r="O24" s="1" t="n">
        <v>5</v>
      </c>
      <c r="P24" s="1" t="n">
        <v>4</v>
      </c>
      <c r="Q24" s="3" t="s">
        <v>33</v>
      </c>
      <c r="R24" s="1" t="n">
        <v>16</v>
      </c>
      <c r="S24" s="1" t="n">
        <v>6</v>
      </c>
      <c r="T24" s="3" t="s">
        <v>34</v>
      </c>
      <c r="U24" s="1" t="str">
        <f aca="false">IF(NOT(E24="1X1"),"none",IF(F24="skyscraper",CONCATENATE(A24,"_c"),IF(F24="landmark",CONCATENATE(A24,"_k"),IF(F24="house",CONCATENATE(A24,"_h"),A24))))</f>
        <v>ishida_commercial_building_x</v>
      </c>
      <c r="V24" s="1" t="str">
        <f aca="false">IF(E24="1X1","none",IF(F24="skyscraper",CONCATENATE(A24,"_c_north"),IF(F24="landmark",CONCATENATE(A24,"_k_north"),IF(F24="house",CONCATENATE(A24,"_h_north"),CONCATENATE(A24,"_north")))))</f>
        <v>none</v>
      </c>
      <c r="W24" s="1" t="str">
        <f aca="false">IF(OR(E24="1X1",E24="2X1"),"none",IF(F24="skyscraper",CONCATENATE(A24,"_c_east"),IF(F24="landmark",CONCATENATE(A24,"_k_east"),CONCATENATE(A24,"_east"))))</f>
        <v>none</v>
      </c>
      <c r="X24" s="1" t="str">
        <f aca="false">IF(OR(E24="1X1",E24="1X2"),"none",IF(F24="skyscraper",CONCATENATE(A24,"_c_west"),IF(F24="landmark",CONCATENATE(A24,"_k_west"),CONCATENATE(A24,"_west"))))</f>
        <v>none</v>
      </c>
      <c r="Y24" s="1" t="str">
        <f aca="false">IF(NOT(E24="2X2"),"none",IF(F24="skyscraper",CONCATENATE(A24,"_c_south"),IF(F24="landmark",CONCATENATE(A24,"_k_south"),CONCATENATE(A24,"_south"))))</f>
        <v>none</v>
      </c>
      <c r="Z24" s="1" t="s">
        <v>35</v>
      </c>
    </row>
    <row r="25" customFormat="false" ht="12.8" hidden="false" customHeight="false" outlineLevel="0" collapsed="false">
      <c r="A25" s="1" t="s">
        <v>86</v>
      </c>
      <c r="B25" s="1" t="s">
        <v>87</v>
      </c>
      <c r="C25" s="2" t="n">
        <v>46</v>
      </c>
      <c r="D25" s="5" t="b">
        <v>1</v>
      </c>
      <c r="E25" s="1" t="s">
        <v>28</v>
      </c>
      <c r="F25" s="3" t="s">
        <v>37</v>
      </c>
      <c r="G25" s="1" t="s">
        <v>88</v>
      </c>
      <c r="H25" s="1" t="n">
        <v>125</v>
      </c>
      <c r="I25" s="1" t="n">
        <v>1</v>
      </c>
      <c r="J25" s="4" t="n">
        <v>1960</v>
      </c>
      <c r="K25" s="6" t="s">
        <v>31</v>
      </c>
      <c r="L25" s="1" t="n">
        <v>10</v>
      </c>
      <c r="M25" s="7" t="s">
        <v>38</v>
      </c>
      <c r="N25" s="3" t="str">
        <f aca="false">VLOOKUP(M25,dropdowns!E:F,2,0)</f>
        <v>bitmask(TOWNZONE_CENTRE, TOWNZONE_INNER_SUBURB )</v>
      </c>
      <c r="O25" s="1" t="n">
        <v>27</v>
      </c>
      <c r="P25" s="1" t="n">
        <v>4</v>
      </c>
      <c r="Q25" s="3" t="s">
        <v>33</v>
      </c>
      <c r="R25" s="1" t="n">
        <v>14</v>
      </c>
      <c r="S25" s="1" t="n">
        <v>5</v>
      </c>
      <c r="T25" s="3" t="s">
        <v>34</v>
      </c>
      <c r="U25" s="1" t="str">
        <f aca="false">IF(NOT(E25="1X1"),"none",IF(F25="skyscraper",CONCATENATE(A25,"_c"),IF(F25="landmark",CONCATENATE(A25,"_k"),IF(F25="house",CONCATENATE(A25,"_h"),A25))))</f>
        <v>ishii_office_tower_l</v>
      </c>
      <c r="V25" s="1" t="str">
        <f aca="false">IF(E25="1X1","none",IF(F25="skyscraper",CONCATENATE(A25,"_c_north"),IF(F25="landmark",CONCATENATE(A25,"_k_north"),IF(F25="house",CONCATENATE(A25,"_h_north"),CONCATENATE(A25,"_north")))))</f>
        <v>none</v>
      </c>
      <c r="W25" s="1" t="str">
        <f aca="false">IF(OR(E25="1X1",E25="2X1"),"none",IF(F25="skyscraper",CONCATENATE(A25,"_c_east"),IF(F25="landmark",CONCATENATE(A25,"_k_east"),CONCATENATE(A25,"_east"))))</f>
        <v>none</v>
      </c>
      <c r="X25" s="1" t="str">
        <f aca="false">IF(OR(E25="1X1",E25="1X2"),"none",IF(F25="skyscraper",CONCATENATE(A25,"_c_west"),IF(F25="landmark",CONCATENATE(A25,"_k_west"),CONCATENATE(A25,"_west"))))</f>
        <v>none</v>
      </c>
      <c r="Y25" s="1" t="str">
        <f aca="false">IF(NOT(E25="2X2"),"none",IF(F25="skyscraper",CONCATENATE(A25,"_c_south"),IF(F25="landmark",CONCATENATE(A25,"_k_south"),CONCATENATE(A25,"_south"))))</f>
        <v>none</v>
      </c>
      <c r="Z25" s="1" t="s">
        <v>35</v>
      </c>
    </row>
    <row r="26" customFormat="false" ht="12.8" hidden="false" customHeight="false" outlineLevel="0" collapsed="false">
      <c r="A26" s="1" t="s">
        <v>89</v>
      </c>
      <c r="B26" s="1" t="s">
        <v>87</v>
      </c>
      <c r="C26" s="2" t="n">
        <v>31</v>
      </c>
      <c r="D26" s="5" t="b">
        <v>1</v>
      </c>
      <c r="E26" s="1" t="s">
        <v>28</v>
      </c>
      <c r="F26" s="3" t="s">
        <v>40</v>
      </c>
      <c r="G26" s="1" t="s">
        <v>88</v>
      </c>
      <c r="H26" s="1" t="n">
        <v>150</v>
      </c>
      <c r="I26" s="1" t="n">
        <v>1</v>
      </c>
      <c r="J26" s="4" t="n">
        <v>1960</v>
      </c>
      <c r="K26" s="6" t="s">
        <v>31</v>
      </c>
      <c r="L26" s="1" t="n">
        <v>15</v>
      </c>
      <c r="M26" s="7" t="s">
        <v>41</v>
      </c>
      <c r="N26" s="3" t="str">
        <f aca="false">VLOOKUP(M26,dropdowns!E:F,2,0)</f>
        <v>bitmask(TOWNZONE_CENTRE)</v>
      </c>
      <c r="O26" s="1" t="n">
        <v>5</v>
      </c>
      <c r="P26" s="1" t="n">
        <v>4</v>
      </c>
      <c r="Q26" s="3" t="s">
        <v>33</v>
      </c>
      <c r="R26" s="1" t="n">
        <v>16</v>
      </c>
      <c r="S26" s="1" t="n">
        <v>6</v>
      </c>
      <c r="T26" s="3" t="s">
        <v>34</v>
      </c>
      <c r="U26" s="1" t="str">
        <f aca="false">IF(NOT(E26="1X1"),"none",IF(F26="skyscraper",CONCATENATE(A26,"_c"),IF(F26="landmark",CONCATENATE(A26,"_k"),IF(F26="house",CONCATENATE(A26,"_h"),A26))))</f>
        <v>ishii_office_tower_x</v>
      </c>
      <c r="V26" s="1" t="str">
        <f aca="false">IF(E26="1X1","none",IF(F26="skyscraper",CONCATENATE(A26,"_c_north"),IF(F26="landmark",CONCATENATE(A26,"_k_north"),IF(F26="house",CONCATENATE(A26,"_h_north"),CONCATENATE(A26,"_north")))))</f>
        <v>none</v>
      </c>
      <c r="W26" s="1" t="str">
        <f aca="false">IF(OR(E26="1X1",E26="2X1"),"none",IF(F26="skyscraper",CONCATENATE(A26,"_c_east"),IF(F26="landmark",CONCATENATE(A26,"_k_east"),CONCATENATE(A26,"_east"))))</f>
        <v>none</v>
      </c>
      <c r="X26" s="1" t="str">
        <f aca="false">IF(OR(E26="1X1",E26="1X2"),"none",IF(F26="skyscraper",CONCATENATE(A26,"_c_west"),IF(F26="landmark",CONCATENATE(A26,"_k_west"),CONCATENATE(A26,"_west"))))</f>
        <v>none</v>
      </c>
      <c r="Y26" s="1" t="str">
        <f aca="false">IF(NOT(E26="2X2"),"none",IF(F26="skyscraper",CONCATENATE(A26,"_c_south"),IF(F26="landmark",CONCATENATE(A26,"_k_south"),CONCATENATE(A26,"_south"))))</f>
        <v>none</v>
      </c>
      <c r="Z26" s="1" t="s">
        <v>35</v>
      </c>
    </row>
    <row r="27" customFormat="false" ht="12.8" hidden="false" customHeight="false" outlineLevel="0" collapsed="false">
      <c r="A27" s="1" t="s">
        <v>90</v>
      </c>
      <c r="B27" s="1" t="s">
        <v>91</v>
      </c>
      <c r="C27" s="2" t="n">
        <v>49</v>
      </c>
      <c r="D27" s="5" t="b">
        <v>1</v>
      </c>
      <c r="E27" s="1" t="s">
        <v>28</v>
      </c>
      <c r="F27" s="3" t="s">
        <v>37</v>
      </c>
      <c r="G27" s="1" t="s">
        <v>92</v>
      </c>
      <c r="H27" s="1" t="n">
        <v>125</v>
      </c>
      <c r="I27" s="1" t="n">
        <v>1</v>
      </c>
      <c r="J27" s="4" t="n">
        <v>2000</v>
      </c>
      <c r="K27" s="6" t="s">
        <v>31</v>
      </c>
      <c r="L27" s="1" t="n">
        <v>10</v>
      </c>
      <c r="M27" s="7" t="s">
        <v>38</v>
      </c>
      <c r="N27" s="3" t="str">
        <f aca="false">VLOOKUP(M27,dropdowns!E:F,2,0)</f>
        <v>bitmask(TOWNZONE_CENTRE, TOWNZONE_INNER_SUBURB )</v>
      </c>
      <c r="O27" s="1" t="n">
        <v>27</v>
      </c>
      <c r="P27" s="1" t="n">
        <v>4</v>
      </c>
      <c r="Q27" s="3" t="s">
        <v>33</v>
      </c>
      <c r="R27" s="1" t="n">
        <v>14</v>
      </c>
      <c r="S27" s="1" t="n">
        <v>5</v>
      </c>
      <c r="T27" s="3" t="s">
        <v>34</v>
      </c>
      <c r="U27" s="1" t="str">
        <f aca="false">IF(NOT(E27="1X1"),"none",IF(F27="skyscraper",CONCATENATE(A27,"_c"),IF(F27="landmark",CONCATENATE(A27,"_k"),IF(F27="house",CONCATENATE(A27,"_h"),A27))))</f>
        <v>kaneko_l</v>
      </c>
      <c r="V27" s="1" t="str">
        <f aca="false">IF(E27="1X1","none",IF(F27="skyscraper",CONCATENATE(A27,"_c_north"),IF(F27="landmark",CONCATENATE(A27,"_k_north"),IF(F27="house",CONCATENATE(A27,"_h_north"),CONCATENATE(A27,"_north")))))</f>
        <v>none</v>
      </c>
      <c r="W27" s="1" t="str">
        <f aca="false">IF(OR(E27="1X1",E27="2X1"),"none",IF(F27="skyscraper",CONCATENATE(A27,"_c_east"),IF(F27="landmark",CONCATENATE(A27,"_k_east"),CONCATENATE(A27,"_east"))))</f>
        <v>none</v>
      </c>
      <c r="X27" s="1" t="str">
        <f aca="false">IF(OR(E27="1X1",E27="1X2"),"none",IF(F27="skyscraper",CONCATENATE(A27,"_c_west"),IF(F27="landmark",CONCATENATE(A27,"_k_west"),CONCATENATE(A27,"_west"))))</f>
        <v>none</v>
      </c>
      <c r="Y27" s="1" t="str">
        <f aca="false">IF(NOT(E27="2X2"),"none",IF(F27="skyscraper",CONCATENATE(A27,"_c_south"),IF(F27="landmark",CONCATENATE(A27,"_k_south"),CONCATENATE(A27,"_south"))))</f>
        <v>none</v>
      </c>
      <c r="Z27" s="1" t="s">
        <v>35</v>
      </c>
    </row>
    <row r="28" customFormat="false" ht="12.8" hidden="false" customHeight="false" outlineLevel="0" collapsed="false">
      <c r="A28" s="1" t="s">
        <v>93</v>
      </c>
      <c r="B28" s="1" t="s">
        <v>91</v>
      </c>
      <c r="C28" s="2" t="n">
        <v>56</v>
      </c>
      <c r="D28" s="5" t="b">
        <v>1</v>
      </c>
      <c r="E28" s="1" t="s">
        <v>28</v>
      </c>
      <c r="F28" s="3" t="s">
        <v>40</v>
      </c>
      <c r="G28" s="1" t="s">
        <v>92</v>
      </c>
      <c r="H28" s="1" t="n">
        <v>150</v>
      </c>
      <c r="I28" s="1" t="n">
        <v>1</v>
      </c>
      <c r="J28" s="4" t="n">
        <v>2000</v>
      </c>
      <c r="K28" s="6" t="s">
        <v>31</v>
      </c>
      <c r="L28" s="1" t="n">
        <v>15</v>
      </c>
      <c r="M28" s="7" t="s">
        <v>41</v>
      </c>
      <c r="N28" s="3" t="str">
        <f aca="false">VLOOKUP(M28,dropdowns!E:F,2,0)</f>
        <v>bitmask(TOWNZONE_CENTRE)</v>
      </c>
      <c r="O28" s="1" t="n">
        <v>27</v>
      </c>
      <c r="P28" s="1" t="n">
        <v>4</v>
      </c>
      <c r="Q28" s="3" t="s">
        <v>33</v>
      </c>
      <c r="R28" s="1" t="n">
        <v>16</v>
      </c>
      <c r="S28" s="1" t="n">
        <v>6</v>
      </c>
      <c r="T28" s="3" t="s">
        <v>34</v>
      </c>
      <c r="U28" s="1" t="str">
        <f aca="false">IF(NOT(E28="1X1"),"none",IF(F28="skyscraper",CONCATENATE(A28,"_c"),IF(F28="landmark",CONCATENATE(A28,"_k"),IF(F28="house",CONCATENATE(A28,"_h"),A28))))</f>
        <v>kaneko_x</v>
      </c>
      <c r="V28" s="1" t="str">
        <f aca="false">IF(E28="1X1","none",IF(F28="skyscraper",CONCATENATE(A28,"_c_north"),IF(F28="landmark",CONCATENATE(A28,"_k_north"),IF(F28="house",CONCATENATE(A28,"_h_north"),CONCATENATE(A28,"_north")))))</f>
        <v>none</v>
      </c>
      <c r="W28" s="1" t="str">
        <f aca="false">IF(OR(E28="1X1",E28="2X1"),"none",IF(F28="skyscraper",CONCATENATE(A28,"_c_east"),IF(F28="landmark",CONCATENATE(A28,"_k_east"),CONCATENATE(A28,"_east"))))</f>
        <v>none</v>
      </c>
      <c r="X28" s="1" t="str">
        <f aca="false">IF(OR(E28="1X1",E28="1X2"),"none",IF(F28="skyscraper",CONCATENATE(A28,"_c_west"),IF(F28="landmark",CONCATENATE(A28,"_k_west"),CONCATENATE(A28,"_west"))))</f>
        <v>none</v>
      </c>
      <c r="Y28" s="1" t="str">
        <f aca="false">IF(NOT(E28="2X2"),"none",IF(F28="skyscraper",CONCATENATE(A28,"_c_south"),IF(F28="landmark",CONCATENATE(A28,"_k_south"),CONCATENATE(A28,"_south"))))</f>
        <v>none</v>
      </c>
      <c r="Z28" s="1" t="s">
        <v>35</v>
      </c>
    </row>
    <row r="29" customFormat="false" ht="12.8" hidden="false" customHeight="false" outlineLevel="0" collapsed="false">
      <c r="A29" s="1" t="s">
        <v>94</v>
      </c>
      <c r="B29" s="1" t="s">
        <v>95</v>
      </c>
      <c r="C29" s="2" t="n">
        <v>57</v>
      </c>
      <c r="D29" s="5" t="b">
        <v>1</v>
      </c>
      <c r="E29" s="1" t="s">
        <v>28</v>
      </c>
      <c r="F29" s="3" t="s">
        <v>64</v>
      </c>
      <c r="G29" s="1" t="s">
        <v>96</v>
      </c>
      <c r="H29" s="1" t="n">
        <v>75</v>
      </c>
      <c r="I29" s="1" t="n">
        <v>1</v>
      </c>
      <c r="J29" s="4" t="n">
        <v>1950</v>
      </c>
      <c r="K29" s="6" t="s">
        <v>31</v>
      </c>
      <c r="L29" s="1" t="n">
        <v>5</v>
      </c>
      <c r="M29" s="7" t="s">
        <v>66</v>
      </c>
      <c r="N29" s="3" t="str">
        <f aca="false">VLOOKUP(M29,dropdowns!E:F,2,0)</f>
        <v>ALL_TOWNZONES &amp; ~bitmask(TOWNZONE_EDGE)</v>
      </c>
      <c r="O29" s="1" t="n">
        <v>27</v>
      </c>
      <c r="P29" s="1" t="n">
        <v>4</v>
      </c>
      <c r="Q29" s="3" t="s">
        <v>33</v>
      </c>
      <c r="R29" s="1" t="n">
        <f aca="false">VLOOKUP(F29,dropdowns!A:C,2,0)</f>
        <v>6</v>
      </c>
      <c r="S29" s="1" t="n">
        <f aca="false">VLOOKUP(F29,dropdowns!A:C,3,0)</f>
        <v>2</v>
      </c>
      <c r="T29" s="3" t="s">
        <v>34</v>
      </c>
      <c r="U29" s="1" t="str">
        <f aca="false">IF(NOT(E29="1X1"),"none",IF(F29="skyscraper",CONCATENATE(A29,"_c"),IF(F29="landmark",CONCATENATE(A29,"_k"),IF(F29="house",CONCATENATE(A29,"_h"),A29))))</f>
        <v>kimura_s</v>
      </c>
      <c r="V29" s="1" t="str">
        <f aca="false">IF(E29="1X1","none",IF(F29="skyscraper",CONCATENATE(A29,"_c_north"),IF(F29="landmark",CONCATENATE(A29,"_k_north"),IF(F29="house",CONCATENATE(A29,"_h_north"),CONCATENATE(A29,"_north")))))</f>
        <v>none</v>
      </c>
      <c r="W29" s="1" t="str">
        <f aca="false">IF(OR(E29="1X1",E29="2X1"),"none",IF(F29="skyscraper",CONCATENATE(A29,"_c_east"),IF(F29="landmark",CONCATENATE(A29,"_k_east"),CONCATENATE(A29,"_east"))))</f>
        <v>none</v>
      </c>
      <c r="X29" s="1" t="str">
        <f aca="false">IF(OR(E29="1X1",E29="1X2"),"none",IF(F29="skyscraper",CONCATENATE(A29,"_c_west"),IF(F29="landmark",CONCATENATE(A29,"_k_west"),CONCATENATE(A29,"_west"))))</f>
        <v>none</v>
      </c>
      <c r="Y29" s="1" t="str">
        <f aca="false">IF(NOT(E29="2X2"),"none",IF(F29="skyscraper",CONCATENATE(A29,"_c_south"),IF(F29="landmark",CONCATENATE(A29,"_k_south"),CONCATENATE(A29,"_south"))))</f>
        <v>none</v>
      </c>
      <c r="Z29" s="1" t="s">
        <v>35</v>
      </c>
    </row>
    <row r="30" customFormat="false" ht="12.8" hidden="false" customHeight="false" outlineLevel="0" collapsed="false">
      <c r="A30" s="1" t="s">
        <v>97</v>
      </c>
      <c r="B30" s="1" t="s">
        <v>95</v>
      </c>
      <c r="C30" s="2" t="n">
        <v>65</v>
      </c>
      <c r="D30" s="5" t="b">
        <v>1</v>
      </c>
      <c r="E30" s="1" t="s">
        <v>28</v>
      </c>
      <c r="F30" s="3" t="s">
        <v>29</v>
      </c>
      <c r="G30" s="1" t="s">
        <v>96</v>
      </c>
      <c r="H30" s="1" t="n">
        <v>100</v>
      </c>
      <c r="I30" s="1" t="n">
        <v>1</v>
      </c>
      <c r="J30" s="4" t="n">
        <v>1950</v>
      </c>
      <c r="K30" s="6" t="s">
        <v>31</v>
      </c>
      <c r="L30" s="1" t="n">
        <v>7</v>
      </c>
      <c r="M30" s="7" t="s">
        <v>32</v>
      </c>
      <c r="N30" s="3" t="str">
        <f aca="false">VLOOKUP(M30,dropdowns!E:F,2,0)</f>
        <v>bitmask(TOWNZONE_CENTRE, TOWNZONE_INNER_SUBURB, TOWNZONE_OUTER_SUBURB )</v>
      </c>
      <c r="O30" s="1" t="n">
        <v>27</v>
      </c>
      <c r="P30" s="1" t="n">
        <v>4</v>
      </c>
      <c r="Q30" s="3" t="s">
        <v>33</v>
      </c>
      <c r="R30" s="1" t="n">
        <f aca="false">VLOOKUP(F30,dropdowns!A:C,2,0)</f>
        <v>10</v>
      </c>
      <c r="S30" s="1" t="n">
        <f aca="false">VLOOKUP(F30,dropdowns!A:C,3,0)</f>
        <v>4</v>
      </c>
      <c r="T30" s="3" t="s">
        <v>34</v>
      </c>
      <c r="U30" s="1" t="str">
        <f aca="false">IF(NOT(E30="1X1"),"none",IF(F30="skyscraper",CONCATENATE(A30,"_c"),IF(F30="landmark",CONCATENATE(A30,"_k"),IF(F30="house",CONCATENATE(A30,"_h"),A30))))</f>
        <v>kimura_m</v>
      </c>
      <c r="V30" s="1" t="str">
        <f aca="false">IF(E30="1X1","none",IF(F30="skyscraper",CONCATENATE(A30,"_c_north"),IF(F30="landmark",CONCATENATE(A30,"_k_north"),IF(F30="house",CONCATENATE(A30,"_h_north"),CONCATENATE(A30,"_north")))))</f>
        <v>none</v>
      </c>
      <c r="W30" s="1" t="str">
        <f aca="false">IF(OR(E30="1X1",E30="2X1"),"none",IF(F30="skyscraper",CONCATENATE(A30,"_c_east"),IF(F30="landmark",CONCATENATE(A30,"_k_east"),CONCATENATE(A30,"_east"))))</f>
        <v>none</v>
      </c>
      <c r="X30" s="1" t="str">
        <f aca="false">IF(OR(E30="1X1",E30="1X2"),"none",IF(F30="skyscraper",CONCATENATE(A30,"_c_west"),IF(F30="landmark",CONCATENATE(A30,"_k_west"),CONCATENATE(A30,"_west"))))</f>
        <v>none</v>
      </c>
      <c r="Y30" s="1" t="str">
        <f aca="false">IF(NOT(E30="2X2"),"none",IF(F30="skyscraper",CONCATENATE(A30,"_c_south"),IF(F30="landmark",CONCATENATE(A30,"_k_south"),CONCATENATE(A30,"_south"))))</f>
        <v>none</v>
      </c>
      <c r="Z30" s="1" t="s">
        <v>35</v>
      </c>
    </row>
    <row r="31" customFormat="false" ht="12.8" hidden="false" customHeight="false" outlineLevel="0" collapsed="false">
      <c r="A31" s="1" t="s">
        <v>98</v>
      </c>
      <c r="B31" s="1" t="s">
        <v>99</v>
      </c>
      <c r="C31" s="2" t="n">
        <v>74</v>
      </c>
      <c r="D31" s="5" t="b">
        <v>1</v>
      </c>
      <c r="E31" s="1" t="s">
        <v>28</v>
      </c>
      <c r="F31" s="3" t="s">
        <v>29</v>
      </c>
      <c r="G31" s="1" t="s">
        <v>100</v>
      </c>
      <c r="H31" s="1" t="n">
        <v>100</v>
      </c>
      <c r="I31" s="1" t="n">
        <v>1</v>
      </c>
      <c r="J31" s="4" t="n">
        <v>1980</v>
      </c>
      <c r="K31" s="6" t="s">
        <v>31</v>
      </c>
      <c r="L31" s="1" t="n">
        <v>7</v>
      </c>
      <c r="M31" s="7" t="s">
        <v>32</v>
      </c>
      <c r="N31" s="3" t="str">
        <f aca="false">VLOOKUP(M31,dropdowns!E:F,2,0)</f>
        <v>bitmask(TOWNZONE_CENTRE, TOWNZONE_INNER_SUBURB, TOWNZONE_OUTER_SUBURB )</v>
      </c>
      <c r="O31" s="1" t="n">
        <v>27</v>
      </c>
      <c r="P31" s="1" t="n">
        <v>4</v>
      </c>
      <c r="Q31" s="3" t="s">
        <v>33</v>
      </c>
      <c r="R31" s="1" t="n">
        <f aca="false">VLOOKUP(F31,dropdowns!A:C,2,0)</f>
        <v>10</v>
      </c>
      <c r="S31" s="1" t="n">
        <f aca="false">VLOOKUP(F31,dropdowns!A:C,3,0)</f>
        <v>4</v>
      </c>
      <c r="T31" s="3" t="s">
        <v>34</v>
      </c>
      <c r="U31" s="1" t="str">
        <f aca="false">IF(NOT(E31="1X1"),"none",IF(F31="skyscraper",CONCATENATE(A31,"_c"),IF(F31="landmark",CONCATENATE(A31,"_k"),IF(F31="house",CONCATENATE(A31,"_h"),A31))))</f>
        <v>kono_m</v>
      </c>
      <c r="V31" s="1" t="str">
        <f aca="false">IF(E31="1X1","none",IF(F31="skyscraper",CONCATENATE(A31,"_c_north"),IF(F31="landmark",CONCATENATE(A31,"_k_north"),IF(F31="house",CONCATENATE(A31,"_h_north"),CONCATENATE(A31,"_north")))))</f>
        <v>none</v>
      </c>
      <c r="W31" s="1" t="str">
        <f aca="false">IF(OR(E31="1X1",E31="2X1"),"none",IF(F31="skyscraper",CONCATENATE(A31,"_c_east"),IF(F31="landmark",CONCATENATE(A31,"_k_east"),CONCATENATE(A31,"_east"))))</f>
        <v>none</v>
      </c>
      <c r="X31" s="1" t="str">
        <f aca="false">IF(OR(E31="1X1",E31="1X2"),"none",IF(F31="skyscraper",CONCATENATE(A31,"_c_west"),IF(F31="landmark",CONCATENATE(A31,"_k_west"),CONCATENATE(A31,"_west"))))</f>
        <v>none</v>
      </c>
      <c r="Y31" s="1" t="str">
        <f aca="false">IF(NOT(E31="2X2"),"none",IF(F31="skyscraper",CONCATENATE(A31,"_c_south"),IF(F31="landmark",CONCATENATE(A31,"_k_south"),CONCATENATE(A31,"_south"))))</f>
        <v>none</v>
      </c>
      <c r="Z31" s="1" t="s">
        <v>35</v>
      </c>
    </row>
    <row r="32" customFormat="false" ht="12.8" hidden="false" customHeight="false" outlineLevel="0" collapsed="false">
      <c r="A32" s="1" t="s">
        <v>101</v>
      </c>
      <c r="B32" s="1" t="s">
        <v>99</v>
      </c>
      <c r="C32" s="2" t="n">
        <v>75</v>
      </c>
      <c r="D32" s="5" t="b">
        <v>1</v>
      </c>
      <c r="E32" s="1" t="s">
        <v>28</v>
      </c>
      <c r="F32" s="3" t="s">
        <v>37</v>
      </c>
      <c r="G32" s="1" t="s">
        <v>100</v>
      </c>
      <c r="H32" s="1" t="n">
        <v>125</v>
      </c>
      <c r="I32" s="1" t="n">
        <v>1</v>
      </c>
      <c r="J32" s="4" t="n">
        <v>1980</v>
      </c>
      <c r="K32" s="6" t="s">
        <v>31</v>
      </c>
      <c r="L32" s="1" t="n">
        <v>10</v>
      </c>
      <c r="M32" s="7" t="s">
        <v>38</v>
      </c>
      <c r="N32" s="3" t="str">
        <f aca="false">VLOOKUP(M32,dropdowns!E:F,2,0)</f>
        <v>bitmask(TOWNZONE_CENTRE, TOWNZONE_INNER_SUBURB )</v>
      </c>
      <c r="O32" s="1" t="n">
        <v>27</v>
      </c>
      <c r="P32" s="1" t="n">
        <v>4</v>
      </c>
      <c r="Q32" s="3" t="s">
        <v>33</v>
      </c>
      <c r="R32" s="1" t="n">
        <v>14</v>
      </c>
      <c r="S32" s="1" t="n">
        <v>5</v>
      </c>
      <c r="T32" s="3" t="s">
        <v>34</v>
      </c>
      <c r="U32" s="1" t="str">
        <f aca="false">IF(NOT(E32="1X1"),"none",IF(F32="skyscraper",CONCATENATE(A32,"_c"),IF(F32="landmark",CONCATENATE(A32,"_k"),IF(F32="house",CONCATENATE(A32,"_h"),A32))))</f>
        <v>kono_l</v>
      </c>
      <c r="V32" s="1" t="str">
        <f aca="false">IF(E32="1X1","none",IF(F32="skyscraper",CONCATENATE(A32,"_c_north"),IF(F32="landmark",CONCATENATE(A32,"_k_north"),IF(F32="house",CONCATENATE(A32,"_h_north"),CONCATENATE(A32,"_north")))))</f>
        <v>none</v>
      </c>
      <c r="W32" s="1" t="str">
        <f aca="false">IF(OR(E32="1X1",E32="2X1"),"none",IF(F32="skyscraper",CONCATENATE(A32,"_c_east"),IF(F32="landmark",CONCATENATE(A32,"_k_east"),CONCATENATE(A32,"_east"))))</f>
        <v>none</v>
      </c>
      <c r="X32" s="1" t="str">
        <f aca="false">IF(OR(E32="1X1",E32="1X2"),"none",IF(F32="skyscraper",CONCATENATE(A32,"_c_west"),IF(F32="landmark",CONCATENATE(A32,"_k_west"),CONCATENATE(A32,"_west"))))</f>
        <v>none</v>
      </c>
      <c r="Y32" s="1" t="str">
        <f aca="false">IF(NOT(E32="2X2"),"none",IF(F32="skyscraper",CONCATENATE(A32,"_c_south"),IF(F32="landmark",CONCATENATE(A32,"_k_south"),CONCATENATE(A32,"_south"))))</f>
        <v>none</v>
      </c>
      <c r="Z32" s="1" t="s">
        <v>35</v>
      </c>
    </row>
    <row r="33" customFormat="false" ht="12.8" hidden="false" customHeight="false" outlineLevel="0" collapsed="false">
      <c r="A33" s="1" t="s">
        <v>102</v>
      </c>
      <c r="B33" s="1" t="s">
        <v>103</v>
      </c>
      <c r="C33" s="2" t="n">
        <v>40</v>
      </c>
      <c r="D33" s="5" t="b">
        <v>1</v>
      </c>
      <c r="E33" s="1" t="s">
        <v>28</v>
      </c>
      <c r="F33" s="3" t="s">
        <v>64</v>
      </c>
      <c r="G33" s="1" t="s">
        <v>104</v>
      </c>
      <c r="H33" s="1" t="n">
        <v>75</v>
      </c>
      <c r="I33" s="1" t="n">
        <v>1</v>
      </c>
      <c r="J33" s="4" t="n">
        <v>1950</v>
      </c>
      <c r="K33" s="6" t="s">
        <v>31</v>
      </c>
      <c r="L33" s="1" t="n">
        <v>5</v>
      </c>
      <c r="M33" s="7" t="s">
        <v>66</v>
      </c>
      <c r="N33" s="3" t="str">
        <f aca="false">VLOOKUP(M33,dropdowns!E:F,2,0)</f>
        <v>ALL_TOWNZONES &amp; ~bitmask(TOWNZONE_EDGE)</v>
      </c>
      <c r="O33" s="1" t="n">
        <v>27</v>
      </c>
      <c r="P33" s="1" t="n">
        <v>4</v>
      </c>
      <c r="Q33" s="3" t="s">
        <v>33</v>
      </c>
      <c r="R33" s="1" t="n">
        <f aca="false">VLOOKUP(F33,dropdowns!A:C,2,0)</f>
        <v>6</v>
      </c>
      <c r="S33" s="1" t="n">
        <f aca="false">VLOOKUP(F33,dropdowns!A:C,3,0)</f>
        <v>2</v>
      </c>
      <c r="T33" s="3" t="s">
        <v>34</v>
      </c>
      <c r="U33" s="1" t="str">
        <f aca="false">IF(NOT(E33="1X1"),"none",IF(F33="skyscraper",CONCATENATE(A33,"_c"),IF(F33="landmark",CONCATENATE(A33,"_k"),IF(F33="house",CONCATENATE(A33,"_h"),A33))))</f>
        <v>mori_s</v>
      </c>
      <c r="V33" s="1" t="str">
        <f aca="false">IF(E33="1X1","none",IF(F33="skyscraper",CONCATENATE(A33,"_c_north"),IF(F33="landmark",CONCATENATE(A33,"_k_north"),IF(F33="house",CONCATENATE(A33,"_h_north"),CONCATENATE(A33,"_north")))))</f>
        <v>none</v>
      </c>
      <c r="W33" s="1" t="str">
        <f aca="false">IF(OR(E33="1X1",E33="2X1"),"none",IF(F33="skyscraper",CONCATENATE(A33,"_c_east"),IF(F33="landmark",CONCATENATE(A33,"_k_east"),CONCATENATE(A33,"_east"))))</f>
        <v>none</v>
      </c>
      <c r="X33" s="1" t="str">
        <f aca="false">IF(OR(E33="1X1",E33="1X2"),"none",IF(F33="skyscraper",CONCATENATE(A33,"_c_west"),IF(F33="landmark",CONCATENATE(A33,"_k_west"),CONCATENATE(A33,"_west"))))</f>
        <v>none</v>
      </c>
      <c r="Y33" s="1" t="str">
        <f aca="false">IF(NOT(E33="2X2"),"none",IF(F33="skyscraper",CONCATENATE(A33,"_c_south"),IF(F33="landmark",CONCATENATE(A33,"_k_south"),CONCATENATE(A33,"_south"))))</f>
        <v>none</v>
      </c>
      <c r="Z33" s="1" t="s">
        <v>35</v>
      </c>
    </row>
    <row r="34" customFormat="false" ht="12.8" hidden="false" customHeight="false" outlineLevel="0" collapsed="false">
      <c r="A34" s="1" t="s">
        <v>105</v>
      </c>
      <c r="B34" s="1" t="s">
        <v>103</v>
      </c>
      <c r="C34" s="2" t="n">
        <v>41</v>
      </c>
      <c r="D34" s="5" t="b">
        <v>1</v>
      </c>
      <c r="E34" s="1" t="s">
        <v>28</v>
      </c>
      <c r="F34" s="3" t="s">
        <v>29</v>
      </c>
      <c r="G34" s="1" t="s">
        <v>104</v>
      </c>
      <c r="H34" s="1" t="n">
        <v>100</v>
      </c>
      <c r="I34" s="1" t="n">
        <v>1</v>
      </c>
      <c r="J34" s="4" t="n">
        <v>1950</v>
      </c>
      <c r="K34" s="6" t="s">
        <v>31</v>
      </c>
      <c r="L34" s="1" t="n">
        <v>7</v>
      </c>
      <c r="M34" s="7" t="s">
        <v>32</v>
      </c>
      <c r="N34" s="3" t="str">
        <f aca="false">VLOOKUP(M34,dropdowns!E:F,2,0)</f>
        <v>bitmask(TOWNZONE_CENTRE, TOWNZONE_INNER_SUBURB, TOWNZONE_OUTER_SUBURB )</v>
      </c>
      <c r="O34" s="1" t="n">
        <v>27</v>
      </c>
      <c r="P34" s="1" t="n">
        <v>4</v>
      </c>
      <c r="Q34" s="3" t="s">
        <v>33</v>
      </c>
      <c r="R34" s="1" t="n">
        <f aca="false">VLOOKUP(F34,dropdowns!A:C,2,0)</f>
        <v>10</v>
      </c>
      <c r="S34" s="1" t="n">
        <f aca="false">VLOOKUP(F34,dropdowns!A:C,3,0)</f>
        <v>4</v>
      </c>
      <c r="T34" s="3" t="s">
        <v>34</v>
      </c>
      <c r="U34" s="1" t="str">
        <f aca="false">IF(NOT(E34="1X1"),"none",IF(F34="skyscraper",CONCATENATE(A34,"_c"),IF(F34="landmark",CONCATENATE(A34,"_k"),IF(F34="house",CONCATENATE(A34,"_h"),A34))))</f>
        <v>mori_m</v>
      </c>
      <c r="V34" s="1" t="str">
        <f aca="false">IF(E34="1X1","none",IF(F34="skyscraper",CONCATENATE(A34,"_c_north"),IF(F34="landmark",CONCATENATE(A34,"_k_north"),IF(F34="house",CONCATENATE(A34,"_h_north"),CONCATENATE(A34,"_north")))))</f>
        <v>none</v>
      </c>
      <c r="W34" s="1" t="str">
        <f aca="false">IF(OR(E34="1X1",E34="2X1"),"none",IF(F34="skyscraper",CONCATENATE(A34,"_c_east"),IF(F34="landmark",CONCATENATE(A34,"_k_east"),CONCATENATE(A34,"_east"))))</f>
        <v>none</v>
      </c>
      <c r="X34" s="1" t="str">
        <f aca="false">IF(OR(E34="1X1",E34="1X2"),"none",IF(F34="skyscraper",CONCATENATE(A34,"_c_west"),IF(F34="landmark",CONCATENATE(A34,"_k_west"),CONCATENATE(A34,"_west"))))</f>
        <v>none</v>
      </c>
      <c r="Y34" s="1" t="str">
        <f aca="false">IF(NOT(E34="2X2"),"none",IF(F34="skyscraper",CONCATENATE(A34,"_c_south"),IF(F34="landmark",CONCATENATE(A34,"_k_south"),CONCATENATE(A34,"_south"))))</f>
        <v>none</v>
      </c>
      <c r="Z34" s="1" t="s">
        <v>35</v>
      </c>
    </row>
    <row r="35" customFormat="false" ht="12.8" hidden="false" customHeight="false" outlineLevel="0" collapsed="false">
      <c r="A35" s="1" t="s">
        <v>106</v>
      </c>
      <c r="B35" s="1" t="s">
        <v>107</v>
      </c>
      <c r="C35" s="2" t="n">
        <v>42</v>
      </c>
      <c r="D35" s="5" t="b">
        <v>1</v>
      </c>
      <c r="E35" s="1" t="s">
        <v>28</v>
      </c>
      <c r="F35" s="3" t="s">
        <v>64</v>
      </c>
      <c r="G35" s="1" t="s">
        <v>108</v>
      </c>
      <c r="H35" s="1" t="n">
        <v>75</v>
      </c>
      <c r="I35" s="1" t="n">
        <v>1</v>
      </c>
      <c r="J35" s="4" t="n">
        <v>1945</v>
      </c>
      <c r="K35" s="6" t="s">
        <v>31</v>
      </c>
      <c r="L35" s="1" t="n">
        <v>5</v>
      </c>
      <c r="M35" s="7" t="s">
        <v>66</v>
      </c>
      <c r="N35" s="3" t="str">
        <f aca="false">VLOOKUP(M35,dropdowns!E:F,2,0)</f>
        <v>ALL_TOWNZONES &amp; ~bitmask(TOWNZONE_EDGE)</v>
      </c>
      <c r="O35" s="1" t="n">
        <v>27</v>
      </c>
      <c r="P35" s="1" t="n">
        <v>4</v>
      </c>
      <c r="Q35" s="3" t="s">
        <v>33</v>
      </c>
      <c r="R35" s="1" t="n">
        <f aca="false">VLOOKUP(F35,dropdowns!A:C,2,0)</f>
        <v>6</v>
      </c>
      <c r="S35" s="1" t="n">
        <f aca="false">VLOOKUP(F35,dropdowns!A:C,3,0)</f>
        <v>2</v>
      </c>
      <c r="T35" s="3" t="s">
        <v>34</v>
      </c>
      <c r="U35" s="1" t="str">
        <f aca="false">IF(NOT(E35="1X1"),"none",IF(F35="skyscraper",CONCATENATE(A35,"_c"),IF(F35="landmark",CONCATENATE(A35,"_k"),IF(F35="house",CONCATENATE(A35,"_h"),A35))))</f>
        <v>murakami_s</v>
      </c>
      <c r="V35" s="1" t="str">
        <f aca="false">IF(E35="1X1","none",IF(F35="skyscraper",CONCATENATE(A35,"_c_north"),IF(F35="landmark",CONCATENATE(A35,"_k_north"),IF(F35="house",CONCATENATE(A35,"_h_north"),CONCATENATE(A35,"_north")))))</f>
        <v>none</v>
      </c>
      <c r="W35" s="1" t="str">
        <f aca="false">IF(OR(E35="1X1",E35="2X1"),"none",IF(F35="skyscraper",CONCATENATE(A35,"_c_east"),IF(F35="landmark",CONCATENATE(A35,"_k_east"),CONCATENATE(A35,"_east"))))</f>
        <v>none</v>
      </c>
      <c r="X35" s="1" t="str">
        <f aca="false">IF(OR(E35="1X1",E35="1X2"),"none",IF(F35="skyscraper",CONCATENATE(A35,"_c_west"),IF(F35="landmark",CONCATENATE(A35,"_k_west"),CONCATENATE(A35,"_west"))))</f>
        <v>none</v>
      </c>
      <c r="Y35" s="1" t="str">
        <f aca="false">IF(NOT(E35="2X2"),"none",IF(F35="skyscraper",CONCATENATE(A35,"_c_south"),IF(F35="landmark",CONCATENATE(A35,"_k_south"),CONCATENATE(A35,"_south"))))</f>
        <v>none</v>
      </c>
      <c r="Z35" s="1" t="s">
        <v>35</v>
      </c>
    </row>
    <row r="36" customFormat="false" ht="12.8" hidden="false" customHeight="false" outlineLevel="0" collapsed="false">
      <c r="A36" s="1" t="s">
        <v>109</v>
      </c>
      <c r="B36" s="1" t="s">
        <v>107</v>
      </c>
      <c r="C36" s="2" t="n">
        <v>43</v>
      </c>
      <c r="D36" s="5" t="b">
        <v>1</v>
      </c>
      <c r="E36" s="1" t="s">
        <v>28</v>
      </c>
      <c r="F36" s="3" t="s">
        <v>29</v>
      </c>
      <c r="G36" s="1" t="s">
        <v>108</v>
      </c>
      <c r="H36" s="1" t="n">
        <v>100</v>
      </c>
      <c r="I36" s="1" t="n">
        <v>1</v>
      </c>
      <c r="J36" s="4" t="n">
        <v>1945</v>
      </c>
      <c r="K36" s="6" t="s">
        <v>31</v>
      </c>
      <c r="L36" s="1" t="n">
        <v>7</v>
      </c>
      <c r="M36" s="7" t="s">
        <v>32</v>
      </c>
      <c r="N36" s="3" t="str">
        <f aca="false">VLOOKUP(M36,dropdowns!E:F,2,0)</f>
        <v>bitmask(TOWNZONE_CENTRE, TOWNZONE_INNER_SUBURB, TOWNZONE_OUTER_SUBURB )</v>
      </c>
      <c r="O36" s="1" t="n">
        <v>27</v>
      </c>
      <c r="P36" s="1" t="n">
        <v>4</v>
      </c>
      <c r="Q36" s="3" t="s">
        <v>33</v>
      </c>
      <c r="R36" s="1" t="n">
        <f aca="false">VLOOKUP(F36,dropdowns!A:C,2,0)</f>
        <v>10</v>
      </c>
      <c r="S36" s="1" t="n">
        <f aca="false">VLOOKUP(F36,dropdowns!A:C,3,0)</f>
        <v>4</v>
      </c>
      <c r="T36" s="3" t="s">
        <v>34</v>
      </c>
      <c r="U36" s="1" t="str">
        <f aca="false">IF(NOT(E36="1X1"),"none",IF(F36="skyscraper",CONCATENATE(A36,"_c"),IF(F36="landmark",CONCATENATE(A36,"_k"),IF(F36="house",CONCATENATE(A36,"_h"),A36))))</f>
        <v>murakami_m</v>
      </c>
      <c r="V36" s="1" t="str">
        <f aca="false">IF(E36="1X1","none",IF(F36="skyscraper",CONCATENATE(A36,"_c_north"),IF(F36="landmark",CONCATENATE(A36,"_k_north"),IF(F36="house",CONCATENATE(A36,"_h_north"),CONCATENATE(A36,"_north")))))</f>
        <v>none</v>
      </c>
      <c r="W36" s="1" t="str">
        <f aca="false">IF(OR(E36="1X1",E36="2X1"),"none",IF(F36="skyscraper",CONCATENATE(A36,"_c_east"),IF(F36="landmark",CONCATENATE(A36,"_k_east"),CONCATENATE(A36,"_east"))))</f>
        <v>none</v>
      </c>
      <c r="X36" s="1" t="str">
        <f aca="false">IF(OR(E36="1X1",E36="1X2"),"none",IF(F36="skyscraper",CONCATENATE(A36,"_c_west"),IF(F36="landmark",CONCATENATE(A36,"_k_west"),CONCATENATE(A36,"_west"))))</f>
        <v>none</v>
      </c>
      <c r="Y36" s="1" t="str">
        <f aca="false">IF(NOT(E36="2X2"),"none",IF(F36="skyscraper",CONCATENATE(A36,"_c_south"),IF(F36="landmark",CONCATENATE(A36,"_k_south"),CONCATENATE(A36,"_south"))))</f>
        <v>none</v>
      </c>
      <c r="Z36" s="1" t="s">
        <v>35</v>
      </c>
    </row>
    <row r="37" customFormat="false" ht="12.8" hidden="false" customHeight="false" outlineLevel="0" collapsed="false">
      <c r="A37" s="1" t="s">
        <v>110</v>
      </c>
      <c r="B37" s="1" t="s">
        <v>111</v>
      </c>
      <c r="C37" s="2" t="n">
        <v>85</v>
      </c>
      <c r="D37" s="5" t="b">
        <v>1</v>
      </c>
      <c r="E37" s="1" t="s">
        <v>28</v>
      </c>
      <c r="F37" s="3" t="s">
        <v>29</v>
      </c>
      <c r="G37" s="1" t="s">
        <v>112</v>
      </c>
      <c r="H37" s="1" t="n">
        <v>100</v>
      </c>
      <c r="I37" s="1" t="n">
        <v>1</v>
      </c>
      <c r="J37" s="4" t="n">
        <v>1960</v>
      </c>
      <c r="K37" s="6" t="s">
        <v>31</v>
      </c>
      <c r="L37" s="1" t="n">
        <v>7</v>
      </c>
      <c r="M37" s="7" t="s">
        <v>32</v>
      </c>
      <c r="N37" s="3" t="str">
        <f aca="false">VLOOKUP(M37,dropdowns!E:F,2,0)</f>
        <v>bitmask(TOWNZONE_CENTRE, TOWNZONE_INNER_SUBURB, TOWNZONE_OUTER_SUBURB )</v>
      </c>
      <c r="O37" s="1" t="n">
        <v>27</v>
      </c>
      <c r="P37" s="1" t="n">
        <v>4</v>
      </c>
      <c r="Q37" s="3" t="s">
        <v>33</v>
      </c>
      <c r="R37" s="1" t="n">
        <f aca="false">VLOOKUP(F37,dropdowns!A:C,2,0)</f>
        <v>10</v>
      </c>
      <c r="S37" s="1" t="n">
        <f aca="false">VLOOKUP(F37,dropdowns!A:C,3,0)</f>
        <v>4</v>
      </c>
      <c r="T37" s="3" t="s">
        <v>34</v>
      </c>
      <c r="U37" s="1" t="str">
        <f aca="false">IF(NOT(E37="1X1"),"none",IF(F37="skyscraper",CONCATENATE(A37,"_c"),IF(F37="landmark",CONCATENATE(A37,"_k"),IF(F37="house",CONCATENATE(A37,"_h"),A37))))</f>
        <v>nagoya_m</v>
      </c>
      <c r="V37" s="1" t="str">
        <f aca="false">IF(E37="1X1","none",IF(F37="skyscraper",CONCATENATE(A37,"_c_north"),IF(F37="landmark",CONCATENATE(A37,"_k_north"),IF(F37="house",CONCATENATE(A37,"_h_north"),CONCATENATE(A37,"_north")))))</f>
        <v>none</v>
      </c>
      <c r="W37" s="1" t="str">
        <f aca="false">IF(OR(E37="1X1",E37="2X1"),"none",IF(F37="skyscraper",CONCATENATE(A37,"_c_east"),IF(F37="landmark",CONCATENATE(A37,"_k_east"),CONCATENATE(A37,"_east"))))</f>
        <v>none</v>
      </c>
      <c r="X37" s="1" t="str">
        <f aca="false">IF(OR(E37="1X1",E37="1X2"),"none",IF(F37="skyscraper",CONCATENATE(A37,"_c_west"),IF(F37="landmark",CONCATENATE(A37,"_k_west"),CONCATENATE(A37,"_west"))))</f>
        <v>none</v>
      </c>
      <c r="Y37" s="1" t="str">
        <f aca="false">IF(NOT(E37="2X2"),"none",IF(F37="skyscraper",CONCATENATE(A37,"_c_south"),IF(F37="landmark",CONCATENATE(A37,"_k_south"),CONCATENATE(A37,"_south"))))</f>
        <v>none</v>
      </c>
      <c r="Z37" s="1" t="s">
        <v>35</v>
      </c>
    </row>
    <row r="38" customFormat="false" ht="12.8" hidden="false" customHeight="false" outlineLevel="0" collapsed="false">
      <c r="A38" s="1" t="s">
        <v>113</v>
      </c>
      <c r="B38" s="1" t="s">
        <v>114</v>
      </c>
      <c r="C38" s="2" t="n">
        <v>91</v>
      </c>
      <c r="D38" s="5" t="b">
        <v>1</v>
      </c>
      <c r="E38" s="1" t="s">
        <v>28</v>
      </c>
      <c r="F38" s="3" t="s">
        <v>64</v>
      </c>
      <c r="G38" s="1" t="s">
        <v>115</v>
      </c>
      <c r="H38" s="1" t="n">
        <v>75</v>
      </c>
      <c r="I38" s="1" t="n">
        <v>1</v>
      </c>
      <c r="J38" s="4" t="n">
        <v>1945</v>
      </c>
      <c r="K38" s="6" t="s">
        <v>31</v>
      </c>
      <c r="L38" s="1" t="n">
        <v>5</v>
      </c>
      <c r="M38" s="7" t="s">
        <v>66</v>
      </c>
      <c r="N38" s="3" t="str">
        <f aca="false">VLOOKUP(M38,dropdowns!E:F,2,0)</f>
        <v>ALL_TOWNZONES &amp; ~bitmask(TOWNZONE_EDGE)</v>
      </c>
      <c r="O38" s="1" t="n">
        <v>27</v>
      </c>
      <c r="P38" s="1" t="n">
        <v>4</v>
      </c>
      <c r="Q38" s="3" t="s">
        <v>33</v>
      </c>
      <c r="R38" s="1" t="n">
        <f aca="false">VLOOKUP(F38,dropdowns!A:C,2,0)</f>
        <v>6</v>
      </c>
      <c r="S38" s="1" t="n">
        <f aca="false">VLOOKUP(F38,dropdowns!A:C,3,0)</f>
        <v>2</v>
      </c>
      <c r="T38" s="3" t="s">
        <v>34</v>
      </c>
      <c r="U38" s="1" t="str">
        <f aca="false">IF(NOT(E38="1X1"),"none",IF(F38="skyscraper",CONCATENATE(A38,"_c"),IF(F38="landmark",CONCATENATE(A38,"_k"),IF(F38="house",CONCATENATE(A38,"_h"),A38))))</f>
        <v>nakamura_s</v>
      </c>
      <c r="V38" s="1" t="str">
        <f aca="false">IF(E38="1X1","none",IF(F38="skyscraper",CONCATENATE(A38,"_c_north"),IF(F38="landmark",CONCATENATE(A38,"_k_north"),IF(F38="house",CONCATENATE(A38,"_h_north"),CONCATENATE(A38,"_north")))))</f>
        <v>none</v>
      </c>
      <c r="W38" s="1" t="str">
        <f aca="false">IF(OR(E38="1X1",E38="2X1"),"none",IF(F38="skyscraper",CONCATENATE(A38,"_c_east"),IF(F38="landmark",CONCATENATE(A38,"_k_east"),CONCATENATE(A38,"_east"))))</f>
        <v>none</v>
      </c>
      <c r="X38" s="1" t="str">
        <f aca="false">IF(OR(E38="1X1",E38="1X2"),"none",IF(F38="skyscraper",CONCATENATE(A38,"_c_west"),IF(F38="landmark",CONCATENATE(A38,"_k_west"),CONCATENATE(A38,"_west"))))</f>
        <v>none</v>
      </c>
      <c r="Y38" s="1" t="str">
        <f aca="false">IF(NOT(E38="2X2"),"none",IF(F38="skyscraper",CONCATENATE(A38,"_c_south"),IF(F38="landmark",CONCATENATE(A38,"_k_south"),CONCATENATE(A38,"_south"))))</f>
        <v>none</v>
      </c>
      <c r="Z38" s="1" t="s">
        <v>35</v>
      </c>
    </row>
    <row r="39" customFormat="false" ht="12.8" hidden="false" customHeight="false" outlineLevel="0" collapsed="false">
      <c r="A39" s="1" t="s">
        <v>116</v>
      </c>
      <c r="B39" s="1" t="s">
        <v>114</v>
      </c>
      <c r="C39" s="2" t="n">
        <v>94</v>
      </c>
      <c r="D39" s="5" t="b">
        <v>1</v>
      </c>
      <c r="E39" s="1" t="s">
        <v>28</v>
      </c>
      <c r="F39" s="3" t="s">
        <v>29</v>
      </c>
      <c r="G39" s="1" t="s">
        <v>115</v>
      </c>
      <c r="H39" s="1" t="n">
        <v>100</v>
      </c>
      <c r="I39" s="1" t="n">
        <v>1</v>
      </c>
      <c r="J39" s="4" t="n">
        <v>1945</v>
      </c>
      <c r="K39" s="6" t="s">
        <v>31</v>
      </c>
      <c r="L39" s="1" t="n">
        <v>7</v>
      </c>
      <c r="M39" s="7" t="s">
        <v>32</v>
      </c>
      <c r="N39" s="3" t="str">
        <f aca="false">VLOOKUP(M39,dropdowns!E:F,2,0)</f>
        <v>bitmask(TOWNZONE_CENTRE, TOWNZONE_INNER_SUBURB, TOWNZONE_OUTER_SUBURB )</v>
      </c>
      <c r="O39" s="1" t="n">
        <v>27</v>
      </c>
      <c r="P39" s="1" t="n">
        <v>4</v>
      </c>
      <c r="Q39" s="3" t="s">
        <v>33</v>
      </c>
      <c r="R39" s="1" t="n">
        <f aca="false">VLOOKUP(F39,dropdowns!A:C,2,0)</f>
        <v>10</v>
      </c>
      <c r="S39" s="1" t="n">
        <f aca="false">VLOOKUP(F39,dropdowns!A:C,3,0)</f>
        <v>4</v>
      </c>
      <c r="T39" s="3" t="s">
        <v>34</v>
      </c>
      <c r="U39" s="1" t="str">
        <f aca="false">IF(NOT(E39="1X1"),"none",IF(F39="skyscraper",CONCATENATE(A39,"_c"),IF(F39="landmark",CONCATENATE(A39,"_k"),IF(F39="house",CONCATENATE(A39,"_h"),A39))))</f>
        <v>nakamura_m</v>
      </c>
      <c r="V39" s="1" t="str">
        <f aca="false">IF(E39="1X1","none",IF(F39="skyscraper",CONCATENATE(A39,"_c_north"),IF(F39="landmark",CONCATENATE(A39,"_k_north"),IF(F39="house",CONCATENATE(A39,"_h_north"),CONCATENATE(A39,"_north")))))</f>
        <v>none</v>
      </c>
      <c r="W39" s="1" t="str">
        <f aca="false">IF(OR(E39="1X1",E39="2X1"),"none",IF(F39="skyscraper",CONCATENATE(A39,"_c_east"),IF(F39="landmark",CONCATENATE(A39,"_k_east"),CONCATENATE(A39,"_east"))))</f>
        <v>none</v>
      </c>
      <c r="X39" s="1" t="str">
        <f aca="false">IF(OR(E39="1X1",E39="1X2"),"none",IF(F39="skyscraper",CONCATENATE(A39,"_c_west"),IF(F39="landmark",CONCATENATE(A39,"_k_west"),CONCATENATE(A39,"_west"))))</f>
        <v>none</v>
      </c>
      <c r="Y39" s="1" t="str">
        <f aca="false">IF(NOT(E39="2X2"),"none",IF(F39="skyscraper",CONCATENATE(A39,"_c_south"),IF(F39="landmark",CONCATENATE(A39,"_k_south"),CONCATENATE(A39,"_south"))))</f>
        <v>none</v>
      </c>
      <c r="Z39" s="1" t="s">
        <v>35</v>
      </c>
    </row>
    <row r="40" customFormat="false" ht="12.8" hidden="false" customHeight="false" outlineLevel="0" collapsed="false">
      <c r="A40" s="1" t="s">
        <v>117</v>
      </c>
      <c r="B40" s="1" t="s">
        <v>118</v>
      </c>
      <c r="C40" s="2" t="n">
        <v>37</v>
      </c>
      <c r="D40" s="5" t="b">
        <v>1</v>
      </c>
      <c r="E40" s="1" t="s">
        <v>28</v>
      </c>
      <c r="F40" s="3" t="s">
        <v>29</v>
      </c>
      <c r="G40" s="1" t="s">
        <v>119</v>
      </c>
      <c r="H40" s="1" t="n">
        <v>100</v>
      </c>
      <c r="I40" s="1" t="n">
        <v>1</v>
      </c>
      <c r="J40" s="4" t="n">
        <v>1950</v>
      </c>
      <c r="K40" s="6" t="s">
        <v>31</v>
      </c>
      <c r="L40" s="1" t="n">
        <v>7</v>
      </c>
      <c r="M40" s="7" t="s">
        <v>32</v>
      </c>
      <c r="N40" s="3" t="str">
        <f aca="false">VLOOKUP(M40,dropdowns!E:F,2,0)</f>
        <v>bitmask(TOWNZONE_CENTRE, TOWNZONE_INNER_SUBURB, TOWNZONE_OUTER_SUBURB )</v>
      </c>
      <c r="O40" s="1" t="n">
        <v>27</v>
      </c>
      <c r="P40" s="1" t="n">
        <v>4</v>
      </c>
      <c r="Q40" s="3" t="s">
        <v>33</v>
      </c>
      <c r="R40" s="1" t="n">
        <f aca="false">VLOOKUP(F40,dropdowns!A:C,2,0)</f>
        <v>10</v>
      </c>
      <c r="S40" s="1" t="n">
        <f aca="false">VLOOKUP(F40,dropdowns!A:C,3,0)</f>
        <v>4</v>
      </c>
      <c r="T40" s="3" t="s">
        <v>34</v>
      </c>
      <c r="U40" s="1" t="str">
        <f aca="false">IF(NOT(E40="1X1"),"none",IF(F40="skyscraper",CONCATENATE(A40,"_c"),IF(F40="landmark",CONCATENATE(A40,"_k"),IF(F40="house",CONCATENATE(A40,"_h"),A40))))</f>
        <v>nakayama_m</v>
      </c>
      <c r="V40" s="1" t="str">
        <f aca="false">IF(E40="1X1","none",IF(F40="skyscraper",CONCATENATE(A40,"_c_north"),IF(F40="landmark",CONCATENATE(A40,"_k_north"),IF(F40="house",CONCATENATE(A40,"_h_north"),CONCATENATE(A40,"_north")))))</f>
        <v>none</v>
      </c>
      <c r="W40" s="1" t="str">
        <f aca="false">IF(OR(E40="1X1",E40="2X1"),"none",IF(F40="skyscraper",CONCATENATE(A40,"_c_east"),IF(F40="landmark",CONCATENATE(A40,"_k_east"),CONCATENATE(A40,"_east"))))</f>
        <v>none</v>
      </c>
      <c r="X40" s="1" t="str">
        <f aca="false">IF(OR(E40="1X1",E40="1X2"),"none",IF(F40="skyscraper",CONCATENATE(A40,"_c_west"),IF(F40="landmark",CONCATENATE(A40,"_k_west"),CONCATENATE(A40,"_west"))))</f>
        <v>none</v>
      </c>
      <c r="Y40" s="1" t="str">
        <f aca="false">IF(NOT(E40="2X2"),"none",IF(F40="skyscraper",CONCATENATE(A40,"_c_south"),IF(F40="landmark",CONCATENATE(A40,"_k_south"),CONCATENATE(A40,"_south"))))</f>
        <v>none</v>
      </c>
      <c r="Z40" s="1" t="s">
        <v>35</v>
      </c>
    </row>
    <row r="41" customFormat="false" ht="12.8" hidden="false" customHeight="false" outlineLevel="0" collapsed="false">
      <c r="A41" s="1" t="s">
        <v>120</v>
      </c>
      <c r="B41" s="1" t="s">
        <v>121</v>
      </c>
      <c r="C41" s="2" t="n">
        <v>120</v>
      </c>
      <c r="D41" s="5" t="b">
        <v>1</v>
      </c>
      <c r="E41" s="1" t="s">
        <v>28</v>
      </c>
      <c r="F41" s="3" t="s">
        <v>29</v>
      </c>
      <c r="G41" s="1" t="s">
        <v>122</v>
      </c>
      <c r="H41" s="1" t="n">
        <v>100</v>
      </c>
      <c r="I41" s="1" t="n">
        <v>1</v>
      </c>
      <c r="J41" s="4" t="n">
        <v>1955</v>
      </c>
      <c r="K41" s="6" t="s">
        <v>31</v>
      </c>
      <c r="L41" s="1" t="n">
        <v>7</v>
      </c>
      <c r="M41" s="7" t="s">
        <v>32</v>
      </c>
      <c r="N41" s="3" t="str">
        <f aca="false">VLOOKUP(M41,dropdowns!E:F,2,0)</f>
        <v>bitmask(TOWNZONE_CENTRE, TOWNZONE_INNER_SUBURB, TOWNZONE_OUTER_SUBURB )</v>
      </c>
      <c r="O41" s="1" t="n">
        <v>27</v>
      </c>
      <c r="P41" s="1" t="n">
        <v>4</v>
      </c>
      <c r="Q41" s="3" t="s">
        <v>33</v>
      </c>
      <c r="R41" s="1" t="n">
        <f aca="false">VLOOKUP(F41,dropdowns!A:C,2,0)</f>
        <v>10</v>
      </c>
      <c r="S41" s="1" t="n">
        <f aca="false">VLOOKUP(F41,dropdowns!A:C,3,0)</f>
        <v>4</v>
      </c>
      <c r="T41" s="3" t="s">
        <v>34</v>
      </c>
      <c r="U41" s="1" t="str">
        <f aca="false">IF(NOT(E41="1X1"),"none",IF(F41="skyscraper",CONCATENATE(A41,"_c"),IF(F41="landmark",CONCATENATE(A41,"_k"),IF(F41="house",CONCATENATE(A41,"_h"),A41))))</f>
        <v>okada_office_tower_m</v>
      </c>
      <c r="V41" s="1" t="str">
        <f aca="false">IF(E41="1X1","none",IF(F41="skyscraper",CONCATENATE(A41,"_c_north"),IF(F41="landmark",CONCATENATE(A41,"_k_north"),IF(F41="house",CONCATENATE(A41,"_h_north"),CONCATENATE(A41,"_north")))))</f>
        <v>none</v>
      </c>
      <c r="W41" s="1" t="str">
        <f aca="false">IF(OR(E41="1X1",E41="2X1"),"none",IF(F41="skyscraper",CONCATENATE(A41,"_c_east"),IF(F41="landmark",CONCATENATE(A41,"_k_east"),CONCATENATE(A41,"_east"))))</f>
        <v>none</v>
      </c>
      <c r="X41" s="1" t="str">
        <f aca="false">IF(OR(E41="1X1",E41="1X2"),"none",IF(F41="skyscraper",CONCATENATE(A41,"_c_west"),IF(F41="landmark",CONCATENATE(A41,"_k_west"),CONCATENATE(A41,"_west"))))</f>
        <v>none</v>
      </c>
      <c r="Y41" s="1" t="str">
        <f aca="false">IF(NOT(E41="2X2"),"none",IF(F41="skyscraper",CONCATENATE(A41,"_c_south"),IF(F41="landmark",CONCATENATE(A41,"_k_south"),CONCATENATE(A41,"_south"))))</f>
        <v>none</v>
      </c>
      <c r="Z41" s="1" t="s">
        <v>35</v>
      </c>
    </row>
    <row r="42" customFormat="false" ht="12.8" hidden="false" customHeight="false" outlineLevel="0" collapsed="false">
      <c r="A42" s="1" t="s">
        <v>123</v>
      </c>
      <c r="B42" s="1" t="s">
        <v>121</v>
      </c>
      <c r="C42" s="2" t="n">
        <v>121</v>
      </c>
      <c r="D42" s="5" t="b">
        <v>1</v>
      </c>
      <c r="E42" s="1" t="s">
        <v>28</v>
      </c>
      <c r="F42" s="3" t="s">
        <v>37</v>
      </c>
      <c r="G42" s="1" t="s">
        <v>122</v>
      </c>
      <c r="H42" s="1" t="n">
        <v>125</v>
      </c>
      <c r="I42" s="1" t="n">
        <v>1</v>
      </c>
      <c r="J42" s="4" t="n">
        <v>1955</v>
      </c>
      <c r="K42" s="6" t="s">
        <v>31</v>
      </c>
      <c r="L42" s="1" t="n">
        <v>10</v>
      </c>
      <c r="M42" s="7" t="s">
        <v>38</v>
      </c>
      <c r="N42" s="3" t="str">
        <f aca="false">VLOOKUP(M42,dropdowns!E:F,2,0)</f>
        <v>bitmask(TOWNZONE_CENTRE, TOWNZONE_INNER_SUBURB )</v>
      </c>
      <c r="O42" s="1" t="n">
        <v>27</v>
      </c>
      <c r="P42" s="1" t="n">
        <v>4</v>
      </c>
      <c r="Q42" s="3" t="s">
        <v>33</v>
      </c>
      <c r="R42" s="1" t="n">
        <v>14</v>
      </c>
      <c r="S42" s="1" t="n">
        <v>5</v>
      </c>
      <c r="T42" s="3" t="s">
        <v>34</v>
      </c>
      <c r="U42" s="1" t="str">
        <f aca="false">IF(NOT(E42="1X1"),"none",IF(F42="skyscraper",CONCATENATE(A42,"_c"),IF(F42="landmark",CONCATENATE(A42,"_k"),IF(F42="house",CONCATENATE(A42,"_h"),A42))))</f>
        <v>okada_office_tower_l</v>
      </c>
      <c r="V42" s="1" t="str">
        <f aca="false">IF(E42="1X1","none",IF(F42="skyscraper",CONCATENATE(A42,"_c_north"),IF(F42="landmark",CONCATENATE(A42,"_k_north"),IF(F42="house",CONCATENATE(A42,"_h_north"),CONCATENATE(A42,"_north")))))</f>
        <v>none</v>
      </c>
      <c r="W42" s="1" t="str">
        <f aca="false">IF(OR(E42="1X1",E42="2X1"),"none",IF(F42="skyscraper",CONCATENATE(A42,"_c_east"),IF(F42="landmark",CONCATENATE(A42,"_k_east"),CONCATENATE(A42,"_east"))))</f>
        <v>none</v>
      </c>
      <c r="X42" s="1" t="str">
        <f aca="false">IF(OR(E42="1X1",E42="1X2"),"none",IF(F42="skyscraper",CONCATENATE(A42,"_c_west"),IF(F42="landmark",CONCATENATE(A42,"_k_west"),CONCATENATE(A42,"_west"))))</f>
        <v>none</v>
      </c>
      <c r="Y42" s="1" t="str">
        <f aca="false">IF(NOT(E42="2X2"),"none",IF(F42="skyscraper",CONCATENATE(A42,"_c_south"),IF(F42="landmark",CONCATENATE(A42,"_k_south"),CONCATENATE(A42,"_south"))))</f>
        <v>none</v>
      </c>
      <c r="Z42" s="1" t="s">
        <v>35</v>
      </c>
    </row>
    <row r="43" customFormat="false" ht="12.8" hidden="false" customHeight="false" outlineLevel="0" collapsed="false">
      <c r="A43" s="1" t="s">
        <v>124</v>
      </c>
      <c r="B43" s="1" t="s">
        <v>121</v>
      </c>
      <c r="C43" s="2" t="n">
        <v>122</v>
      </c>
      <c r="D43" s="5" t="b">
        <v>1</v>
      </c>
      <c r="E43" s="1" t="s">
        <v>28</v>
      </c>
      <c r="F43" s="3" t="s">
        <v>40</v>
      </c>
      <c r="G43" s="1" t="s">
        <v>122</v>
      </c>
      <c r="H43" s="1" t="n">
        <v>150</v>
      </c>
      <c r="I43" s="1" t="n">
        <v>1</v>
      </c>
      <c r="J43" s="4" t="n">
        <v>1955</v>
      </c>
      <c r="K43" s="6" t="s">
        <v>31</v>
      </c>
      <c r="L43" s="1" t="n">
        <v>15</v>
      </c>
      <c r="M43" s="7" t="s">
        <v>41</v>
      </c>
      <c r="N43" s="3" t="str">
        <f aca="false">VLOOKUP(M43,dropdowns!E:F,2,0)</f>
        <v>bitmask(TOWNZONE_CENTRE)</v>
      </c>
      <c r="O43" s="1" t="n">
        <v>27</v>
      </c>
      <c r="P43" s="1" t="n">
        <v>4</v>
      </c>
      <c r="Q43" s="3" t="s">
        <v>33</v>
      </c>
      <c r="R43" s="1" t="n">
        <v>16</v>
      </c>
      <c r="S43" s="1" t="n">
        <v>6</v>
      </c>
      <c r="T43" s="3" t="s">
        <v>34</v>
      </c>
      <c r="U43" s="1" t="str">
        <f aca="false">IF(NOT(E43="1X1"),"none",IF(F43="skyscraper",CONCATENATE(A43,"_c"),IF(F43="landmark",CONCATENATE(A43,"_k"),IF(F43="house",CONCATENATE(A43,"_h"),A43))))</f>
        <v>okada_office_tower_x</v>
      </c>
      <c r="V43" s="1" t="str">
        <f aca="false">IF(E43="1X1","none",IF(F43="skyscraper",CONCATENATE(A43,"_c_north"),IF(F43="landmark",CONCATENATE(A43,"_k_north"),IF(F43="house",CONCATENATE(A43,"_h_north"),CONCATENATE(A43,"_north")))))</f>
        <v>none</v>
      </c>
      <c r="W43" s="1" t="str">
        <f aca="false">IF(OR(E43="1X1",E43="2X1"),"none",IF(F43="skyscraper",CONCATENATE(A43,"_c_east"),IF(F43="landmark",CONCATENATE(A43,"_k_east"),CONCATENATE(A43,"_east"))))</f>
        <v>none</v>
      </c>
      <c r="X43" s="1" t="str">
        <f aca="false">IF(OR(E43="1X1",E43="1X2"),"none",IF(F43="skyscraper",CONCATENATE(A43,"_c_west"),IF(F43="landmark",CONCATENATE(A43,"_k_west"),CONCATENATE(A43,"_west"))))</f>
        <v>none</v>
      </c>
      <c r="Y43" s="1" t="str">
        <f aca="false">IF(NOT(E43="2X2"),"none",IF(F43="skyscraper",CONCATENATE(A43,"_c_south"),IF(F43="landmark",CONCATENATE(A43,"_k_south"),CONCATENATE(A43,"_south"))))</f>
        <v>none</v>
      </c>
      <c r="Z43" s="1" t="s">
        <v>35</v>
      </c>
    </row>
    <row r="44" customFormat="false" ht="12.8" hidden="false" customHeight="false" outlineLevel="0" collapsed="false">
      <c r="A44" s="1" t="s">
        <v>125</v>
      </c>
      <c r="B44" s="1" t="s">
        <v>126</v>
      </c>
      <c r="C44" s="2" t="n">
        <v>115</v>
      </c>
      <c r="D44" s="5" t="b">
        <v>1</v>
      </c>
      <c r="E44" s="1" t="s">
        <v>28</v>
      </c>
      <c r="F44" s="3" t="s">
        <v>29</v>
      </c>
      <c r="G44" s="1" t="s">
        <v>127</v>
      </c>
      <c r="H44" s="1" t="n">
        <v>100</v>
      </c>
      <c r="I44" s="1" t="n">
        <v>1</v>
      </c>
      <c r="J44" s="4" t="n">
        <v>1945</v>
      </c>
      <c r="K44" s="6" t="s">
        <v>31</v>
      </c>
      <c r="L44" s="1" t="n">
        <v>7</v>
      </c>
      <c r="M44" s="7" t="s">
        <v>32</v>
      </c>
      <c r="N44" s="3" t="str">
        <f aca="false">VLOOKUP(M44,dropdowns!E:F,2,0)</f>
        <v>bitmask(TOWNZONE_CENTRE, TOWNZONE_INNER_SUBURB, TOWNZONE_OUTER_SUBURB )</v>
      </c>
      <c r="O44" s="1" t="n">
        <v>27</v>
      </c>
      <c r="P44" s="1" t="n">
        <v>4</v>
      </c>
      <c r="Q44" s="3" t="s">
        <v>33</v>
      </c>
      <c r="R44" s="1" t="n">
        <v>10</v>
      </c>
      <c r="S44" s="1" t="n">
        <v>4</v>
      </c>
      <c r="T44" s="3" t="s">
        <v>34</v>
      </c>
      <c r="U44" s="1" t="str">
        <f aca="false">IF(NOT(E44="1X1"),"none",IF(F44="skyscraper",CONCATENATE(A44,"_c"),IF(F44="landmark",CONCATENATE(A44,"_k"),IF(F44="house",CONCATENATE(A44,"_h"),A44))))</f>
        <v>old_office_building_m</v>
      </c>
      <c r="V44" s="1" t="str">
        <f aca="false">IF(E44="1X1","none",IF(F44="skyscraper",CONCATENATE(A44,"_c_north"),IF(F44="landmark",CONCATENATE(A44,"_k_north"),IF(F44="house",CONCATENATE(A44,"_h_north"),CONCATENATE(A44,"_north")))))</f>
        <v>none</v>
      </c>
      <c r="W44" s="1" t="str">
        <f aca="false">IF(OR(E44="1X1",E44="2X1"),"none",IF(F44="skyscraper",CONCATENATE(A44,"_c_east"),IF(F44="landmark",CONCATENATE(A44,"_k_east"),CONCATENATE(A44,"_east"))))</f>
        <v>none</v>
      </c>
      <c r="X44" s="1" t="str">
        <f aca="false">IF(OR(E44="1X1",E44="1X2"),"none",IF(F44="skyscraper",CONCATENATE(A44,"_c_west"),IF(F44="landmark",CONCATENATE(A44,"_k_west"),CONCATENATE(A44,"_west"))))</f>
        <v>none</v>
      </c>
      <c r="Y44" s="1" t="str">
        <f aca="false">IF(NOT(E44="2X2"),"none",IF(F44="skyscraper",CONCATENATE(A44,"_c_south"),IF(F44="landmark",CONCATENATE(A44,"_k_south"),CONCATENATE(A44,"_south"))))</f>
        <v>none</v>
      </c>
      <c r="Z44" s="1" t="s">
        <v>35</v>
      </c>
    </row>
    <row r="45" customFormat="false" ht="12.8" hidden="false" customHeight="false" outlineLevel="0" collapsed="false">
      <c r="A45" s="1" t="s">
        <v>128</v>
      </c>
      <c r="B45" s="1" t="s">
        <v>126</v>
      </c>
      <c r="C45" s="2" t="n">
        <v>116</v>
      </c>
      <c r="D45" s="5" t="b">
        <v>1</v>
      </c>
      <c r="E45" s="1" t="s">
        <v>28</v>
      </c>
      <c r="F45" s="3" t="s">
        <v>37</v>
      </c>
      <c r="G45" s="1" t="s">
        <v>127</v>
      </c>
      <c r="H45" s="1" t="n">
        <v>125</v>
      </c>
      <c r="I45" s="1" t="n">
        <v>1</v>
      </c>
      <c r="J45" s="4" t="n">
        <v>1945</v>
      </c>
      <c r="K45" s="6" t="s">
        <v>31</v>
      </c>
      <c r="L45" s="1" t="n">
        <v>10</v>
      </c>
      <c r="M45" s="7" t="s">
        <v>38</v>
      </c>
      <c r="N45" s="3" t="str">
        <f aca="false">VLOOKUP(M45,dropdowns!E:F,2,0)</f>
        <v>bitmask(TOWNZONE_CENTRE, TOWNZONE_INNER_SUBURB )</v>
      </c>
      <c r="O45" s="1" t="n">
        <v>27</v>
      </c>
      <c r="P45" s="1" t="n">
        <v>4</v>
      </c>
      <c r="Q45" s="3" t="s">
        <v>33</v>
      </c>
      <c r="R45" s="1" t="n">
        <v>14</v>
      </c>
      <c r="S45" s="1" t="n">
        <v>5</v>
      </c>
      <c r="T45" s="3" t="s">
        <v>34</v>
      </c>
      <c r="U45" s="1" t="str">
        <f aca="false">IF(NOT(E45="1X1"),"none",IF(F45="skyscraper",CONCATENATE(A45,"_c"),IF(F45="landmark",CONCATENATE(A45,"_k"),IF(F45="house",CONCATENATE(A45,"_h"),A45))))</f>
        <v>old_office_building_l</v>
      </c>
      <c r="V45" s="1" t="str">
        <f aca="false">IF(E45="1X1","none",IF(F45="skyscraper",CONCATENATE(A45,"_c_north"),IF(F45="landmark",CONCATENATE(A45,"_k_north"),IF(F45="house",CONCATENATE(A45,"_h_north"),CONCATENATE(A45,"_north")))))</f>
        <v>none</v>
      </c>
      <c r="W45" s="1" t="str">
        <f aca="false">IF(OR(E45="1X1",E45="2X1"),"none",IF(F45="skyscraper",CONCATENATE(A45,"_c_east"),IF(F45="landmark",CONCATENATE(A45,"_k_east"),CONCATENATE(A45,"_east"))))</f>
        <v>none</v>
      </c>
      <c r="X45" s="1" t="str">
        <f aca="false">IF(OR(E45="1X1",E45="1X2"),"none",IF(F45="skyscraper",CONCATENATE(A45,"_c_west"),IF(F45="landmark",CONCATENATE(A45,"_k_west"),CONCATENATE(A45,"_west"))))</f>
        <v>none</v>
      </c>
      <c r="Y45" s="1" t="str">
        <f aca="false">IF(NOT(E45="2X2"),"none",IF(F45="skyscraper",CONCATENATE(A45,"_c_south"),IF(F45="landmark",CONCATENATE(A45,"_k_south"),CONCATENATE(A45,"_south"))))</f>
        <v>none</v>
      </c>
      <c r="Z45" s="1" t="s">
        <v>35</v>
      </c>
    </row>
    <row r="46" customFormat="false" ht="12.8" hidden="false" customHeight="false" outlineLevel="0" collapsed="false">
      <c r="A46" s="1" t="s">
        <v>129</v>
      </c>
      <c r="B46" s="1" t="s">
        <v>130</v>
      </c>
      <c r="C46" s="2" t="n">
        <v>45</v>
      </c>
      <c r="D46" s="5" t="b">
        <v>1</v>
      </c>
      <c r="E46" s="1" t="s">
        <v>28</v>
      </c>
      <c r="F46" s="3" t="s">
        <v>29</v>
      </c>
      <c r="G46" s="1" t="s">
        <v>131</v>
      </c>
      <c r="H46" s="1" t="n">
        <v>100</v>
      </c>
      <c r="I46" s="1" t="n">
        <v>1</v>
      </c>
      <c r="J46" s="4" t="n">
        <v>1960</v>
      </c>
      <c r="K46" s="6" t="s">
        <v>31</v>
      </c>
      <c r="L46" s="1" t="n">
        <v>7</v>
      </c>
      <c r="M46" s="7" t="s">
        <v>32</v>
      </c>
      <c r="N46" s="3" t="str">
        <f aca="false">VLOOKUP(M46,dropdowns!E:F,2,0)</f>
        <v>bitmask(TOWNZONE_CENTRE, TOWNZONE_INNER_SUBURB, TOWNZONE_OUTER_SUBURB )</v>
      </c>
      <c r="O46" s="1" t="n">
        <v>27</v>
      </c>
      <c r="P46" s="1" t="n">
        <v>4</v>
      </c>
      <c r="Q46" s="3" t="s">
        <v>33</v>
      </c>
      <c r="R46" s="1" t="n">
        <v>10</v>
      </c>
      <c r="S46" s="1" t="n">
        <v>4</v>
      </c>
      <c r="T46" s="3" t="s">
        <v>34</v>
      </c>
      <c r="U46" s="1" t="str">
        <f aca="false">IF(NOT(E46="1X1"),"none",IF(F46="skyscraper",CONCATENATE(A46,"_c"),IF(F46="landmark",CONCATENATE(A46,"_k"),IF(F46="house",CONCATENATE(A46,"_h"),A46))))</f>
        <v>osaka_m</v>
      </c>
      <c r="V46" s="1" t="str">
        <f aca="false">IF(E46="1X1","none",IF(F46="skyscraper",CONCATENATE(A46,"_c_north"),IF(F46="landmark",CONCATENATE(A46,"_k_north"),IF(F46="house",CONCATENATE(A46,"_h_north"),CONCATENATE(A46,"_north")))))</f>
        <v>none</v>
      </c>
      <c r="W46" s="1" t="str">
        <f aca="false">IF(OR(E46="1X1",E46="2X1"),"none",IF(F46="skyscraper",CONCATENATE(A46,"_c_east"),IF(F46="landmark",CONCATENATE(A46,"_k_east"),CONCATENATE(A46,"_east"))))</f>
        <v>none</v>
      </c>
      <c r="X46" s="1" t="str">
        <f aca="false">IF(OR(E46="1X1",E46="1X2"),"none",IF(F46="skyscraper",CONCATENATE(A46,"_c_west"),IF(F46="landmark",CONCATENATE(A46,"_k_west"),CONCATENATE(A46,"_west"))))</f>
        <v>none</v>
      </c>
      <c r="Y46" s="1" t="str">
        <f aca="false">IF(NOT(E46="2X2"),"none",IF(F46="skyscraper",CONCATENATE(A46,"_c_south"),IF(F46="landmark",CONCATENATE(A46,"_k_south"),CONCATENATE(A46,"_south"))))</f>
        <v>none</v>
      </c>
      <c r="Z46" s="1" t="s">
        <v>35</v>
      </c>
    </row>
    <row r="47" customFormat="false" ht="12.8" hidden="false" customHeight="false" outlineLevel="0" collapsed="false">
      <c r="A47" s="1" t="s">
        <v>132</v>
      </c>
      <c r="B47" s="1" t="s">
        <v>133</v>
      </c>
      <c r="C47" s="2" t="n">
        <v>147</v>
      </c>
      <c r="D47" s="5" t="b">
        <v>1</v>
      </c>
      <c r="E47" s="1" t="s">
        <v>28</v>
      </c>
      <c r="F47" s="3" t="s">
        <v>29</v>
      </c>
      <c r="G47" s="1" t="s">
        <v>134</v>
      </c>
      <c r="H47" s="1" t="n">
        <v>100</v>
      </c>
      <c r="I47" s="1" t="n">
        <v>1</v>
      </c>
      <c r="J47" s="4" t="n">
        <v>2000</v>
      </c>
      <c r="K47" s="6" t="s">
        <v>31</v>
      </c>
      <c r="L47" s="1" t="n">
        <v>10</v>
      </c>
      <c r="M47" s="7" t="s">
        <v>38</v>
      </c>
      <c r="N47" s="3" t="str">
        <f aca="false">VLOOKUP(M47,dropdowns!E:F,2,0)</f>
        <v>bitmask(TOWNZONE_CENTRE, TOWNZONE_INNER_SUBURB )</v>
      </c>
      <c r="O47" s="1" t="n">
        <v>27</v>
      </c>
      <c r="P47" s="1" t="n">
        <v>4</v>
      </c>
      <c r="Q47" s="3" t="s">
        <v>33</v>
      </c>
      <c r="R47" s="1" t="n">
        <v>14</v>
      </c>
      <c r="S47" s="1" t="n">
        <v>5</v>
      </c>
      <c r="T47" s="3" t="s">
        <v>34</v>
      </c>
      <c r="U47" s="1" t="str">
        <f aca="false">IF(NOT(E47="1X1"),"none",IF(F47="skyscraper",CONCATENATE(A47,"_c"),IF(F47="landmark",CONCATENATE(A47,"_k"),IF(F47="house",CONCATENATE(A47,"_h"),A47))))</f>
        <v>ota_m</v>
      </c>
      <c r="V47" s="1" t="str">
        <f aca="false">IF(E47="1X1","none",IF(F47="skyscraper",CONCATENATE(A47,"_c_north"),IF(F47="landmark",CONCATENATE(A47,"_k_north"),IF(F47="house",CONCATENATE(A47,"_h_north"),CONCATENATE(A47,"_north")))))</f>
        <v>none</v>
      </c>
      <c r="W47" s="1" t="str">
        <f aca="false">IF(OR(E47="1X1",E47="2X1"),"none",IF(F47="skyscraper",CONCATENATE(A47,"_c_east"),IF(F47="landmark",CONCATENATE(A47,"_k_east"),CONCATENATE(A47,"_east"))))</f>
        <v>none</v>
      </c>
      <c r="X47" s="1" t="str">
        <f aca="false">IF(OR(E47="1X1",E47="1X2"),"none",IF(F47="skyscraper",CONCATENATE(A47,"_c_west"),IF(F47="landmark",CONCATENATE(A47,"_k_west"),CONCATENATE(A47,"_west"))))</f>
        <v>none</v>
      </c>
      <c r="Y47" s="1" t="str">
        <f aca="false">IF(NOT(E47="2X2"),"none",IF(F47="skyscraper",CONCATENATE(A47,"_c_south"),IF(F47="landmark",CONCATENATE(A47,"_k_south"),CONCATENATE(A47,"_south"))))</f>
        <v>none</v>
      </c>
      <c r="Z47" s="1" t="s">
        <v>35</v>
      </c>
    </row>
    <row r="48" customFormat="false" ht="12.8" hidden="false" customHeight="false" outlineLevel="0" collapsed="false">
      <c r="A48" s="1" t="s">
        <v>135</v>
      </c>
      <c r="B48" s="1" t="s">
        <v>133</v>
      </c>
      <c r="C48" s="2" t="n">
        <v>148</v>
      </c>
      <c r="D48" s="5" t="b">
        <v>1</v>
      </c>
      <c r="E48" s="1" t="s">
        <v>28</v>
      </c>
      <c r="F48" s="3" t="s">
        <v>40</v>
      </c>
      <c r="G48" s="1" t="s">
        <v>134</v>
      </c>
      <c r="H48" s="1" t="n">
        <v>150</v>
      </c>
      <c r="I48" s="1" t="n">
        <v>1</v>
      </c>
      <c r="J48" s="4" t="n">
        <v>2000</v>
      </c>
      <c r="K48" s="6" t="s">
        <v>31</v>
      </c>
      <c r="L48" s="1" t="n">
        <v>15</v>
      </c>
      <c r="M48" s="7" t="s">
        <v>41</v>
      </c>
      <c r="N48" s="3" t="str">
        <f aca="false">VLOOKUP(M48,dropdowns!E:F,2,0)</f>
        <v>bitmask(TOWNZONE_CENTRE)</v>
      </c>
      <c r="O48" s="1" t="n">
        <v>27</v>
      </c>
      <c r="P48" s="1" t="n">
        <v>4</v>
      </c>
      <c r="Q48" s="3" t="s">
        <v>33</v>
      </c>
      <c r="R48" s="1" t="n">
        <v>16</v>
      </c>
      <c r="S48" s="1" t="n">
        <v>6</v>
      </c>
      <c r="T48" s="3" t="s">
        <v>34</v>
      </c>
      <c r="U48" s="1" t="str">
        <f aca="false">IF(NOT(E48="1X1"),"none",IF(F48="skyscraper",CONCATENATE(A48,"_c"),IF(F48="landmark",CONCATENATE(A48,"_k"),IF(F48="house",CONCATENATE(A48,"_h"),A48))))</f>
        <v>ota_x</v>
      </c>
      <c r="V48" s="1" t="str">
        <f aca="false">IF(E48="1X1","none",IF(F48="skyscraper",CONCATENATE(A48,"_c_north"),IF(F48="landmark",CONCATENATE(A48,"_k_north"),IF(F48="house",CONCATENATE(A48,"_h_north"),CONCATENATE(A48,"_north")))))</f>
        <v>none</v>
      </c>
      <c r="W48" s="1" t="str">
        <f aca="false">IF(OR(E48="1X1",E48="2X1"),"none",IF(F48="skyscraper",CONCATENATE(A48,"_c_east"),IF(F48="landmark",CONCATENATE(A48,"_k_east"),CONCATENATE(A48,"_east"))))</f>
        <v>none</v>
      </c>
      <c r="X48" s="1" t="str">
        <f aca="false">IF(OR(E48="1X1",E48="1X2"),"none",IF(F48="skyscraper",CONCATENATE(A48,"_c_west"),IF(F48="landmark",CONCATENATE(A48,"_k_west"),CONCATENATE(A48,"_west"))))</f>
        <v>none</v>
      </c>
      <c r="Y48" s="1" t="str">
        <f aca="false">IF(NOT(E48="2X2"),"none",IF(F48="skyscraper",CONCATENATE(A48,"_c_south"),IF(F48="landmark",CONCATENATE(A48,"_k_south"),CONCATENATE(A48,"_south"))))</f>
        <v>none</v>
      </c>
      <c r="Z48" s="1" t="s">
        <v>35</v>
      </c>
    </row>
    <row r="49" customFormat="false" ht="12.8" hidden="false" customHeight="false" outlineLevel="0" collapsed="false">
      <c r="A49" s="1" t="s">
        <v>136</v>
      </c>
      <c r="B49" s="1" t="s">
        <v>137</v>
      </c>
      <c r="C49" s="2" t="n">
        <v>139</v>
      </c>
      <c r="D49" s="5" t="b">
        <v>1</v>
      </c>
      <c r="E49" s="1" t="s">
        <v>28</v>
      </c>
      <c r="F49" s="3" t="s">
        <v>29</v>
      </c>
      <c r="G49" s="1" t="s">
        <v>138</v>
      </c>
      <c r="H49" s="1" t="n">
        <v>100</v>
      </c>
      <c r="I49" s="1" t="n">
        <v>1</v>
      </c>
      <c r="J49" s="4" t="n">
        <v>1965</v>
      </c>
      <c r="K49" s="6" t="s">
        <v>31</v>
      </c>
      <c r="L49" s="1" t="n">
        <v>7</v>
      </c>
      <c r="M49" s="7" t="s">
        <v>32</v>
      </c>
      <c r="N49" s="3" t="str">
        <f aca="false">VLOOKUP(M49,dropdowns!E:F,2,0)</f>
        <v>bitmask(TOWNZONE_CENTRE, TOWNZONE_INNER_SUBURB, TOWNZONE_OUTER_SUBURB )</v>
      </c>
      <c r="O49" s="1" t="n">
        <v>27</v>
      </c>
      <c r="P49" s="1" t="n">
        <v>4</v>
      </c>
      <c r="Q49" s="3" t="s">
        <v>33</v>
      </c>
      <c r="R49" s="1" t="n">
        <v>10</v>
      </c>
      <c r="S49" s="1" t="n">
        <v>4</v>
      </c>
      <c r="T49" s="3" t="s">
        <v>34</v>
      </c>
      <c r="U49" s="1" t="str">
        <f aca="false">IF(NOT(E49="1X1"),"none",IF(F49="skyscraper",CONCATENATE(A49,"_c"),IF(F49="landmark",CONCATENATE(A49,"_k"),IF(F49="house",CONCATENATE(A49,"_h"),A49))))</f>
        <v>shibata_m</v>
      </c>
      <c r="V49" s="1" t="str">
        <f aca="false">IF(E49="1X1","none",IF(F49="skyscraper",CONCATENATE(A49,"_c_north"),IF(F49="landmark",CONCATENATE(A49,"_k_north"),IF(F49="house",CONCATENATE(A49,"_h_north"),CONCATENATE(A49,"_north")))))</f>
        <v>none</v>
      </c>
      <c r="W49" s="1" t="str">
        <f aca="false">IF(OR(E49="1X1",E49="2X1"),"none",IF(F49="skyscraper",CONCATENATE(A49,"_c_east"),IF(F49="landmark",CONCATENATE(A49,"_k_east"),CONCATENATE(A49,"_east"))))</f>
        <v>none</v>
      </c>
      <c r="X49" s="1" t="str">
        <f aca="false">IF(OR(E49="1X1",E49="1X2"),"none",IF(F49="skyscraper",CONCATENATE(A49,"_c_west"),IF(F49="landmark",CONCATENATE(A49,"_k_west"),CONCATENATE(A49,"_west"))))</f>
        <v>none</v>
      </c>
      <c r="Y49" s="1" t="str">
        <f aca="false">IF(NOT(E49="2X2"),"none",IF(F49="skyscraper",CONCATENATE(A49,"_c_south"),IF(F49="landmark",CONCATENATE(A49,"_k_south"),CONCATENATE(A49,"_south"))))</f>
        <v>none</v>
      </c>
      <c r="Z49" s="1" t="s">
        <v>35</v>
      </c>
    </row>
    <row r="50" customFormat="false" ht="12.8" hidden="false" customHeight="false" outlineLevel="0" collapsed="false">
      <c r="A50" s="1" t="s">
        <v>139</v>
      </c>
      <c r="B50" s="1" t="s">
        <v>137</v>
      </c>
      <c r="C50" s="2" t="n">
        <v>140</v>
      </c>
      <c r="D50" s="5" t="b">
        <v>1</v>
      </c>
      <c r="E50" s="1" t="s">
        <v>28</v>
      </c>
      <c r="F50" s="3" t="s">
        <v>37</v>
      </c>
      <c r="G50" s="1" t="s">
        <v>138</v>
      </c>
      <c r="H50" s="1" t="n">
        <v>125</v>
      </c>
      <c r="I50" s="1" t="n">
        <v>1</v>
      </c>
      <c r="J50" s="4" t="n">
        <v>1965</v>
      </c>
      <c r="K50" s="6" t="s">
        <v>31</v>
      </c>
      <c r="L50" s="1" t="n">
        <v>10</v>
      </c>
      <c r="M50" s="7" t="s">
        <v>38</v>
      </c>
      <c r="N50" s="3" t="str">
        <f aca="false">VLOOKUP(M50,dropdowns!E:F,2,0)</f>
        <v>bitmask(TOWNZONE_CENTRE, TOWNZONE_INNER_SUBURB )</v>
      </c>
      <c r="O50" s="1" t="n">
        <v>27</v>
      </c>
      <c r="P50" s="1" t="n">
        <v>4</v>
      </c>
      <c r="Q50" s="3" t="s">
        <v>33</v>
      </c>
      <c r="R50" s="1" t="n">
        <v>14</v>
      </c>
      <c r="S50" s="1" t="n">
        <v>5</v>
      </c>
      <c r="T50" s="3" t="s">
        <v>34</v>
      </c>
      <c r="U50" s="1" t="str">
        <f aca="false">IF(NOT(E50="1X1"),"none",IF(F50="skyscraper",CONCATENATE(A50,"_c"),IF(F50="landmark",CONCATENATE(A50,"_k"),IF(F50="house",CONCATENATE(A50,"_h"),A50))))</f>
        <v>shibata_l</v>
      </c>
      <c r="V50" s="1" t="str">
        <f aca="false">IF(E50="1X1","none",IF(F50="skyscraper",CONCATENATE(A50,"_c_north"),IF(F50="landmark",CONCATENATE(A50,"_k_north"),IF(F50="house",CONCATENATE(A50,"_h_north"),CONCATENATE(A50,"_north")))))</f>
        <v>none</v>
      </c>
      <c r="W50" s="1" t="str">
        <f aca="false">IF(OR(E50="1X1",E50="2X1"),"none",IF(F50="skyscraper",CONCATENATE(A50,"_c_east"),IF(F50="landmark",CONCATENATE(A50,"_k_east"),CONCATENATE(A50,"_east"))))</f>
        <v>none</v>
      </c>
      <c r="X50" s="1" t="str">
        <f aca="false">IF(OR(E50="1X1",E50="1X2"),"none",IF(F50="skyscraper",CONCATENATE(A50,"_c_west"),IF(F50="landmark",CONCATENATE(A50,"_k_west"),CONCATENATE(A50,"_west"))))</f>
        <v>none</v>
      </c>
      <c r="Y50" s="1" t="str">
        <f aca="false">IF(NOT(E50="2X2"),"none",IF(F50="skyscraper",CONCATENATE(A50,"_c_south"),IF(F50="landmark",CONCATENATE(A50,"_k_south"),CONCATENATE(A50,"_south"))))</f>
        <v>none</v>
      </c>
      <c r="Z50" s="1" t="s">
        <v>35</v>
      </c>
    </row>
    <row r="51" customFormat="false" ht="12.8" hidden="false" customHeight="false" outlineLevel="0" collapsed="false">
      <c r="A51" s="1" t="s">
        <v>140</v>
      </c>
      <c r="B51" s="1" t="s">
        <v>141</v>
      </c>
      <c r="C51" s="2" t="n">
        <v>136</v>
      </c>
      <c r="D51" s="5" t="b">
        <v>1</v>
      </c>
      <c r="E51" s="1" t="s">
        <v>28</v>
      </c>
      <c r="F51" s="3" t="s">
        <v>29</v>
      </c>
      <c r="G51" s="1" t="s">
        <v>142</v>
      </c>
      <c r="H51" s="1" t="n">
        <v>100</v>
      </c>
      <c r="I51" s="1" t="n">
        <v>1</v>
      </c>
      <c r="J51" s="4" t="n">
        <v>1980</v>
      </c>
      <c r="K51" s="6" t="s">
        <v>31</v>
      </c>
      <c r="L51" s="1" t="n">
        <v>7</v>
      </c>
      <c r="M51" s="7" t="s">
        <v>32</v>
      </c>
      <c r="N51" s="3" t="str">
        <f aca="false">VLOOKUP(M51,dropdowns!E:F,2,0)</f>
        <v>bitmask(TOWNZONE_CENTRE, TOWNZONE_INNER_SUBURB, TOWNZONE_OUTER_SUBURB )</v>
      </c>
      <c r="O51" s="1" t="n">
        <v>27</v>
      </c>
      <c r="P51" s="1" t="n">
        <v>4</v>
      </c>
      <c r="Q51" s="3" t="s">
        <v>33</v>
      </c>
      <c r="R51" s="1" t="n">
        <v>10</v>
      </c>
      <c r="S51" s="1" t="n">
        <v>4</v>
      </c>
      <c r="T51" s="3" t="s">
        <v>34</v>
      </c>
      <c r="U51" s="1" t="str">
        <f aca="false">IF(NOT(E51="1X1"),"none",IF(F51="skyscraper",CONCATENATE(A51,"_c"),IF(F51="landmark",CONCATENATE(A51,"_k"),IF(F51="house",CONCATENATE(A51,"_h"),A51))))</f>
        <v>suzuki_m</v>
      </c>
      <c r="V51" s="1" t="str">
        <f aca="false">IF(E51="1X1","none",IF(F51="skyscraper",CONCATENATE(A51,"_c_north"),IF(F51="landmark",CONCATENATE(A51,"_k_north"),IF(F51="house",CONCATENATE(A51,"_h_north"),CONCATENATE(A51,"_north")))))</f>
        <v>none</v>
      </c>
      <c r="W51" s="1" t="str">
        <f aca="false">IF(OR(E51="1X1",E51="2X1"),"none",IF(F51="skyscraper",CONCATENATE(A51,"_c_east"),IF(F51="landmark",CONCATENATE(A51,"_k_east"),CONCATENATE(A51,"_east"))))</f>
        <v>none</v>
      </c>
      <c r="X51" s="1" t="str">
        <f aca="false">IF(OR(E51="1X1",E51="1X2"),"none",IF(F51="skyscraper",CONCATENATE(A51,"_c_west"),IF(F51="landmark",CONCATENATE(A51,"_k_west"),CONCATENATE(A51,"_west"))))</f>
        <v>none</v>
      </c>
      <c r="Y51" s="1" t="str">
        <f aca="false">IF(NOT(E51="2X2"),"none",IF(F51="skyscraper",CONCATENATE(A51,"_c_south"),IF(F51="landmark",CONCATENATE(A51,"_k_south"),CONCATENATE(A51,"_south"))))</f>
        <v>none</v>
      </c>
      <c r="Z51" s="1" t="s">
        <v>35</v>
      </c>
    </row>
    <row r="52" customFormat="false" ht="12.8" hidden="false" customHeight="false" outlineLevel="0" collapsed="false">
      <c r="A52" s="1" t="s">
        <v>143</v>
      </c>
      <c r="B52" s="1" t="s">
        <v>141</v>
      </c>
      <c r="C52" s="2" t="n">
        <v>137</v>
      </c>
      <c r="D52" s="5" t="b">
        <v>1</v>
      </c>
      <c r="E52" s="1" t="s">
        <v>28</v>
      </c>
      <c r="F52" s="3" t="s">
        <v>37</v>
      </c>
      <c r="G52" s="1" t="s">
        <v>142</v>
      </c>
      <c r="H52" s="1" t="n">
        <v>125</v>
      </c>
      <c r="I52" s="1" t="n">
        <v>1</v>
      </c>
      <c r="J52" s="4" t="n">
        <v>1980</v>
      </c>
      <c r="K52" s="6" t="s">
        <v>31</v>
      </c>
      <c r="L52" s="1" t="n">
        <v>10</v>
      </c>
      <c r="M52" s="7" t="s">
        <v>38</v>
      </c>
      <c r="N52" s="3" t="str">
        <f aca="false">VLOOKUP(M52,dropdowns!E:F,2,0)</f>
        <v>bitmask(TOWNZONE_CENTRE, TOWNZONE_INNER_SUBURB )</v>
      </c>
      <c r="O52" s="1" t="n">
        <v>27</v>
      </c>
      <c r="P52" s="1" t="n">
        <v>4</v>
      </c>
      <c r="Q52" s="3" t="s">
        <v>33</v>
      </c>
      <c r="R52" s="1" t="n">
        <v>14</v>
      </c>
      <c r="S52" s="1" t="n">
        <v>5</v>
      </c>
      <c r="T52" s="3" t="s">
        <v>34</v>
      </c>
      <c r="U52" s="1" t="str">
        <f aca="false">IF(NOT(E52="1X1"),"none",IF(F52="skyscraper",CONCATENATE(A52,"_c"),IF(F52="landmark",CONCATENATE(A52,"_k"),IF(F52="house",CONCATENATE(A52,"_h"),A52))))</f>
        <v>suzuki_l</v>
      </c>
      <c r="V52" s="1" t="str">
        <f aca="false">IF(E52="1X1","none",IF(F52="skyscraper",CONCATENATE(A52,"_c_north"),IF(F52="landmark",CONCATENATE(A52,"_k_north"),IF(F52="house",CONCATENATE(A52,"_h_north"),CONCATENATE(A52,"_north")))))</f>
        <v>none</v>
      </c>
      <c r="W52" s="1" t="str">
        <f aca="false">IF(OR(E52="1X1",E52="2X1"),"none",IF(F52="skyscraper",CONCATENATE(A52,"_c_east"),IF(F52="landmark",CONCATENATE(A52,"_k_east"),CONCATENATE(A52,"_east"))))</f>
        <v>none</v>
      </c>
      <c r="X52" s="1" t="str">
        <f aca="false">IF(OR(E52="1X1",E52="1X2"),"none",IF(F52="skyscraper",CONCATENATE(A52,"_c_west"),IF(F52="landmark",CONCATENATE(A52,"_k_west"),CONCATENATE(A52,"_west"))))</f>
        <v>none</v>
      </c>
      <c r="Y52" s="1" t="str">
        <f aca="false">IF(NOT(E52="2X2"),"none",IF(F52="skyscraper",CONCATENATE(A52,"_c_south"),IF(F52="landmark",CONCATENATE(A52,"_k_south"),CONCATENATE(A52,"_south"))))</f>
        <v>none</v>
      </c>
      <c r="Z52" s="1" t="s">
        <v>35</v>
      </c>
    </row>
    <row r="53" customFormat="false" ht="12.8" hidden="false" customHeight="false" outlineLevel="0" collapsed="false">
      <c r="A53" s="1" t="s">
        <v>144</v>
      </c>
      <c r="B53" s="1" t="s">
        <v>145</v>
      </c>
      <c r="C53" s="2" t="n">
        <v>10</v>
      </c>
      <c r="D53" s="5" t="b">
        <v>1</v>
      </c>
      <c r="E53" s="1" t="s">
        <v>28</v>
      </c>
      <c r="F53" s="3" t="s">
        <v>40</v>
      </c>
      <c r="G53" s="1" t="s">
        <v>146</v>
      </c>
      <c r="H53" s="1" t="n">
        <v>150</v>
      </c>
      <c r="I53" s="1" t="n">
        <v>1</v>
      </c>
      <c r="J53" s="4" t="n">
        <v>2000</v>
      </c>
      <c r="K53" s="6" t="s">
        <v>31</v>
      </c>
      <c r="L53" s="1" t="n">
        <v>15</v>
      </c>
      <c r="M53" s="7" t="s">
        <v>41</v>
      </c>
      <c r="N53" s="3" t="str">
        <f aca="false">VLOOKUP(M53,dropdowns!E:F,2,0)</f>
        <v>bitmask(TOWNZONE_CENTRE)</v>
      </c>
      <c r="O53" s="1" t="n">
        <v>5</v>
      </c>
      <c r="P53" s="1" t="n">
        <v>4</v>
      </c>
      <c r="Q53" s="3" t="s">
        <v>147</v>
      </c>
      <c r="R53" s="1" t="n">
        <v>16</v>
      </c>
      <c r="S53" s="1" t="n">
        <v>6</v>
      </c>
      <c r="T53" s="3" t="s">
        <v>34</v>
      </c>
      <c r="U53" s="1" t="str">
        <f aca="false">IF(NOT(E53="1X1"),"none",IF(F53="skyscraper",CONCATENATE(A53,"_c"),IF(F53="landmark",CONCATENATE(A53,"_k"),IF(F53="house",CONCATENATE(A53,"_h"),A53))))</f>
        <v>takada_x</v>
      </c>
      <c r="V53" s="1" t="str">
        <f aca="false">IF(E53="1X1","none",IF(F53="skyscraper",CONCATENATE(A53,"_c_north"),IF(F53="landmark",CONCATENATE(A53,"_k_north"),IF(F53="house",CONCATENATE(A53,"_h_north"),CONCATENATE(A53,"_north")))))</f>
        <v>none</v>
      </c>
      <c r="W53" s="1" t="str">
        <f aca="false">IF(OR(E53="1X1",E53="2X1"),"none",IF(F53="skyscraper",CONCATENATE(A53,"_c_east"),IF(F53="landmark",CONCATENATE(A53,"_k_east"),CONCATENATE(A53,"_east"))))</f>
        <v>none</v>
      </c>
      <c r="X53" s="1" t="str">
        <f aca="false">IF(OR(E53="1X1",E53="1X2"),"none",IF(F53="skyscraper",CONCATENATE(A53,"_c_west"),IF(F53="landmark",CONCATENATE(A53,"_k_west"),CONCATENATE(A53,"_west"))))</f>
        <v>none</v>
      </c>
      <c r="Y53" s="1" t="str">
        <f aca="false">IF(NOT(E53="2X2"),"none",IF(F53="skyscraper",CONCATENATE(A53,"_c_south"),IF(F53="landmark",CONCATENATE(A53,"_k_south"),CONCATENATE(A53,"_south"))))</f>
        <v>none</v>
      </c>
      <c r="Z53" s="1" t="s">
        <v>35</v>
      </c>
    </row>
    <row r="54" customFormat="false" ht="12.8" hidden="false" customHeight="false" outlineLevel="0" collapsed="false">
      <c r="A54" s="1" t="s">
        <v>148</v>
      </c>
      <c r="B54" s="1" t="s">
        <v>149</v>
      </c>
      <c r="C54" s="2" t="n">
        <v>154</v>
      </c>
      <c r="D54" s="5" t="b">
        <v>1</v>
      </c>
      <c r="E54" s="1" t="s">
        <v>28</v>
      </c>
      <c r="F54" s="3" t="s">
        <v>40</v>
      </c>
      <c r="G54" s="1" t="s">
        <v>150</v>
      </c>
      <c r="H54" s="1" t="n">
        <v>150</v>
      </c>
      <c r="I54" s="1" t="n">
        <v>1</v>
      </c>
      <c r="J54" s="4" t="n">
        <v>1980</v>
      </c>
      <c r="K54" s="6" t="s">
        <v>31</v>
      </c>
      <c r="L54" s="1" t="n">
        <v>15</v>
      </c>
      <c r="M54" s="7" t="s">
        <v>41</v>
      </c>
      <c r="N54" s="3" t="str">
        <f aca="false">VLOOKUP(M54,dropdowns!E:F,2,0)</f>
        <v>bitmask(TOWNZONE_CENTRE)</v>
      </c>
      <c r="O54" s="1" t="n">
        <v>5</v>
      </c>
      <c r="P54" s="1" t="n">
        <v>4</v>
      </c>
      <c r="Q54" s="3" t="s">
        <v>33</v>
      </c>
      <c r="R54" s="1" t="n">
        <v>16</v>
      </c>
      <c r="S54" s="1" t="n">
        <v>6</v>
      </c>
      <c r="T54" s="3" t="s">
        <v>34</v>
      </c>
      <c r="U54" s="1" t="str">
        <f aca="false">IF(NOT(E54="1X1"),"none",IF(F54="skyscraper",CONCATENATE(A54,"_c"),IF(F54="landmark",CONCATENATE(A54,"_k"),IF(F54="house",CONCATENATE(A54,"_h"),A54))))</f>
        <v>takagi_x</v>
      </c>
      <c r="V54" s="1" t="str">
        <f aca="false">IF(E54="1X1","none",IF(F54="skyscraper",CONCATENATE(A54,"_c_north"),IF(F54="landmark",CONCATENATE(A54,"_k_north"),IF(F54="house",CONCATENATE(A54,"_h_north"),CONCATENATE(A54,"_north")))))</f>
        <v>none</v>
      </c>
      <c r="W54" s="1" t="str">
        <f aca="false">IF(OR(E54="1X1",E54="2X1"),"none",IF(F54="skyscraper",CONCATENATE(A54,"_c_east"),IF(F54="landmark",CONCATENATE(A54,"_k_east"),CONCATENATE(A54,"_east"))))</f>
        <v>none</v>
      </c>
      <c r="X54" s="1" t="str">
        <f aca="false">IF(OR(E54="1X1",E54="1X2"),"none",IF(F54="skyscraper",CONCATENATE(A54,"_c_west"),IF(F54="landmark",CONCATENATE(A54,"_k_west"),CONCATENATE(A54,"_west"))))</f>
        <v>none</v>
      </c>
      <c r="Y54" s="1" t="str">
        <f aca="false">IF(NOT(E54="2X2"),"none",IF(F54="skyscraper",CONCATENATE(A54,"_c_south"),IF(F54="landmark",CONCATENATE(A54,"_k_south"),CONCATENATE(A54,"_south"))))</f>
        <v>none</v>
      </c>
      <c r="Z54" s="1" t="s">
        <v>35</v>
      </c>
    </row>
    <row r="55" customFormat="false" ht="12.8" hidden="false" customHeight="false" outlineLevel="0" collapsed="false">
      <c r="A55" s="1" t="s">
        <v>151</v>
      </c>
      <c r="B55" s="1" t="s">
        <v>152</v>
      </c>
      <c r="C55" s="2" t="n">
        <v>141</v>
      </c>
      <c r="D55" s="5" t="b">
        <v>1</v>
      </c>
      <c r="E55" s="1" t="s">
        <v>28</v>
      </c>
      <c r="F55" s="3" t="s">
        <v>29</v>
      </c>
      <c r="G55" s="1" t="s">
        <v>153</v>
      </c>
      <c r="H55" s="1" t="n">
        <v>100</v>
      </c>
      <c r="I55" s="1" t="n">
        <v>1</v>
      </c>
      <c r="J55" s="4" t="n">
        <v>2000</v>
      </c>
      <c r="K55" s="6" t="s">
        <v>31</v>
      </c>
      <c r="L55" s="1" t="n">
        <v>10</v>
      </c>
      <c r="M55" s="7" t="s">
        <v>38</v>
      </c>
      <c r="N55" s="3" t="str">
        <f aca="false">VLOOKUP(M55,dropdowns!E:F,2,0)</f>
        <v>bitmask(TOWNZONE_CENTRE, TOWNZONE_INNER_SUBURB )</v>
      </c>
      <c r="O55" s="1" t="n">
        <v>27</v>
      </c>
      <c r="P55" s="1" t="n">
        <v>4</v>
      </c>
      <c r="Q55" s="3" t="s">
        <v>33</v>
      </c>
      <c r="R55" s="1" t="n">
        <v>14</v>
      </c>
      <c r="S55" s="1" t="n">
        <v>5</v>
      </c>
      <c r="T55" s="3" t="s">
        <v>34</v>
      </c>
      <c r="U55" s="1" t="str">
        <f aca="false">IF(NOT(E55="1X1"),"none",IF(F55="skyscraper",CONCATENATE(A55,"_c"),IF(F55="landmark",CONCATENATE(A55,"_k"),IF(F55="house",CONCATENATE(A55,"_h"),A55))))</f>
        <v>tanaguchi_m</v>
      </c>
      <c r="V55" s="1" t="str">
        <f aca="false">IF(E55="1X1","none",IF(F55="skyscraper",CONCATENATE(A55,"_c_north"),IF(F55="landmark",CONCATENATE(A55,"_k_north"),IF(F55="house",CONCATENATE(A55,"_h_north"),CONCATENATE(A55,"_north")))))</f>
        <v>none</v>
      </c>
      <c r="W55" s="1" t="str">
        <f aca="false">IF(OR(E55="1X1",E55="2X1"),"none",IF(F55="skyscraper",CONCATENATE(A55,"_c_east"),IF(F55="landmark",CONCATENATE(A55,"_k_east"),CONCATENATE(A55,"_east"))))</f>
        <v>none</v>
      </c>
      <c r="X55" s="1" t="str">
        <f aca="false">IF(OR(E55="1X1",E55="1X2"),"none",IF(F55="skyscraper",CONCATENATE(A55,"_c_west"),IF(F55="landmark",CONCATENATE(A55,"_k_west"),CONCATENATE(A55,"_west"))))</f>
        <v>none</v>
      </c>
      <c r="Y55" s="1" t="str">
        <f aca="false">IF(NOT(E55="2X2"),"none",IF(F55="skyscraper",CONCATENATE(A55,"_c_south"),IF(F55="landmark",CONCATENATE(A55,"_k_south"),CONCATENATE(A55,"_south"))))</f>
        <v>none</v>
      </c>
      <c r="Z55" s="1" t="s">
        <v>35</v>
      </c>
    </row>
    <row r="56" customFormat="false" ht="12.8" hidden="false" customHeight="false" outlineLevel="0" collapsed="false">
      <c r="A56" s="1" t="s">
        <v>154</v>
      </c>
      <c r="B56" s="1" t="s">
        <v>152</v>
      </c>
      <c r="C56" s="2" t="n">
        <v>142</v>
      </c>
      <c r="D56" s="5" t="b">
        <v>1</v>
      </c>
      <c r="E56" s="1" t="s">
        <v>28</v>
      </c>
      <c r="F56" s="3" t="s">
        <v>40</v>
      </c>
      <c r="G56" s="1" t="s">
        <v>153</v>
      </c>
      <c r="H56" s="1" t="n">
        <v>150</v>
      </c>
      <c r="I56" s="1" t="n">
        <v>1</v>
      </c>
      <c r="J56" s="4" t="n">
        <v>2000</v>
      </c>
      <c r="K56" s="6" t="s">
        <v>31</v>
      </c>
      <c r="L56" s="1" t="n">
        <v>15</v>
      </c>
      <c r="M56" s="7" t="s">
        <v>41</v>
      </c>
      <c r="N56" s="3" t="str">
        <f aca="false">VLOOKUP(M56,dropdowns!E:F,2,0)</f>
        <v>bitmask(TOWNZONE_CENTRE)</v>
      </c>
      <c r="O56" s="1" t="n">
        <v>5</v>
      </c>
      <c r="P56" s="1" t="n">
        <v>4</v>
      </c>
      <c r="Q56" s="3" t="s">
        <v>33</v>
      </c>
      <c r="R56" s="1" t="n">
        <v>16</v>
      </c>
      <c r="S56" s="1" t="n">
        <v>6</v>
      </c>
      <c r="T56" s="3" t="s">
        <v>34</v>
      </c>
      <c r="U56" s="1" t="str">
        <f aca="false">IF(NOT(E56="1X1"),"none",IF(F56="skyscraper",CONCATENATE(A56,"_c"),IF(F56="landmark",CONCATENATE(A56,"_k"),IF(F56="house",CONCATENATE(A56,"_h"),A56))))</f>
        <v>tanaguchi_x</v>
      </c>
      <c r="V56" s="1" t="str">
        <f aca="false">IF(E56="1X1","none",IF(F56="skyscraper",CONCATENATE(A56,"_c_north"),IF(F56="landmark",CONCATENATE(A56,"_k_north"),IF(F56="house",CONCATENATE(A56,"_h_north"),CONCATENATE(A56,"_north")))))</f>
        <v>none</v>
      </c>
      <c r="W56" s="1" t="str">
        <f aca="false">IF(OR(E56="1X1",E56="2X1"),"none",IF(F56="skyscraper",CONCATENATE(A56,"_c_east"),IF(F56="landmark",CONCATENATE(A56,"_k_east"),CONCATENATE(A56,"_east"))))</f>
        <v>none</v>
      </c>
      <c r="X56" s="1" t="str">
        <f aca="false">IF(OR(E56="1X1",E56="1X2"),"none",IF(F56="skyscraper",CONCATENATE(A56,"_c_west"),IF(F56="landmark",CONCATENATE(A56,"_k_west"),CONCATENATE(A56,"_west"))))</f>
        <v>none</v>
      </c>
      <c r="Y56" s="1" t="str">
        <f aca="false">IF(NOT(E56="2X2"),"none",IF(F56="skyscraper",CONCATENATE(A56,"_c_south"),IF(F56="landmark",CONCATENATE(A56,"_k_south"),CONCATENATE(A56,"_south"))))</f>
        <v>none</v>
      </c>
      <c r="Z56" s="1" t="s">
        <v>35</v>
      </c>
    </row>
    <row r="57" customFormat="false" ht="12.8" hidden="false" customHeight="false" outlineLevel="0" collapsed="false">
      <c r="A57" s="1" t="s">
        <v>155</v>
      </c>
      <c r="B57" s="1" t="s">
        <v>156</v>
      </c>
      <c r="C57" s="2" t="n">
        <v>132</v>
      </c>
      <c r="D57" s="5" t="b">
        <v>1</v>
      </c>
      <c r="E57" s="1" t="s">
        <v>28</v>
      </c>
      <c r="F57" s="3" t="s">
        <v>29</v>
      </c>
      <c r="G57" s="1" t="s">
        <v>157</v>
      </c>
      <c r="H57" s="1" t="n">
        <v>100</v>
      </c>
      <c r="I57" s="1" t="n">
        <v>1</v>
      </c>
      <c r="J57" s="4" t="n">
        <v>1980</v>
      </c>
      <c r="K57" s="6" t="s">
        <v>31</v>
      </c>
      <c r="L57" s="1" t="n">
        <v>7</v>
      </c>
      <c r="M57" s="7" t="s">
        <v>32</v>
      </c>
      <c r="N57" s="3" t="str">
        <f aca="false">VLOOKUP(M57,dropdowns!E:F,2,0)</f>
        <v>bitmask(TOWNZONE_CENTRE, TOWNZONE_INNER_SUBURB, TOWNZONE_OUTER_SUBURB )</v>
      </c>
      <c r="O57" s="1" t="n">
        <v>27</v>
      </c>
      <c r="P57" s="1" t="n">
        <v>4</v>
      </c>
      <c r="Q57" s="3" t="s">
        <v>33</v>
      </c>
      <c r="R57" s="1" t="n">
        <v>10</v>
      </c>
      <c r="S57" s="1" t="n">
        <v>4</v>
      </c>
      <c r="T57" s="3" t="s">
        <v>34</v>
      </c>
      <c r="U57" s="1" t="str">
        <f aca="false">IF(NOT(E57="1X1"),"none",IF(F57="skyscraper",CONCATENATE(A57,"_c"),IF(F57="landmark",CONCATENATE(A57,"_k"),IF(F57="house",CONCATENATE(A57,"_h"),A57))))</f>
        <v>tanaka_m</v>
      </c>
      <c r="V57" s="1" t="str">
        <f aca="false">IF(E57="1X1","none",IF(F57="skyscraper",CONCATENATE(A57,"_c_north"),IF(F57="landmark",CONCATENATE(A57,"_k_north"),IF(F57="house",CONCATENATE(A57,"_h_north"),CONCATENATE(A57,"_north")))))</f>
        <v>none</v>
      </c>
      <c r="W57" s="1" t="str">
        <f aca="false">IF(OR(E57="1X1",E57="2X1"),"none",IF(F57="skyscraper",CONCATENATE(A57,"_c_east"),IF(F57="landmark",CONCATENATE(A57,"_k_east"),CONCATENATE(A57,"_east"))))</f>
        <v>none</v>
      </c>
      <c r="X57" s="1" t="str">
        <f aca="false">IF(OR(E57="1X1",E57="1X2"),"none",IF(F57="skyscraper",CONCATENATE(A57,"_c_west"),IF(F57="landmark",CONCATENATE(A57,"_k_west"),CONCATENATE(A57,"_west"))))</f>
        <v>none</v>
      </c>
      <c r="Y57" s="1" t="str">
        <f aca="false">IF(NOT(E57="2X2"),"none",IF(F57="skyscraper",CONCATENATE(A57,"_c_south"),IF(F57="landmark",CONCATENATE(A57,"_k_south"),CONCATENATE(A57,"_south"))))</f>
        <v>none</v>
      </c>
      <c r="Z57" s="1" t="s">
        <v>35</v>
      </c>
    </row>
    <row r="58" customFormat="false" ht="12.8" hidden="false" customHeight="false" outlineLevel="0" collapsed="false">
      <c r="A58" s="1" t="s">
        <v>158</v>
      </c>
      <c r="B58" s="1" t="s">
        <v>156</v>
      </c>
      <c r="C58" s="2" t="n">
        <v>133</v>
      </c>
      <c r="D58" s="5" t="b">
        <v>1</v>
      </c>
      <c r="E58" s="1" t="s">
        <v>28</v>
      </c>
      <c r="F58" s="3" t="s">
        <v>37</v>
      </c>
      <c r="G58" s="1" t="s">
        <v>157</v>
      </c>
      <c r="H58" s="1" t="n">
        <v>125</v>
      </c>
      <c r="I58" s="1" t="n">
        <v>1</v>
      </c>
      <c r="J58" s="4" t="n">
        <v>1980</v>
      </c>
      <c r="K58" s="6" t="s">
        <v>31</v>
      </c>
      <c r="L58" s="1" t="n">
        <v>10</v>
      </c>
      <c r="M58" s="7" t="s">
        <v>38</v>
      </c>
      <c r="N58" s="3" t="str">
        <f aca="false">VLOOKUP(M58,dropdowns!E:F,2,0)</f>
        <v>bitmask(TOWNZONE_CENTRE, TOWNZONE_INNER_SUBURB )</v>
      </c>
      <c r="O58" s="1" t="n">
        <v>27</v>
      </c>
      <c r="P58" s="1" t="n">
        <v>4</v>
      </c>
      <c r="Q58" s="3" t="s">
        <v>33</v>
      </c>
      <c r="R58" s="1" t="n">
        <v>14</v>
      </c>
      <c r="S58" s="1" t="n">
        <v>5</v>
      </c>
      <c r="T58" s="3" t="s">
        <v>34</v>
      </c>
      <c r="U58" s="1" t="str">
        <f aca="false">IF(NOT(E58="1X1"),"none",IF(F58="skyscraper",CONCATENATE(A58,"_c"),IF(F58="landmark",CONCATENATE(A58,"_k"),IF(F58="house",CONCATENATE(A58,"_h"),A58))))</f>
        <v>tanaka_l</v>
      </c>
      <c r="V58" s="1" t="str">
        <f aca="false">IF(E58="1X1","none",IF(F58="skyscraper",CONCATENATE(A58,"_c_north"),IF(F58="landmark",CONCATENATE(A58,"_k_north"),IF(F58="house",CONCATENATE(A58,"_h_north"),CONCATENATE(A58,"_north")))))</f>
        <v>none</v>
      </c>
      <c r="W58" s="1" t="str">
        <f aca="false">IF(OR(E58="1X1",E58="2X1"),"none",IF(F58="skyscraper",CONCATENATE(A58,"_c_east"),IF(F58="landmark",CONCATENATE(A58,"_k_east"),CONCATENATE(A58,"_east"))))</f>
        <v>none</v>
      </c>
      <c r="X58" s="1" t="str">
        <f aca="false">IF(OR(E58="1X1",E58="1X2"),"none",IF(F58="skyscraper",CONCATENATE(A58,"_c_west"),IF(F58="landmark",CONCATENATE(A58,"_k_west"),CONCATENATE(A58,"_west"))))</f>
        <v>none</v>
      </c>
      <c r="Y58" s="1" t="str">
        <f aca="false">IF(NOT(E58="2X2"),"none",IF(F58="skyscraper",CONCATENATE(A58,"_c_south"),IF(F58="landmark",CONCATENATE(A58,"_k_south"),CONCATENATE(A58,"_south"))))</f>
        <v>none</v>
      </c>
      <c r="Z58" s="1" t="s">
        <v>35</v>
      </c>
    </row>
    <row r="59" customFormat="false" ht="12.8" hidden="false" customHeight="false" outlineLevel="0" collapsed="false">
      <c r="A59" s="1" t="s">
        <v>159</v>
      </c>
      <c r="B59" s="1" t="s">
        <v>160</v>
      </c>
      <c r="C59" s="2" t="n">
        <v>143</v>
      </c>
      <c r="D59" s="5" t="b">
        <v>1</v>
      </c>
      <c r="E59" s="1" t="s">
        <v>28</v>
      </c>
      <c r="F59" s="3" t="s">
        <v>29</v>
      </c>
      <c r="G59" s="1" t="s">
        <v>161</v>
      </c>
      <c r="H59" s="1" t="n">
        <v>100</v>
      </c>
      <c r="I59" s="1" t="n">
        <v>1</v>
      </c>
      <c r="J59" s="4" t="n">
        <v>1960</v>
      </c>
      <c r="K59" s="6" t="s">
        <v>31</v>
      </c>
      <c r="L59" s="1" t="n">
        <v>7</v>
      </c>
      <c r="M59" s="7" t="s">
        <v>32</v>
      </c>
      <c r="N59" s="3" t="str">
        <f aca="false">VLOOKUP(M59,dropdowns!E:F,2,0)</f>
        <v>bitmask(TOWNZONE_CENTRE, TOWNZONE_INNER_SUBURB, TOWNZONE_OUTER_SUBURB )</v>
      </c>
      <c r="O59" s="1" t="n">
        <v>27</v>
      </c>
      <c r="P59" s="1" t="n">
        <v>4</v>
      </c>
      <c r="Q59" s="3" t="s">
        <v>33</v>
      </c>
      <c r="R59" s="1" t="n">
        <v>10</v>
      </c>
      <c r="S59" s="1" t="n">
        <v>4</v>
      </c>
      <c r="T59" s="3" t="s">
        <v>34</v>
      </c>
      <c r="U59" s="1" t="str">
        <f aca="false">IF(NOT(E59="1X1"),"none",IF(F59="skyscraper",CONCATENATE(A59,"_c"),IF(F59="landmark",CONCATENATE(A59,"_k"),IF(F59="house",CONCATENATE(A59,"_h"),A59))))</f>
        <v>tetsui_m</v>
      </c>
      <c r="V59" s="1" t="str">
        <f aca="false">IF(E59="1X1","none",IF(F59="skyscraper",CONCATENATE(A59,"_c_north"),IF(F59="landmark",CONCATENATE(A59,"_k_north"),IF(F59="house",CONCATENATE(A59,"_h_north"),CONCATENATE(A59,"_north")))))</f>
        <v>none</v>
      </c>
      <c r="W59" s="1" t="str">
        <f aca="false">IF(OR(E59="1X1",E59="2X1"),"none",IF(F59="skyscraper",CONCATENATE(A59,"_c_east"),IF(F59="landmark",CONCATENATE(A59,"_k_east"),CONCATENATE(A59,"_east"))))</f>
        <v>none</v>
      </c>
      <c r="X59" s="1" t="str">
        <f aca="false">IF(OR(E59="1X1",E59="1X2"),"none",IF(F59="skyscraper",CONCATENATE(A59,"_c_west"),IF(F59="landmark",CONCATENATE(A59,"_k_west"),CONCATENATE(A59,"_west"))))</f>
        <v>none</v>
      </c>
      <c r="Y59" s="1" t="str">
        <f aca="false">IF(NOT(E59="2X2"),"none",IF(F59="skyscraper",CONCATENATE(A59,"_c_south"),IF(F59="landmark",CONCATENATE(A59,"_k_south"),CONCATENATE(A59,"_south"))))</f>
        <v>none</v>
      </c>
      <c r="Z59" s="1" t="s">
        <v>35</v>
      </c>
    </row>
    <row r="60" customFormat="false" ht="12.8" hidden="false" customHeight="false" outlineLevel="0" collapsed="false">
      <c r="A60" s="1" t="s">
        <v>162</v>
      </c>
      <c r="B60" s="1" t="s">
        <v>160</v>
      </c>
      <c r="C60" s="2" t="n">
        <v>144</v>
      </c>
      <c r="D60" s="5" t="b">
        <v>1</v>
      </c>
      <c r="E60" s="1" t="s">
        <v>28</v>
      </c>
      <c r="F60" s="3" t="s">
        <v>37</v>
      </c>
      <c r="G60" s="1" t="s">
        <v>161</v>
      </c>
      <c r="H60" s="1" t="n">
        <v>125</v>
      </c>
      <c r="I60" s="1" t="n">
        <v>1</v>
      </c>
      <c r="J60" s="4" t="n">
        <v>1960</v>
      </c>
      <c r="K60" s="6" t="s">
        <v>31</v>
      </c>
      <c r="L60" s="1" t="n">
        <v>10</v>
      </c>
      <c r="M60" s="7" t="s">
        <v>38</v>
      </c>
      <c r="N60" s="3" t="str">
        <f aca="false">VLOOKUP(M60,dropdowns!E:F,2,0)</f>
        <v>bitmask(TOWNZONE_CENTRE, TOWNZONE_INNER_SUBURB )</v>
      </c>
      <c r="O60" s="1" t="n">
        <v>27</v>
      </c>
      <c r="P60" s="1" t="n">
        <v>4</v>
      </c>
      <c r="Q60" s="3" t="s">
        <v>33</v>
      </c>
      <c r="R60" s="1" t="n">
        <v>14</v>
      </c>
      <c r="S60" s="1" t="n">
        <v>5</v>
      </c>
      <c r="T60" s="3" t="s">
        <v>34</v>
      </c>
      <c r="U60" s="1" t="str">
        <f aca="false">IF(NOT(E60="1X1"),"none",IF(F60="skyscraper",CONCATENATE(A60,"_c"),IF(F60="landmark",CONCATENATE(A60,"_k"),IF(F60="house",CONCATENATE(A60,"_h"),A60))))</f>
        <v>tetsui_l</v>
      </c>
      <c r="V60" s="1" t="str">
        <f aca="false">IF(E60="1X1","none",IF(F60="skyscraper",CONCATENATE(A60,"_c_north"),IF(F60="landmark",CONCATENATE(A60,"_k_north"),IF(F60="house",CONCATENATE(A60,"_h_north"),CONCATENATE(A60,"_north")))))</f>
        <v>none</v>
      </c>
      <c r="W60" s="1" t="str">
        <f aca="false">IF(OR(E60="1X1",E60="2X1"),"none",IF(F60="skyscraper",CONCATENATE(A60,"_c_east"),IF(F60="landmark",CONCATENATE(A60,"_k_east"),CONCATENATE(A60,"_east"))))</f>
        <v>none</v>
      </c>
      <c r="X60" s="1" t="str">
        <f aca="false">IF(OR(E60="1X1",E60="1X2"),"none",IF(F60="skyscraper",CONCATENATE(A60,"_c_west"),IF(F60="landmark",CONCATENATE(A60,"_k_west"),CONCATENATE(A60,"_west"))))</f>
        <v>none</v>
      </c>
      <c r="Y60" s="1" t="str">
        <f aca="false">IF(NOT(E60="2X2"),"none",IF(F60="skyscraper",CONCATENATE(A60,"_c_south"),IF(F60="landmark",CONCATENATE(A60,"_k_south"),CONCATENATE(A60,"_south"))))</f>
        <v>none</v>
      </c>
      <c r="Z60" s="1" t="s">
        <v>35</v>
      </c>
    </row>
    <row r="61" customFormat="false" ht="12.8" hidden="false" customHeight="false" outlineLevel="0" collapsed="false">
      <c r="A61" s="1" t="s">
        <v>163</v>
      </c>
      <c r="B61" s="1" t="s">
        <v>164</v>
      </c>
      <c r="C61" s="2" t="n">
        <v>145</v>
      </c>
      <c r="D61" s="5" t="b">
        <v>1</v>
      </c>
      <c r="E61" s="1" t="s">
        <v>28</v>
      </c>
      <c r="F61" s="3" t="s">
        <v>29</v>
      </c>
      <c r="G61" s="1" t="s">
        <v>165</v>
      </c>
      <c r="H61" s="1" t="n">
        <v>100</v>
      </c>
      <c r="I61" s="1" t="n">
        <v>1</v>
      </c>
      <c r="J61" s="4" t="n">
        <v>1960</v>
      </c>
      <c r="K61" s="6" t="s">
        <v>31</v>
      </c>
      <c r="L61" s="1" t="n">
        <v>7</v>
      </c>
      <c r="M61" s="7" t="s">
        <v>32</v>
      </c>
      <c r="N61" s="3" t="str">
        <f aca="false">VLOOKUP(M61,dropdowns!E:F,2,0)</f>
        <v>bitmask(TOWNZONE_CENTRE, TOWNZONE_INNER_SUBURB, TOWNZONE_OUTER_SUBURB )</v>
      </c>
      <c r="O61" s="1" t="n">
        <v>27</v>
      </c>
      <c r="P61" s="1" t="n">
        <v>4</v>
      </c>
      <c r="Q61" s="3" t="s">
        <v>33</v>
      </c>
      <c r="R61" s="1" t="n">
        <v>10</v>
      </c>
      <c r="S61" s="1" t="n">
        <v>4</v>
      </c>
      <c r="T61" s="3" t="s">
        <v>34</v>
      </c>
      <c r="U61" s="1" t="str">
        <f aca="false">IF(NOT(E61="1X1"),"none",IF(F61="skyscraper",CONCATENATE(A61,"_c"),IF(F61="landmark",CONCATENATE(A61,"_k"),IF(F61="house",CONCATENATE(A61,"_h"),A61))))</f>
        <v>toki_m</v>
      </c>
      <c r="V61" s="1" t="str">
        <f aca="false">IF(E61="1X1","none",IF(F61="skyscraper",CONCATENATE(A61,"_c_north"),IF(F61="landmark",CONCATENATE(A61,"_k_north"),IF(F61="house",CONCATENATE(A61,"_h_north"),CONCATENATE(A61,"_north")))))</f>
        <v>none</v>
      </c>
      <c r="W61" s="1" t="str">
        <f aca="false">IF(OR(E61="1X1",E61="2X1"),"none",IF(F61="skyscraper",CONCATENATE(A61,"_c_east"),IF(F61="landmark",CONCATENATE(A61,"_k_east"),CONCATENATE(A61,"_east"))))</f>
        <v>none</v>
      </c>
      <c r="X61" s="1" t="str">
        <f aca="false">IF(OR(E61="1X1",E61="1X2"),"none",IF(F61="skyscraper",CONCATENATE(A61,"_c_west"),IF(F61="landmark",CONCATENATE(A61,"_k_west"),CONCATENATE(A61,"_west"))))</f>
        <v>none</v>
      </c>
      <c r="Y61" s="1" t="str">
        <f aca="false">IF(NOT(E61="2X2"),"none",IF(F61="skyscraper",CONCATENATE(A61,"_c_south"),IF(F61="landmark",CONCATENATE(A61,"_k_south"),CONCATENATE(A61,"_south"))))</f>
        <v>none</v>
      </c>
      <c r="Z61" s="1" t="s">
        <v>35</v>
      </c>
    </row>
    <row r="62" customFormat="false" ht="12.8" hidden="false" customHeight="false" outlineLevel="0" collapsed="false">
      <c r="A62" s="1" t="s">
        <v>166</v>
      </c>
      <c r="B62" s="1" t="s">
        <v>164</v>
      </c>
      <c r="C62" s="2" t="n">
        <v>146</v>
      </c>
      <c r="D62" s="5" t="b">
        <v>1</v>
      </c>
      <c r="E62" s="1" t="s">
        <v>28</v>
      </c>
      <c r="F62" s="3" t="s">
        <v>37</v>
      </c>
      <c r="G62" s="1" t="s">
        <v>165</v>
      </c>
      <c r="H62" s="1" t="n">
        <v>125</v>
      </c>
      <c r="I62" s="1" t="n">
        <v>1</v>
      </c>
      <c r="J62" s="4" t="n">
        <v>1960</v>
      </c>
      <c r="K62" s="6" t="s">
        <v>31</v>
      </c>
      <c r="L62" s="1" t="n">
        <v>10</v>
      </c>
      <c r="M62" s="7" t="s">
        <v>38</v>
      </c>
      <c r="N62" s="3" t="str">
        <f aca="false">VLOOKUP(M62,dropdowns!E:F,2,0)</f>
        <v>bitmask(TOWNZONE_CENTRE, TOWNZONE_INNER_SUBURB )</v>
      </c>
      <c r="O62" s="1" t="n">
        <v>27</v>
      </c>
      <c r="P62" s="1" t="n">
        <v>4</v>
      </c>
      <c r="Q62" s="3" t="s">
        <v>33</v>
      </c>
      <c r="R62" s="1" t="n">
        <v>14</v>
      </c>
      <c r="S62" s="1" t="n">
        <v>5</v>
      </c>
      <c r="T62" s="3" t="s">
        <v>34</v>
      </c>
      <c r="U62" s="1" t="str">
        <f aca="false">IF(NOT(E62="1X1"),"none",IF(F62="skyscraper",CONCATENATE(A62,"_c"),IF(F62="landmark",CONCATENATE(A62,"_k"),IF(F62="house",CONCATENATE(A62,"_h"),A62))))</f>
        <v>toki_l</v>
      </c>
      <c r="V62" s="1" t="str">
        <f aca="false">IF(E62="1X1","none",IF(F62="skyscraper",CONCATENATE(A62,"_c_north"),IF(F62="landmark",CONCATENATE(A62,"_k_north"),IF(F62="house",CONCATENATE(A62,"_h_north"),CONCATENATE(A62,"_north")))))</f>
        <v>none</v>
      </c>
      <c r="W62" s="1" t="str">
        <f aca="false">IF(OR(E62="1X1",E62="2X1"),"none",IF(F62="skyscraper",CONCATENATE(A62,"_c_east"),IF(F62="landmark",CONCATENATE(A62,"_k_east"),CONCATENATE(A62,"_east"))))</f>
        <v>none</v>
      </c>
      <c r="X62" s="1" t="str">
        <f aca="false">IF(OR(E62="1X1",E62="1X2"),"none",IF(F62="skyscraper",CONCATENATE(A62,"_c_west"),IF(F62="landmark",CONCATENATE(A62,"_k_west"),CONCATENATE(A62,"_west"))))</f>
        <v>none</v>
      </c>
      <c r="Y62" s="1" t="str">
        <f aca="false">IF(NOT(E62="2X2"),"none",IF(F62="skyscraper",CONCATENATE(A62,"_c_south"),IF(F62="landmark",CONCATENATE(A62,"_k_south"),CONCATENATE(A62,"_south"))))</f>
        <v>none</v>
      </c>
      <c r="Z62" s="1" t="s">
        <v>35</v>
      </c>
    </row>
    <row r="63" customFormat="false" ht="12.8" hidden="false" customHeight="false" outlineLevel="0" collapsed="false">
      <c r="A63" s="1" t="s">
        <v>167</v>
      </c>
      <c r="B63" s="1" t="s">
        <v>168</v>
      </c>
      <c r="C63" s="2" t="n">
        <v>149</v>
      </c>
      <c r="D63" s="5" t="b">
        <v>1</v>
      </c>
      <c r="E63" s="1" t="s">
        <v>28</v>
      </c>
      <c r="F63" s="3" t="s">
        <v>29</v>
      </c>
      <c r="G63" s="1" t="s">
        <v>169</v>
      </c>
      <c r="H63" s="1" t="n">
        <v>100</v>
      </c>
      <c r="I63" s="1" t="n">
        <v>1</v>
      </c>
      <c r="J63" s="4" t="n">
        <v>1960</v>
      </c>
      <c r="K63" s="6" t="s">
        <v>31</v>
      </c>
      <c r="L63" s="1" t="n">
        <v>7</v>
      </c>
      <c r="M63" s="7" t="s">
        <v>32</v>
      </c>
      <c r="N63" s="3" t="str">
        <f aca="false">VLOOKUP(M63,dropdowns!E:F,2,0)</f>
        <v>bitmask(TOWNZONE_CENTRE, TOWNZONE_INNER_SUBURB, TOWNZONE_OUTER_SUBURB )</v>
      </c>
      <c r="O63" s="1" t="n">
        <v>27</v>
      </c>
      <c r="P63" s="1" t="n">
        <v>4</v>
      </c>
      <c r="Q63" s="3" t="s">
        <v>33</v>
      </c>
      <c r="R63" s="1" t="n">
        <f aca="false">VLOOKUP(F63,dropdowns!A:C,2,0)</f>
        <v>10</v>
      </c>
      <c r="S63" s="1" t="n">
        <f aca="false">VLOOKUP(F63,dropdowns!A:C,3,0)</f>
        <v>4</v>
      </c>
      <c r="T63" s="3" t="s">
        <v>34</v>
      </c>
      <c r="U63" s="1" t="str">
        <f aca="false">IF(NOT(E63="1X1"),"none",IF(F63="skyscraper",CONCATENATE(A63,"_c"),IF(F63="landmark",CONCATENATE(A63,"_k"),IF(F63="house",CONCATENATE(A63,"_h"),A63))))</f>
        <v>tokyo_m</v>
      </c>
      <c r="V63" s="1" t="str">
        <f aca="false">IF(E63="1X1","none",IF(F63="skyscraper",CONCATENATE(A63,"_c_north"),IF(F63="landmark",CONCATENATE(A63,"_k_north"),IF(F63="house",CONCATENATE(A63,"_h_north"),CONCATENATE(A63,"_north")))))</f>
        <v>none</v>
      </c>
      <c r="W63" s="1" t="str">
        <f aca="false">IF(OR(E63="1X1",E63="2X1"),"none",IF(F63="skyscraper",CONCATENATE(A63,"_c_east"),IF(F63="landmark",CONCATENATE(A63,"_k_east"),CONCATENATE(A63,"_east"))))</f>
        <v>none</v>
      </c>
      <c r="X63" s="1" t="str">
        <f aca="false">IF(OR(E63="1X1",E63="1X2"),"none",IF(F63="skyscraper",CONCATENATE(A63,"_c_west"),IF(F63="landmark",CONCATENATE(A63,"_k_west"),CONCATENATE(A63,"_west"))))</f>
        <v>none</v>
      </c>
      <c r="Y63" s="1" t="str">
        <f aca="false">IF(NOT(E63="2X2"),"none",IF(F63="skyscraper",CONCATENATE(A63,"_c_south"),IF(F63="landmark",CONCATENATE(A63,"_k_south"),CONCATENATE(A63,"_south"))))</f>
        <v>none</v>
      </c>
      <c r="Z63" s="1" t="s">
        <v>35</v>
      </c>
    </row>
    <row r="64" customFormat="false" ht="12.8" hidden="false" customHeight="false" outlineLevel="0" collapsed="false">
      <c r="A64" s="1" t="s">
        <v>170</v>
      </c>
      <c r="B64" s="1" t="s">
        <v>171</v>
      </c>
      <c r="C64" s="2" t="n">
        <v>118</v>
      </c>
      <c r="D64" s="5" t="b">
        <v>1</v>
      </c>
      <c r="E64" s="1" t="s">
        <v>28</v>
      </c>
      <c r="F64" s="3" t="s">
        <v>40</v>
      </c>
      <c r="G64" s="1" t="s">
        <v>172</v>
      </c>
      <c r="H64" s="1" t="n">
        <v>150</v>
      </c>
      <c r="I64" s="1" t="n">
        <v>1</v>
      </c>
      <c r="J64" s="4" t="n">
        <v>1980</v>
      </c>
      <c r="K64" s="6" t="s">
        <v>31</v>
      </c>
      <c r="L64" s="1" t="n">
        <v>15</v>
      </c>
      <c r="M64" s="7" t="s">
        <v>41</v>
      </c>
      <c r="N64" s="3" t="str">
        <f aca="false">VLOOKUP(M64,dropdowns!E:F,2,0)</f>
        <v>bitmask(TOWNZONE_CENTRE)</v>
      </c>
      <c r="O64" s="1" t="n">
        <v>5</v>
      </c>
      <c r="P64" s="1" t="n">
        <v>4</v>
      </c>
      <c r="Q64" s="3" t="s">
        <v>33</v>
      </c>
      <c r="R64" s="1" t="n">
        <v>16</v>
      </c>
      <c r="S64" s="1" t="n">
        <v>6</v>
      </c>
      <c r="T64" s="3" t="s">
        <v>34</v>
      </c>
      <c r="U64" s="1" t="str">
        <f aca="false">IF(NOT(E64="1X1"),"none",IF(F64="skyscraper",CONCATENATE(A64,"_c"),IF(F64="landmark",CONCATENATE(A64,"_k"),IF(F64="house",CONCATENATE(A64,"_h"),A64))))</f>
        <v>tsuzumi_electronics_centre_x</v>
      </c>
      <c r="V64" s="1" t="str">
        <f aca="false">IF(E64="1X1","none",IF(F64="skyscraper",CONCATENATE(A64,"_c_north"),IF(F64="landmark",CONCATENATE(A64,"_k_north"),IF(F64="house",CONCATENATE(A64,"_h_north"),CONCATENATE(A64,"_north")))))</f>
        <v>none</v>
      </c>
      <c r="W64" s="1" t="str">
        <f aca="false">IF(OR(E64="1X1",E64="2X1"),"none",IF(F64="skyscraper",CONCATENATE(A64,"_c_east"),IF(F64="landmark",CONCATENATE(A64,"_k_east"),CONCATENATE(A64,"_east"))))</f>
        <v>none</v>
      </c>
      <c r="X64" s="1" t="str">
        <f aca="false">IF(OR(E64="1X1",E64="1X2"),"none",IF(F64="skyscraper",CONCATENATE(A64,"_c_west"),IF(F64="landmark",CONCATENATE(A64,"_k_west"),CONCATENATE(A64,"_west"))))</f>
        <v>none</v>
      </c>
      <c r="Y64" s="1" t="str">
        <f aca="false">IF(NOT(E64="2X2"),"none",IF(F64="skyscraper",CONCATENATE(A64,"_c_south"),IF(F64="landmark",CONCATENATE(A64,"_k_south"),CONCATENATE(A64,"_south"))))</f>
        <v>none</v>
      </c>
      <c r="Z64" s="1" t="s">
        <v>35</v>
      </c>
    </row>
    <row r="65" customFormat="false" ht="12.8" hidden="false" customHeight="false" outlineLevel="0" collapsed="false">
      <c r="A65" s="1" t="s">
        <v>173</v>
      </c>
      <c r="B65" s="1" t="s">
        <v>174</v>
      </c>
      <c r="C65" s="2" t="n">
        <v>20</v>
      </c>
      <c r="D65" s="5" t="b">
        <v>1</v>
      </c>
      <c r="E65" s="1" t="s">
        <v>28</v>
      </c>
      <c r="F65" s="3" t="s">
        <v>40</v>
      </c>
      <c r="G65" s="1" t="s">
        <v>175</v>
      </c>
      <c r="H65" s="1" t="n">
        <v>150</v>
      </c>
      <c r="I65" s="1" t="n">
        <v>1</v>
      </c>
      <c r="J65" s="4" t="n">
        <v>1960</v>
      </c>
      <c r="K65" s="6" t="s">
        <v>31</v>
      </c>
      <c r="L65" s="1" t="n">
        <v>15</v>
      </c>
      <c r="M65" s="7" t="s">
        <v>41</v>
      </c>
      <c r="N65" s="3" t="str">
        <f aca="false">VLOOKUP(M65,dropdowns!E:F,2,0)</f>
        <v>bitmask(TOWNZONE_CENTRE)</v>
      </c>
      <c r="O65" s="1" t="n">
        <v>5</v>
      </c>
      <c r="P65" s="1" t="n">
        <v>4</v>
      </c>
      <c r="Q65" s="3" t="s">
        <v>33</v>
      </c>
      <c r="R65" s="1" t="n">
        <v>16</v>
      </c>
      <c r="S65" s="1" t="n">
        <v>6</v>
      </c>
      <c r="T65" s="3" t="s">
        <v>34</v>
      </c>
      <c r="U65" s="1" t="str">
        <f aca="false">IF(NOT(E65="1X1"),"none",IF(F65="skyscraper",CONCATENATE(A65,"_c"),IF(F65="landmark",CONCATENATE(A65,"_k"),IF(F65="house",CONCATENATE(A65,"_h"),A65))))</f>
        <v>xbuilding_x</v>
      </c>
      <c r="V65" s="1" t="str">
        <f aca="false">IF(E65="1X1","none",IF(F65="skyscraper",CONCATENATE(A65,"_c_north"),IF(F65="landmark",CONCATENATE(A65,"_k_north"),IF(F65="house",CONCATENATE(A65,"_h_north"),CONCATENATE(A65,"_north")))))</f>
        <v>none</v>
      </c>
      <c r="W65" s="1" t="str">
        <f aca="false">IF(OR(E65="1X1",E65="2X1"),"none",IF(F65="skyscraper",CONCATENATE(A65,"_c_east"),IF(F65="landmark",CONCATENATE(A65,"_k_east"),CONCATENATE(A65,"_east"))))</f>
        <v>none</v>
      </c>
      <c r="X65" s="1" t="str">
        <f aca="false">IF(OR(E65="1X1",E65="1X2"),"none",IF(F65="skyscraper",CONCATENATE(A65,"_c_west"),IF(F65="landmark",CONCATENATE(A65,"_k_west"),CONCATENATE(A65,"_west"))))</f>
        <v>none</v>
      </c>
      <c r="Y65" s="1" t="str">
        <f aca="false">IF(NOT(E65="2X2"),"none",IF(F65="skyscraper",CONCATENATE(A65,"_c_south"),IF(F65="landmark",CONCATENATE(A65,"_k_south"),CONCATENATE(A65,"_south"))))</f>
        <v>none</v>
      </c>
      <c r="Z65" s="1" t="s">
        <v>35</v>
      </c>
    </row>
    <row r="66" customFormat="false" ht="12.8" hidden="false" customHeight="false" outlineLevel="0" collapsed="false">
      <c r="A66" s="1" t="s">
        <v>176</v>
      </c>
      <c r="B66" s="1" t="s">
        <v>177</v>
      </c>
      <c r="C66" s="2" t="n">
        <v>128</v>
      </c>
      <c r="D66" s="5" t="b">
        <v>1</v>
      </c>
      <c r="E66" s="1" t="s">
        <v>28</v>
      </c>
      <c r="F66" s="3" t="s">
        <v>29</v>
      </c>
      <c r="G66" s="1" t="s">
        <v>178</v>
      </c>
      <c r="H66" s="1" t="n">
        <v>100</v>
      </c>
      <c r="I66" s="1" t="n">
        <v>1</v>
      </c>
      <c r="J66" s="4" t="n">
        <v>1970</v>
      </c>
      <c r="K66" s="6" t="s">
        <v>31</v>
      </c>
      <c r="L66" s="1" t="n">
        <v>7</v>
      </c>
      <c r="M66" s="7" t="s">
        <v>32</v>
      </c>
      <c r="N66" s="3" t="str">
        <f aca="false">VLOOKUP(M66,dropdowns!E:F,2,0)</f>
        <v>bitmask(TOWNZONE_CENTRE, TOWNZONE_INNER_SUBURB, TOWNZONE_OUTER_SUBURB )</v>
      </c>
      <c r="O66" s="1" t="n">
        <v>27</v>
      </c>
      <c r="P66" s="1" t="n">
        <v>4</v>
      </c>
      <c r="Q66" s="3" t="s">
        <v>33</v>
      </c>
      <c r="R66" s="1" t="n">
        <f aca="false">VLOOKUP(F66,dropdowns!A:C,2,0)</f>
        <v>10</v>
      </c>
      <c r="S66" s="1" t="n">
        <f aca="false">VLOOKUP(F66,dropdowns!A:C,3,0)</f>
        <v>4</v>
      </c>
      <c r="T66" s="3" t="s">
        <v>34</v>
      </c>
      <c r="U66" s="1" t="str">
        <f aca="false">IF(NOT(E66="1X1"),"none",IF(F66="skyscraper",CONCATENATE(A66,"_c"),IF(F66="landmark",CONCATENATE(A66,"_k"),IF(F66="house",CONCATENATE(A66,"_h"),A66))))</f>
        <v>yamada_electronics_centre_m</v>
      </c>
      <c r="V66" s="1" t="str">
        <f aca="false">IF(E66="1X1","none",IF(F66="skyscraper",CONCATENATE(A66,"_c_north"),IF(F66="landmark",CONCATENATE(A66,"_k_north"),IF(F66="house",CONCATENATE(A66,"_h_north"),CONCATENATE(A66,"_north")))))</f>
        <v>none</v>
      </c>
      <c r="W66" s="1" t="str">
        <f aca="false">IF(OR(E66="1X1",E66="2X1"),"none",IF(F66="skyscraper",CONCATENATE(A66,"_c_east"),IF(F66="landmark",CONCATENATE(A66,"_k_east"),CONCATENATE(A66,"_east"))))</f>
        <v>none</v>
      </c>
      <c r="X66" s="1" t="str">
        <f aca="false">IF(OR(E66="1X1",E66="1X2"),"none",IF(F66="skyscraper",CONCATENATE(A66,"_c_west"),IF(F66="landmark",CONCATENATE(A66,"_k_west"),CONCATENATE(A66,"_west"))))</f>
        <v>none</v>
      </c>
      <c r="Y66" s="1" t="str">
        <f aca="false">IF(NOT(E66="2X2"),"none",IF(F66="skyscraper",CONCATENATE(A66,"_c_south"),IF(F66="landmark",CONCATENATE(A66,"_k_south"),CONCATENATE(A66,"_south"))))</f>
        <v>none</v>
      </c>
      <c r="Z66" s="1" t="s">
        <v>35</v>
      </c>
    </row>
    <row r="67" customFormat="false" ht="12.8" hidden="false" customHeight="false" outlineLevel="0" collapsed="false">
      <c r="A67" s="1" t="s">
        <v>179</v>
      </c>
      <c r="B67" s="1" t="s">
        <v>177</v>
      </c>
      <c r="C67" s="2" t="n">
        <v>129</v>
      </c>
      <c r="D67" s="5" t="b">
        <v>1</v>
      </c>
      <c r="E67" s="1" t="s">
        <v>28</v>
      </c>
      <c r="F67" s="3" t="s">
        <v>37</v>
      </c>
      <c r="G67" s="1" t="s">
        <v>178</v>
      </c>
      <c r="H67" s="1" t="n">
        <v>125</v>
      </c>
      <c r="I67" s="1" t="n">
        <v>1</v>
      </c>
      <c r="J67" s="4" t="n">
        <v>1970</v>
      </c>
      <c r="K67" s="6" t="s">
        <v>31</v>
      </c>
      <c r="L67" s="1" t="n">
        <v>10</v>
      </c>
      <c r="M67" s="7" t="s">
        <v>38</v>
      </c>
      <c r="N67" s="3" t="str">
        <f aca="false">VLOOKUP(M67,dropdowns!E:F,2,0)</f>
        <v>bitmask(TOWNZONE_CENTRE, TOWNZONE_INNER_SUBURB )</v>
      </c>
      <c r="O67" s="1" t="n">
        <v>27</v>
      </c>
      <c r="P67" s="1" t="n">
        <v>4</v>
      </c>
      <c r="Q67" s="3" t="s">
        <v>33</v>
      </c>
      <c r="R67" s="1" t="n">
        <v>14</v>
      </c>
      <c r="S67" s="1" t="n">
        <v>5</v>
      </c>
      <c r="T67" s="3" t="s">
        <v>34</v>
      </c>
      <c r="U67" s="1" t="str">
        <f aca="false">IF(NOT(E67="1X1"),"none",IF(F67="skyscraper",CONCATENATE(A67,"_c"),IF(F67="landmark",CONCATENATE(A67,"_k"),IF(F67="house",CONCATENATE(A67,"_h"),A67))))</f>
        <v>yamada_electronics_centre_l</v>
      </c>
      <c r="V67" s="1" t="str">
        <f aca="false">IF(E67="1X1","none",IF(F67="skyscraper",CONCATENATE(A67,"_c_north"),IF(F67="landmark",CONCATENATE(A67,"_k_north"),IF(F67="house",CONCATENATE(A67,"_h_north"),CONCATENATE(A67,"_north")))))</f>
        <v>none</v>
      </c>
      <c r="W67" s="1" t="str">
        <f aca="false">IF(OR(E67="1X1",E67="2X1"),"none",IF(F67="skyscraper",CONCATENATE(A67,"_c_east"),IF(F67="landmark",CONCATENATE(A67,"_k_east"),CONCATENATE(A67,"_east"))))</f>
        <v>none</v>
      </c>
      <c r="X67" s="1" t="str">
        <f aca="false">IF(OR(E67="1X1",E67="1X2"),"none",IF(F67="skyscraper",CONCATENATE(A67,"_c_west"),IF(F67="landmark",CONCATENATE(A67,"_k_west"),CONCATENATE(A67,"_west"))))</f>
        <v>none</v>
      </c>
      <c r="Y67" s="1" t="str">
        <f aca="false">IF(NOT(E67="2X2"),"none",IF(F67="skyscraper",CONCATENATE(A67,"_c_south"),IF(F67="landmark",CONCATENATE(A67,"_k_south"),CONCATENATE(A67,"_south"))))</f>
        <v>none</v>
      </c>
      <c r="Z67" s="1" t="s">
        <v>35</v>
      </c>
    </row>
    <row r="68" customFormat="false" ht="12.8" hidden="false" customHeight="false" outlineLevel="0" collapsed="false">
      <c r="A68" s="1" t="s">
        <v>180</v>
      </c>
      <c r="B68" s="1" t="s">
        <v>177</v>
      </c>
      <c r="C68" s="2" t="n">
        <v>130</v>
      </c>
      <c r="D68" s="5" t="b">
        <v>1</v>
      </c>
      <c r="E68" s="1" t="s">
        <v>28</v>
      </c>
      <c r="F68" s="3" t="s">
        <v>40</v>
      </c>
      <c r="G68" s="1" t="s">
        <v>178</v>
      </c>
      <c r="H68" s="1" t="n">
        <v>150</v>
      </c>
      <c r="I68" s="1" t="n">
        <v>1</v>
      </c>
      <c r="J68" s="4" t="n">
        <v>1970</v>
      </c>
      <c r="K68" s="6" t="s">
        <v>31</v>
      </c>
      <c r="L68" s="1" t="n">
        <v>15</v>
      </c>
      <c r="M68" s="7" t="s">
        <v>41</v>
      </c>
      <c r="N68" s="3" t="str">
        <f aca="false">VLOOKUP(M68,dropdowns!E:F,2,0)</f>
        <v>bitmask(TOWNZONE_CENTRE)</v>
      </c>
      <c r="O68" s="1" t="n">
        <v>5</v>
      </c>
      <c r="P68" s="1" t="n">
        <v>4</v>
      </c>
      <c r="Q68" s="3" t="s">
        <v>33</v>
      </c>
      <c r="R68" s="1" t="n">
        <v>16</v>
      </c>
      <c r="S68" s="1" t="n">
        <v>6</v>
      </c>
      <c r="T68" s="3" t="s">
        <v>34</v>
      </c>
      <c r="U68" s="1" t="str">
        <f aca="false">IF(NOT(E68="1X1"),"none",IF(F68="skyscraper",CONCATENATE(A68,"_c"),IF(F68="landmark",CONCATENATE(A68,"_k"),IF(F68="house",CONCATENATE(A68,"_h"),A68))))</f>
        <v>yamada_electronics_centre_x</v>
      </c>
      <c r="V68" s="1" t="str">
        <f aca="false">IF(E68="1X1","none",IF(F68="skyscraper",CONCATENATE(A68,"_c_north"),IF(F68="landmark",CONCATENATE(A68,"_k_north"),IF(F68="house",CONCATENATE(A68,"_h_north"),CONCATENATE(A68,"_north")))))</f>
        <v>none</v>
      </c>
      <c r="W68" s="1" t="str">
        <f aca="false">IF(OR(E68="1X1",E68="2X1"),"none",IF(F68="skyscraper",CONCATENATE(A68,"_c_east"),IF(F68="landmark",CONCATENATE(A68,"_k_east"),CONCATENATE(A68,"_east"))))</f>
        <v>none</v>
      </c>
      <c r="X68" s="1" t="str">
        <f aca="false">IF(OR(E68="1X1",E68="1X2"),"none",IF(F68="skyscraper",CONCATENATE(A68,"_c_west"),IF(F68="landmark",CONCATENATE(A68,"_k_west"),CONCATENATE(A68,"_west"))))</f>
        <v>none</v>
      </c>
      <c r="Y68" s="1" t="str">
        <f aca="false">IF(NOT(E68="2X2"),"none",IF(F68="skyscraper",CONCATENATE(A68,"_c_south"),IF(F68="landmark",CONCATENATE(A68,"_k_south"),CONCATENATE(A68,"_south"))))</f>
        <v>none</v>
      </c>
      <c r="Z68" s="1" t="s">
        <v>35</v>
      </c>
    </row>
    <row r="69" customFormat="false" ht="12.8" hidden="false" customHeight="false" outlineLevel="0" collapsed="false">
      <c r="A69" s="1" t="s">
        <v>181</v>
      </c>
      <c r="B69" s="1" t="s">
        <v>182</v>
      </c>
      <c r="C69" s="2" t="n">
        <v>150</v>
      </c>
      <c r="D69" s="5" t="b">
        <v>1</v>
      </c>
      <c r="E69" s="1" t="s">
        <v>28</v>
      </c>
      <c r="F69" s="3" t="s">
        <v>29</v>
      </c>
      <c r="G69" s="1" t="s">
        <v>183</v>
      </c>
      <c r="H69" s="1" t="n">
        <v>100</v>
      </c>
      <c r="I69" s="1" t="n">
        <v>1</v>
      </c>
      <c r="J69" s="4" t="n">
        <v>1970</v>
      </c>
      <c r="K69" s="6" t="s">
        <v>31</v>
      </c>
      <c r="L69" s="1" t="n">
        <v>7</v>
      </c>
      <c r="M69" s="7" t="s">
        <v>32</v>
      </c>
      <c r="N69" s="3" t="str">
        <f aca="false">VLOOKUP(M69,dropdowns!E:F,2,0)</f>
        <v>bitmask(TOWNZONE_CENTRE, TOWNZONE_INNER_SUBURB, TOWNZONE_OUTER_SUBURB )</v>
      </c>
      <c r="O69" s="1" t="n">
        <v>27</v>
      </c>
      <c r="P69" s="1" t="n">
        <v>4</v>
      </c>
      <c r="Q69" s="3" t="s">
        <v>33</v>
      </c>
      <c r="R69" s="1" t="n">
        <v>10</v>
      </c>
      <c r="S69" s="1" t="n">
        <v>4</v>
      </c>
      <c r="T69" s="3" t="s">
        <v>34</v>
      </c>
      <c r="U69" s="1" t="str">
        <f aca="false">IF(NOT(E69="1X1"),"none",IF(F69="skyscraper",CONCATENATE(A69,"_c"),IF(F69="landmark",CONCATENATE(A69,"_k"),IF(F69="house",CONCATENATE(A69,"_h"),A69))))</f>
        <v>yanagi_m</v>
      </c>
      <c r="V69" s="1" t="str">
        <f aca="false">IF(E69="1X1","none",IF(F69="skyscraper",CONCATENATE(A69,"_c_north"),IF(F69="landmark",CONCATENATE(A69,"_k_north"),IF(F69="house",CONCATENATE(A69,"_h_north"),CONCATENATE(A69,"_north")))))</f>
        <v>none</v>
      </c>
      <c r="W69" s="1" t="str">
        <f aca="false">IF(OR(E69="1X1",E69="2X1"),"none",IF(F69="skyscraper",CONCATENATE(A69,"_c_east"),IF(F69="landmark",CONCATENATE(A69,"_k_east"),CONCATENATE(A69,"_east"))))</f>
        <v>none</v>
      </c>
      <c r="X69" s="1" t="str">
        <f aca="false">IF(OR(E69="1X1",E69="1X2"),"none",IF(F69="skyscraper",CONCATENATE(A69,"_c_west"),IF(F69="landmark",CONCATENATE(A69,"_k_west"),CONCATENATE(A69,"_west"))))</f>
        <v>none</v>
      </c>
      <c r="Y69" s="1" t="str">
        <f aca="false">IF(NOT(E69="2X2"),"none",IF(F69="skyscraper",CONCATENATE(A69,"_c_south"),IF(F69="landmark",CONCATENATE(A69,"_k_south"),CONCATENATE(A69,"_south"))))</f>
        <v>none</v>
      </c>
      <c r="Z69" s="1" t="s">
        <v>35</v>
      </c>
    </row>
    <row r="70" customFormat="false" ht="12.8" hidden="false" customHeight="false" outlineLevel="0" collapsed="false">
      <c r="A70" s="1" t="s">
        <v>184</v>
      </c>
      <c r="B70" s="1" t="s">
        <v>182</v>
      </c>
      <c r="C70" s="2" t="n">
        <v>151</v>
      </c>
      <c r="D70" s="5" t="b">
        <v>1</v>
      </c>
      <c r="E70" s="1" t="s">
        <v>28</v>
      </c>
      <c r="F70" s="3" t="s">
        <v>37</v>
      </c>
      <c r="G70" s="1" t="s">
        <v>183</v>
      </c>
      <c r="H70" s="1" t="n">
        <v>125</v>
      </c>
      <c r="I70" s="1" t="n">
        <v>1</v>
      </c>
      <c r="J70" s="4" t="n">
        <v>1970</v>
      </c>
      <c r="K70" s="6" t="s">
        <v>31</v>
      </c>
      <c r="L70" s="1" t="n">
        <v>10</v>
      </c>
      <c r="M70" s="7" t="s">
        <v>38</v>
      </c>
      <c r="N70" s="3" t="str">
        <f aca="false">VLOOKUP(M70,dropdowns!E:F,2,0)</f>
        <v>bitmask(TOWNZONE_CENTRE, TOWNZONE_INNER_SUBURB )</v>
      </c>
      <c r="O70" s="1" t="n">
        <v>27</v>
      </c>
      <c r="P70" s="1" t="n">
        <v>4</v>
      </c>
      <c r="Q70" s="3" t="s">
        <v>33</v>
      </c>
      <c r="R70" s="1" t="n">
        <v>14</v>
      </c>
      <c r="S70" s="1" t="n">
        <v>5</v>
      </c>
      <c r="T70" s="3" t="s">
        <v>34</v>
      </c>
      <c r="U70" s="1" t="str">
        <f aca="false">IF(NOT(E70="1X1"),"none",IF(F70="skyscraper",CONCATENATE(A70,"_c"),IF(F70="landmark",CONCATENATE(A70,"_k"),IF(F70="house",CONCATENATE(A70,"_h"),A70))))</f>
        <v>yanagi_l</v>
      </c>
      <c r="V70" s="1" t="str">
        <f aca="false">IF(E70="1X1","none",IF(F70="skyscraper",CONCATENATE(A70,"_c_north"),IF(F70="landmark",CONCATENATE(A70,"_k_north"),IF(F70="house",CONCATENATE(A70,"_h_north"),CONCATENATE(A70,"_north")))))</f>
        <v>none</v>
      </c>
      <c r="W70" s="1" t="str">
        <f aca="false">IF(OR(E70="1X1",E70="2X1"),"none",IF(F70="skyscraper",CONCATENATE(A70,"_c_east"),IF(F70="landmark",CONCATENATE(A70,"_k_east"),CONCATENATE(A70,"_east"))))</f>
        <v>none</v>
      </c>
      <c r="X70" s="1" t="str">
        <f aca="false">IF(OR(E70="1X1",E70="1X2"),"none",IF(F70="skyscraper",CONCATENATE(A70,"_c_west"),IF(F70="landmark",CONCATENATE(A70,"_k_west"),CONCATENATE(A70,"_west"))))</f>
        <v>none</v>
      </c>
      <c r="Y70" s="1" t="str">
        <f aca="false">IF(NOT(E70="2X2"),"none",IF(F70="skyscraper",CONCATENATE(A70,"_c_south"),IF(F70="landmark",CONCATENATE(A70,"_k_south"),CONCATENATE(A70,"_south"))))</f>
        <v>none</v>
      </c>
      <c r="Z70" s="1" t="s">
        <v>35</v>
      </c>
    </row>
    <row r="71" customFormat="false" ht="12.8" hidden="false" customHeight="false" outlineLevel="0" collapsed="false">
      <c r="A71" s="1" t="s">
        <v>185</v>
      </c>
      <c r="B71" s="1" t="s">
        <v>185</v>
      </c>
      <c r="C71" s="2" t="n">
        <v>30</v>
      </c>
      <c r="D71" s="5" t="b">
        <v>1</v>
      </c>
      <c r="E71" s="1" t="s">
        <v>28</v>
      </c>
      <c r="F71" s="3" t="s">
        <v>29</v>
      </c>
      <c r="G71" s="1" t="s">
        <v>186</v>
      </c>
      <c r="H71" s="1" t="n">
        <v>100</v>
      </c>
      <c r="I71" s="1" t="n">
        <v>1</v>
      </c>
      <c r="J71" s="4" t="n">
        <v>1970</v>
      </c>
      <c r="K71" s="6" t="s">
        <v>31</v>
      </c>
      <c r="L71" s="1" t="n">
        <v>7</v>
      </c>
      <c r="M71" s="7" t="s">
        <v>32</v>
      </c>
      <c r="N71" s="3" t="str">
        <f aca="false">VLOOKUP(M71,dropdowns!E:F,2,0)</f>
        <v>bitmask(TOWNZONE_CENTRE, TOWNZONE_INNER_SUBURB, TOWNZONE_OUTER_SUBURB )</v>
      </c>
      <c r="O71" s="1" t="n">
        <v>27</v>
      </c>
      <c r="P71" s="1" t="n">
        <v>4</v>
      </c>
      <c r="Q71" s="3" t="s">
        <v>33</v>
      </c>
      <c r="R71" s="1" t="n">
        <v>10</v>
      </c>
      <c r="S71" s="1" t="n">
        <v>4</v>
      </c>
      <c r="T71" s="3" t="s">
        <v>34</v>
      </c>
      <c r="U71" s="1" t="str">
        <f aca="false">IF(NOT(E71="1X1"),"none",IF(F71="skyscraper",CONCATENATE(A71,"_c"),IF(F71="landmark",CONCATENATE(A71,"_k"),IF(F71="house",CONCATENATE(A71,"_h"),A71))))</f>
        <v>yano_m</v>
      </c>
      <c r="V71" s="1" t="str">
        <f aca="false">IF(E71="1X1","none",IF(F71="skyscraper",CONCATENATE(A71,"_c_north"),IF(F71="landmark",CONCATENATE(A71,"_k_north"),IF(F71="house",CONCATENATE(A71,"_h_north"),CONCATENATE(A71,"_north")))))</f>
        <v>none</v>
      </c>
      <c r="W71" s="1" t="str">
        <f aca="false">IF(OR(E71="1X1",E71="2X1"),"none",IF(F71="skyscraper",CONCATENATE(A71,"_c_east"),IF(F71="landmark",CONCATENATE(A71,"_k_east"),CONCATENATE(A71,"_east"))))</f>
        <v>none</v>
      </c>
      <c r="X71" s="1" t="str">
        <f aca="false">IF(OR(E71="1X1",E71="1X2"),"none",IF(F71="skyscraper",CONCATENATE(A71,"_c_west"),IF(F71="landmark",CONCATENATE(A71,"_k_west"),CONCATENATE(A71,"_west"))))</f>
        <v>none</v>
      </c>
      <c r="Y71" s="1" t="str">
        <f aca="false">IF(NOT(E71="2X2"),"none",IF(F71="skyscraper",CONCATENATE(A71,"_c_south"),IF(F71="landmark",CONCATENATE(A71,"_k_south"),CONCATENATE(A71,"_south"))))</f>
        <v>none</v>
      </c>
      <c r="Z71" s="1" t="s">
        <v>35</v>
      </c>
    </row>
    <row r="72" customFormat="false" ht="12.8" hidden="false" customHeight="false" outlineLevel="0" collapsed="false">
      <c r="A72" s="1" t="s">
        <v>187</v>
      </c>
      <c r="B72" s="1" t="s">
        <v>188</v>
      </c>
      <c r="C72" s="2" t="n">
        <v>27</v>
      </c>
      <c r="D72" s="5" t="b">
        <v>1</v>
      </c>
      <c r="E72" s="1" t="s">
        <v>28</v>
      </c>
      <c r="F72" s="3" t="s">
        <v>40</v>
      </c>
      <c r="G72" s="1" t="s">
        <v>189</v>
      </c>
      <c r="H72" s="1" t="n">
        <v>150</v>
      </c>
      <c r="I72" s="1" t="n">
        <v>1</v>
      </c>
      <c r="J72" s="4" t="n">
        <v>1970</v>
      </c>
      <c r="K72" s="6" t="s">
        <v>31</v>
      </c>
      <c r="L72" s="1" t="n">
        <v>15</v>
      </c>
      <c r="M72" s="7" t="s">
        <v>41</v>
      </c>
      <c r="N72" s="3" t="str">
        <f aca="false">VLOOKUP(M72,dropdowns!E:F,2,0)</f>
        <v>bitmask(TOWNZONE_CENTRE)</v>
      </c>
      <c r="O72" s="1" t="n">
        <v>5</v>
      </c>
      <c r="P72" s="1" t="n">
        <v>4</v>
      </c>
      <c r="Q72" s="3" t="s">
        <v>33</v>
      </c>
      <c r="R72" s="1" t="n">
        <v>16</v>
      </c>
      <c r="S72" s="1" t="n">
        <v>6</v>
      </c>
      <c r="T72" s="3" t="s">
        <v>34</v>
      </c>
      <c r="U72" s="1" t="str">
        <f aca="false">IF(NOT(E72="1X1"),"none",IF(F72="skyscraper",CONCATENATE(A72,"_c"),IF(F72="landmark",CONCATENATE(A72,"_k"),IF(F72="house",CONCATENATE(A72,"_h"),A72))))</f>
        <v>ybuilding_x</v>
      </c>
      <c r="V72" s="1" t="str">
        <f aca="false">IF(E72="1X1","none",IF(F72="skyscraper",CONCATENATE(A72,"_c_north"),IF(F72="landmark",CONCATENATE(A72,"_k_north"),IF(F72="house",CONCATENATE(A72,"_h_north"),CONCATENATE(A72,"_north")))))</f>
        <v>none</v>
      </c>
      <c r="W72" s="1" t="str">
        <f aca="false">IF(OR(E72="1X1",E72="2X1"),"none",IF(F72="skyscraper",CONCATENATE(A72,"_c_east"),IF(F72="landmark",CONCATENATE(A72,"_k_east"),CONCATENATE(A72,"_east"))))</f>
        <v>none</v>
      </c>
      <c r="X72" s="1" t="str">
        <f aca="false">IF(OR(E72="1X1",E72="1X2"),"none",IF(F72="skyscraper",CONCATENATE(A72,"_c_west"),IF(F72="landmark",CONCATENATE(A72,"_k_west"),CONCATENATE(A72,"_west"))))</f>
        <v>none</v>
      </c>
      <c r="Y72" s="1" t="str">
        <f aca="false">IF(NOT(E72="2X2"),"none",IF(F72="skyscraper",CONCATENATE(A72,"_c_south"),IF(F72="landmark",CONCATENATE(A72,"_k_south"),CONCATENATE(A72,"_south"))))</f>
        <v>none</v>
      </c>
      <c r="Z72" s="1" t="s">
        <v>35</v>
      </c>
    </row>
    <row r="73" customFormat="false" ht="12.8" hidden="false" customHeight="false" outlineLevel="0" collapsed="false">
      <c r="A73" s="1" t="s">
        <v>190</v>
      </c>
      <c r="B73" s="1" t="s">
        <v>190</v>
      </c>
      <c r="C73" s="2" t="n">
        <v>86</v>
      </c>
      <c r="D73" s="5" t="b">
        <v>1</v>
      </c>
      <c r="E73" s="1" t="s">
        <v>28</v>
      </c>
      <c r="F73" s="1" t="s">
        <v>191</v>
      </c>
      <c r="G73" s="1" t="s">
        <v>192</v>
      </c>
      <c r="H73" s="1" t="n">
        <v>220</v>
      </c>
      <c r="I73" s="1" t="n">
        <v>1</v>
      </c>
      <c r="J73" s="4" t="n">
        <v>1980</v>
      </c>
      <c r="K73" s="6" t="s">
        <v>31</v>
      </c>
      <c r="L73" s="1" t="n">
        <v>25</v>
      </c>
      <c r="M73" s="7" t="s">
        <v>41</v>
      </c>
      <c r="N73" s="3" t="str">
        <f aca="false">VLOOKUP(M73,dropdowns!E:F,2,0)</f>
        <v>bitmask(TOWNZONE_CENTRE)</v>
      </c>
      <c r="O73" s="1" t="n">
        <v>90</v>
      </c>
      <c r="P73" s="1" t="n">
        <v>5</v>
      </c>
      <c r="Q73" s="3" t="s">
        <v>193</v>
      </c>
      <c r="R73" s="1" t="n">
        <v>16</v>
      </c>
      <c r="S73" s="1" t="n">
        <v>6</v>
      </c>
      <c r="T73" s="3" t="s">
        <v>34</v>
      </c>
      <c r="U73" s="1" t="str">
        <f aca="false">IF(NOT(E73="1X1"),"none",IF(F73="skyscraper",CONCATENATE(A73,"_c"),IF(F73="landmark",CONCATENATE(A73,"_k"),IF(F73="house",CONCATENATE(A73,"_h"),A73))))</f>
        <v>bank_building_c</v>
      </c>
      <c r="V73" s="1" t="str">
        <f aca="false">IF(E73="1X1","none",IF(F73="skyscraper",CONCATENATE(A73,"_c_north"),IF(F73="landmark",CONCATENATE(A73,"_k_north"),IF(F73="house",CONCATENATE(A73,"_h_north"),CONCATENATE(A73,"_north")))))</f>
        <v>none</v>
      </c>
      <c r="W73" s="1" t="str">
        <f aca="false">IF(OR(E73="1X1",E73="2X1"),"none",IF(F73="skyscraper",CONCATENATE(A73,"_c_east"),IF(F73="landmark",CONCATENATE(A73,"_k_east"),CONCATENATE(A73,"_east"))))</f>
        <v>none</v>
      </c>
      <c r="X73" s="1" t="str">
        <f aca="false">IF(OR(E73="1X1",E73="1X2"),"none",IF(F73="skyscraper",CONCATENATE(A73,"_c_west"),IF(F73="landmark",CONCATENATE(A73,"_k_west"),CONCATENATE(A73,"_west"))))</f>
        <v>none</v>
      </c>
      <c r="Y73" s="1" t="str">
        <f aca="false">IF(NOT(E73="2X2"),"none",IF(F73="skyscraper",CONCATENATE(A73,"_c_south"),IF(F73="landmark",CONCATENATE(A73,"_k_south"),CONCATENATE(A73,"_south"))))</f>
        <v>none</v>
      </c>
      <c r="Z73" s="1" t="s">
        <v>35</v>
      </c>
    </row>
    <row r="74" customFormat="false" ht="12.8" hidden="false" customHeight="false" outlineLevel="0" collapsed="false">
      <c r="A74" s="1" t="s">
        <v>194</v>
      </c>
      <c r="B74" s="1" t="s">
        <v>194</v>
      </c>
      <c r="C74" s="2" t="n">
        <v>81</v>
      </c>
      <c r="D74" s="5" t="b">
        <v>1</v>
      </c>
      <c r="E74" s="1" t="s">
        <v>28</v>
      </c>
      <c r="F74" s="1" t="s">
        <v>191</v>
      </c>
      <c r="G74" s="1" t="s">
        <v>195</v>
      </c>
      <c r="H74" s="1" t="n">
        <v>220</v>
      </c>
      <c r="I74" s="1" t="n">
        <v>1</v>
      </c>
      <c r="J74" s="4" t="n">
        <v>1990</v>
      </c>
      <c r="K74" s="6" t="s">
        <v>31</v>
      </c>
      <c r="L74" s="1" t="n">
        <v>25</v>
      </c>
      <c r="M74" s="7" t="s">
        <v>41</v>
      </c>
      <c r="N74" s="3" t="str">
        <f aca="false">VLOOKUP(M74,dropdowns!E:F,2,0)</f>
        <v>bitmask(TOWNZONE_CENTRE)</v>
      </c>
      <c r="O74" s="1" t="n">
        <v>4</v>
      </c>
      <c r="P74" s="1" t="n">
        <v>5</v>
      </c>
      <c r="Q74" s="3" t="s">
        <v>193</v>
      </c>
      <c r="R74" s="1" t="n">
        <v>24</v>
      </c>
      <c r="S74" s="1" t="n">
        <v>10</v>
      </c>
      <c r="T74" s="3" t="s">
        <v>196</v>
      </c>
      <c r="U74" s="1" t="str">
        <f aca="false">IF(NOT(E74="1X1"),"none",IF(F74="skyscraper",CONCATENATE(A74,"_c"),IF(F74="landmark",CONCATENATE(A74,"_k"),IF(F74="house",CONCATENATE(A74,"_h"),A74))))</f>
        <v>enterprise_tower_c</v>
      </c>
      <c r="V74" s="1" t="str">
        <f aca="false">IF(E74="1X1","none",IF(F74="skyscraper",CONCATENATE(A74,"_c_north"),IF(F74="landmark",CONCATENATE(A74,"_k_north"),IF(F74="house",CONCATENATE(A74,"_h_north"),CONCATENATE(A74,"_north")))))</f>
        <v>none</v>
      </c>
      <c r="W74" s="1" t="str">
        <f aca="false">IF(OR(E74="1X1",E74="2X1"),"none",IF(F74="skyscraper",CONCATENATE(A74,"_c_east"),IF(F74="landmark",CONCATENATE(A74,"_k_east"),CONCATENATE(A74,"_east"))))</f>
        <v>none</v>
      </c>
      <c r="X74" s="1" t="str">
        <f aca="false">IF(OR(E74="1X1",E74="1X2"),"none",IF(F74="skyscraper",CONCATENATE(A74,"_c_west"),IF(F74="landmark",CONCATENATE(A74,"_k_west"),CONCATENATE(A74,"_west"))))</f>
        <v>none</v>
      </c>
      <c r="Y74" s="1" t="str">
        <f aca="false">IF(NOT(E74="2X2"),"none",IF(F74="skyscraper",CONCATENATE(A74,"_c_south"),IF(F74="landmark",CONCATENATE(A74,"_k_south"),CONCATENATE(A74,"_south"))))</f>
        <v>none</v>
      </c>
      <c r="Z74" s="1" t="s">
        <v>35</v>
      </c>
    </row>
    <row r="75" customFormat="false" ht="12.8" hidden="false" customHeight="false" outlineLevel="0" collapsed="false">
      <c r="A75" s="1" t="s">
        <v>197</v>
      </c>
      <c r="B75" s="1" t="s">
        <v>197</v>
      </c>
      <c r="C75" s="2" t="n">
        <v>82</v>
      </c>
      <c r="D75" s="5" t="b">
        <v>1</v>
      </c>
      <c r="E75" s="1" t="s">
        <v>28</v>
      </c>
      <c r="F75" s="1" t="s">
        <v>191</v>
      </c>
      <c r="G75" s="1" t="s">
        <v>198</v>
      </c>
      <c r="H75" s="1" t="n">
        <v>200</v>
      </c>
      <c r="I75" s="1" t="n">
        <v>1</v>
      </c>
      <c r="J75" s="4" t="n">
        <v>1960</v>
      </c>
      <c r="K75" s="6" t="s">
        <v>31</v>
      </c>
      <c r="L75" s="1" t="n">
        <v>25</v>
      </c>
      <c r="M75" s="7" t="s">
        <v>41</v>
      </c>
      <c r="N75" s="3" t="str">
        <f aca="false">VLOOKUP(M75,dropdowns!E:F,2,0)</f>
        <v>bitmask(TOWNZONE_CENTRE)</v>
      </c>
      <c r="O75" s="1" t="n">
        <v>4</v>
      </c>
      <c r="P75" s="1" t="n">
        <v>5</v>
      </c>
      <c r="Q75" s="3" t="s">
        <v>193</v>
      </c>
      <c r="R75" s="1" t="n">
        <v>24</v>
      </c>
      <c r="S75" s="1" t="n">
        <v>10</v>
      </c>
      <c r="T75" s="3" t="s">
        <v>196</v>
      </c>
      <c r="U75" s="1" t="str">
        <f aca="false">IF(NOT(E75="1X1"),"none",IF(F75="skyscraper",CONCATENATE(A75,"_c"),IF(F75="landmark",CONCATENATE(A75,"_k"),IF(F75="house",CONCATENATE(A75,"_h"),A75))))</f>
        <v>insurance_tower_c</v>
      </c>
      <c r="V75" s="1" t="str">
        <f aca="false">IF(E75="1X1","none",IF(F75="skyscraper",CONCATENATE(A75,"_c_north"),IF(F75="landmark",CONCATENATE(A75,"_k_north"),IF(F75="house",CONCATENATE(A75,"_h_north"),CONCATENATE(A75,"_north")))))</f>
        <v>none</v>
      </c>
      <c r="W75" s="1" t="str">
        <f aca="false">IF(OR(E75="1X1",E75="2X1"),"none",IF(F75="skyscraper",CONCATENATE(A75,"_c_east"),IF(F75="landmark",CONCATENATE(A75,"_k_east"),CONCATENATE(A75,"_east"))))</f>
        <v>none</v>
      </c>
      <c r="X75" s="1" t="str">
        <f aca="false">IF(OR(E75="1X1",E75="1X2"),"none",IF(F75="skyscraper",CONCATENATE(A75,"_c_west"),IF(F75="landmark",CONCATENATE(A75,"_k_west"),CONCATENATE(A75,"_west"))))</f>
        <v>none</v>
      </c>
      <c r="Y75" s="1" t="str">
        <f aca="false">IF(NOT(E75="2X2"),"none",IF(F75="skyscraper",CONCATENATE(A75,"_c_south"),IF(F75="landmark",CONCATENATE(A75,"_k_south"),CONCATENATE(A75,"_south"))))</f>
        <v>none</v>
      </c>
      <c r="Z75" s="1" t="s">
        <v>35</v>
      </c>
    </row>
    <row r="76" customFormat="false" ht="12.8" hidden="false" customHeight="false" outlineLevel="0" collapsed="false">
      <c r="A76" s="1" t="s">
        <v>199</v>
      </c>
      <c r="B76" s="1" t="s">
        <v>199</v>
      </c>
      <c r="C76" s="2" t="n">
        <v>38</v>
      </c>
      <c r="D76" s="5" t="b">
        <v>1</v>
      </c>
      <c r="E76" s="1" t="s">
        <v>28</v>
      </c>
      <c r="F76" s="1" t="s">
        <v>191</v>
      </c>
      <c r="G76" s="1" t="s">
        <v>200</v>
      </c>
      <c r="H76" s="1" t="n">
        <v>220</v>
      </c>
      <c r="I76" s="1" t="n">
        <v>1</v>
      </c>
      <c r="J76" s="4" t="n">
        <v>2000</v>
      </c>
      <c r="K76" s="6" t="s">
        <v>31</v>
      </c>
      <c r="L76" s="1" t="n">
        <v>25</v>
      </c>
      <c r="M76" s="7" t="s">
        <v>41</v>
      </c>
      <c r="N76" s="3" t="str">
        <f aca="false">VLOOKUP(M76,dropdowns!E:F,2,0)</f>
        <v>bitmask(TOWNZONE_CENTRE)</v>
      </c>
      <c r="O76" s="1" t="n">
        <v>4</v>
      </c>
      <c r="P76" s="1" t="n">
        <v>5</v>
      </c>
      <c r="Q76" s="3" t="s">
        <v>193</v>
      </c>
      <c r="R76" s="1" t="n">
        <v>24</v>
      </c>
      <c r="S76" s="1" t="n">
        <v>10</v>
      </c>
      <c r="T76" s="3" t="s">
        <v>196</v>
      </c>
      <c r="U76" s="1" t="str">
        <f aca="false">IF(NOT(E76="1X1"),"none",IF(F76="skyscraper",CONCATENATE(A76,"_c"),IF(F76="landmark",CONCATENATE(A76,"_k"),IF(F76="house",CONCATENATE(A76,"_h"),A76))))</f>
        <v>kuroi_tower_c</v>
      </c>
      <c r="V76" s="1" t="str">
        <f aca="false">IF(E76="1X1","none",IF(F76="skyscraper",CONCATENATE(A76,"_c_north"),IF(F76="landmark",CONCATENATE(A76,"_k_north"),IF(F76="house",CONCATENATE(A76,"_h_north"),CONCATENATE(A76,"_north")))))</f>
        <v>none</v>
      </c>
      <c r="W76" s="1" t="str">
        <f aca="false">IF(OR(E76="1X1",E76="2X1"),"none",IF(F76="skyscraper",CONCATENATE(A76,"_c_east"),IF(F76="landmark",CONCATENATE(A76,"_k_east"),CONCATENATE(A76,"_east"))))</f>
        <v>none</v>
      </c>
      <c r="X76" s="1" t="str">
        <f aca="false">IF(OR(E76="1X1",E76="1X2"),"none",IF(F76="skyscraper",CONCATENATE(A76,"_c_west"),IF(F76="landmark",CONCATENATE(A76,"_k_west"),CONCATENATE(A76,"_west"))))</f>
        <v>none</v>
      </c>
      <c r="Y76" s="1" t="str">
        <f aca="false">IF(NOT(E76="2X2"),"none",IF(F76="skyscraper",CONCATENATE(A76,"_c_south"),IF(F76="landmark",CONCATENATE(A76,"_k_south"),CONCATENATE(A76,"_south"))))</f>
        <v>none</v>
      </c>
      <c r="Z76" s="1" t="s">
        <v>35</v>
      </c>
    </row>
    <row r="77" customFormat="false" ht="12.8" hidden="false" customHeight="false" outlineLevel="0" collapsed="false">
      <c r="A77" s="1" t="s">
        <v>201</v>
      </c>
      <c r="B77" s="1" t="s">
        <v>201</v>
      </c>
      <c r="C77" s="2" t="n">
        <v>19</v>
      </c>
      <c r="D77" s="5" t="b">
        <v>1</v>
      </c>
      <c r="E77" s="1" t="s">
        <v>28</v>
      </c>
      <c r="F77" s="1" t="s">
        <v>191</v>
      </c>
      <c r="G77" s="1" t="s">
        <v>202</v>
      </c>
      <c r="H77" s="1" t="n">
        <v>220</v>
      </c>
      <c r="I77" s="1" t="n">
        <v>1</v>
      </c>
      <c r="J77" s="4" t="n">
        <v>2000</v>
      </c>
      <c r="K77" s="6" t="s">
        <v>31</v>
      </c>
      <c r="L77" s="1" t="n">
        <v>25</v>
      </c>
      <c r="M77" s="7" t="s">
        <v>41</v>
      </c>
      <c r="N77" s="3" t="str">
        <f aca="false">VLOOKUP(M77,dropdowns!E:F,2,0)</f>
        <v>bitmask(TOWNZONE_CENTRE)</v>
      </c>
      <c r="O77" s="1" t="n">
        <v>4</v>
      </c>
      <c r="P77" s="1" t="n">
        <v>5</v>
      </c>
      <c r="Q77" s="3" t="s">
        <v>193</v>
      </c>
      <c r="R77" s="1" t="n">
        <v>24</v>
      </c>
      <c r="S77" s="1" t="n">
        <v>10</v>
      </c>
      <c r="T77" s="3" t="s">
        <v>196</v>
      </c>
      <c r="U77" s="1" t="str">
        <f aca="false">IF(NOT(E77="1X1"),"none",IF(F77="skyscraper",CONCATENATE(A77,"_c"),IF(F77="landmark",CONCATENATE(A77,"_k"),IF(F77="house",CONCATENATE(A77,"_h"),A77))))</f>
        <v>mitsui_tower_c</v>
      </c>
      <c r="V77" s="1" t="str">
        <f aca="false">IF(E77="1X1","none",IF(F77="skyscraper",CONCATENATE(A77,"_c_north"),IF(F77="landmark",CONCATENATE(A77,"_k_north"),IF(F77="house",CONCATENATE(A77,"_h_north"),CONCATENATE(A77,"_north")))))</f>
        <v>none</v>
      </c>
      <c r="W77" s="1" t="str">
        <f aca="false">IF(OR(E77="1X1",E77="2X1"),"none",IF(F77="skyscraper",CONCATENATE(A77,"_c_east"),IF(F77="landmark",CONCATENATE(A77,"_k_east"),CONCATENATE(A77,"_east"))))</f>
        <v>none</v>
      </c>
      <c r="X77" s="1" t="str">
        <f aca="false">IF(OR(E77="1X1",E77="1X2"),"none",IF(F77="skyscraper",CONCATENATE(A77,"_c_west"),IF(F77="landmark",CONCATENATE(A77,"_k_west"),CONCATENATE(A77,"_west"))))</f>
        <v>none</v>
      </c>
      <c r="Y77" s="1" t="str">
        <f aca="false">IF(NOT(E77="2X2"),"none",IF(F77="skyscraper",CONCATENATE(A77,"_c_south"),IF(F77="landmark",CONCATENATE(A77,"_k_south"),CONCATENATE(A77,"_south"))))</f>
        <v>none</v>
      </c>
      <c r="Z77" s="1" t="s">
        <v>35</v>
      </c>
    </row>
    <row r="78" customFormat="false" ht="12.8" hidden="false" customHeight="false" outlineLevel="0" collapsed="false">
      <c r="A78" s="1" t="s">
        <v>203</v>
      </c>
      <c r="B78" s="1" t="s">
        <v>203</v>
      </c>
      <c r="C78" s="2" t="n">
        <v>83</v>
      </c>
      <c r="D78" s="5" t="b">
        <v>1</v>
      </c>
      <c r="E78" s="1" t="s">
        <v>28</v>
      </c>
      <c r="F78" s="1" t="s">
        <v>191</v>
      </c>
      <c r="G78" s="1" t="s">
        <v>204</v>
      </c>
      <c r="H78" s="1" t="n">
        <v>220</v>
      </c>
      <c r="I78" s="1" t="n">
        <v>1</v>
      </c>
      <c r="J78" s="4" t="n">
        <v>2000</v>
      </c>
      <c r="K78" s="6" t="s">
        <v>31</v>
      </c>
      <c r="L78" s="1" t="n">
        <v>25</v>
      </c>
      <c r="M78" s="7" t="s">
        <v>41</v>
      </c>
      <c r="N78" s="3" t="str">
        <f aca="false">VLOOKUP(M78,dropdowns!E:F,2,0)</f>
        <v>bitmask(TOWNZONE_CENTRE)</v>
      </c>
      <c r="O78" s="1" t="n">
        <v>4</v>
      </c>
      <c r="P78" s="1" t="n">
        <v>5</v>
      </c>
      <c r="Q78" s="3" t="s">
        <v>193</v>
      </c>
      <c r="R78" s="1" t="n">
        <v>24</v>
      </c>
      <c r="S78" s="1" t="n">
        <v>10</v>
      </c>
      <c r="T78" s="3" t="s">
        <v>196</v>
      </c>
      <c r="U78" s="1" t="str">
        <f aca="false">IF(NOT(E78="1X1"),"none",IF(F78="skyscraper",CONCATENATE(A78,"_c"),IF(F78="landmark",CONCATENATE(A78,"_k"),IF(F78="house",CONCATENATE(A78,"_h"),A78))))</f>
        <v>modern_office_tower_c</v>
      </c>
      <c r="V78" s="1" t="str">
        <f aca="false">IF(E78="1X1","none",IF(F78="skyscraper",CONCATENATE(A78,"_c_north"),IF(F78="landmark",CONCATENATE(A78,"_k_north"),IF(F78="house",CONCATENATE(A78,"_h_north"),CONCATENATE(A78,"_north")))))</f>
        <v>none</v>
      </c>
      <c r="W78" s="1" t="str">
        <f aca="false">IF(OR(E78="1X1",E78="2X1"),"none",IF(F78="skyscraper",CONCATENATE(A78,"_c_east"),IF(F78="landmark",CONCATENATE(A78,"_k_east"),CONCATENATE(A78,"_east"))))</f>
        <v>none</v>
      </c>
      <c r="X78" s="1" t="str">
        <f aca="false">IF(OR(E78="1X1",E78="1X2"),"none",IF(F78="skyscraper",CONCATENATE(A78,"_c_west"),IF(F78="landmark",CONCATENATE(A78,"_k_west"),CONCATENATE(A78,"_west"))))</f>
        <v>none</v>
      </c>
      <c r="Y78" s="1" t="str">
        <f aca="false">IF(NOT(E78="2X2"),"none",IF(F78="skyscraper",CONCATENATE(A78,"_c_south"),IF(F78="landmark",CONCATENATE(A78,"_k_south"),CONCATENATE(A78,"_south"))))</f>
        <v>none</v>
      </c>
      <c r="Z78" s="1" t="s">
        <v>35</v>
      </c>
    </row>
    <row r="79" customFormat="false" ht="12.8" hidden="false" customHeight="false" outlineLevel="0" collapsed="false">
      <c r="A79" s="1" t="s">
        <v>205</v>
      </c>
      <c r="B79" s="1" t="s">
        <v>205</v>
      </c>
      <c r="C79" s="2" t="n">
        <v>80</v>
      </c>
      <c r="D79" s="5" t="b">
        <v>1</v>
      </c>
      <c r="E79" s="1" t="s">
        <v>28</v>
      </c>
      <c r="F79" s="1" t="s">
        <v>191</v>
      </c>
      <c r="G79" s="1" t="s">
        <v>206</v>
      </c>
      <c r="H79" s="1" t="n">
        <v>220</v>
      </c>
      <c r="I79" s="1" t="n">
        <v>1</v>
      </c>
      <c r="J79" s="4" t="n">
        <v>1990</v>
      </c>
      <c r="K79" s="6" t="s">
        <v>31</v>
      </c>
      <c r="L79" s="1" t="n">
        <v>25</v>
      </c>
      <c r="M79" s="7" t="s">
        <v>41</v>
      </c>
      <c r="N79" s="3" t="str">
        <f aca="false">VLOOKUP(M79,dropdowns!E:F,2,0)</f>
        <v>bitmask(TOWNZONE_CENTRE)</v>
      </c>
      <c r="O79" s="1" t="n">
        <v>4</v>
      </c>
      <c r="P79" s="1" t="n">
        <v>5</v>
      </c>
      <c r="Q79" s="3" t="s">
        <v>193</v>
      </c>
      <c r="R79" s="1" t="n">
        <v>24</v>
      </c>
      <c r="S79" s="1" t="n">
        <v>10</v>
      </c>
      <c r="T79" s="3" t="s">
        <v>196</v>
      </c>
      <c r="U79" s="1" t="str">
        <f aca="false">IF(NOT(E79="1X1"),"none",IF(F79="skyscraper",CONCATENATE(A79,"_c"),IF(F79="landmark",CONCATENATE(A79,"_k"),IF(F79="house",CONCATENATE(A79,"_h"),A79))))</f>
        <v>multimedia_offices_c</v>
      </c>
      <c r="V79" s="1" t="str">
        <f aca="false">IF(E79="1X1","none",IF(F79="skyscraper",CONCATENATE(A79,"_c_north"),IF(F79="landmark",CONCATENATE(A79,"_k_north"),IF(F79="house",CONCATENATE(A79,"_h_north"),CONCATENATE(A79,"_north")))))</f>
        <v>none</v>
      </c>
      <c r="W79" s="1" t="str">
        <f aca="false">IF(OR(E79="1X1",E79="2X1"),"none",IF(F79="skyscraper",CONCATENATE(A79,"_c_east"),IF(F79="landmark",CONCATENATE(A79,"_k_east"),CONCATENATE(A79,"_east"))))</f>
        <v>none</v>
      </c>
      <c r="X79" s="1" t="str">
        <f aca="false">IF(OR(E79="1X1",E79="1X2"),"none",IF(F79="skyscraper",CONCATENATE(A79,"_c_west"),IF(F79="landmark",CONCATENATE(A79,"_k_west"),CONCATENATE(A79,"_west"))))</f>
        <v>none</v>
      </c>
      <c r="Y79" s="1" t="str">
        <f aca="false">IF(NOT(E79="2X2"),"none",IF(F79="skyscraper",CONCATENATE(A79,"_c_south"),IF(F79="landmark",CONCATENATE(A79,"_k_south"),CONCATENATE(A79,"_south"))))</f>
        <v>none</v>
      </c>
      <c r="Z79" s="1" t="s">
        <v>35</v>
      </c>
    </row>
    <row r="80" customFormat="false" ht="12.8" hidden="false" customHeight="false" outlineLevel="0" collapsed="false">
      <c r="A80" s="1" t="s">
        <v>207</v>
      </c>
      <c r="B80" s="1" t="s">
        <v>207</v>
      </c>
      <c r="C80" s="2" t="n">
        <v>78</v>
      </c>
      <c r="D80" s="5" t="b">
        <v>1</v>
      </c>
      <c r="E80" s="1" t="s">
        <v>28</v>
      </c>
      <c r="F80" s="1" t="s">
        <v>191</v>
      </c>
      <c r="G80" s="1" t="s">
        <v>208</v>
      </c>
      <c r="H80" s="1" t="n">
        <v>220</v>
      </c>
      <c r="I80" s="1" t="n">
        <v>1</v>
      </c>
      <c r="J80" s="4" t="n">
        <v>2000</v>
      </c>
      <c r="K80" s="6" t="s">
        <v>31</v>
      </c>
      <c r="L80" s="1" t="n">
        <v>25</v>
      </c>
      <c r="M80" s="7" t="s">
        <v>41</v>
      </c>
      <c r="N80" s="3" t="str">
        <f aca="false">VLOOKUP(M80,dropdowns!E:F,2,0)</f>
        <v>bitmask(TOWNZONE_CENTRE)</v>
      </c>
      <c r="O80" s="1" t="n">
        <v>4</v>
      </c>
      <c r="P80" s="1" t="n">
        <v>5</v>
      </c>
      <c r="Q80" s="3" t="s">
        <v>193</v>
      </c>
      <c r="R80" s="1" t="n">
        <v>24</v>
      </c>
      <c r="S80" s="1" t="n">
        <v>10</v>
      </c>
      <c r="T80" s="3" t="s">
        <v>196</v>
      </c>
      <c r="U80" s="1" t="str">
        <f aca="false">IF(NOT(E80="1X1"),"none",IF(F80="skyscraper",CONCATENATE(A80,"_c"),IF(F80="landmark",CONCATENATE(A80,"_k"),IF(F80="house",CONCATENATE(A80,"_h"),A80))))</f>
        <v>office_tower_c</v>
      </c>
      <c r="V80" s="1" t="str">
        <f aca="false">IF(E80="1X1","none",IF(F80="skyscraper",CONCATENATE(A80,"_c_north"),IF(F80="landmark",CONCATENATE(A80,"_k_north"),IF(F80="house",CONCATENATE(A80,"_h_north"),CONCATENATE(A80,"_north")))))</f>
        <v>none</v>
      </c>
      <c r="W80" s="1" t="str">
        <f aca="false">IF(OR(E80="1X1",E80="2X1"),"none",IF(F80="skyscraper",CONCATENATE(A80,"_c_east"),IF(F80="landmark",CONCATENATE(A80,"_k_east"),CONCATENATE(A80,"_east"))))</f>
        <v>none</v>
      </c>
      <c r="X80" s="1" t="str">
        <f aca="false">IF(OR(E80="1X1",E80="1X2"),"none",IF(F80="skyscraper",CONCATENATE(A80,"_c_west"),IF(F80="landmark",CONCATENATE(A80,"_k_west"),CONCATENATE(A80,"_west"))))</f>
        <v>none</v>
      </c>
      <c r="Y80" s="1" t="str">
        <f aca="false">IF(NOT(E80="2X2"),"none",IF(F80="skyscraper",CONCATENATE(A80,"_c_south"),IF(F80="landmark",CONCATENATE(A80,"_k_south"),CONCATENATE(A80,"_south"))))</f>
        <v>none</v>
      </c>
      <c r="Z80" s="1" t="s">
        <v>35</v>
      </c>
    </row>
    <row r="81" customFormat="false" ht="12.8" hidden="false" customHeight="false" outlineLevel="0" collapsed="false">
      <c r="A81" s="1" t="s">
        <v>209</v>
      </c>
      <c r="B81" s="1" t="s">
        <v>209</v>
      </c>
      <c r="C81" s="2" t="n">
        <v>84</v>
      </c>
      <c r="D81" s="5" t="b">
        <v>1</v>
      </c>
      <c r="E81" s="1" t="s">
        <v>28</v>
      </c>
      <c r="F81" s="1" t="s">
        <v>191</v>
      </c>
      <c r="G81" s="1" t="s">
        <v>210</v>
      </c>
      <c r="H81" s="1" t="n">
        <v>200</v>
      </c>
      <c r="I81" s="1" t="n">
        <v>1</v>
      </c>
      <c r="J81" s="4" t="n">
        <v>1960</v>
      </c>
      <c r="K81" s="6" t="s">
        <v>31</v>
      </c>
      <c r="L81" s="1" t="n">
        <v>25</v>
      </c>
      <c r="M81" s="7" t="s">
        <v>41</v>
      </c>
      <c r="N81" s="3" t="str">
        <f aca="false">VLOOKUP(M81,dropdowns!E:F,2,0)</f>
        <v>bitmask(TOWNZONE_CENTRE)</v>
      </c>
      <c r="O81" s="1" t="n">
        <v>4</v>
      </c>
      <c r="P81" s="1" t="n">
        <v>5</v>
      </c>
      <c r="Q81" s="3" t="s">
        <v>193</v>
      </c>
      <c r="R81" s="1" t="n">
        <v>24</v>
      </c>
      <c r="S81" s="1" t="n">
        <v>10</v>
      </c>
      <c r="T81" s="3" t="s">
        <v>196</v>
      </c>
      <c r="U81" s="1" t="str">
        <f aca="false">IF(NOT(E81="1X1"),"none",IF(F81="skyscraper",CONCATENATE(A81,"_c"),IF(F81="landmark",CONCATENATE(A81,"_k"),IF(F81="house",CONCATENATE(A81,"_h"),A81))))</f>
        <v>sato_building_c</v>
      </c>
      <c r="V81" s="1" t="str">
        <f aca="false">IF(E81="1X1","none",IF(F81="skyscraper",CONCATENATE(A81,"_c_north"),IF(F81="landmark",CONCATENATE(A81,"_k_north"),IF(F81="house",CONCATENATE(A81,"_h_north"),CONCATENATE(A81,"_north")))))</f>
        <v>none</v>
      </c>
      <c r="W81" s="1" t="str">
        <f aca="false">IF(OR(E81="1X1",E81="2X1"),"none",IF(F81="skyscraper",CONCATENATE(A81,"_c_east"),IF(F81="landmark",CONCATENATE(A81,"_k_east"),CONCATENATE(A81,"_east"))))</f>
        <v>none</v>
      </c>
      <c r="X81" s="1" t="str">
        <f aca="false">IF(OR(E81="1X1",E81="1X2"),"none",IF(F81="skyscraper",CONCATENATE(A81,"_c_west"),IF(F81="landmark",CONCATENATE(A81,"_k_west"),CONCATENATE(A81,"_west"))))</f>
        <v>none</v>
      </c>
      <c r="Y81" s="1" t="str">
        <f aca="false">IF(NOT(E81="2X2"),"none",IF(F81="skyscraper",CONCATENATE(A81,"_c_south"),IF(F81="landmark",CONCATENATE(A81,"_k_south"),CONCATENATE(A81,"_south"))))</f>
        <v>none</v>
      </c>
      <c r="Z81" s="1" t="s">
        <v>35</v>
      </c>
    </row>
    <row r="82" customFormat="false" ht="12.8" hidden="false" customHeight="false" outlineLevel="0" collapsed="false">
      <c r="A82" s="1" t="s">
        <v>211</v>
      </c>
      <c r="B82" s="1" t="s">
        <v>211</v>
      </c>
      <c r="C82" s="2" t="n">
        <v>87</v>
      </c>
      <c r="D82" s="5" t="b">
        <v>1</v>
      </c>
      <c r="E82" s="1" t="s">
        <v>28</v>
      </c>
      <c r="F82" s="1" t="s">
        <v>191</v>
      </c>
      <c r="G82" s="1" t="s">
        <v>212</v>
      </c>
      <c r="H82" s="1" t="n">
        <v>200</v>
      </c>
      <c r="I82" s="1" t="n">
        <v>1</v>
      </c>
      <c r="J82" s="4" t="n">
        <v>1990</v>
      </c>
      <c r="K82" s="6" t="s">
        <v>31</v>
      </c>
      <c r="L82" s="1" t="n">
        <v>25</v>
      </c>
      <c r="M82" s="7" t="s">
        <v>41</v>
      </c>
      <c r="N82" s="3" t="str">
        <f aca="false">VLOOKUP(M82,dropdowns!E:F,2,0)</f>
        <v>bitmask(TOWNZONE_CENTRE)</v>
      </c>
      <c r="O82" s="1" t="n">
        <v>4</v>
      </c>
      <c r="P82" s="1" t="n">
        <v>5</v>
      </c>
      <c r="Q82" s="3" t="s">
        <v>193</v>
      </c>
      <c r="R82" s="1" t="n">
        <v>24</v>
      </c>
      <c r="S82" s="1" t="n">
        <v>10</v>
      </c>
      <c r="T82" s="3" t="s">
        <v>196</v>
      </c>
      <c r="U82" s="1" t="str">
        <f aca="false">IF(NOT(E82="1X1"),"none",IF(F82="skyscraper",CONCATENATE(A82,"_c"),IF(F82="landmark",CONCATENATE(A82,"_k"),IF(F82="house",CONCATENATE(A82,"_h"),A82))))</f>
        <v>sugiyama_office_building_c</v>
      </c>
      <c r="V82" s="1" t="str">
        <f aca="false">IF(E82="1X1","none",IF(F82="skyscraper",CONCATENATE(A82,"_c_north"),IF(F82="landmark",CONCATENATE(A82,"_k_north"),IF(F82="house",CONCATENATE(A82,"_h_north"),CONCATENATE(A82,"_north")))))</f>
        <v>none</v>
      </c>
      <c r="W82" s="1" t="str">
        <f aca="false">IF(OR(E82="1X1",E82="2X1"),"none",IF(F82="skyscraper",CONCATENATE(A82,"_c_east"),IF(F82="landmark",CONCATENATE(A82,"_k_east"),CONCATENATE(A82,"_east"))))</f>
        <v>none</v>
      </c>
      <c r="X82" s="1" t="str">
        <f aca="false">IF(OR(E82="1X1",E82="1X2"),"none",IF(F82="skyscraper",CONCATENATE(A82,"_c_west"),IF(F82="landmark",CONCATENATE(A82,"_k_west"),CONCATENATE(A82,"_west"))))</f>
        <v>none</v>
      </c>
      <c r="Y82" s="1" t="str">
        <f aca="false">IF(NOT(E82="2X2"),"none",IF(F82="skyscraper",CONCATENATE(A82,"_c_south"),IF(F82="landmark",CONCATENATE(A82,"_k_south"),CONCATENATE(A82,"_south"))))</f>
        <v>none</v>
      </c>
      <c r="Z82" s="1" t="s">
        <v>35</v>
      </c>
    </row>
    <row r="83" customFormat="false" ht="12.8" hidden="false" customHeight="false" outlineLevel="0" collapsed="false">
      <c r="A83" s="1" t="s">
        <v>213</v>
      </c>
      <c r="B83" s="1" t="s">
        <v>213</v>
      </c>
      <c r="C83" s="2" t="n">
        <v>76</v>
      </c>
      <c r="D83" s="5" t="b">
        <v>1</v>
      </c>
      <c r="E83" s="1" t="s">
        <v>214</v>
      </c>
      <c r="F83" s="1" t="s">
        <v>191</v>
      </c>
      <c r="G83" s="1" t="s">
        <v>215</v>
      </c>
      <c r="H83" s="1" t="n">
        <v>255</v>
      </c>
      <c r="I83" s="1" t="n">
        <v>1</v>
      </c>
      <c r="J83" s="4" t="n">
        <v>2006</v>
      </c>
      <c r="K83" s="6" t="s">
        <v>31</v>
      </c>
      <c r="L83" s="1" t="n">
        <v>25</v>
      </c>
      <c r="M83" s="7" t="s">
        <v>41</v>
      </c>
      <c r="N83" s="3" t="str">
        <f aca="false">VLOOKUP(M83,dropdowns!E:F,2,0)</f>
        <v>bitmask(TOWNZONE_CENTRE)</v>
      </c>
      <c r="O83" s="1" t="n">
        <v>7</v>
      </c>
      <c r="P83" s="1" t="n">
        <v>5</v>
      </c>
      <c r="Q83" s="3" t="s">
        <v>193</v>
      </c>
      <c r="R83" s="1" t="n">
        <v>24</v>
      </c>
      <c r="S83" s="1" t="n">
        <v>10</v>
      </c>
      <c r="T83" s="3" t="s">
        <v>196</v>
      </c>
      <c r="U83" s="1" t="str">
        <f aca="false">IF(NOT(E83="1X1"),"none",IF(F83="skyscraper",CONCATENATE(A83,"_c"),IF(F83="landmark",CONCATENATE(A83,"_k"),IF(F83="house",CONCATENATE(A83,"_h"),A83))))</f>
        <v>none</v>
      </c>
      <c r="V83" s="1" t="str">
        <f aca="false">IF(E83="1X1","none",IF(F83="skyscraper",CONCATENATE(A83,"_c_north"),IF(F83="landmark",CONCATENATE(A83,"_k_north"),IF(F83="house",CONCATENATE(A83,"_h_north"),CONCATENATE(A83,"_north")))))</f>
        <v>tsuno_building_c_north</v>
      </c>
      <c r="W83" s="1" t="str">
        <f aca="false">IF(OR(E83="1X1",E83="2X1"),"none",IF(F83="skyscraper",CONCATENATE(A83,"_c_east"),IF(F83="landmark",CONCATENATE(A83,"_k_east"),CONCATENATE(A83,"_east"))))</f>
        <v>tsuno_building_c_east</v>
      </c>
      <c r="X83" s="1" t="str">
        <f aca="false">IF(OR(E83="1X1",E83="1X2"),"none",IF(F83="skyscraper",CONCATENATE(A83,"_c_west"),IF(F83="landmark",CONCATENATE(A83,"_k_west"),CONCATENATE(A83,"_west"))))</f>
        <v>none</v>
      </c>
      <c r="Y83" s="1" t="str">
        <f aca="false">IF(NOT(E83="2X2"),"none",IF(F83="skyscraper",CONCATENATE(A83,"_c_south"),IF(F83="landmark",CONCATENATE(A83,"_k_south"),CONCATENATE(A83,"_south"))))</f>
        <v>none</v>
      </c>
      <c r="Z83" s="1" t="s">
        <v>35</v>
      </c>
    </row>
    <row r="84" customFormat="false" ht="12.8" hidden="false" customHeight="false" outlineLevel="0" collapsed="false">
      <c r="A84" s="1" t="s">
        <v>216</v>
      </c>
      <c r="B84" s="1" t="s">
        <v>216</v>
      </c>
      <c r="C84" s="2" t="n">
        <v>89</v>
      </c>
      <c r="D84" s="5" t="b">
        <v>1</v>
      </c>
      <c r="E84" s="1" t="s">
        <v>28</v>
      </c>
      <c r="F84" s="1" t="s">
        <v>191</v>
      </c>
      <c r="G84" s="1" t="s">
        <v>217</v>
      </c>
      <c r="H84" s="1" t="n">
        <v>200</v>
      </c>
      <c r="I84" s="1" t="n">
        <v>1</v>
      </c>
      <c r="J84" s="4" t="n">
        <v>1955</v>
      </c>
      <c r="K84" s="6" t="n">
        <v>1989</v>
      </c>
      <c r="L84" s="1" t="n">
        <v>25</v>
      </c>
      <c r="M84" s="7" t="s">
        <v>41</v>
      </c>
      <c r="N84" s="3" t="str">
        <f aca="false">VLOOKUP(M84,dropdowns!E:F,2,0)</f>
        <v>bitmask(TOWNZONE_CENTRE)</v>
      </c>
      <c r="O84" s="1" t="n">
        <v>4</v>
      </c>
      <c r="P84" s="1" t="n">
        <v>5</v>
      </c>
      <c r="Q84" s="3" t="s">
        <v>193</v>
      </c>
      <c r="R84" s="1" t="n">
        <v>24</v>
      </c>
      <c r="S84" s="1" t="n">
        <v>10</v>
      </c>
      <c r="T84" s="3" t="s">
        <v>196</v>
      </c>
      <c r="U84" s="1" t="str">
        <f aca="false">IF(NOT(E84="1X1"),"none",IF(F84="skyscraper",CONCATENATE(A84,"_c"),IF(F84="landmark",CONCATENATE(A84,"_k"),IF(F84="house",CONCATENATE(A84,"_h"),A84))))</f>
        <v>ueda_office_block_c</v>
      </c>
      <c r="V84" s="1" t="str">
        <f aca="false">IF(E84="1X1","none",IF(F84="skyscraper",CONCATENATE(A84,"_c_north"),IF(F84="landmark",CONCATENATE(A84,"_k_north"),IF(F84="house",CONCATENATE(A84,"_h_north"),CONCATENATE(A84,"_north")))))</f>
        <v>none</v>
      </c>
      <c r="W84" s="1" t="str">
        <f aca="false">IF(OR(E84="1X1",E84="2X1"),"none",IF(F84="skyscraper",CONCATENATE(A84,"_c_east"),IF(F84="landmark",CONCATENATE(A84,"_k_east"),CONCATENATE(A84,"_east"))))</f>
        <v>none</v>
      </c>
      <c r="X84" s="1" t="str">
        <f aca="false">IF(OR(E84="1X1",E84="1X2"),"none",IF(F84="skyscraper",CONCATENATE(A84,"_c_west"),IF(F84="landmark",CONCATENATE(A84,"_k_west"),CONCATENATE(A84,"_west"))))</f>
        <v>none</v>
      </c>
      <c r="Y84" s="1" t="str">
        <f aca="false">IF(NOT(E84="2X2"),"none",IF(F84="skyscraper",CONCATENATE(A84,"_c_south"),IF(F84="landmark",CONCATENATE(A84,"_k_south"),CONCATENATE(A84,"_south"))))</f>
        <v>none</v>
      </c>
      <c r="Z84" s="1" t="s">
        <v>35</v>
      </c>
    </row>
    <row r="85" customFormat="false" ht="12.8" hidden="false" customHeight="false" outlineLevel="0" collapsed="false">
      <c r="A85" s="1" t="s">
        <v>218</v>
      </c>
      <c r="B85" s="1" t="s">
        <v>218</v>
      </c>
      <c r="C85" s="2" t="n">
        <v>36</v>
      </c>
      <c r="D85" s="5" t="b">
        <v>1</v>
      </c>
      <c r="E85" s="1" t="s">
        <v>28</v>
      </c>
      <c r="F85" s="1" t="s">
        <v>191</v>
      </c>
      <c r="G85" s="1" t="s">
        <v>219</v>
      </c>
      <c r="H85" s="1" t="n">
        <v>180</v>
      </c>
      <c r="I85" s="1" t="n">
        <v>1</v>
      </c>
      <c r="J85" s="4" t="n">
        <v>1965</v>
      </c>
      <c r="K85" s="6" t="s">
        <v>31</v>
      </c>
      <c r="L85" s="1" t="n">
        <v>25</v>
      </c>
      <c r="M85" s="7" t="s">
        <v>41</v>
      </c>
      <c r="N85" s="3" t="str">
        <f aca="false">VLOOKUP(M85,dropdowns!E:F,2,0)</f>
        <v>bitmask(TOWNZONE_CENTRE)</v>
      </c>
      <c r="O85" s="1" t="n">
        <v>4</v>
      </c>
      <c r="P85" s="1" t="n">
        <v>5</v>
      </c>
      <c r="Q85" s="3" t="s">
        <v>193</v>
      </c>
      <c r="R85" s="1" t="n">
        <v>12</v>
      </c>
      <c r="S85" s="1" t="n">
        <v>5</v>
      </c>
      <c r="T85" s="3" t="s">
        <v>196</v>
      </c>
      <c r="U85" s="1" t="str">
        <f aca="false">IF(NOT(E85="1X1"),"none",IF(F85="skyscraper",CONCATENATE(A85,"_c"),IF(F85="landmark",CONCATENATE(A85,"_k"),IF(F85="house",CONCATENATE(A85,"_h"),A85))))</f>
        <v>yamaguchi_office_c</v>
      </c>
      <c r="V85" s="1" t="str">
        <f aca="false">IF(E85="1X1","none",IF(F85="skyscraper",CONCATENATE(A85,"_c_north"),IF(F85="landmark",CONCATENATE(A85,"_k_north"),IF(F85="house",CONCATENATE(A85,"_h_north"),CONCATENATE(A85,"_north")))))</f>
        <v>none</v>
      </c>
      <c r="W85" s="1" t="str">
        <f aca="false">IF(OR(E85="1X1",E85="2X1"),"none",IF(F85="skyscraper",CONCATENATE(A85,"_c_east"),IF(F85="landmark",CONCATENATE(A85,"_k_east"),CONCATENATE(A85,"_east"))))</f>
        <v>none</v>
      </c>
      <c r="X85" s="1" t="str">
        <f aca="false">IF(OR(E85="1X1",E85="1X2"),"none",IF(F85="skyscraper",CONCATENATE(A85,"_c_west"),IF(F85="landmark",CONCATENATE(A85,"_k_west"),CONCATENATE(A85,"_west"))))</f>
        <v>none</v>
      </c>
      <c r="Y85" s="1" t="str">
        <f aca="false">IF(NOT(E85="2X2"),"none",IF(F85="skyscraper",CONCATENATE(A85,"_c_south"),IF(F85="landmark",CONCATENATE(A85,"_k_south"),CONCATENATE(A85,"_south"))))</f>
        <v>none</v>
      </c>
      <c r="Z85" s="1" t="s">
        <v>35</v>
      </c>
    </row>
    <row r="86" customFormat="false" ht="12.8" hidden="false" customHeight="false" outlineLevel="0" collapsed="false">
      <c r="A86" s="1" t="s">
        <v>220</v>
      </c>
      <c r="B86" s="1" t="s">
        <v>220</v>
      </c>
      <c r="C86" s="2" t="n">
        <v>101</v>
      </c>
      <c r="D86" s="5" t="b">
        <v>1</v>
      </c>
      <c r="E86" s="1" t="s">
        <v>214</v>
      </c>
      <c r="F86" s="1" t="s">
        <v>191</v>
      </c>
      <c r="G86" s="1" t="s">
        <v>221</v>
      </c>
      <c r="H86" s="1" t="n">
        <v>255</v>
      </c>
      <c r="I86" s="1" t="n">
        <v>1</v>
      </c>
      <c r="J86" s="4" t="n">
        <v>1990</v>
      </c>
      <c r="K86" s="6" t="s">
        <v>31</v>
      </c>
      <c r="L86" s="1" t="n">
        <v>25</v>
      </c>
      <c r="M86" s="7" t="s">
        <v>41</v>
      </c>
      <c r="N86" s="3" t="str">
        <f aca="false">VLOOKUP(M86,dropdowns!E:F,2,0)</f>
        <v>bitmask(TOWNZONE_CENTRE)</v>
      </c>
      <c r="O86" s="1" t="n">
        <v>7</v>
      </c>
      <c r="P86" s="1" t="n">
        <v>5</v>
      </c>
      <c r="Q86" s="3" t="s">
        <v>193</v>
      </c>
      <c r="R86" s="1" t="n">
        <v>24</v>
      </c>
      <c r="S86" s="1" t="n">
        <v>10</v>
      </c>
      <c r="T86" s="3" t="s">
        <v>196</v>
      </c>
      <c r="U86" s="1" t="str">
        <f aca="false">IF(NOT(E86="1X1"),"none",IF(F86="skyscraper",CONCATENATE(A86,"_c"),IF(F86="landmark",CONCATENATE(A86,"_k"),IF(F86="house",CONCATENATE(A86,"_h"),A86))))</f>
        <v>none</v>
      </c>
      <c r="V86" s="1" t="str">
        <f aca="false">IF(E86="1X1","none",IF(F86="skyscraper",CONCATENATE(A86,"_c_north"),IF(F86="landmark",CONCATENATE(A86,"_k_north"),IF(F86="house",CONCATENATE(A86,"_h_north"),CONCATENATE(A86,"_north")))))</f>
        <v>yamashiro_office_building_c_north</v>
      </c>
      <c r="W86" s="1" t="str">
        <f aca="false">IF(OR(E86="1X1",E86="2X1"),"none",IF(F86="skyscraper",CONCATENATE(A86,"_c_east"),IF(F86="landmark",CONCATENATE(A86,"_k_east"),CONCATENATE(A86,"_east"))))</f>
        <v>yamashiro_office_building_c_east</v>
      </c>
      <c r="X86" s="1" t="str">
        <f aca="false">IF(OR(E86="1X1",E86="1X2"),"none",IF(F86="skyscraper",CONCATENATE(A86,"_c_west"),IF(F86="landmark",CONCATENATE(A86,"_k_west"),CONCATENATE(A86,"_west"))))</f>
        <v>none</v>
      </c>
      <c r="Y86" s="1" t="str">
        <f aca="false">IF(NOT(E86="2X2"),"none",IF(F86="skyscraper",CONCATENATE(A86,"_c_south"),IF(F86="landmark",CONCATENATE(A86,"_k_south"),CONCATENATE(A86,"_south"))))</f>
        <v>none</v>
      </c>
      <c r="Z86" s="1" t="s">
        <v>35</v>
      </c>
    </row>
    <row r="87" customFormat="false" ht="12.8" hidden="false" customHeight="false" outlineLevel="0" collapsed="false">
      <c r="A87" s="1" t="s">
        <v>222</v>
      </c>
      <c r="B87" s="1" t="s">
        <v>222</v>
      </c>
      <c r="C87" s="2" t="n">
        <v>47</v>
      </c>
      <c r="D87" s="5" t="b">
        <v>1</v>
      </c>
      <c r="E87" s="1" t="s">
        <v>28</v>
      </c>
      <c r="F87" s="1" t="s">
        <v>191</v>
      </c>
      <c r="G87" s="1" t="s">
        <v>223</v>
      </c>
      <c r="H87" s="1" t="n">
        <v>220</v>
      </c>
      <c r="I87" s="1" t="n">
        <v>1</v>
      </c>
      <c r="J87" s="4" t="n">
        <v>2000</v>
      </c>
      <c r="K87" s="6" t="s">
        <v>31</v>
      </c>
      <c r="L87" s="1" t="n">
        <v>25</v>
      </c>
      <c r="M87" s="7" t="s">
        <v>41</v>
      </c>
      <c r="N87" s="3" t="str">
        <f aca="false">VLOOKUP(M87,dropdowns!E:F,2,0)</f>
        <v>bitmask(TOWNZONE_CENTRE)</v>
      </c>
      <c r="O87" s="1" t="n">
        <v>4</v>
      </c>
      <c r="P87" s="1" t="n">
        <v>5</v>
      </c>
      <c r="Q87" s="3" t="s">
        <v>193</v>
      </c>
      <c r="R87" s="1" t="n">
        <v>24</v>
      </c>
      <c r="S87" s="1" t="n">
        <v>10</v>
      </c>
      <c r="T87" s="3" t="s">
        <v>196</v>
      </c>
      <c r="U87" s="1" t="str">
        <f aca="false">IF(NOT(E87="1X1"),"none",IF(F87="skyscraper",CONCATENATE(A87,"_c"),IF(F87="landmark",CONCATENATE(A87,"_k"),IF(F87="house",CONCATENATE(A87,"_h"),A87))))</f>
        <v>yamashita_building_c</v>
      </c>
      <c r="V87" s="1" t="str">
        <f aca="false">IF(E87="1X1","none",IF(F87="skyscraper",CONCATENATE(A87,"_c_north"),IF(F87="landmark",CONCATENATE(A87,"_k_north"),IF(F87="house",CONCATENATE(A87,"_h_north"),CONCATENATE(A87,"_north")))))</f>
        <v>none</v>
      </c>
      <c r="W87" s="1" t="str">
        <f aca="false">IF(OR(E87="1X1",E87="2X1"),"none",IF(F87="skyscraper",CONCATENATE(A87,"_c_east"),IF(F87="landmark",CONCATENATE(A87,"_k_east"),CONCATENATE(A87,"_east"))))</f>
        <v>none</v>
      </c>
      <c r="X87" s="1" t="str">
        <f aca="false">IF(OR(E87="1X1",E87="1X2"),"none",IF(F87="skyscraper",CONCATENATE(A87,"_c_west"),IF(F87="landmark",CONCATENATE(A87,"_k_west"),CONCATENATE(A87,"_west"))))</f>
        <v>none</v>
      </c>
      <c r="Y87" s="1" t="str">
        <f aca="false">IF(NOT(E87="2X2"),"none",IF(F87="skyscraper",CONCATENATE(A87,"_c_south"),IF(F87="landmark",CONCATENATE(A87,"_k_south"),CONCATENATE(A87,"_south"))))</f>
        <v>none</v>
      </c>
      <c r="Z87" s="1" t="s">
        <v>35</v>
      </c>
    </row>
    <row r="88" customFormat="false" ht="12.8" hidden="false" customHeight="false" outlineLevel="0" collapsed="false">
      <c r="A88" s="1" t="s">
        <v>224</v>
      </c>
      <c r="B88" s="1" t="s">
        <v>224</v>
      </c>
      <c r="C88" s="2" t="n">
        <v>6</v>
      </c>
      <c r="D88" s="5" t="b">
        <v>1</v>
      </c>
      <c r="E88" s="1" t="s">
        <v>28</v>
      </c>
      <c r="F88" s="1" t="s">
        <v>225</v>
      </c>
      <c r="G88" s="1" t="s">
        <v>226</v>
      </c>
      <c r="H88" s="1" t="n">
        <v>40</v>
      </c>
      <c r="I88" s="1" t="n">
        <v>1</v>
      </c>
      <c r="J88" s="4" t="n">
        <v>1945</v>
      </c>
      <c r="K88" s="6" t="s">
        <v>31</v>
      </c>
      <c r="L88" s="1" t="n">
        <v>5</v>
      </c>
      <c r="M88" s="7" t="s">
        <v>66</v>
      </c>
      <c r="N88" s="3" t="str">
        <f aca="false">VLOOKUP(M88,dropdowns!E:F,2,0)</f>
        <v>ALL_TOWNZONES &amp; ~bitmask(TOWNZONE_EDGE)</v>
      </c>
      <c r="O88" s="1" t="n">
        <v>6</v>
      </c>
      <c r="P88" s="1" t="n">
        <v>0</v>
      </c>
      <c r="Q88" s="3" t="s">
        <v>33</v>
      </c>
      <c r="R88" s="1" t="n">
        <v>4</v>
      </c>
      <c r="S88" s="1" t="n">
        <v>1</v>
      </c>
      <c r="T88" s="3" t="s">
        <v>34</v>
      </c>
      <c r="U88" s="1" t="str">
        <f aca="false">IF(NOT(E88="1X1"),"none",IF(F88="skyscraper",CONCATENATE(A88,"_c"),IF(F88="landmark",CONCATENATE(A88,"_k"),IF(F88="house",CONCATENATE(A88,"_h"),A88))))</f>
        <v>dense_townhouses_h</v>
      </c>
      <c r="V88" s="1" t="str">
        <f aca="false">IF(E88="1X1","none",IF(F88="skyscraper",CONCATENATE(A88,"_c_north"),IF(F88="landmark",CONCATENATE(A88,"_k_north"),IF(F88="house",CONCATENATE(A88,"_h_north"),CONCATENATE(A88,"_north")))))</f>
        <v>none</v>
      </c>
      <c r="W88" s="1" t="str">
        <f aca="false">IF(OR(E88="1X1",E88="2X1"),"none",IF(F88="skyscraper",CONCATENATE(A88,"_c_east"),IF(F88="landmark",CONCATENATE(A88,"_k_east"),CONCATENATE(A88,"_east"))))</f>
        <v>none</v>
      </c>
      <c r="X88" s="1" t="str">
        <f aca="false">IF(OR(E88="1X1",E88="1X2"),"none",IF(F88="skyscraper",CONCATENATE(A88,"_c_west"),IF(F88="landmark",CONCATENATE(A88,"_k_west"),CONCATENATE(A88,"_west"))))</f>
        <v>none</v>
      </c>
      <c r="Y88" s="1" t="str">
        <f aca="false">IF(NOT(E88="2X2"),"none",IF(F88="skyscraper",CONCATENATE(A88,"_c_south"),IF(F88="landmark",CONCATENATE(A88,"_k_south"),CONCATENATE(A88,"_south"))))</f>
        <v>none</v>
      </c>
      <c r="Z88" s="1" t="s">
        <v>35</v>
      </c>
    </row>
    <row r="89" customFormat="false" ht="12.8" hidden="false" customHeight="false" outlineLevel="0" collapsed="false">
      <c r="A89" s="1" t="s">
        <v>227</v>
      </c>
      <c r="B89" s="1" t="s">
        <v>227</v>
      </c>
      <c r="C89" s="2" t="n">
        <v>5</v>
      </c>
      <c r="D89" s="5" t="b">
        <v>1</v>
      </c>
      <c r="E89" s="1" t="s">
        <v>28</v>
      </c>
      <c r="F89" s="1" t="s">
        <v>225</v>
      </c>
      <c r="G89" s="1" t="s">
        <v>228</v>
      </c>
      <c r="H89" s="1" t="n">
        <v>40</v>
      </c>
      <c r="I89" s="1" t="n">
        <v>1</v>
      </c>
      <c r="J89" s="4" t="n">
        <v>1700</v>
      </c>
      <c r="K89" s="6" t="n">
        <v>1944</v>
      </c>
      <c r="L89" s="1" t="n">
        <v>7</v>
      </c>
      <c r="M89" s="7" t="s">
        <v>38</v>
      </c>
      <c r="N89" s="3" t="str">
        <f aca="false">VLOOKUP(M89,dropdowns!E:F,2,0)</f>
        <v>bitmask(TOWNZONE_CENTRE, TOWNZONE_INNER_SUBURB )</v>
      </c>
      <c r="O89" s="1" t="n">
        <v>6</v>
      </c>
      <c r="P89" s="1" t="n">
        <v>0</v>
      </c>
      <c r="Q89" s="3" t="s">
        <v>33</v>
      </c>
      <c r="R89" s="1" t="n">
        <v>2</v>
      </c>
      <c r="S89" s="1" t="n">
        <v>1</v>
      </c>
      <c r="T89" s="3" t="s">
        <v>34</v>
      </c>
      <c r="U89" s="1" t="str">
        <f aca="false">IF(NOT(E89="1X1"),"none",IF(F89="skyscraper",CONCATENATE(A89,"_c"),IF(F89="landmark",CONCATENATE(A89,"_k"),IF(F89="house",CONCATENATE(A89,"_h"),A89))))</f>
        <v>dense_wooden_h</v>
      </c>
      <c r="V89" s="1" t="str">
        <f aca="false">IF(E89="1X1","none",IF(F89="skyscraper",CONCATENATE(A89,"_c_north"),IF(F89="landmark",CONCATENATE(A89,"_k_north"),IF(F89="house",CONCATENATE(A89,"_h_north"),CONCATENATE(A89,"_north")))))</f>
        <v>none</v>
      </c>
      <c r="W89" s="1" t="str">
        <f aca="false">IF(OR(E89="1X1",E89="2X1"),"none",IF(F89="skyscraper",CONCATENATE(A89,"_c_east"),IF(F89="landmark",CONCATENATE(A89,"_k_east"),CONCATENATE(A89,"_east"))))</f>
        <v>none</v>
      </c>
      <c r="X89" s="1" t="str">
        <f aca="false">IF(OR(E89="1X1",E89="1X2"),"none",IF(F89="skyscraper",CONCATENATE(A89,"_c_west"),IF(F89="landmark",CONCATENATE(A89,"_k_west"),CONCATENATE(A89,"_west"))))</f>
        <v>none</v>
      </c>
      <c r="Y89" s="1" t="str">
        <f aca="false">IF(NOT(E89="2X2"),"none",IF(F89="skyscraper",CONCATENATE(A89,"_c_south"),IF(F89="landmark",CONCATENATE(A89,"_k_south"),CONCATENATE(A89,"_south"))))</f>
        <v>none</v>
      </c>
      <c r="Z89" s="1" t="s">
        <v>33</v>
      </c>
    </row>
    <row r="90" customFormat="false" ht="12.8" hidden="false" customHeight="false" outlineLevel="0" collapsed="false">
      <c r="A90" s="1" t="s">
        <v>229</v>
      </c>
      <c r="B90" s="1" t="s">
        <v>229</v>
      </c>
      <c r="C90" s="2" t="n">
        <v>212</v>
      </c>
      <c r="D90" s="5" t="b">
        <v>1</v>
      </c>
      <c r="E90" s="1" t="s">
        <v>230</v>
      </c>
      <c r="F90" s="1" t="s">
        <v>225</v>
      </c>
      <c r="G90" s="1" t="s">
        <v>231</v>
      </c>
      <c r="H90" s="1" t="n">
        <v>15</v>
      </c>
      <c r="I90" s="1" t="n">
        <v>5</v>
      </c>
      <c r="J90" s="4" t="n">
        <v>1700</v>
      </c>
      <c r="K90" s="6" t="s">
        <v>31</v>
      </c>
      <c r="L90" s="1" t="n">
        <v>7</v>
      </c>
      <c r="M90" s="7" t="s">
        <v>232</v>
      </c>
      <c r="N90" s="3" t="str">
        <f aca="false">VLOOKUP(M90,dropdowns!E:F,2,0)</f>
        <v>bitmask(TOWNZONE_OUTSKIRT, TOWNZONE_EDGE )</v>
      </c>
      <c r="O90" s="1" t="n">
        <v>20</v>
      </c>
      <c r="P90" s="1" t="n">
        <v>6</v>
      </c>
      <c r="Q90" s="3" t="s">
        <v>147</v>
      </c>
      <c r="R90" s="1" t="n">
        <v>6</v>
      </c>
      <c r="S90" s="1" t="n">
        <v>2</v>
      </c>
      <c r="T90" s="3" t="s">
        <v>233</v>
      </c>
      <c r="U90" s="1" t="str">
        <f aca="false">IF(NOT(E90="1X1"),"none",IF(F90="skyscraper",CONCATENATE(A90,"_c"),IF(F90="landmark",CONCATENATE(A90,"_k"),IF(F90="house",CONCATENATE(A90,"_h"),A90))))</f>
        <v>none</v>
      </c>
      <c r="V90" s="1" t="str">
        <f aca="false">IF(E90="1X1","none",IF(F90="skyscraper",CONCATENATE(A90,"_c_north"),IF(F90="landmark",CONCATENATE(A90,"_k_north"),IF(F90="house",CONCATENATE(A90,"_h_north"),CONCATENATE(A90,"_north")))))</f>
        <v>farm_h_north</v>
      </c>
      <c r="W90" s="1" t="str">
        <f aca="false">IF(OR(E90="1X1",E90="2X1"),"none",IF(F90="skyscraper",CONCATENATE(A90,"_c_east"),IF(F90="landmark",CONCATENATE(A90,"_k_east"),IF(F90="house",CONCATENATE(A90,"_h_east"),CONCATENATE(A90,"_east")))))</f>
        <v>farm_h_east</v>
      </c>
      <c r="X90" s="1" t="str">
        <f aca="false">IF(OR(E90="1X1",E90="1X2"),"none",IF(F90="skyscraper",CONCATENATE(A90,"_c_west"),IF(F90="landmark",CONCATENATE(A90,"_k_west"),IF(F90="house",CONCATENATE(A90,"_h_west"),CONCATENATE(A90,"_west")))))</f>
        <v>farm_h_west</v>
      </c>
      <c r="Y90" s="1" t="str">
        <f aca="false">IF(NOT(E90="2X2"),"none",IF(F90="skyscraper",CONCATENATE(A90,"_c_south"),IF(F90="landmark",CONCATENATE(A90,"_k_south"),IF(F90="house",CONCATENATE(A90,"_h_south"),CONCATENATE(A90,"_south")))))</f>
        <v>farm_h_south</v>
      </c>
      <c r="Z90" s="1" t="s">
        <v>229</v>
      </c>
    </row>
    <row r="91" customFormat="false" ht="12.8" hidden="false" customHeight="false" outlineLevel="0" collapsed="false">
      <c r="A91" s="1" t="s">
        <v>234</v>
      </c>
      <c r="B91" s="1" t="s">
        <v>234</v>
      </c>
      <c r="C91" s="2" t="n">
        <v>14</v>
      </c>
      <c r="D91" s="5" t="b">
        <v>1</v>
      </c>
      <c r="E91" s="1" t="s">
        <v>28</v>
      </c>
      <c r="F91" s="1" t="s">
        <v>225</v>
      </c>
      <c r="G91" s="1" t="s">
        <v>235</v>
      </c>
      <c r="H91" s="1" t="n">
        <v>20</v>
      </c>
      <c r="I91" s="1" t="n">
        <v>1</v>
      </c>
      <c r="J91" s="4" t="n">
        <v>1700</v>
      </c>
      <c r="K91" s="6" t="n">
        <v>1944</v>
      </c>
      <c r="L91" s="1" t="n">
        <v>5</v>
      </c>
      <c r="M91" s="7" t="s">
        <v>232</v>
      </c>
      <c r="N91" s="3" t="str">
        <f aca="false">VLOOKUP(M91,dropdowns!E:F,2,0)</f>
        <v>bitmask(TOWNZONE_OUTSKIRT, TOWNZONE_EDGE )</v>
      </c>
      <c r="O91" s="1" t="n">
        <v>6</v>
      </c>
      <c r="P91" s="1" t="n">
        <v>0</v>
      </c>
      <c r="Q91" s="3" t="s">
        <v>33</v>
      </c>
      <c r="R91" s="1" t="n">
        <v>1</v>
      </c>
      <c r="S91" s="1" t="n">
        <v>1</v>
      </c>
      <c r="T91" s="3" t="s">
        <v>34</v>
      </c>
      <c r="U91" s="1" t="str">
        <f aca="false">IF(NOT(E91="1X1"),"none",IF(F91="skyscraper",CONCATENATE(A91,"_c"),IF(F91="landmark",CONCATENATE(A91,"_k"),IF(F91="house",CONCATENATE(A91,"_h"),A91))))</f>
        <v>large_wooden_farmhouse_h</v>
      </c>
      <c r="V91" s="1" t="str">
        <f aca="false">IF(E91="1X1","none",IF(F91="skyscraper",CONCATENATE(A91,"_c_north"),IF(F91="landmark",CONCATENATE(A91,"_k_north"),IF(F91="house",CONCATENATE(A91,"_h_north"),CONCATENATE(A91,"_north")))))</f>
        <v>none</v>
      </c>
      <c r="W91" s="1" t="str">
        <f aca="false">IF(OR(E91="1X1",E91="2X1"),"none",IF(F91="skyscraper",CONCATENATE(A91,"_c_east"),IF(F91="landmark",CONCATENATE(A91,"_k_east"),IF(F91="house",CONCATENATE(A91,"_h_east"),CONCATENATE(A91,"_east")))))</f>
        <v>none</v>
      </c>
      <c r="X91" s="1" t="str">
        <f aca="false">IF(OR(E91="1X1",E91="1X2"),"none",IF(F91="skyscraper",CONCATENATE(A91,"_c_west"),IF(F91="landmark",CONCATENATE(A91,"_k_west"),IF(F91="house",CONCATENATE(A91,"_h_west"),CONCATENATE(A91,"_west")))))</f>
        <v>none</v>
      </c>
      <c r="Y91" s="1" t="str">
        <f aca="false">IF(NOT(E91="2X2"),"none",IF(F91="skyscraper",CONCATENATE(A91,"_c_south"),IF(F91="landmark",CONCATENATE(A91,"_k_south"),IF(F91="house",CONCATENATE(A91,"_h_south"),CONCATENATE(A91,"_south")))))</f>
        <v>none</v>
      </c>
      <c r="Z91" s="1" t="s">
        <v>33</v>
      </c>
    </row>
    <row r="92" customFormat="false" ht="12.8" hidden="false" customHeight="false" outlineLevel="0" collapsed="false">
      <c r="A92" s="1" t="s">
        <v>236</v>
      </c>
      <c r="B92" s="1" t="s">
        <v>236</v>
      </c>
      <c r="C92" s="2" t="n">
        <v>12</v>
      </c>
      <c r="D92" s="5" t="b">
        <v>1</v>
      </c>
      <c r="E92" s="1" t="s">
        <v>28</v>
      </c>
      <c r="F92" s="1" t="s">
        <v>225</v>
      </c>
      <c r="G92" s="1" t="s">
        <v>237</v>
      </c>
      <c r="H92" s="1" t="n">
        <v>20</v>
      </c>
      <c r="I92" s="1" t="n">
        <v>1</v>
      </c>
      <c r="J92" s="4" t="n">
        <v>1700</v>
      </c>
      <c r="K92" s="6" t="n">
        <v>1944</v>
      </c>
      <c r="L92" s="1" t="n">
        <v>5</v>
      </c>
      <c r="M92" s="7" t="s">
        <v>232</v>
      </c>
      <c r="N92" s="3" t="str">
        <f aca="false">VLOOKUP(M92,dropdowns!E:F,2,0)</f>
        <v>bitmask(TOWNZONE_OUTSKIRT, TOWNZONE_EDGE )</v>
      </c>
      <c r="O92" s="1" t="n">
        <v>6</v>
      </c>
      <c r="P92" s="1" t="n">
        <v>0</v>
      </c>
      <c r="Q92" s="3" t="s">
        <v>33</v>
      </c>
      <c r="R92" s="1" t="n">
        <v>1</v>
      </c>
      <c r="S92" s="1" t="n">
        <v>1</v>
      </c>
      <c r="T92" s="3" t="s">
        <v>34</v>
      </c>
      <c r="U92" s="1" t="str">
        <f aca="false">IF(NOT(E92="1X1"),"none",IF(F92="skyscraper",CONCATENATE(A92,"_c"),IF(F92="landmark",CONCATENATE(A92,"_k"),IF(F92="house",CONCATENATE(A92,"_h"),A92))))</f>
        <v>large_wooden_house_h</v>
      </c>
      <c r="V92" s="1" t="str">
        <f aca="false">IF(E92="1X1","none",IF(F92="skyscraper",CONCATENATE(A92,"_c_north"),IF(F92="landmark",CONCATENATE(A92,"_k_north"),IF(F92="house",CONCATENATE(A92,"_h_north"),CONCATENATE(A92,"_north")))))</f>
        <v>none</v>
      </c>
      <c r="W92" s="1" t="str">
        <f aca="false">IF(OR(E92="1X1",E92="2X1"),"none",IF(F92="skyscraper",CONCATENATE(A92,"_c_east"),IF(F92="landmark",CONCATENATE(A92,"_k_east"),IF(F92="house",CONCATENATE(A92,"_h_east"),CONCATENATE(A92,"_east")))))</f>
        <v>none</v>
      </c>
      <c r="X92" s="1" t="str">
        <f aca="false">IF(OR(E92="1X1",E92="1X2"),"none",IF(F92="skyscraper",CONCATENATE(A92,"_c_west"),IF(F92="landmark",CONCATENATE(A92,"_k_west"),IF(F92="house",CONCATENATE(A92,"_h_west"),CONCATENATE(A92,"_west")))))</f>
        <v>none</v>
      </c>
      <c r="Y92" s="1" t="str">
        <f aca="false">IF(NOT(E92="2X2"),"none",IF(F92="skyscraper",CONCATENATE(A92,"_c_south"),IF(F92="landmark",CONCATENATE(A92,"_k_south"),IF(F92="house",CONCATENATE(A92,"_h_south"),CONCATENATE(A92,"_south")))))</f>
        <v>none</v>
      </c>
      <c r="Z92" s="1" t="s">
        <v>33</v>
      </c>
    </row>
    <row r="93" customFormat="false" ht="12.8" hidden="false" customHeight="false" outlineLevel="0" collapsed="false">
      <c r="A93" s="1" t="s">
        <v>238</v>
      </c>
      <c r="B93" s="1" t="s">
        <v>238</v>
      </c>
      <c r="C93" s="2" t="n">
        <v>13</v>
      </c>
      <c r="D93" s="5" t="b">
        <v>1</v>
      </c>
      <c r="E93" s="1" t="s">
        <v>28</v>
      </c>
      <c r="F93" s="1" t="s">
        <v>225</v>
      </c>
      <c r="G93" s="1" t="s">
        <v>239</v>
      </c>
      <c r="H93" s="1" t="n">
        <v>20</v>
      </c>
      <c r="I93" s="1" t="n">
        <v>1</v>
      </c>
      <c r="J93" s="4" t="n">
        <v>1700</v>
      </c>
      <c r="K93" s="6" t="n">
        <v>1944</v>
      </c>
      <c r="L93" s="1" t="n">
        <v>5</v>
      </c>
      <c r="M93" s="7" t="s">
        <v>232</v>
      </c>
      <c r="N93" s="3" t="str">
        <f aca="false">VLOOKUP(M93,dropdowns!E:F,2,0)</f>
        <v>bitmask(TOWNZONE_OUTSKIRT, TOWNZONE_EDGE )</v>
      </c>
      <c r="O93" s="1" t="n">
        <v>6</v>
      </c>
      <c r="P93" s="1" t="n">
        <v>0</v>
      </c>
      <c r="Q93" s="3" t="s">
        <v>33</v>
      </c>
      <c r="R93" s="1" t="n">
        <v>1</v>
      </c>
      <c r="S93" s="1" t="n">
        <v>1</v>
      </c>
      <c r="T93" s="3" t="s">
        <v>34</v>
      </c>
      <c r="U93" s="1" t="str">
        <f aca="false">IF(NOT(E93="1X1"),"none",IF(F93="skyscraper",CONCATENATE(A93,"_c"),IF(F93="landmark",CONCATENATE(A93,"_k"),IF(F93="house",CONCATENATE(A93,"_h"),A93))))</f>
        <v>long_wooden_house_h</v>
      </c>
      <c r="V93" s="1" t="str">
        <f aca="false">IF(E93="1X1","none",IF(F93="skyscraper",CONCATENATE(A93,"_c_north"),IF(F93="landmark",CONCATENATE(A93,"_k_north"),IF(F93="house",CONCATENATE(A93,"_h_north"),CONCATENATE(A93,"_north")))))</f>
        <v>none</v>
      </c>
      <c r="W93" s="1" t="str">
        <f aca="false">IF(OR(E93="1X1",E93="2X1"),"none",IF(F93="skyscraper",CONCATENATE(A93,"_c_east"),IF(F93="landmark",CONCATENATE(A93,"_k_east"),IF(F93="house",CONCATENATE(A93,"_h_east"),CONCATENATE(A93,"_east")))))</f>
        <v>none</v>
      </c>
      <c r="X93" s="1" t="str">
        <f aca="false">IF(OR(E93="1X1",E93="1X2"),"none",IF(F93="skyscraper",CONCATENATE(A93,"_c_west"),IF(F93="landmark",CONCATENATE(A93,"_k_west"),IF(F93="house",CONCATENATE(A93,"_h_west"),CONCATENATE(A93,"_west")))))</f>
        <v>none</v>
      </c>
      <c r="Y93" s="1" t="str">
        <f aca="false">IF(NOT(E93="2X2"),"none",IF(F93="skyscraper",CONCATENATE(A93,"_c_south"),IF(F93="landmark",CONCATENATE(A93,"_k_south"),IF(F93="house",CONCATENATE(A93,"_h_south"),CONCATENATE(A93,"_south")))))</f>
        <v>none</v>
      </c>
      <c r="Z93" s="1" t="s">
        <v>33</v>
      </c>
    </row>
    <row r="94" customFormat="false" ht="12.8" hidden="false" customHeight="false" outlineLevel="0" collapsed="false">
      <c r="A94" s="1" t="s">
        <v>240</v>
      </c>
      <c r="B94" s="1" t="s">
        <v>240</v>
      </c>
      <c r="C94" s="2" t="n">
        <v>16</v>
      </c>
      <c r="D94" s="5" t="b">
        <v>1</v>
      </c>
      <c r="E94" s="1" t="s">
        <v>28</v>
      </c>
      <c r="F94" s="1" t="s">
        <v>225</v>
      </c>
      <c r="G94" s="1" t="s">
        <v>241</v>
      </c>
      <c r="H94" s="1" t="n">
        <v>20</v>
      </c>
      <c r="I94" s="1" t="n">
        <v>1</v>
      </c>
      <c r="J94" s="4" t="n">
        <v>1700</v>
      </c>
      <c r="K94" s="6" t="n">
        <v>1988</v>
      </c>
      <c r="L94" s="1" t="n">
        <v>5</v>
      </c>
      <c r="M94" s="7" t="s">
        <v>242</v>
      </c>
      <c r="N94" s="3" t="str">
        <f aca="false">VLOOKUP(M94,dropdowns!E:F,2,0)</f>
        <v>bitmask(TOWNZONE_INNER_SUBURB, TOWNZONE_OUTER_SUBURB )</v>
      </c>
      <c r="O94" s="1" t="n">
        <v>6</v>
      </c>
      <c r="P94" s="1" t="n">
        <v>0</v>
      </c>
      <c r="Q94" s="3" t="s">
        <v>33</v>
      </c>
      <c r="R94" s="1" t="n">
        <v>1</v>
      </c>
      <c r="S94" s="1" t="n">
        <v>1</v>
      </c>
      <c r="T94" s="3" t="s">
        <v>34</v>
      </c>
      <c r="U94" s="1" t="str">
        <f aca="false">IF(NOT(E94="1X1"),"none",IF(F94="skyscraper",CONCATENATE(A94,"_c"),IF(F94="landmark",CONCATENATE(A94,"_k"),IF(F94="house",CONCATENATE(A94,"_h"),A94))))</f>
        <v>long_wooden_townhouses_h</v>
      </c>
      <c r="V94" s="1" t="str">
        <f aca="false">IF(E94="1X1","none",IF(F94="skyscraper",CONCATENATE(A94,"_c_north"),IF(F94="landmark",CONCATENATE(A94,"_k_north"),IF(F94="house",CONCATENATE(A94,"_h_north"),CONCATENATE(A94,"_north")))))</f>
        <v>none</v>
      </c>
      <c r="W94" s="1" t="str">
        <f aca="false">IF(OR(E94="1X1",E94="2X1"),"none",IF(F94="skyscraper",CONCATENATE(A94,"_c_east"),IF(F94="landmark",CONCATENATE(A94,"_k_east"),IF(F94="house",CONCATENATE(A94,"_h_east"),CONCATENATE(A94,"_east")))))</f>
        <v>none</v>
      </c>
      <c r="X94" s="1" t="str">
        <f aca="false">IF(OR(E94="1X1",E94="1X2"),"none",IF(F94="skyscraper",CONCATENATE(A94,"_c_west"),IF(F94="landmark",CONCATENATE(A94,"_k_west"),IF(F94="house",CONCATENATE(A94,"_h_west"),CONCATENATE(A94,"_west")))))</f>
        <v>none</v>
      </c>
      <c r="Y94" s="1" t="str">
        <f aca="false">IF(NOT(E94="2X2"),"none",IF(F94="skyscraper",CONCATENATE(A94,"_c_south"),IF(F94="landmark",CONCATENATE(A94,"_k_south"),IF(F94="house",CONCATENATE(A94,"_h_south"),CONCATENATE(A94,"_south")))))</f>
        <v>none</v>
      </c>
      <c r="Z94" s="1" t="s">
        <v>33</v>
      </c>
    </row>
    <row r="95" customFormat="false" ht="12.8" hidden="false" customHeight="false" outlineLevel="0" collapsed="false">
      <c r="A95" s="1" t="s">
        <v>243</v>
      </c>
      <c r="B95" s="1" t="s">
        <v>243</v>
      </c>
      <c r="C95" s="2" t="n">
        <v>2</v>
      </c>
      <c r="D95" s="5" t="b">
        <v>1</v>
      </c>
      <c r="E95" s="1" t="s">
        <v>28</v>
      </c>
      <c r="F95" s="1" t="s">
        <v>225</v>
      </c>
      <c r="G95" s="1" t="s">
        <v>244</v>
      </c>
      <c r="H95" s="1" t="n">
        <v>20</v>
      </c>
      <c r="I95" s="1" t="n">
        <v>5</v>
      </c>
      <c r="J95" s="4" t="n">
        <v>1870</v>
      </c>
      <c r="K95" s="6" t="s">
        <v>31</v>
      </c>
      <c r="L95" s="1" t="n">
        <v>5</v>
      </c>
      <c r="M95" s="7" t="s">
        <v>245</v>
      </c>
      <c r="N95" s="3" t="str">
        <f aca="false">VLOOKUP(M95,dropdowns!E:F,2,0)</f>
        <v>bitmask(TOWNZONE_OUTER_SUBURB , TOWNZONE_OUTSKIRT, TOWNZONE_EDGE )</v>
      </c>
      <c r="O95" s="1" t="n">
        <v>6</v>
      </c>
      <c r="P95" s="1" t="n">
        <v>0</v>
      </c>
      <c r="Q95" s="3" t="s">
        <v>33</v>
      </c>
      <c r="R95" s="1" t="n">
        <v>2</v>
      </c>
      <c r="S95" s="1" t="n">
        <v>1</v>
      </c>
      <c r="T95" s="3" t="s">
        <v>34</v>
      </c>
      <c r="U95" s="1" t="str">
        <f aca="false">IF(NOT(E95="1X1"),"none",IF(F95="skyscraper",CONCATENATE(A95,"_c"),IF(F95="landmark",CONCATENATE(A95,"_k"),IF(F95="house",CONCATENATE(A95,"_h"),A95))))</f>
        <v>naganuma_h</v>
      </c>
      <c r="V95" s="1" t="str">
        <f aca="false">IF(E95="1X1","none",IF(F95="skyscraper",CONCATENATE(A95,"_c_north"),IF(F95="landmark",CONCATENATE(A95,"_k_north"),IF(F95="house",CONCATENATE(A95,"_h_north"),CONCATENATE(A95,"_north")))))</f>
        <v>none</v>
      </c>
      <c r="W95" s="1" t="str">
        <f aca="false">IF(OR(E95="1X1",E95="2X1"),"none",IF(F95="skyscraper",CONCATENATE(A95,"_c_east"),IF(F95="landmark",CONCATENATE(A95,"_k_east"),IF(F95="house",CONCATENATE(A95,"_h_east"),CONCATENATE(A95,"_east")))))</f>
        <v>none</v>
      </c>
      <c r="X95" s="1" t="str">
        <f aca="false">IF(OR(E95="1X1",E95="1X2"),"none",IF(F95="skyscraper",CONCATENATE(A95,"_c_west"),IF(F95="landmark",CONCATENATE(A95,"_k_west"),IF(F95="house",CONCATENATE(A95,"_h_west"),CONCATENATE(A95,"_west")))))</f>
        <v>none</v>
      </c>
      <c r="Y95" s="1" t="str">
        <f aca="false">IF(NOT(E95="2X2"),"none",IF(F95="skyscraper",CONCATENATE(A95,"_c_south"),IF(F95="landmark",CONCATENATE(A95,"_k_south"),IF(F95="house",CONCATENATE(A95,"_h_south"),CONCATENATE(A95,"_south")))))</f>
        <v>none</v>
      </c>
      <c r="Z95" s="1" t="s">
        <v>246</v>
      </c>
    </row>
    <row r="96" customFormat="false" ht="12.8" hidden="false" customHeight="false" outlineLevel="0" collapsed="false">
      <c r="A96" s="1" t="s">
        <v>247</v>
      </c>
      <c r="B96" s="1" t="s">
        <v>247</v>
      </c>
      <c r="C96" s="4" t="n">
        <v>1</v>
      </c>
      <c r="D96" s="5" t="b">
        <v>1</v>
      </c>
      <c r="E96" s="1" t="s">
        <v>28</v>
      </c>
      <c r="F96" s="1" t="s">
        <v>225</v>
      </c>
      <c r="G96" s="1" t="s">
        <v>248</v>
      </c>
      <c r="H96" s="1" t="n">
        <v>20</v>
      </c>
      <c r="I96" s="1" t="n">
        <v>5</v>
      </c>
      <c r="J96" s="4" t="n">
        <v>1870</v>
      </c>
      <c r="K96" s="6" t="s">
        <v>31</v>
      </c>
      <c r="L96" s="1" t="n">
        <v>5</v>
      </c>
      <c r="M96" s="7" t="s">
        <v>245</v>
      </c>
      <c r="N96" s="3" t="str">
        <f aca="false">VLOOKUP(M96,dropdowns!E:F,2,0)</f>
        <v>bitmask(TOWNZONE_OUTER_SUBURB , TOWNZONE_OUTSKIRT, TOWNZONE_EDGE )</v>
      </c>
      <c r="O96" s="1" t="n">
        <v>6</v>
      </c>
      <c r="P96" s="1" t="n">
        <v>0</v>
      </c>
      <c r="Q96" s="3" t="s">
        <v>33</v>
      </c>
      <c r="R96" s="1" t="n">
        <v>2</v>
      </c>
      <c r="S96" s="1" t="n">
        <v>1</v>
      </c>
      <c r="T96" s="3" t="s">
        <v>34</v>
      </c>
      <c r="U96" s="1" t="str">
        <f aca="false">IF(NOT(E96="1X1"),"none",IF(F96="skyscraper",CONCATENATE(A96,"_c"),IF(F96="landmark",CONCATENATE(A96,"_k"),IF(F96="house",CONCATENATE(A96,"_h"),A96))))</f>
        <v>nishikawa_h</v>
      </c>
      <c r="V96" s="1" t="str">
        <f aca="false">IF(E96="1X1","none",IF(F96="skyscraper",CONCATENATE(A96,"_c_north"),IF(F96="landmark",CONCATENATE(A96,"_k_north"),IF(F96="house",CONCATENATE(A96,"_h_north"),CONCATENATE(A96,"_north")))))</f>
        <v>none</v>
      </c>
      <c r="W96" s="1" t="str">
        <f aca="false">IF(OR(E96="1X1",E96="2X1"),"none",IF(F96="skyscraper",CONCATENATE(A96,"_c_east"),IF(F96="landmark",CONCATENATE(A96,"_k_east"),IF(F96="house",CONCATENATE(A96,"_h_east"),CONCATENATE(A96,"_east")))))</f>
        <v>none</v>
      </c>
      <c r="X96" s="1" t="str">
        <f aca="false">IF(OR(E96="1X1",E96="1X2"),"none",IF(F96="skyscraper",CONCATENATE(A96,"_c_west"),IF(F96="landmark",CONCATENATE(A96,"_k_west"),IF(F96="house",CONCATENATE(A96,"_h_west"),CONCATENATE(A96,"_west")))))</f>
        <v>none</v>
      </c>
      <c r="Y96" s="1" t="str">
        <f aca="false">IF(NOT(E96="2X2"),"none",IF(F96="skyscraper",CONCATENATE(A96,"_c_south"),IF(F96="landmark",CONCATENATE(A96,"_k_south"),IF(F96="house",CONCATENATE(A96,"_h_south"),CONCATENATE(A96,"_south")))))</f>
        <v>none</v>
      </c>
      <c r="Z96" s="1" t="s">
        <v>246</v>
      </c>
    </row>
    <row r="97" customFormat="false" ht="12.8" hidden="false" customHeight="false" outlineLevel="0" collapsed="false">
      <c r="A97" s="1" t="s">
        <v>249</v>
      </c>
      <c r="B97" s="1" t="s">
        <v>249</v>
      </c>
      <c r="C97" s="2" t="n">
        <v>58</v>
      </c>
      <c r="D97" s="5" t="b">
        <v>1</v>
      </c>
      <c r="E97" s="1" t="s">
        <v>28</v>
      </c>
      <c r="F97" s="1" t="s">
        <v>225</v>
      </c>
      <c r="G97" s="1" t="s">
        <v>250</v>
      </c>
      <c r="H97" s="1" t="n">
        <v>20</v>
      </c>
      <c r="I97" s="1" t="n">
        <v>1</v>
      </c>
      <c r="J97" s="4" t="n">
        <v>1700</v>
      </c>
      <c r="K97" s="6" t="n">
        <v>1944</v>
      </c>
      <c r="L97" s="1" t="n">
        <v>5</v>
      </c>
      <c r="M97" s="7" t="s">
        <v>251</v>
      </c>
      <c r="N97" s="3" t="str">
        <f aca="false">VLOOKUP(M97,dropdowns!E:F,2,0)</f>
        <v>bitmask(TOWNZONE_EDGE )</v>
      </c>
      <c r="O97" s="1" t="n">
        <v>26</v>
      </c>
      <c r="P97" s="1" t="n">
        <v>0</v>
      </c>
      <c r="Q97" s="3" t="s">
        <v>33</v>
      </c>
      <c r="R97" s="1" t="n">
        <v>2</v>
      </c>
      <c r="S97" s="1" t="n">
        <v>1</v>
      </c>
      <c r="T97" s="3" t="s">
        <v>252</v>
      </c>
      <c r="U97" s="1" t="str">
        <f aca="false">IF(NOT(E97="1X1"),"none",IF(F97="skyscraper",CONCATENATE(A97,"_c"),IF(F97="landmark",CONCATENATE(A97,"_k"),IF(F97="house",CONCATENATE(A97,"_h"),A97))))</f>
        <v>old_villa_h</v>
      </c>
      <c r="V97" s="1" t="str">
        <f aca="false">IF(E97="1X1","none",IF(F97="skyscraper",CONCATENATE(A97,"_c_north"),IF(F97="landmark",CONCATENATE(A97,"_k_north"),IF(F97="house",CONCATENATE(A97,"_h_north"),CONCATENATE(A97,"_north")))))</f>
        <v>none</v>
      </c>
      <c r="W97" s="1" t="str">
        <f aca="false">IF(OR(E97="1X1",E97="2X1"),"none",IF(F97="skyscraper",CONCATENATE(A97,"_c_east"),IF(F97="landmark",CONCATENATE(A97,"_k_east"),IF(F97="house",CONCATENATE(A97,"_h_east"),CONCATENATE(A97,"_east")))))</f>
        <v>none</v>
      </c>
      <c r="X97" s="1" t="str">
        <f aca="false">IF(OR(E97="1X1",E97="1X2"),"none",IF(F97="skyscraper",CONCATENATE(A97,"_c_west"),IF(F97="landmark",CONCATENATE(A97,"_k_west"),IF(F97="house",CONCATENATE(A97,"_h_west"),CONCATENATE(A97,"_west")))))</f>
        <v>none</v>
      </c>
      <c r="Y97" s="1" t="str">
        <f aca="false">IF(NOT(E97="2X2"),"none",IF(F97="skyscraper",CONCATENATE(A97,"_c_south"),IF(F97="landmark",CONCATENATE(A97,"_k_south"),IF(F97="house",CONCATENATE(A97,"_h_south"),CONCATENATE(A97,"_south")))))</f>
        <v>none</v>
      </c>
      <c r="Z97" s="1" t="s">
        <v>33</v>
      </c>
    </row>
    <row r="98" customFormat="false" ht="12.8" hidden="false" customHeight="false" outlineLevel="0" collapsed="false">
      <c r="A98" s="1" t="s">
        <v>253</v>
      </c>
      <c r="B98" s="1" t="s">
        <v>253</v>
      </c>
      <c r="C98" s="2" t="n">
        <v>0</v>
      </c>
      <c r="D98" s="5" t="b">
        <v>1</v>
      </c>
      <c r="E98" s="1" t="s">
        <v>28</v>
      </c>
      <c r="F98" s="1" t="s">
        <v>225</v>
      </c>
      <c r="G98" s="1" t="s">
        <v>254</v>
      </c>
      <c r="H98" s="1" t="n">
        <v>20</v>
      </c>
      <c r="I98" s="1" t="n">
        <v>1</v>
      </c>
      <c r="J98" s="4" t="n">
        <v>1900</v>
      </c>
      <c r="K98" s="6" t="s">
        <v>31</v>
      </c>
      <c r="L98" s="1" t="n">
        <v>5</v>
      </c>
      <c r="M98" s="7" t="s">
        <v>66</v>
      </c>
      <c r="N98" s="3" t="str">
        <f aca="false">VLOOKUP(M98,dropdowns!E:F,2,0)</f>
        <v>ALL_TOWNZONES &amp; ~bitmask(TOWNZONE_EDGE)</v>
      </c>
      <c r="O98" s="1" t="n">
        <v>6</v>
      </c>
      <c r="P98" s="1" t="n">
        <v>0</v>
      </c>
      <c r="Q98" s="3" t="s">
        <v>33</v>
      </c>
      <c r="R98" s="1" t="n">
        <v>3</v>
      </c>
      <c r="S98" s="1" t="n">
        <v>1</v>
      </c>
      <c r="T98" s="3" t="s">
        <v>255</v>
      </c>
      <c r="U98" s="1" t="str">
        <f aca="false">IF(NOT(E98="1X1"),"none",IF(F98="skyscraper",CONCATENATE(A98,"_c"),IF(F98="landmark",CONCATENATE(A98,"_k"),IF(F98="house",CONCATENATE(A98,"_h"),A98))))</f>
        <v>shotengai_h</v>
      </c>
      <c r="V98" s="1" t="str">
        <f aca="false">IF(E98="1X1","none",IF(F98="skyscraper",CONCATENATE(A98,"_c_north"),IF(F98="landmark",CONCATENATE(A98,"_k_north"),IF(F98="house",CONCATENATE(A98,"_h_north"),CONCATENATE(A98,"_north")))))</f>
        <v>none</v>
      </c>
      <c r="W98" s="1" t="str">
        <f aca="false">IF(OR(E98="1X1",E98="2X1"),"none",IF(F98="skyscraper",CONCATENATE(A98,"_c_east"),IF(F98="landmark",CONCATENATE(A98,"_k_east"),IF(F98="house",CONCATENATE(A98,"_h_east"),CONCATENATE(A98,"_east")))))</f>
        <v>none</v>
      </c>
      <c r="X98" s="1" t="str">
        <f aca="false">IF(OR(E98="1X1",E98="1X2"),"none",IF(F98="skyscraper",CONCATENATE(A98,"_c_west"),IF(F98="landmark",CONCATENATE(A98,"_k_west"),IF(F98="house",CONCATENATE(A98,"_h_west"),CONCATENATE(A98,"_west")))))</f>
        <v>none</v>
      </c>
      <c r="Y98" s="1" t="str">
        <f aca="false">IF(NOT(E98="2X2"),"none",IF(F98="skyscraper",CONCATENATE(A98,"_c_south"),IF(F98="landmark",CONCATENATE(A98,"_k_south"),IF(F98="house",CONCATENATE(A98,"_h_south"),CONCATENATE(A98,"_south")))))</f>
        <v>none</v>
      </c>
      <c r="Z98" s="1" t="s">
        <v>253</v>
      </c>
    </row>
    <row r="99" customFormat="false" ht="12.8" hidden="false" customHeight="false" outlineLevel="0" collapsed="false">
      <c r="A99" s="1" t="s">
        <v>256</v>
      </c>
      <c r="B99" s="1" t="s">
        <v>256</v>
      </c>
      <c r="C99" s="2" t="n">
        <v>18</v>
      </c>
      <c r="D99" s="5" t="b">
        <v>1</v>
      </c>
      <c r="E99" s="1" t="s">
        <v>28</v>
      </c>
      <c r="F99" s="1" t="s">
        <v>225</v>
      </c>
      <c r="G99" s="1" t="s">
        <v>257</v>
      </c>
      <c r="H99" s="1" t="n">
        <v>20</v>
      </c>
      <c r="I99" s="1" t="n">
        <v>1</v>
      </c>
      <c r="J99" s="4" t="n">
        <v>1700</v>
      </c>
      <c r="K99" s="6" t="n">
        <v>1944</v>
      </c>
      <c r="L99" s="1" t="n">
        <v>5</v>
      </c>
      <c r="M99" s="7" t="s">
        <v>242</v>
      </c>
      <c r="N99" s="3" t="str">
        <f aca="false">VLOOKUP(M99,dropdowns!E:F,2,0)</f>
        <v>bitmask(TOWNZONE_INNER_SUBURB, TOWNZONE_OUTER_SUBURB )</v>
      </c>
      <c r="O99" s="1" t="n">
        <v>6</v>
      </c>
      <c r="P99" s="1" t="n">
        <v>0</v>
      </c>
      <c r="Q99" s="3" t="s">
        <v>33</v>
      </c>
      <c r="R99" s="1" t="n">
        <v>1</v>
      </c>
      <c r="S99" s="1" t="n">
        <v>1</v>
      </c>
      <c r="T99" s="3" t="s">
        <v>255</v>
      </c>
      <c r="U99" s="1" t="str">
        <f aca="false">IF(NOT(E99="1X1"),"none",IF(F99="skyscraper",CONCATENATE(A99,"_c"),IF(F99="landmark",CONCATENATE(A99,"_k"),IF(F99="house",CONCATENATE(A99,"_h"),A99))))</f>
        <v>three_wooden_houses_h</v>
      </c>
      <c r="V99" s="1" t="str">
        <f aca="false">IF(E99="1X1","none",IF(F99="skyscraper",CONCATENATE(A99,"_c_north"),IF(F99="landmark",CONCATENATE(A99,"_k_north"),IF(F99="house",CONCATENATE(A99,"_h_north"),CONCATENATE(A99,"_north")))))</f>
        <v>none</v>
      </c>
      <c r="W99" s="1" t="str">
        <f aca="false">IF(OR(E99="1X1",E99="2X1"),"none",IF(F99="skyscraper",CONCATENATE(A99,"_c_east"),IF(F99="landmark",CONCATENATE(A99,"_k_east"),IF(F99="house",CONCATENATE(A99,"_h_east"),CONCATENATE(A99,"_east")))))</f>
        <v>none</v>
      </c>
      <c r="X99" s="1" t="str">
        <f aca="false">IF(OR(E99="1X1",E99="1X2"),"none",IF(F99="skyscraper",CONCATENATE(A99,"_c_west"),IF(F99="landmark",CONCATENATE(A99,"_k_west"),IF(F99="house",CONCATENATE(A99,"_h_west"),CONCATENATE(A99,"_west")))))</f>
        <v>none</v>
      </c>
      <c r="Y99" s="1" t="str">
        <f aca="false">IF(NOT(E99="2X2"),"none",IF(F99="skyscraper",CONCATENATE(A99,"_c_south"),IF(F99="landmark",CONCATENATE(A99,"_k_south"),IF(F99="house",CONCATENATE(A99,"_h_south"),CONCATENATE(A99,"_south")))))</f>
        <v>none</v>
      </c>
      <c r="Z99" s="1" t="s">
        <v>33</v>
      </c>
    </row>
    <row r="100" customFormat="false" ht="12.8" hidden="false" customHeight="false" outlineLevel="0" collapsed="false">
      <c r="A100" s="1" t="s">
        <v>258</v>
      </c>
      <c r="B100" s="1" t="s">
        <v>258</v>
      </c>
      <c r="C100" s="2" t="n">
        <v>22</v>
      </c>
      <c r="D100" s="5" t="b">
        <v>1</v>
      </c>
      <c r="E100" s="1" t="s">
        <v>28</v>
      </c>
      <c r="F100" s="1" t="s">
        <v>225</v>
      </c>
      <c r="G100" s="1" t="s">
        <v>259</v>
      </c>
      <c r="H100" s="1" t="n">
        <v>20</v>
      </c>
      <c r="I100" s="1" t="n">
        <v>1</v>
      </c>
      <c r="J100" s="4" t="n">
        <v>1945</v>
      </c>
      <c r="K100" s="6" t="s">
        <v>31</v>
      </c>
      <c r="L100" s="1" t="n">
        <v>5</v>
      </c>
      <c r="M100" s="7" t="s">
        <v>260</v>
      </c>
      <c r="N100" s="3" t="str">
        <f aca="false">VLOOKUP(M100,dropdowns!E:F,2,0)</f>
        <v>bitmask(TOWNZONE_OUTER_SUBURB , TOWNZONE_OUTSKIRT)</v>
      </c>
      <c r="O100" s="1" t="n">
        <v>26</v>
      </c>
      <c r="P100" s="1" t="n">
        <v>0</v>
      </c>
      <c r="Q100" s="3" t="s">
        <v>33</v>
      </c>
      <c r="R100" s="1" t="n">
        <v>2</v>
      </c>
      <c r="S100" s="1" t="n">
        <v>1</v>
      </c>
      <c r="T100" s="3" t="s">
        <v>34</v>
      </c>
      <c r="U100" s="1" t="str">
        <f aca="false">IF(NOT(E100="1X1"),"none",IF(F100="skyscraper",CONCATENATE(A100,"_c"),IF(F100="landmark",CONCATENATE(A100,"_k"),IF(F100="house",CONCATENATE(A100,"_h"),A100))))</f>
        <v>townhouses_h</v>
      </c>
      <c r="V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W100" s="1" t="str">
        <f aca="false">IF(OR(E100="1X1",E100="2X1"),"none",IF(F100="skyscraper",CONCATENATE(A100,"_c_east"),IF(F100="landmark",CONCATENATE(A100,"_k_east"),IF(F100="house",CONCATENATE(A100,"_h_east"),CONCATENATE(A100,"_east")))))</f>
        <v>none</v>
      </c>
      <c r="X100" s="1" t="str">
        <f aca="false">IF(OR(E100="1X1",E100="1X2"),"none",IF(F100="skyscraper",CONCATENATE(A100,"_c_west"),IF(F100="landmark",CONCATENATE(A100,"_k_west"),IF(F100="house",CONCATENATE(A100,"_h_west"),CONCATENATE(A100,"_west")))))</f>
        <v>none</v>
      </c>
      <c r="Y100" s="1" t="str">
        <f aca="false">IF(NOT(E100="2X2"),"none",IF(F100="skyscraper",CONCATENATE(A100,"_c_south"),IF(F100="landmark",CONCATENATE(A100,"_k_south"),IF(F100="house",CONCATENATE(A100,"_h_south"),CONCATENATE(A100,"_south")))))</f>
        <v>none</v>
      </c>
      <c r="Z100" s="1" t="s">
        <v>35</v>
      </c>
    </row>
    <row r="101" customFormat="false" ht="12.8" hidden="false" customHeight="false" outlineLevel="0" collapsed="false">
      <c r="A101" s="1" t="s">
        <v>261</v>
      </c>
      <c r="B101" s="1" t="s">
        <v>261</v>
      </c>
      <c r="C101" s="2" t="n">
        <v>21</v>
      </c>
      <c r="D101" s="5" t="b">
        <v>1</v>
      </c>
      <c r="E101" s="1" t="s">
        <v>28</v>
      </c>
      <c r="F101" s="1" t="s">
        <v>225</v>
      </c>
      <c r="G101" s="1" t="s">
        <v>262</v>
      </c>
      <c r="H101" s="1" t="n">
        <v>20</v>
      </c>
      <c r="I101" s="1" t="n">
        <v>1</v>
      </c>
      <c r="J101" s="4" t="n">
        <v>1700</v>
      </c>
      <c r="K101" s="6" t="n">
        <v>1944</v>
      </c>
      <c r="L101" s="1" t="n">
        <v>5</v>
      </c>
      <c r="M101" s="7" t="s">
        <v>242</v>
      </c>
      <c r="N101" s="3" t="str">
        <f aca="false">VLOOKUP(M101,dropdowns!E:F,2,0)</f>
        <v>bitmask(TOWNZONE_INNER_SUBURB, TOWNZONE_OUTER_SUBURB )</v>
      </c>
      <c r="O101" s="1" t="n">
        <v>6</v>
      </c>
      <c r="P101" s="1" t="n">
        <v>0</v>
      </c>
      <c r="Q101" s="3" t="s">
        <v>33</v>
      </c>
      <c r="R101" s="1" t="n">
        <v>1</v>
      </c>
      <c r="S101" s="1" t="n">
        <v>1</v>
      </c>
      <c r="T101" s="3" t="s">
        <v>34</v>
      </c>
      <c r="U101" s="1" t="str">
        <f aca="false">IF(NOT(E101="1X1"),"none",IF(F101="skyscraper",CONCATENATE(A101,"_c"),IF(F101="landmark",CONCATENATE(A101,"_k"),IF(F101="house",CONCATENATE(A101,"_h"),A101))))</f>
        <v>triple_wooden_townhouses_h</v>
      </c>
      <c r="V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W101" s="1" t="str">
        <f aca="false">IF(OR(E101="1X1",E101="2X1"),"none",IF(F101="skyscraper",CONCATENATE(A101,"_c_east"),IF(F101="landmark",CONCATENATE(A101,"_k_east"),IF(F101="house",CONCATENATE(A101,"_h_east"),CONCATENATE(A101,"_east")))))</f>
        <v>none</v>
      </c>
      <c r="X101" s="1" t="str">
        <f aca="false">IF(OR(E101="1X1",E101="1X2"),"none",IF(F101="skyscraper",CONCATENATE(A101,"_c_west"),IF(F101="landmark",CONCATENATE(A101,"_k_west"),IF(F101="house",CONCATENATE(A101,"_h_west"),CONCATENATE(A101,"_west")))))</f>
        <v>none</v>
      </c>
      <c r="Y101" s="1" t="str">
        <f aca="false">IF(NOT(E101="2X2"),"none",IF(F101="skyscraper",CONCATENATE(A101,"_c_south"),IF(F101="landmark",CONCATENATE(A101,"_k_south"),IF(F101="house",CONCATENATE(A101,"_h_south"),CONCATENATE(A101,"_south")))))</f>
        <v>none</v>
      </c>
      <c r="Z101" s="1" t="s">
        <v>33</v>
      </c>
    </row>
    <row r="102" customFormat="false" ht="12.8" hidden="false" customHeight="false" outlineLevel="0" collapsed="false">
      <c r="A102" s="1" t="s">
        <v>263</v>
      </c>
      <c r="B102" s="1" t="s">
        <v>263</v>
      </c>
      <c r="C102" s="2" t="n">
        <v>3</v>
      </c>
      <c r="D102" s="5" t="b">
        <v>1</v>
      </c>
      <c r="E102" s="1" t="s">
        <v>28</v>
      </c>
      <c r="F102" s="1" t="s">
        <v>225</v>
      </c>
      <c r="G102" s="1" t="s">
        <v>264</v>
      </c>
      <c r="H102" s="1" t="n">
        <v>20</v>
      </c>
      <c r="I102" s="1" t="n">
        <v>1</v>
      </c>
      <c r="J102" s="4" t="n">
        <v>1700</v>
      </c>
      <c r="K102" s="6" t="n">
        <v>1944</v>
      </c>
      <c r="L102" s="1" t="n">
        <v>5</v>
      </c>
      <c r="M102" s="7" t="s">
        <v>242</v>
      </c>
      <c r="N102" s="3" t="str">
        <f aca="false">VLOOKUP(M102,dropdowns!E:F,2,0)</f>
        <v>bitmask(TOWNZONE_INNER_SUBURB, TOWNZONE_OUTER_SUBURB )</v>
      </c>
      <c r="O102" s="1" t="n">
        <v>6</v>
      </c>
      <c r="P102" s="1" t="n">
        <v>0</v>
      </c>
      <c r="Q102" s="3" t="s">
        <v>33</v>
      </c>
      <c r="R102" s="1" t="n">
        <v>1</v>
      </c>
      <c r="S102" s="1" t="n">
        <v>1</v>
      </c>
      <c r="T102" s="3" t="s">
        <v>34</v>
      </c>
      <c r="U102" s="1" t="str">
        <f aca="false">IF(NOT(E102="1X1"),"none",IF(F102="skyscraper",CONCATENATE(A102,"_c"),IF(F102="landmark",CONCATENATE(A102,"_k"),IF(F102="house",CONCATENATE(A102,"_h"),A102))))</f>
        <v>twin_wooden_houses_h</v>
      </c>
      <c r="V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W102" s="1" t="str">
        <f aca="false">IF(OR(E102="1X1",E102="2X1"),"none",IF(F102="skyscraper",CONCATENATE(A102,"_c_east"),IF(F102="landmark",CONCATENATE(A102,"_k_east"),IF(F102="house",CONCATENATE(A102,"_h_east"),CONCATENATE(A102,"_east")))))</f>
        <v>none</v>
      </c>
      <c r="X102" s="1" t="str">
        <f aca="false">IF(OR(E102="1X1",E102="1X2"),"none",IF(F102="skyscraper",CONCATENATE(A102,"_c_west"),IF(F102="landmark",CONCATENATE(A102,"_k_west"),IF(F102="house",CONCATENATE(A102,"_h_west"),CONCATENATE(A102,"_west")))))</f>
        <v>none</v>
      </c>
      <c r="Y102" s="1" t="str">
        <f aca="false">IF(NOT(E102="2X2"),"none",IF(F102="skyscraper",CONCATENATE(A102,"_c_south"),IF(F102="landmark",CONCATENATE(A102,"_k_south"),IF(F102="house",CONCATENATE(A102,"_h_south"),CONCATENATE(A102,"_south")))))</f>
        <v>none</v>
      </c>
      <c r="Z102" s="1" t="s">
        <v>33</v>
      </c>
    </row>
    <row r="103" customFormat="false" ht="12.8" hidden="false" customHeight="false" outlineLevel="0" collapsed="false">
      <c r="A103" s="1" t="s">
        <v>265</v>
      </c>
      <c r="B103" s="1" t="s">
        <v>265</v>
      </c>
      <c r="C103" s="2" t="n">
        <v>4</v>
      </c>
      <c r="D103" s="5" t="b">
        <v>1</v>
      </c>
      <c r="E103" s="1" t="s">
        <v>28</v>
      </c>
      <c r="F103" s="1" t="s">
        <v>225</v>
      </c>
      <c r="G103" s="1" t="s">
        <v>266</v>
      </c>
      <c r="H103" s="1" t="n">
        <v>20</v>
      </c>
      <c r="I103" s="1" t="n">
        <v>1</v>
      </c>
      <c r="J103" s="4" t="n">
        <v>1700</v>
      </c>
      <c r="K103" s="6" t="n">
        <v>1944</v>
      </c>
      <c r="L103" s="1" t="n">
        <v>5</v>
      </c>
      <c r="M103" s="7" t="s">
        <v>242</v>
      </c>
      <c r="N103" s="3" t="str">
        <f aca="false">VLOOKUP(M103,dropdowns!E:F,2,0)</f>
        <v>bitmask(TOWNZONE_INNER_SUBURB, TOWNZONE_OUTER_SUBURB )</v>
      </c>
      <c r="O103" s="1" t="n">
        <v>6</v>
      </c>
      <c r="P103" s="1" t="n">
        <v>0</v>
      </c>
      <c r="Q103" s="3" t="s">
        <v>33</v>
      </c>
      <c r="R103" s="1" t="n">
        <v>1</v>
      </c>
      <c r="S103" s="1" t="n">
        <v>1</v>
      </c>
      <c r="T103" s="3" t="s">
        <v>34</v>
      </c>
      <c r="U103" s="1" t="str">
        <f aca="false">IF(NOT(E103="1X1"),"none",IF(F103="skyscraper",CONCATENATE(A103,"_c"),IF(F103="landmark",CONCATENATE(A103,"_k"),IF(F103="house",CONCATENATE(A103,"_h"),A103))))</f>
        <v>two_small_wooden_houses_h</v>
      </c>
      <c r="V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W103" s="1" t="str">
        <f aca="false">IF(OR(E103="1X1",E103="2X1"),"none",IF(F103="skyscraper",CONCATENATE(A103,"_c_east"),IF(F103="landmark",CONCATENATE(A103,"_k_east"),IF(F103="house",CONCATENATE(A103,"_h_east"),CONCATENATE(A103,"_east")))))</f>
        <v>none</v>
      </c>
      <c r="X103" s="1" t="str">
        <f aca="false">IF(OR(E103="1X1",E103="1X2"),"none",IF(F103="skyscraper",CONCATENATE(A103,"_c_west"),IF(F103="landmark",CONCATENATE(A103,"_k_west"),IF(F103="house",CONCATENATE(A103,"_h_west"),CONCATENATE(A103,"_west")))))</f>
        <v>none</v>
      </c>
      <c r="Y103" s="1" t="str">
        <f aca="false">IF(NOT(E103="2X2"),"none",IF(F103="skyscraper",CONCATENATE(A103,"_c_south"),IF(F103="landmark",CONCATENATE(A103,"_k_south"),IF(F103="house",CONCATENATE(A103,"_h_south"),CONCATENATE(A103,"_south")))))</f>
        <v>none</v>
      </c>
      <c r="Z103" s="1" t="s">
        <v>33</v>
      </c>
    </row>
    <row r="104" customFormat="false" ht="12.8" hidden="false" customHeight="false" outlineLevel="0" collapsed="false">
      <c r="A104" s="1" t="s">
        <v>267</v>
      </c>
      <c r="B104" s="1" t="s">
        <v>267</v>
      </c>
      <c r="C104" s="2" t="n">
        <v>8</v>
      </c>
      <c r="D104" s="5" t="b">
        <v>1</v>
      </c>
      <c r="E104" s="1" t="s">
        <v>28</v>
      </c>
      <c r="F104" s="1" t="s">
        <v>225</v>
      </c>
      <c r="G104" s="1" t="s">
        <v>268</v>
      </c>
      <c r="H104" s="1" t="n">
        <v>20</v>
      </c>
      <c r="I104" s="1" t="n">
        <v>1</v>
      </c>
      <c r="J104" s="4" t="n">
        <v>1700</v>
      </c>
      <c r="K104" s="6" t="n">
        <v>1944</v>
      </c>
      <c r="L104" s="1" t="n">
        <v>5</v>
      </c>
      <c r="M104" s="7" t="s">
        <v>242</v>
      </c>
      <c r="N104" s="3" t="str">
        <f aca="false">VLOOKUP(M104,dropdowns!E:F,2,0)</f>
        <v>bitmask(TOWNZONE_INNER_SUBURB, TOWNZONE_OUTER_SUBURB )</v>
      </c>
      <c r="O104" s="1" t="n">
        <v>6</v>
      </c>
      <c r="P104" s="1" t="n">
        <v>0</v>
      </c>
      <c r="Q104" s="3" t="s">
        <v>33</v>
      </c>
      <c r="R104" s="1" t="n">
        <v>1</v>
      </c>
      <c r="S104" s="1" t="n">
        <v>1</v>
      </c>
      <c r="T104" s="3" t="s">
        <v>34</v>
      </c>
      <c r="U104" s="1" t="str">
        <f aca="false">IF(NOT(E104="1X1"),"none",IF(F104="skyscraper",CONCATENATE(A104,"_c"),IF(F104="landmark",CONCATENATE(A104,"_k"),IF(F104="house",CONCATENATE(A104,"_h"),A104))))</f>
        <v>two_wooden_houses_h</v>
      </c>
      <c r="V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W104" s="1" t="str">
        <f aca="false">IF(OR(E104="1X1",E104="2X1"),"none",IF(F104="skyscraper",CONCATENATE(A104,"_c_east"),IF(F104="landmark",CONCATENATE(A104,"_k_east"),IF(F104="house",CONCATENATE(A104,"_h_east"),CONCATENATE(A104,"_east")))))</f>
        <v>none</v>
      </c>
      <c r="X104" s="1" t="str">
        <f aca="false">IF(OR(E104="1X1",E104="1X2"),"none",IF(F104="skyscraper",CONCATENATE(A104,"_c_west"),IF(F104="landmark",CONCATENATE(A104,"_k_west"),IF(F104="house",CONCATENATE(A104,"_h_west"),CONCATENATE(A104,"_west")))))</f>
        <v>none</v>
      </c>
      <c r="Y104" s="1" t="str">
        <f aca="false">IF(NOT(E104="2X2"),"none",IF(F104="skyscraper",CONCATENATE(A104,"_c_south"),IF(F104="landmark",CONCATENATE(A104,"_k_south"),IF(F104="house",CONCATENATE(A104,"_h_south"),CONCATENATE(A104,"_south")))))</f>
        <v>none</v>
      </c>
      <c r="Z104" s="1" t="s">
        <v>33</v>
      </c>
    </row>
    <row r="105" customFormat="false" ht="12.8" hidden="false" customHeight="false" outlineLevel="0" collapsed="false">
      <c r="A105" s="1" t="s">
        <v>269</v>
      </c>
      <c r="B105" s="1" t="s">
        <v>269</v>
      </c>
      <c r="C105" s="2" t="n">
        <v>9</v>
      </c>
      <c r="D105" s="5" t="b">
        <v>1</v>
      </c>
      <c r="E105" s="1" t="s">
        <v>28</v>
      </c>
      <c r="F105" s="1" t="s">
        <v>225</v>
      </c>
      <c r="G105" s="1" t="s">
        <v>270</v>
      </c>
      <c r="H105" s="1" t="n">
        <v>20</v>
      </c>
      <c r="I105" s="1" t="n">
        <v>1</v>
      </c>
      <c r="J105" s="4" t="n">
        <v>1700</v>
      </c>
      <c r="K105" s="6" t="n">
        <v>1944</v>
      </c>
      <c r="L105" s="1" t="n">
        <v>5</v>
      </c>
      <c r="M105" s="7" t="s">
        <v>232</v>
      </c>
      <c r="N105" s="3" t="str">
        <f aca="false">VLOOKUP(M105,dropdowns!E:F,2,0)</f>
        <v>bitmask(TOWNZONE_OUTSKIRT, TOWNZONE_EDGE )</v>
      </c>
      <c r="O105" s="1" t="n">
        <v>6</v>
      </c>
      <c r="P105" s="1" t="n">
        <v>0</v>
      </c>
      <c r="Q105" s="3" t="s">
        <v>33</v>
      </c>
      <c r="R105" s="1" t="n">
        <v>1</v>
      </c>
      <c r="S105" s="1" t="n">
        <v>1</v>
      </c>
      <c r="T105" s="3" t="s">
        <v>34</v>
      </c>
      <c r="U105" s="1" t="str">
        <f aca="false">IF(NOT(E105="1X1"),"none",IF(F105="skyscraper",CONCATENATE(A105,"_c"),IF(F105="landmark",CONCATENATE(A105,"_k"),IF(F105="house",CONCATENATE(A105,"_h"),A105))))</f>
        <v>wooden_farmhouse_h</v>
      </c>
      <c r="V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W105" s="1" t="str">
        <f aca="false">IF(OR(E105="1X1",E105="2X1"),"none",IF(F105="skyscraper",CONCATENATE(A105,"_c_east"),IF(F105="landmark",CONCATENATE(A105,"_k_east"),IF(F105="house",CONCATENATE(A105,"_h_east"),CONCATENATE(A105,"_east")))))</f>
        <v>none</v>
      </c>
      <c r="X105" s="1" t="str">
        <f aca="false">IF(OR(E105="1X1",E105="1X2"),"none",IF(F105="skyscraper",CONCATENATE(A105,"_c_west"),IF(F105="landmark",CONCATENATE(A105,"_k_west"),IF(F105="house",CONCATENATE(A105,"_h_west"),CONCATENATE(A105,"_west")))))</f>
        <v>none</v>
      </c>
      <c r="Y105" s="1" t="str">
        <f aca="false">IF(NOT(E105="2X2"),"none",IF(F105="skyscraper",CONCATENATE(A105,"_c_south"),IF(F105="landmark",CONCATENATE(A105,"_k_south"),IF(F105="house",CONCATENATE(A105,"_h_south"),CONCATENATE(A105,"_south")))))</f>
        <v>none</v>
      </c>
      <c r="Z105" s="1" t="s">
        <v>33</v>
      </c>
    </row>
    <row r="106" customFormat="false" ht="12.8" hidden="false" customHeight="false" outlineLevel="0" collapsed="false">
      <c r="A106" s="1" t="s">
        <v>271</v>
      </c>
      <c r="B106" s="1" t="s">
        <v>271</v>
      </c>
      <c r="C106" s="2" t="n">
        <v>15</v>
      </c>
      <c r="D106" s="5" t="b">
        <v>1</v>
      </c>
      <c r="E106" s="1" t="s">
        <v>28</v>
      </c>
      <c r="F106" s="1" t="s">
        <v>225</v>
      </c>
      <c r="G106" s="1" t="s">
        <v>272</v>
      </c>
      <c r="H106" s="1" t="n">
        <v>20</v>
      </c>
      <c r="I106" s="1" t="n">
        <v>1</v>
      </c>
      <c r="J106" s="4" t="n">
        <v>1700</v>
      </c>
      <c r="K106" s="6" t="n">
        <v>1944</v>
      </c>
      <c r="L106" s="1" t="n">
        <v>5</v>
      </c>
      <c r="M106" s="7" t="s">
        <v>232</v>
      </c>
      <c r="N106" s="3" t="str">
        <f aca="false">VLOOKUP(M106,dropdowns!E:F,2,0)</f>
        <v>bitmask(TOWNZONE_OUTSKIRT, TOWNZONE_EDGE )</v>
      </c>
      <c r="O106" s="1" t="n">
        <v>6</v>
      </c>
      <c r="P106" s="1" t="n">
        <v>0</v>
      </c>
      <c r="Q106" s="3" t="s">
        <v>33</v>
      </c>
      <c r="R106" s="1" t="n">
        <v>1</v>
      </c>
      <c r="S106" s="1" t="n">
        <v>1</v>
      </c>
      <c r="T106" s="3" t="s">
        <v>34</v>
      </c>
      <c r="U106" s="1" t="str">
        <f aca="false">IF(NOT(E106="1X1"),"none",IF(F106="skyscraper",CONCATENATE(A106,"_c"),IF(F106="landmark",CONCATENATE(A106,"_k"),IF(F106="house",CONCATENATE(A106,"_h"),A106))))</f>
        <v>wooden_house_h</v>
      </c>
      <c r="V106" s="1" t="str">
        <f aca="false">IF(E106="1X1","none",IF(F106="skyscraper",CONCATENATE(A106,"_c_north"),IF(F106="landmark",CONCATENATE(A106,"_k_north"),IF(F106="house",CONCATENATE(A106,"_h_north"),CONCATENATE(A106,"_north")))))</f>
        <v>none</v>
      </c>
      <c r="W106" s="1" t="str">
        <f aca="false">IF(OR(E106="1X1",E106="2X1"),"none",IF(F106="skyscraper",CONCATENATE(A106,"_c_east"),IF(F106="landmark",CONCATENATE(A106,"_k_east"),IF(F106="house",CONCATENATE(A106,"_h_east"),CONCATENATE(A106,"_east")))))</f>
        <v>none</v>
      </c>
      <c r="X106" s="1" t="str">
        <f aca="false">IF(OR(E106="1X1",E106="1X2"),"none",IF(F106="skyscraper",CONCATENATE(A106,"_c_west"),IF(F106="landmark",CONCATENATE(A106,"_k_west"),IF(F106="house",CONCATENATE(A106,"_h_west"),CONCATENATE(A106,"_west")))))</f>
        <v>none</v>
      </c>
      <c r="Y106" s="1" t="str">
        <f aca="false">IF(NOT(E106="2X2"),"none",IF(F106="skyscraper",CONCATENATE(A106,"_c_south"),IF(F106="landmark",CONCATENATE(A106,"_k_south"),IF(F106="house",CONCATENATE(A106,"_h_south"),CONCATENATE(A106,"_south")))))</f>
        <v>none</v>
      </c>
      <c r="Z106" s="1" t="s">
        <v>33</v>
      </c>
    </row>
    <row r="107" customFormat="false" ht="12.8" hidden="false" customHeight="false" outlineLevel="0" collapsed="false">
      <c r="A107" s="1" t="s">
        <v>273</v>
      </c>
      <c r="B107" s="1" t="s">
        <v>273</v>
      </c>
      <c r="C107" s="2" t="n">
        <v>95</v>
      </c>
      <c r="D107" s="5" t="b">
        <v>1</v>
      </c>
      <c r="E107" s="1" t="s">
        <v>28</v>
      </c>
      <c r="F107" s="1" t="s">
        <v>274</v>
      </c>
      <c r="G107" s="1" t="s">
        <v>275</v>
      </c>
      <c r="H107" s="1" t="n">
        <v>50</v>
      </c>
      <c r="I107" s="1" t="n">
        <v>1</v>
      </c>
      <c r="J107" s="2" t="n">
        <v>1950</v>
      </c>
      <c r="K107" s="6" t="s">
        <v>31</v>
      </c>
      <c r="L107" s="1" t="n">
        <v>5</v>
      </c>
      <c r="M107" s="7" t="s">
        <v>276</v>
      </c>
      <c r="N107" s="3" t="str">
        <f aca="false">VLOOKUP(M107,dropdowns!E:F,2,0)</f>
        <v>bitmask(TOWNZONE_INNER_SUBURB, TOWNZONE_OUTER_SUBURB, TOWNZONE_OUTSKIRT)</v>
      </c>
      <c r="O107" s="1" t="n">
        <v>29</v>
      </c>
      <c r="P107" s="1" t="n">
        <v>3</v>
      </c>
      <c r="Q107" s="3" t="s">
        <v>147</v>
      </c>
      <c r="R107" s="1" t="n">
        <v>5</v>
      </c>
      <c r="S107" s="1" t="n">
        <v>3</v>
      </c>
      <c r="T107" s="3" t="s">
        <v>277</v>
      </c>
      <c r="U107" s="1" t="str">
        <f aca="false">IF(NOT(E107="1X1"),"none",IF(F107="skyscraper",CONCATENATE(A107,"_c"),IF(F107="landmark",CONCATENATE(A107,"_k"),IF(F107="house",CONCATENATE(A107,"_h"),A107))))</f>
        <v>convini_k</v>
      </c>
      <c r="V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W107" s="1" t="str">
        <f aca="false">IF(OR(E107="1X1",E107="2X1"),"none",IF(F107="skyscraper",CONCATENATE(A107,"_c_east"),IF(F107="landmark",CONCATENATE(A107,"_k_east"),IF(F107="house",CONCATENATE(A107,"_h_east"),CONCATENATE(A107,"_east")))))</f>
        <v>none</v>
      </c>
      <c r="X107" s="1" t="str">
        <f aca="false">IF(OR(E107="1X1",E107="1X2"),"none",IF(F107="skyscraper",CONCATENATE(A107,"_c_west"),IF(F107="landmark",CONCATENATE(A107,"_k_west"),IF(F107="house",CONCATENATE(A107,"_h_west"),CONCATENATE(A107,"_west")))))</f>
        <v>none</v>
      </c>
      <c r="Y107" s="1" t="str">
        <f aca="false">IF(NOT(E107="2X2"),"none",IF(F107="skyscraper",CONCATENATE(A107,"_c_south"),IF(F107="landmark",CONCATENATE(A107,"_k_south"),IF(F107="house",CONCATENATE(A107,"_h_south"),CONCATENATE(A107,"_south")))))</f>
        <v>none</v>
      </c>
      <c r="Z107" s="1" t="s">
        <v>278</v>
      </c>
    </row>
    <row r="108" customFormat="false" ht="12.8" hidden="false" customHeight="false" outlineLevel="0" collapsed="false">
      <c r="A108" s="1" t="s">
        <v>279</v>
      </c>
      <c r="B108" s="1" t="s">
        <v>279</v>
      </c>
      <c r="C108" s="2" t="n">
        <v>107</v>
      </c>
      <c r="D108" s="5" t="b">
        <v>1</v>
      </c>
      <c r="E108" s="1" t="s">
        <v>280</v>
      </c>
      <c r="F108" s="1" t="s">
        <v>274</v>
      </c>
      <c r="G108" s="1" t="s">
        <v>281</v>
      </c>
      <c r="H108" s="1" t="n">
        <v>80</v>
      </c>
      <c r="I108" s="1" t="n">
        <v>3</v>
      </c>
      <c r="J108" s="4" t="n">
        <v>1970</v>
      </c>
      <c r="K108" s="6" t="s">
        <v>31</v>
      </c>
      <c r="L108" s="1" t="n">
        <v>20</v>
      </c>
      <c r="M108" s="7" t="s">
        <v>245</v>
      </c>
      <c r="N108" s="3" t="str">
        <f aca="false">VLOOKUP(M108,dropdowns!E:F,2,0)</f>
        <v>bitmask(TOWNZONE_OUTER_SUBURB , TOWNZONE_OUTSKIRT, TOWNZONE_EDGE )</v>
      </c>
      <c r="O108" s="1" t="n">
        <v>76</v>
      </c>
      <c r="P108" s="1" t="n">
        <v>3</v>
      </c>
      <c r="Q108" s="3" t="s">
        <v>147</v>
      </c>
      <c r="R108" s="1" t="n">
        <v>10</v>
      </c>
      <c r="S108" s="1" t="n">
        <v>2</v>
      </c>
      <c r="T108" s="3" t="s">
        <v>34</v>
      </c>
      <c r="U108" s="1" t="str">
        <f aca="false">IF(NOT(E108="1X1"),"none",IF(F108="skyscraper",CONCATENATE(A108,"_c"),IF(F108="landmark",CONCATENATE(A108,"_k"),IF(F108="house",CONCATENATE(A108,"_h"),A108))))</f>
        <v>none</v>
      </c>
      <c r="V108" s="1" t="str">
        <f aca="false">IF(E108="1X1","none",IF(F108="skyscraper",CONCATENATE(A108,"_c_north"),IF(F108="landmark",CONCATENATE(A108,"_k_north"),IF(F108="house",CONCATENATE(A108,"_h_north"),CONCATENATE(A108,"_north")))))</f>
        <v>fire_station_k_north</v>
      </c>
      <c r="W108" s="1" t="str">
        <f aca="false">IF(OR(E108="1X1",E108="2X1"),"none",IF(F108="skyscraper",CONCATENATE(A108,"_c_east"),IF(F108="landmark",CONCATENATE(A108,"_k_east"),IF(F108="house",CONCATENATE(A108,"_h_east"),CONCATENATE(A108,"_east")))))</f>
        <v>none</v>
      </c>
      <c r="X108" s="1" t="str">
        <f aca="false">IF(OR(E108="1X1",E108="1X2"),"none",IF(F108="skyscraper",CONCATENATE(A108,"_c_west"),IF(F108="landmark",CONCATENATE(A108,"_k_west"),IF(F108="house",CONCATENATE(A108,"_h_west"),CONCATENATE(A108,"_west")))))</f>
        <v>fire_station_k_west</v>
      </c>
      <c r="Y108" s="1" t="str">
        <f aca="false">IF(NOT(E108="2X2"),"none",IF(F108="skyscraper",CONCATENATE(A108,"_c_south"),IF(F108="landmark",CONCATENATE(A108,"_k_south"),IF(F108="house",CONCATENATE(A108,"_h_south"),CONCATENATE(A108,"_south")))))</f>
        <v>none</v>
      </c>
      <c r="Z108" s="1" t="s">
        <v>279</v>
      </c>
    </row>
    <row r="109" customFormat="false" ht="12.8" hidden="false" customHeight="false" outlineLevel="0" collapsed="false">
      <c r="A109" s="1" t="s">
        <v>282</v>
      </c>
      <c r="B109" s="1" t="s">
        <v>282</v>
      </c>
      <c r="C109" s="2" t="n">
        <v>200</v>
      </c>
      <c r="D109" s="5" t="b">
        <v>1</v>
      </c>
      <c r="E109" s="1" t="s">
        <v>230</v>
      </c>
      <c r="F109" s="1" t="s">
        <v>274</v>
      </c>
      <c r="G109" s="1" t="s">
        <v>283</v>
      </c>
      <c r="H109" s="1" t="n">
        <v>150</v>
      </c>
      <c r="I109" s="1" t="n">
        <v>3</v>
      </c>
      <c r="J109" s="4" t="n">
        <v>1970</v>
      </c>
      <c r="K109" s="6" t="s">
        <v>31</v>
      </c>
      <c r="L109" s="1" t="n">
        <v>20</v>
      </c>
      <c r="M109" s="7" t="s">
        <v>242</v>
      </c>
      <c r="N109" s="3" t="str">
        <f aca="false">VLOOKUP(M109,dropdowns!E:F,2,0)</f>
        <v>bitmask(TOWNZONE_INNER_SUBURB, TOWNZONE_OUTER_SUBURB )</v>
      </c>
      <c r="O109" s="1" t="n">
        <v>20</v>
      </c>
      <c r="P109" s="1" t="n">
        <v>3</v>
      </c>
      <c r="Q109" s="3" t="s">
        <v>147</v>
      </c>
      <c r="R109" s="1" t="n">
        <v>10</v>
      </c>
      <c r="S109" s="1" t="n">
        <v>4</v>
      </c>
      <c r="T109" s="3" t="s">
        <v>284</v>
      </c>
      <c r="U109" s="1" t="str">
        <f aca="false">IF(NOT(E109="1X1"),"none",IF(F109="skyscraper",CONCATENATE(A109,"_c"),IF(F109="landmark",CONCATENATE(A109,"_k"),IF(F109="house",CONCATENATE(A109,"_h"),A109))))</f>
        <v>none</v>
      </c>
      <c r="V109" s="1" t="str">
        <f aca="false">IF(E109="1X1","none",IF(F109="skyscraper",CONCATENATE(A109,"_c_north"),IF(F109="landmark",CONCATENATE(A109,"_k_north"),IF(F109="house",CONCATENATE(A109,"_h_north"),CONCATENATE(A109,"_north")))))</f>
        <v>hospital_k_north</v>
      </c>
      <c r="W109" s="1" t="str">
        <f aca="false">IF(OR(E109="1X1",E109="2X1"),"none",IF(F109="skyscraper",CONCATENATE(A109,"_c_east"),IF(F109="landmark",CONCATENATE(A109,"_k_east"),CONCATENATE(A109,"_east"))))</f>
        <v>hospital_k_east</v>
      </c>
      <c r="X109" s="1" t="str">
        <f aca="false">IF(OR(E109="1X1",E109="1X2"),"none",IF(F109="skyscraper",CONCATENATE(A109,"_c_west"),IF(F109="landmark",CONCATENATE(A109,"_k_west"),CONCATENATE(A109,"_west"))))</f>
        <v>hospital_k_west</v>
      </c>
      <c r="Y109" s="1" t="str">
        <f aca="false">IF(NOT(E109="2X2"),"none",IF(F109="skyscraper",CONCATENATE(A109,"_c_south"),IF(F109="landmark",CONCATENATE(A109,"_k_south"),CONCATENATE(A109,"_south"))))</f>
        <v>hospital_k_south</v>
      </c>
      <c r="Z109" s="1" t="s">
        <v>282</v>
      </c>
    </row>
    <row r="110" customFormat="false" ht="12.8" hidden="false" customHeight="false" outlineLevel="0" collapsed="false">
      <c r="A110" s="1" t="s">
        <v>278</v>
      </c>
      <c r="B110" s="1" t="s">
        <v>278</v>
      </c>
      <c r="C110" s="2" t="n">
        <v>93</v>
      </c>
      <c r="D110" s="5" t="b">
        <v>1</v>
      </c>
      <c r="E110" s="1" t="s">
        <v>28</v>
      </c>
      <c r="F110" s="1" t="s">
        <v>274</v>
      </c>
      <c r="G110" s="1" t="s">
        <v>285</v>
      </c>
      <c r="H110" s="1" t="n">
        <v>100</v>
      </c>
      <c r="I110" s="1" t="n">
        <v>1</v>
      </c>
      <c r="J110" s="4" t="n">
        <v>1870</v>
      </c>
      <c r="K110" s="6" t="s">
        <v>31</v>
      </c>
      <c r="L110" s="1" t="n">
        <v>10</v>
      </c>
      <c r="M110" s="7" t="s">
        <v>276</v>
      </c>
      <c r="N110" s="3" t="str">
        <f aca="false">VLOOKUP(M110,dropdowns!E:F,2,0)</f>
        <v>bitmask(TOWNZONE_INNER_SUBURB, TOWNZONE_OUTER_SUBURB, TOWNZONE_OUTSKIRT)</v>
      </c>
      <c r="O110" s="1" t="n">
        <v>29</v>
      </c>
      <c r="P110" s="1" t="n">
        <v>3</v>
      </c>
      <c r="Q110" s="3" t="s">
        <v>147</v>
      </c>
      <c r="R110" s="1" t="n">
        <v>16</v>
      </c>
      <c r="S110" s="1" t="n">
        <v>6</v>
      </c>
      <c r="T110" s="3" t="s">
        <v>34</v>
      </c>
      <c r="U110" s="1" t="str">
        <f aca="false">IF(NOT(E110="1X1"),"none",IF(F110="skyscraper",CONCATENATE(A110,"_c"),IF(F110="landmark",CONCATENATE(A110,"_k"),IF(F110="house",CONCATENATE(A110,"_h"),A110))))</f>
        <v>onsen_k</v>
      </c>
      <c r="V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W110" s="1" t="str">
        <f aca="false">IF(OR(E110="1X1",E110="2X1"),"none",IF(F110="skyscraper",CONCATENATE(A110,"_c_east"),IF(F110="landmark",CONCATENATE(A110,"_k_east"),IF(F110="house",CONCATENATE(A110,"_h_east"),CONCATENATE(A110,"_east")))))</f>
        <v>none</v>
      </c>
      <c r="X110" s="1" t="str">
        <f aca="false">IF(OR(E110="1X1",E110="1X2"),"none",IF(F110="skyscraper",CONCATENATE(A110,"_c_west"),IF(F110="landmark",CONCATENATE(A110,"_k_west"),IF(F110="house",CONCATENATE(A110,"_h_west"),CONCATENATE(A110,"_west")))))</f>
        <v>none</v>
      </c>
      <c r="Y110" s="1" t="str">
        <f aca="false">IF(NOT(E110="2X2"),"none",IF(F110="skyscraper",CONCATENATE(A110,"_c_south"),IF(F110="landmark",CONCATENATE(A110,"_k_south"),IF(F110="house",CONCATENATE(A110,"_h_south"),CONCATENATE(A110,"_south")))))</f>
        <v>none</v>
      </c>
      <c r="Z110" s="1" t="s">
        <v>278</v>
      </c>
    </row>
    <row r="111" customFormat="false" ht="12.8" hidden="false" customHeight="false" outlineLevel="0" collapsed="false">
      <c r="A111" s="1" t="s">
        <v>286</v>
      </c>
      <c r="B111" s="1" t="s">
        <v>286</v>
      </c>
      <c r="C111" s="2" t="n">
        <v>11</v>
      </c>
      <c r="D111" s="5" t="b">
        <v>1</v>
      </c>
      <c r="E111" s="1" t="s">
        <v>28</v>
      </c>
      <c r="F111" s="1" t="s">
        <v>274</v>
      </c>
      <c r="G111" s="1" t="s">
        <v>287</v>
      </c>
      <c r="H111" s="1" t="n">
        <v>50</v>
      </c>
      <c r="I111" s="1" t="n">
        <v>3</v>
      </c>
      <c r="J111" s="4" t="n">
        <v>1980</v>
      </c>
      <c r="K111" s="6" t="s">
        <v>31</v>
      </c>
      <c r="L111" s="1" t="n">
        <v>10</v>
      </c>
      <c r="M111" s="7" t="s">
        <v>66</v>
      </c>
      <c r="N111" s="3" t="str">
        <f aca="false">VLOOKUP(M111,dropdowns!E:F,2,0)</f>
        <v>ALL_TOWNZONES &amp; ~bitmask(TOWNZONE_EDGE)</v>
      </c>
      <c r="O111" s="1" t="n">
        <v>29</v>
      </c>
      <c r="P111" s="1" t="n">
        <v>3</v>
      </c>
      <c r="Q111" s="3" t="s">
        <v>147</v>
      </c>
      <c r="R111" s="1" t="n">
        <v>20</v>
      </c>
      <c r="S111" s="1" t="n">
        <v>5</v>
      </c>
      <c r="T111" s="3" t="s">
        <v>288</v>
      </c>
      <c r="U111" s="1" t="str">
        <f aca="false">IF(NOT(E111="1X1"),"none",IF(F111="skyscraper",CONCATENATE(A111,"_c"),IF(F111="landmark",CONCATENATE(A111,"_k"),IF(F111="house",CONCATENATE(A111,"_h"),A111))))</f>
        <v>pachinko_k</v>
      </c>
      <c r="V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W111" s="1" t="str">
        <f aca="false">IF(OR(E111="1X1",E111="2X1"),"none",IF(F111="skyscraper",CONCATENATE(A111,"_c_east"),IF(F111="landmark",CONCATENATE(A111,"_k_east"),CONCATENATE(A111,"_east"))))</f>
        <v>none</v>
      </c>
      <c r="X111" s="1" t="str">
        <f aca="false">IF(OR(E111="1X1",E111="1X2"),"none",IF(F111="skyscraper",CONCATENATE(A111,"_c_west"),IF(F111="landmark",CONCATENATE(A111,"_k_west"),CONCATENATE(A111,"_west"))))</f>
        <v>none</v>
      </c>
      <c r="Y111" s="1" t="str">
        <f aca="false">IF(NOT(E111="2X2"),"none",IF(F111="skyscraper",CONCATENATE(A111,"_c_south"),IF(F111="landmark",CONCATENATE(A111,"_k_south"),CONCATENATE(A111,"_south"))))</f>
        <v>none</v>
      </c>
      <c r="Z111" s="1" t="s">
        <v>286</v>
      </c>
    </row>
    <row r="112" customFormat="false" ht="12.8" hidden="false" customHeight="false" outlineLevel="0" collapsed="false">
      <c r="A112" s="1" t="s">
        <v>289</v>
      </c>
      <c r="B112" s="1" t="s">
        <v>289</v>
      </c>
      <c r="C112" s="2" t="n">
        <v>131</v>
      </c>
      <c r="D112" s="5" t="b">
        <v>1</v>
      </c>
      <c r="E112" s="1" t="s">
        <v>28</v>
      </c>
      <c r="F112" s="1" t="s">
        <v>274</v>
      </c>
      <c r="G112" s="1" t="s">
        <v>290</v>
      </c>
      <c r="H112" s="1" t="n">
        <v>5</v>
      </c>
      <c r="I112" s="1" t="n">
        <v>1</v>
      </c>
      <c r="J112" s="4" t="n">
        <v>0</v>
      </c>
      <c r="K112" s="6" t="s">
        <v>31</v>
      </c>
      <c r="L112" s="1" t="n">
        <v>50</v>
      </c>
      <c r="M112" s="7" t="s">
        <v>291</v>
      </c>
      <c r="N112" s="3" t="str">
        <f aca="false">VLOOKUP(M112,dropdowns!E:F,2,0)</f>
        <v>ALL_TOWNZONES</v>
      </c>
      <c r="O112" s="1" t="n">
        <v>6</v>
      </c>
      <c r="P112" s="1" t="n">
        <v>3</v>
      </c>
      <c r="Q112" s="3" t="s">
        <v>193</v>
      </c>
      <c r="R112" s="1" t="n">
        <v>10</v>
      </c>
      <c r="S112" s="1" t="n">
        <v>2</v>
      </c>
      <c r="T112" s="3" t="s">
        <v>292</v>
      </c>
      <c r="U112" s="1" t="str">
        <f aca="false">IF(NOT(E112="1X1"),"none",IF(F112="skyscraper",CONCATENATE(A112,"_c"),IF(F112="landmark",CONCATENATE(A112,"_k"),IF(F112="house",CONCATENATE(A112,"_h"),A112))))</f>
        <v>pagoda_k</v>
      </c>
      <c r="V112" s="1" t="str">
        <f aca="false">IF(E112="1X1","none",IF(F112="skyscraper",CONCATENATE(A112,"_c_north"),IF(F112="landmark",CONCATENATE(A112,"_k_north"),IF(F112="house",CONCATENATE(A112,"_h_north"),CONCATENATE(A112,"_north")))))</f>
        <v>none</v>
      </c>
      <c r="W112" s="1" t="str">
        <f aca="false">IF(OR(E112="1X1",E112="2X1"),"none",IF(F112="skyscraper",CONCATENATE(A112,"_c_east"),IF(F112="landmark",CONCATENATE(A112,"_k_east"),CONCATENATE(A112,"_east"))))</f>
        <v>none</v>
      </c>
      <c r="X112" s="1" t="str">
        <f aca="false">IF(OR(E112="1X1",E112="1X2"),"none",IF(F112="skyscraper",CONCATENATE(A112,"_c_west"),IF(F112="landmark",CONCATENATE(A112,"_k_west"),CONCATENATE(A112,"_west"))))</f>
        <v>none</v>
      </c>
      <c r="Y112" s="1" t="str">
        <f aca="false">IF(NOT(E112="2X2"),"none",IF(F112="skyscraper",CONCATENATE(A112,"_c_south"),IF(F112="landmark",CONCATENATE(A112,"_k_south"),CONCATENATE(A112,"_south"))))</f>
        <v>none</v>
      </c>
      <c r="Z112" s="1" t="s">
        <v>293</v>
      </c>
    </row>
    <row r="113" customFormat="false" ht="12.8" hidden="false" customHeight="false" outlineLevel="0" collapsed="false">
      <c r="A113" s="1" t="s">
        <v>294</v>
      </c>
      <c r="B113" s="1" t="s">
        <v>294</v>
      </c>
      <c r="C113" s="2" t="n">
        <v>50</v>
      </c>
      <c r="D113" s="5" t="b">
        <v>1</v>
      </c>
      <c r="E113" s="1" t="s">
        <v>214</v>
      </c>
      <c r="F113" s="1" t="s">
        <v>274</v>
      </c>
      <c r="G113" s="1" t="s">
        <v>295</v>
      </c>
      <c r="H113" s="1" t="n">
        <v>80</v>
      </c>
      <c r="I113" s="1" t="n">
        <v>1</v>
      </c>
      <c r="J113" s="4" t="n">
        <v>1970</v>
      </c>
      <c r="K113" s="6" t="s">
        <v>31</v>
      </c>
      <c r="L113" s="1" t="n">
        <v>10</v>
      </c>
      <c r="M113" s="7" t="s">
        <v>245</v>
      </c>
      <c r="N113" s="3" t="str">
        <f aca="false">VLOOKUP(M113,dropdowns!E:F,2,0)</f>
        <v>bitmask(TOWNZONE_OUTER_SUBURB , TOWNZONE_OUTSKIRT, TOWNZONE_EDGE )</v>
      </c>
      <c r="O113" s="1" t="n">
        <v>7</v>
      </c>
      <c r="P113" s="1" t="n">
        <v>3</v>
      </c>
      <c r="Q113" s="3" t="s">
        <v>147</v>
      </c>
      <c r="R113" s="1" t="n">
        <v>10</v>
      </c>
      <c r="S113" s="1" t="n">
        <v>2</v>
      </c>
      <c r="T113" s="3" t="s">
        <v>284</v>
      </c>
      <c r="U113" s="1" t="str">
        <f aca="false">IF(NOT(E113="1X1"),"none",IF(F113="skyscraper",CONCATENATE(A113,"_c"),IF(F113="landmark",CONCATENATE(A113,"_k"),IF(F113="house",CONCATENATE(A113,"_h"),A113))))</f>
        <v>none</v>
      </c>
      <c r="V113" s="1" t="str">
        <f aca="false">IF(E113="1X1","none",IF(F113="skyscraper",CONCATENATE(A113,"_c_north"),IF(F113="landmark",CONCATENATE(A113,"_k_north"),IF(F113="house",CONCATENATE(A113,"_h_north"),CONCATENATE(A113,"_north")))))</f>
        <v>petrol_station_large_k_north</v>
      </c>
      <c r="W113" s="1" t="str">
        <f aca="false">IF(OR(E113="1X1",E113="2X1"),"none",IF(F113="skyscraper",CONCATENATE(A113,"_c_east"),IF(F113="landmark",CONCATENATE(A113,"_k_east"),CONCATENATE(A113,"_east"))))</f>
        <v>petrol_station_large_k_east</v>
      </c>
      <c r="X113" s="1" t="str">
        <f aca="false">IF(OR(E113="1X1",E113="1X2"),"none",IF(F113="skyscraper",CONCATENATE(A113,"_c_west"),IF(F113="landmark",CONCATENATE(A113,"_k_west"),CONCATENATE(A113,"_west"))))</f>
        <v>none</v>
      </c>
      <c r="Y113" s="1" t="str">
        <f aca="false">IF(NOT(E113="2X2"),"none",IF(F113="skyscraper",CONCATENATE(A113,"_c_south"),IF(F113="landmark",CONCATENATE(A113,"_k_south"),CONCATENATE(A113,"_south"))))</f>
        <v>none</v>
      </c>
      <c r="Z113" s="1" t="s">
        <v>278</v>
      </c>
    </row>
    <row r="114" customFormat="false" ht="12.8" hidden="false" customHeight="false" outlineLevel="0" collapsed="false">
      <c r="A114" s="1" t="s">
        <v>296</v>
      </c>
      <c r="B114" s="1" t="s">
        <v>296</v>
      </c>
      <c r="C114" s="2" t="n">
        <v>110</v>
      </c>
      <c r="D114" s="5" t="b">
        <v>1</v>
      </c>
      <c r="E114" s="1" t="s">
        <v>280</v>
      </c>
      <c r="F114" s="1" t="s">
        <v>274</v>
      </c>
      <c r="G114" s="1" t="s">
        <v>297</v>
      </c>
      <c r="H114" s="1" t="n">
        <v>50</v>
      </c>
      <c r="I114" s="1" t="n">
        <v>1</v>
      </c>
      <c r="J114" s="4" t="n">
        <v>1950</v>
      </c>
      <c r="K114" s="6" t="n">
        <v>1989</v>
      </c>
      <c r="L114" s="1" t="n">
        <v>10</v>
      </c>
      <c r="M114" s="7" t="s">
        <v>245</v>
      </c>
      <c r="N114" s="3" t="str">
        <f aca="false">VLOOKUP(M114,dropdowns!E:F,2,0)</f>
        <v>bitmask(TOWNZONE_OUTER_SUBURB , TOWNZONE_OUTSKIRT, TOWNZONE_EDGE )</v>
      </c>
      <c r="O114" s="1" t="n">
        <v>76</v>
      </c>
      <c r="P114" s="1" t="n">
        <v>3</v>
      </c>
      <c r="Q114" s="3" t="s">
        <v>147</v>
      </c>
      <c r="R114" s="1" t="n">
        <v>10</v>
      </c>
      <c r="S114" s="1" t="n">
        <v>2</v>
      </c>
      <c r="T114" s="3" t="s">
        <v>284</v>
      </c>
      <c r="U114" s="1" t="str">
        <f aca="false">IF(NOT(E114="1X1"),"none",IF(F114="skyscraper",CONCATENATE(A114,"_c"),IF(F114="landmark",CONCATENATE(A114,"_k"),IF(F114="house",CONCATENATE(A114,"_h"),A114))))</f>
        <v>none</v>
      </c>
      <c r="V114" s="1" t="str">
        <f aca="false">IF(E114="1X1","none",IF(F114="skyscraper",CONCATENATE(A114,"_c_north"),IF(F114="landmark",CONCATENATE(A114,"_k_north"),IF(F114="house",CONCATENATE(A114,"_h_north"),CONCATENATE(A114,"_north")))))</f>
        <v>petrol_station_old_k_north</v>
      </c>
      <c r="W114" s="1" t="str">
        <f aca="false">IF(OR(E114="1X1",E114="2X1"),"none",IF(F114="skyscraper",CONCATENATE(A114,"_c_east"),IF(F114="landmark",CONCATENATE(A114,"_k_east"),CONCATENATE(A114,"_east"))))</f>
        <v>none</v>
      </c>
      <c r="X114" s="1" t="str">
        <f aca="false">IF(OR(E114="1X1",E114="1X2"),"none",IF(F114="skyscraper",CONCATENATE(A114,"_c_west"),IF(F114="landmark",CONCATENATE(A114,"_k_west"),CONCATENATE(A114,"_west"))))</f>
        <v>petrol_station_old_k_west</v>
      </c>
      <c r="Y114" s="1" t="str">
        <f aca="false">IF(NOT(E114="2X2"),"none",IF(F114="skyscraper",CONCATENATE(A114,"_c_south"),IF(F114="landmark",CONCATENATE(A114,"_k_south"),CONCATENATE(A114,"_south"))))</f>
        <v>none</v>
      </c>
      <c r="Z114" s="1" t="s">
        <v>279</v>
      </c>
    </row>
    <row r="115" customFormat="false" ht="12.8" hidden="false" customHeight="false" outlineLevel="0" collapsed="false">
      <c r="A115" s="1" t="s">
        <v>298</v>
      </c>
      <c r="B115" s="1" t="s">
        <v>298</v>
      </c>
      <c r="C115" s="2" t="n">
        <v>105</v>
      </c>
      <c r="D115" s="5" t="b">
        <v>1</v>
      </c>
      <c r="E115" s="1" t="s">
        <v>214</v>
      </c>
      <c r="F115" s="1" t="s">
        <v>274</v>
      </c>
      <c r="G115" s="1" t="s">
        <v>299</v>
      </c>
      <c r="H115" s="1" t="n">
        <v>80</v>
      </c>
      <c r="I115" s="1" t="n">
        <v>3</v>
      </c>
      <c r="J115" s="4" t="n">
        <v>1970</v>
      </c>
      <c r="K115" s="6" t="s">
        <v>31</v>
      </c>
      <c r="L115" s="1" t="n">
        <v>20</v>
      </c>
      <c r="M115" s="7" t="s">
        <v>245</v>
      </c>
      <c r="N115" s="3" t="str">
        <f aca="false">VLOOKUP(M115,dropdowns!E:F,2,0)</f>
        <v>bitmask(TOWNZONE_OUTER_SUBURB , TOWNZONE_OUTSKIRT, TOWNZONE_EDGE )</v>
      </c>
      <c r="O115" s="1" t="n">
        <v>7</v>
      </c>
      <c r="P115" s="1" t="n">
        <v>3</v>
      </c>
      <c r="Q115" s="3" t="s">
        <v>147</v>
      </c>
      <c r="R115" s="1" t="n">
        <v>10</v>
      </c>
      <c r="S115" s="1" t="n">
        <v>2</v>
      </c>
      <c r="T115" s="3" t="s">
        <v>196</v>
      </c>
      <c r="U115" s="1" t="str">
        <f aca="false">IF(NOT(E115="1X1"),"none",IF(F115="skyscraper",CONCATENATE(A115,"_c"),IF(F115="landmark",CONCATENATE(A115,"_k"),IF(F115="house",CONCATENATE(A115,"_h"),A115))))</f>
        <v>none</v>
      </c>
      <c r="V115" s="1" t="str">
        <f aca="false">IF(E115="1X1","none",IF(F115="skyscraper",CONCATENATE(A115,"_c_north"),IF(F115="landmark",CONCATENATE(A115,"_k_north"),IF(F115="house",CONCATENATE(A115,"_h_north"),CONCATENATE(A115,"_north")))))</f>
        <v>police_station_k_north</v>
      </c>
      <c r="W115" s="1" t="str">
        <f aca="false">IF(OR(E115="1X1",E115="2X1"),"none",IF(F115="skyscraper",CONCATENATE(A115,"_c_east"),IF(F115="landmark",CONCATENATE(A115,"_k_east"),CONCATENATE(A115,"_east"))))</f>
        <v>police_station_k_east</v>
      </c>
      <c r="X115" s="1" t="str">
        <f aca="false">IF(OR(E115="1X1",E115="1X2"),"none",IF(F115="skyscraper",CONCATENATE(A115,"_c_west"),IF(F115="landmark",CONCATENATE(A115,"_k_west"),CONCATENATE(A115,"_west"))))</f>
        <v>none</v>
      </c>
      <c r="Y115" s="1" t="str">
        <f aca="false">IF(NOT(E115="2X2"),"none",IF(F115="skyscraper",CONCATENATE(A115,"_c_south"),IF(F115="landmark",CONCATENATE(A115,"_k_south"),CONCATENATE(A115,"_south"))))</f>
        <v>none</v>
      </c>
      <c r="Z115" s="1" t="s">
        <v>298</v>
      </c>
    </row>
    <row r="116" customFormat="false" ht="12.8" hidden="false" customHeight="false" outlineLevel="0" collapsed="false">
      <c r="A116" s="1" t="s">
        <v>300</v>
      </c>
      <c r="B116" s="1" t="s">
        <v>300</v>
      </c>
      <c r="C116" s="2" t="n">
        <v>216</v>
      </c>
      <c r="D116" s="5" t="b">
        <v>1</v>
      </c>
      <c r="E116" s="1" t="s">
        <v>230</v>
      </c>
      <c r="F116" s="1" t="s">
        <v>274</v>
      </c>
      <c r="G116" s="1" t="s">
        <v>301</v>
      </c>
      <c r="H116" s="1" t="n">
        <v>100</v>
      </c>
      <c r="I116" s="1" t="n">
        <v>3</v>
      </c>
      <c r="J116" s="4" t="n">
        <v>1700</v>
      </c>
      <c r="K116" s="6" t="s">
        <v>31</v>
      </c>
      <c r="L116" s="1" t="n">
        <v>20</v>
      </c>
      <c r="M116" s="7" t="s">
        <v>242</v>
      </c>
      <c r="N116" s="3" t="str">
        <f aca="false">VLOOKUP(M116,dropdowns!E:F,2,0)</f>
        <v>bitmask(TOWNZONE_INNER_SUBURB, TOWNZONE_OUTER_SUBURB )</v>
      </c>
      <c r="O116" s="1" t="n">
        <v>20</v>
      </c>
      <c r="P116" s="1" t="n">
        <v>3</v>
      </c>
      <c r="Q116" s="3" t="s">
        <v>193</v>
      </c>
      <c r="R116" s="1" t="n">
        <v>10</v>
      </c>
      <c r="S116" s="1" t="n">
        <v>2</v>
      </c>
      <c r="T116" s="3" t="s">
        <v>288</v>
      </c>
      <c r="U116" s="1" t="str">
        <f aca="false">IF(NOT(E116="1X1"),"none",IF(F116="skyscraper",CONCATENATE(A116,"_c"),IF(F116="landmark",CONCATENATE(A116,"_k"),IF(F116="house",CONCATENATE(A116,"_h"),A116))))</f>
        <v>none</v>
      </c>
      <c r="V116" s="1" t="str">
        <f aca="false">IF(E116="1X1","none",IF(F116="skyscraper",CONCATENATE(A116,"_c_north"),IF(F116="landmark",CONCATENATE(A116,"_k_north"),IF(F116="house",CONCATENATE(A116,"_h_north"),CONCATENATE(A116,"_north")))))</f>
        <v>shiro_k_north</v>
      </c>
      <c r="W116" s="1" t="str">
        <f aca="false">IF(OR(E116="1X1",E116="2X1"),"none",IF(F116="skyscraper",CONCATENATE(A116,"_c_east"),IF(F116="landmark",CONCATENATE(A116,"_k_east"),CONCATENATE(A116,"_east"))))</f>
        <v>shiro_k_east</v>
      </c>
      <c r="X116" s="1" t="str">
        <f aca="false">IF(OR(E116="1X1",E116="1X2"),"none",IF(F116="skyscraper",CONCATENATE(A116,"_c_west"),IF(F116="landmark",CONCATENATE(A116,"_k_west"),CONCATENATE(A116,"_west"))))</f>
        <v>shiro_k_west</v>
      </c>
      <c r="Y116" s="1" t="str">
        <f aca="false">IF(NOT(E116="2X2"),"none",IF(F116="skyscraper",CONCATENATE(A116,"_c_south"),IF(F116="landmark",CONCATENATE(A116,"_k_south"),CONCATENATE(A116,"_south"))))</f>
        <v>shiro_k_south</v>
      </c>
      <c r="Z116" s="1" t="s">
        <v>300</v>
      </c>
    </row>
    <row r="117" customFormat="false" ht="12.8" hidden="false" customHeight="false" outlineLevel="0" collapsed="false">
      <c r="A117" s="1" t="s">
        <v>302</v>
      </c>
      <c r="B117" s="1" t="s">
        <v>302</v>
      </c>
      <c r="C117" s="2" t="n">
        <v>7</v>
      </c>
      <c r="D117" s="5" t="b">
        <v>1</v>
      </c>
      <c r="E117" s="1" t="s">
        <v>28</v>
      </c>
      <c r="F117" s="1" t="s">
        <v>274</v>
      </c>
      <c r="G117" s="1" t="s">
        <v>303</v>
      </c>
      <c r="H117" s="1" t="n">
        <v>50</v>
      </c>
      <c r="I117" s="1" t="n">
        <v>1</v>
      </c>
      <c r="J117" s="4" t="n">
        <v>1930</v>
      </c>
      <c r="K117" s="6" t="s">
        <v>31</v>
      </c>
      <c r="L117" s="1" t="n">
        <v>10</v>
      </c>
      <c r="M117" s="7" t="s">
        <v>32</v>
      </c>
      <c r="N117" s="3" t="str">
        <f aca="false">VLOOKUP(M117,dropdowns!E:F,2,0)</f>
        <v>bitmask(TOWNZONE_CENTRE, TOWNZONE_INNER_SUBURB, TOWNZONE_OUTER_SUBURB )</v>
      </c>
      <c r="O117" s="1" t="n">
        <v>29</v>
      </c>
      <c r="P117" s="1" t="n">
        <v>3</v>
      </c>
      <c r="Q117" s="3" t="s">
        <v>147</v>
      </c>
      <c r="R117" s="1" t="n">
        <v>10</v>
      </c>
      <c r="S117" s="1" t="n">
        <v>2</v>
      </c>
      <c r="T117" s="3" t="s">
        <v>277</v>
      </c>
      <c r="U117" s="1" t="str">
        <f aca="false">IF(NOT(E117="1X1"),"none",IF(F117="skyscraper",CONCATENATE(A117,"_c"),IF(F117="landmark",CONCATENATE(A117,"_k"),IF(F117="house",CONCATENATE(A117,"_h"),A117))))</f>
        <v>shops_small_k</v>
      </c>
      <c r="V117" s="1" t="str">
        <f aca="false">IF(E117="1X1","none",IF(F117="skyscraper",CONCATENATE(A117,"_c_north"),IF(F117="landmark",CONCATENATE(A117,"_k_north"),IF(F117="house",CONCATENATE(A117,"_h_north"),CONCATENATE(A117,"_north")))))</f>
        <v>none</v>
      </c>
      <c r="W117" s="1" t="str">
        <f aca="false">IF(OR(E117="1X1",E117="2X1"),"none",IF(F117="skyscraper",CONCATENATE(A117,"_c_east"),IF(F117="landmark",CONCATENATE(A117,"_k_east"),CONCATENATE(A117,"_east"))))</f>
        <v>none</v>
      </c>
      <c r="X117" s="1" t="str">
        <f aca="false">IF(OR(E117="1X1",E117="1X2"),"none",IF(F117="skyscraper",CONCATENATE(A117,"_c_west"),IF(F117="landmark",CONCATENATE(A117,"_k_west"),CONCATENATE(A117,"_west"))))</f>
        <v>none</v>
      </c>
      <c r="Y117" s="1" t="str">
        <f aca="false">IF(NOT(E117="2X2"),"none",IF(F117="skyscraper",CONCATENATE(A117,"_c_south"),IF(F117="landmark",CONCATENATE(A117,"_k_south"),CONCATENATE(A117,"_south"))))</f>
        <v>none</v>
      </c>
      <c r="Z117" s="1" t="s">
        <v>278</v>
      </c>
    </row>
    <row r="118" customFormat="false" ht="12.8" hidden="false" customHeight="false" outlineLevel="0" collapsed="false">
      <c r="A118" s="1" t="s">
        <v>304</v>
      </c>
      <c r="B118" s="1" t="s">
        <v>304</v>
      </c>
      <c r="C118" s="2" t="n">
        <v>114</v>
      </c>
      <c r="D118" s="5" t="b">
        <v>1</v>
      </c>
      <c r="E118" s="1" t="s">
        <v>28</v>
      </c>
      <c r="F118" s="1" t="s">
        <v>274</v>
      </c>
      <c r="G118" s="1" t="s">
        <v>305</v>
      </c>
      <c r="H118" s="1" t="n">
        <v>5</v>
      </c>
      <c r="I118" s="1" t="n">
        <v>1</v>
      </c>
      <c r="J118" s="4" t="n">
        <v>0</v>
      </c>
      <c r="K118" s="6" t="s">
        <v>31</v>
      </c>
      <c r="L118" s="1" t="n">
        <v>20</v>
      </c>
      <c r="M118" s="7" t="s">
        <v>291</v>
      </c>
      <c r="N118" s="3" t="str">
        <f aca="false">VLOOKUP(M118,dropdowns!E:F,2,0)</f>
        <v>ALL_TOWNZONES</v>
      </c>
      <c r="O118" s="1" t="n">
        <v>6</v>
      </c>
      <c r="P118" s="1" t="n">
        <v>3</v>
      </c>
      <c r="Q118" s="3" t="s">
        <v>193</v>
      </c>
      <c r="R118" s="1" t="n">
        <v>1</v>
      </c>
      <c r="S118" s="1" t="n">
        <v>1</v>
      </c>
      <c r="T118" s="3" t="s">
        <v>292</v>
      </c>
      <c r="U118" s="1" t="str">
        <f aca="false">IF(NOT(E118="1X1"),"none",IF(F118="skyscraper",CONCATENATE(A118,"_c"),IF(F118="landmark",CONCATENATE(A118,"_k"),IF(F118="house",CONCATENATE(A118,"_h"),A118))))</f>
        <v>shrine_k</v>
      </c>
      <c r="V118" s="1" t="str">
        <f aca="false">IF(E118="1X1","none",IF(F118="skyscraper",CONCATENATE(A118,"_c_north"),IF(F118="landmark",CONCATENATE(A118,"_k_north"),IF(F118="house",CONCATENATE(A118,"_h_north"),CONCATENATE(A118,"_north")))))</f>
        <v>none</v>
      </c>
      <c r="W118" s="1" t="str">
        <f aca="false">IF(OR(E118="1X1",E118="2X1"),"none",IF(F118="skyscraper",CONCATENATE(A118,"_c_east"),IF(F118="landmark",CONCATENATE(A118,"_k_east"),CONCATENATE(A118,"_east"))))</f>
        <v>none</v>
      </c>
      <c r="X118" s="1" t="str">
        <f aca="false">IF(OR(E118="1X1",E118="1X2"),"none",IF(F118="skyscraper",CONCATENATE(A118,"_c_west"),IF(F118="landmark",CONCATENATE(A118,"_k_west"),CONCATENATE(A118,"_west"))))</f>
        <v>none</v>
      </c>
      <c r="Y118" s="1" t="str">
        <f aca="false">IF(NOT(E118="2X2"),"none",IF(F118="skyscraper",CONCATENATE(A118,"_c_south"),IF(F118="landmark",CONCATENATE(A118,"_k_south"),CONCATENATE(A118,"_south"))))</f>
        <v>none</v>
      </c>
      <c r="Z118" s="1" t="s">
        <v>304</v>
      </c>
    </row>
    <row r="119" customFormat="false" ht="12.8" hidden="false" customHeight="false" outlineLevel="0" collapsed="false">
      <c r="A119" s="1" t="s">
        <v>293</v>
      </c>
      <c r="B119" s="1" t="s">
        <v>293</v>
      </c>
      <c r="C119" s="2" t="n">
        <v>113</v>
      </c>
      <c r="D119" s="5" t="b">
        <v>1</v>
      </c>
      <c r="E119" s="1" t="s">
        <v>28</v>
      </c>
      <c r="F119" s="1" t="s">
        <v>274</v>
      </c>
      <c r="G119" s="1" t="s">
        <v>306</v>
      </c>
      <c r="H119" s="1" t="n">
        <v>5</v>
      </c>
      <c r="I119" s="1" t="n">
        <v>5</v>
      </c>
      <c r="J119" s="4" t="n">
        <v>0</v>
      </c>
      <c r="K119" s="6" t="s">
        <v>31</v>
      </c>
      <c r="L119" s="1" t="n">
        <v>20</v>
      </c>
      <c r="M119" s="7" t="s">
        <v>291</v>
      </c>
      <c r="N119" s="3" t="str">
        <f aca="false">VLOOKUP(M119,dropdowns!E:F,2,0)</f>
        <v>ALL_TOWNZONES</v>
      </c>
      <c r="O119" s="1" t="n">
        <v>6</v>
      </c>
      <c r="P119" s="1" t="n">
        <v>3</v>
      </c>
      <c r="Q119" s="3" t="s">
        <v>193</v>
      </c>
      <c r="R119" s="1" t="n">
        <v>1</v>
      </c>
      <c r="S119" s="1" t="n">
        <v>1</v>
      </c>
      <c r="T119" s="3" t="s">
        <v>292</v>
      </c>
      <c r="U119" s="1" t="str">
        <f aca="false">IF(NOT(E119="1X1"),"none",IF(F119="skyscraper",CONCATENATE(A119,"_c"),IF(F119="landmark",CONCATENATE(A119,"_k"),IF(F119="house",CONCATENATE(A119,"_h"),A119))))</f>
        <v>shrine_prohibition_k</v>
      </c>
      <c r="V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W119" s="1" t="str">
        <f aca="false">IF(OR(E119="1X1",E119="2X1"),"none",IF(F119="skyscraper",CONCATENATE(A119,"_c_east"),IF(F119="landmark",CONCATENATE(A119,"_k_east"),CONCATENATE(A119,"_east"))))</f>
        <v>none</v>
      </c>
      <c r="X119" s="1" t="str">
        <f aca="false">IF(OR(E119="1X1",E119="1X2"),"none",IF(F119="skyscraper",CONCATENATE(A119,"_c_west"),IF(F119="landmark",CONCATENATE(A119,"_k_west"),CONCATENATE(A119,"_west"))))</f>
        <v>none</v>
      </c>
      <c r="Y119" s="1" t="str">
        <f aca="false">IF(NOT(E119="2X2"),"none",IF(F119="skyscraper",CONCATENATE(A119,"_c_south"),IF(F119="landmark",CONCATENATE(A119,"_k_south"),CONCATENATE(A119,"_south"))))</f>
        <v>none</v>
      </c>
      <c r="Z119" s="1" t="s">
        <v>293</v>
      </c>
    </row>
    <row r="120" customFormat="false" ht="12.8" hidden="false" customHeight="false" outlineLevel="0" collapsed="false">
      <c r="A120" s="1" t="s">
        <v>307</v>
      </c>
      <c r="B120" s="1" t="s">
        <v>307</v>
      </c>
      <c r="C120" s="2" t="n">
        <v>204</v>
      </c>
      <c r="D120" s="5" t="b">
        <v>1</v>
      </c>
      <c r="E120" s="1" t="s">
        <v>230</v>
      </c>
      <c r="F120" s="1" t="s">
        <v>274</v>
      </c>
      <c r="G120" s="1" t="s">
        <v>308</v>
      </c>
      <c r="H120" s="1" t="n">
        <v>150</v>
      </c>
      <c r="I120" s="1" t="n">
        <v>3</v>
      </c>
      <c r="J120" s="4" t="n">
        <v>1970</v>
      </c>
      <c r="K120" s="6" t="s">
        <v>31</v>
      </c>
      <c r="L120" s="1" t="n">
        <v>20</v>
      </c>
      <c r="M120" s="7" t="s">
        <v>242</v>
      </c>
      <c r="N120" s="3" t="str">
        <f aca="false">VLOOKUP(M120,dropdowns!E:F,2,0)</f>
        <v>bitmask(TOWNZONE_INNER_SUBURB, TOWNZONE_OUTER_SUBURB )</v>
      </c>
      <c r="O120" s="1" t="n">
        <v>20</v>
      </c>
      <c r="P120" s="1" t="n">
        <v>3</v>
      </c>
      <c r="Q120" s="3" t="s">
        <v>147</v>
      </c>
      <c r="R120" s="1" t="n">
        <v>10</v>
      </c>
      <c r="S120" s="1" t="n">
        <v>4</v>
      </c>
      <c r="T120" s="3" t="s">
        <v>277</v>
      </c>
      <c r="U120" s="1" t="str">
        <f aca="false">IF(NOT(E120="1X1"),"none",IF(F120="skyscraper",CONCATENATE(A120,"_c"),IF(F120="landmark",CONCATENATE(A120,"_k"),IF(F120="house",CONCATENATE(A120,"_h"),A120))))</f>
        <v>none</v>
      </c>
      <c r="V120" s="1" t="str">
        <f aca="false">IF(E120="1X1","none",IF(F120="skyscraper",CONCATENATE(A120,"_c_north"),IF(F120="landmark",CONCATENATE(A120,"_k_north"),IF(F120="house",CONCATENATE(A120,"_h_north"),CONCATENATE(A120,"_north")))))</f>
        <v>stadium_k_north</v>
      </c>
      <c r="W120" s="1" t="str">
        <f aca="false">IF(OR(E120="1X1",E120="2X1"),"none",IF(F120="skyscraper",CONCATENATE(A120,"_c_east"),IF(F120="landmark",CONCATENATE(A120,"_k_east"),CONCATENATE(A120,"_east"))))</f>
        <v>stadium_k_east</v>
      </c>
      <c r="X120" s="1" t="str">
        <f aca="false">IF(OR(E120="1X1",E120="1X2"),"none",IF(F120="skyscraper",CONCATENATE(A120,"_c_west"),IF(F120="landmark",CONCATENATE(A120,"_k_west"),CONCATENATE(A120,"_west"))))</f>
        <v>stadium_k_west</v>
      </c>
      <c r="Y120" s="1" t="str">
        <f aca="false">IF(NOT(E120="2X2"),"none",IF(F120="skyscraper",CONCATENATE(A120,"_c_south"),IF(F120="landmark",CONCATENATE(A120,"_k_south"),CONCATENATE(A120,"_south"))))</f>
        <v>stadium_k_south</v>
      </c>
      <c r="Z120" s="1" t="s">
        <v>282</v>
      </c>
    </row>
    <row r="121" customFormat="false" ht="12.8" hidden="false" customHeight="false" outlineLevel="0" collapsed="false">
      <c r="A121" s="1" t="s">
        <v>309</v>
      </c>
      <c r="B121" s="1" t="s">
        <v>309</v>
      </c>
      <c r="C121" s="2" t="n">
        <v>208</v>
      </c>
      <c r="D121" s="5" t="b">
        <v>1</v>
      </c>
      <c r="E121" s="1" t="s">
        <v>230</v>
      </c>
      <c r="F121" s="1" t="s">
        <v>274</v>
      </c>
      <c r="G121" s="1" t="s">
        <v>310</v>
      </c>
      <c r="H121" s="1" t="n">
        <v>100</v>
      </c>
      <c r="I121" s="1" t="n">
        <v>3</v>
      </c>
      <c r="J121" s="4" t="n">
        <v>1700</v>
      </c>
      <c r="K121" s="6" t="s">
        <v>31</v>
      </c>
      <c r="L121" s="1" t="n">
        <v>20</v>
      </c>
      <c r="M121" s="7" t="s">
        <v>291</v>
      </c>
      <c r="N121" s="3" t="str">
        <f aca="false">VLOOKUP(M121,dropdowns!E:F,2,0)</f>
        <v>ALL_TOWNZONES</v>
      </c>
      <c r="O121" s="1" t="n">
        <v>20</v>
      </c>
      <c r="P121" s="1" t="n">
        <v>3</v>
      </c>
      <c r="Q121" s="3" t="s">
        <v>193</v>
      </c>
      <c r="R121" s="1" t="n">
        <v>10</v>
      </c>
      <c r="S121" s="1" t="n">
        <v>2</v>
      </c>
      <c r="T121" s="3" t="s">
        <v>288</v>
      </c>
      <c r="U121" s="1" t="str">
        <f aca="false">IF(NOT(E121="1X1"),"none",IF(F121="skyscraper",CONCATENATE(A121,"_c"),IF(F121="landmark",CONCATENATE(A121,"_k"),IF(F121="house",CONCATENATE(A121,"_h"),A121))))</f>
        <v>none</v>
      </c>
      <c r="V121" s="1" t="str">
        <f aca="false">IF(E121="1X1","none",IF(F121="skyscraper",CONCATENATE(A121,"_c_north"),IF(F121="landmark",CONCATENATE(A121,"_k_north"),IF(F121="house",CONCATENATE(A121,"_h_north"),CONCATENATE(A121,"_north")))))</f>
        <v>temple_k_north</v>
      </c>
      <c r="W121" s="1" t="str">
        <f aca="false">IF(OR(E121="1X1",E121="2X1"),"none",IF(F121="skyscraper",CONCATENATE(A121,"_c_east"),IF(F121="landmark",CONCATENATE(A121,"_k_east"),CONCATENATE(A121,"_east"))))</f>
        <v>temple_k_east</v>
      </c>
      <c r="X121" s="1" t="str">
        <f aca="false">IF(OR(E121="1X1",E121="1X2"),"none",IF(F121="skyscraper",CONCATENATE(A121,"_c_west"),IF(F121="landmark",CONCATENATE(A121,"_k_west"),CONCATENATE(A121,"_west"))))</f>
        <v>temple_k_west</v>
      </c>
      <c r="Y121" s="1" t="str">
        <f aca="false">IF(NOT(E121="2X2"),"none",IF(F121="skyscraper",CONCATENATE(A121,"_c_south"),IF(F121="landmark",CONCATENATE(A121,"_k_south"),CONCATENATE(A121,"_south"))))</f>
        <v>temple_k_south</v>
      </c>
      <c r="Z121" s="1" t="s">
        <v>309</v>
      </c>
    </row>
    <row r="122" customFormat="false" ht="12.8" hidden="false" customHeight="false" outlineLevel="0" collapsed="false">
      <c r="A122" s="1" t="s">
        <v>311</v>
      </c>
      <c r="B122" s="1" t="s">
        <v>311</v>
      </c>
      <c r="C122" s="2" t="n">
        <v>96</v>
      </c>
      <c r="D122" s="5" t="b">
        <v>1</v>
      </c>
      <c r="E122" s="1" t="s">
        <v>28</v>
      </c>
      <c r="F122" s="1" t="s">
        <v>274</v>
      </c>
      <c r="G122" s="1" t="s">
        <v>312</v>
      </c>
      <c r="H122" s="1" t="n">
        <v>60</v>
      </c>
      <c r="I122" s="1" t="n">
        <v>1</v>
      </c>
      <c r="J122" s="4" t="n">
        <v>1955</v>
      </c>
      <c r="K122" s="6" t="s">
        <v>31</v>
      </c>
      <c r="L122" s="1" t="n">
        <v>10</v>
      </c>
      <c r="M122" s="7" t="s">
        <v>276</v>
      </c>
      <c r="N122" s="3" t="str">
        <f aca="false">VLOOKUP(M122,dropdowns!E:F,2,0)</f>
        <v>bitmask(TOWNZONE_INNER_SUBURB, TOWNZONE_OUTER_SUBURB, TOWNZONE_OUTSKIRT)</v>
      </c>
      <c r="O122" s="1" t="n">
        <v>29</v>
      </c>
      <c r="P122" s="1" t="n">
        <v>3</v>
      </c>
      <c r="Q122" s="3" t="s">
        <v>33</v>
      </c>
      <c r="R122" s="1" t="n">
        <v>10</v>
      </c>
      <c r="S122" s="1" t="n">
        <v>4</v>
      </c>
      <c r="T122" s="3" t="s">
        <v>277</v>
      </c>
      <c r="U122" s="1" t="str">
        <f aca="false">IF(NOT(E122="1X1"),"none",IF(F122="skyscraper",CONCATENATE(A122,"_c"),IF(F122="landmark",CONCATENATE(A122,"_k"),IF(F122="house",CONCATENATE(A122,"_h"),A122))))</f>
        <v>yoshinoya_restaurant_k</v>
      </c>
      <c r="V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W122" s="1" t="str">
        <f aca="false">IF(OR(E122="1X1",E122="2X1"),"none",IF(F122="skyscraper",CONCATENATE(A122,"_c_east"),IF(F122="landmark",CONCATENATE(A122,"_k_east"),CONCATENATE(A122,"_east"))))</f>
        <v>none</v>
      </c>
      <c r="X122" s="1" t="str">
        <f aca="false">IF(OR(E122="1X1",E122="1X2"),"none",IF(F122="skyscraper",CONCATENATE(A122,"_c_west"),IF(F122="landmark",CONCATENATE(A122,"_k_west"),CONCATENATE(A122,"_west"))))</f>
        <v>none</v>
      </c>
      <c r="Y122" s="1" t="str">
        <f aca="false">IF(NOT(E122="2X2"),"none",IF(F122="skyscraper",CONCATENATE(A122,"_c_south"),IF(F122="landmark",CONCATENATE(A122,"_k_south"),CONCATENATE(A122,"_south"))))</f>
        <v>none</v>
      </c>
      <c r="Z122" s="1" t="s">
        <v>278</v>
      </c>
    </row>
    <row r="123" customFormat="false" ht="12.8" hidden="false" customHeight="false" outlineLevel="0" collapsed="false">
      <c r="A123" s="1" t="s">
        <v>313</v>
      </c>
      <c r="B123" s="1" t="s">
        <v>313</v>
      </c>
      <c r="C123" s="2" t="n">
        <v>64</v>
      </c>
      <c r="D123" s="5" t="b">
        <v>1</v>
      </c>
      <c r="E123" s="1" t="s">
        <v>28</v>
      </c>
      <c r="F123" s="1" t="s">
        <v>274</v>
      </c>
      <c r="G123" s="1" t="s">
        <v>314</v>
      </c>
      <c r="H123" s="1" t="n">
        <v>60</v>
      </c>
      <c r="I123" s="1" t="n">
        <v>1</v>
      </c>
      <c r="J123" s="4" t="n">
        <v>1960</v>
      </c>
      <c r="K123" s="6" t="s">
        <v>31</v>
      </c>
      <c r="L123" s="1" t="n">
        <v>10</v>
      </c>
      <c r="M123" s="7" t="s">
        <v>276</v>
      </c>
      <c r="N123" s="3" t="str">
        <f aca="false">VLOOKUP(M123,dropdowns!E:F,2,0)</f>
        <v>bitmask(TOWNZONE_INNER_SUBURB, TOWNZONE_OUTER_SUBURB, TOWNZONE_OUTSKIRT)</v>
      </c>
      <c r="O123" s="1" t="n">
        <v>29</v>
      </c>
      <c r="P123" s="1" t="n">
        <v>3</v>
      </c>
      <c r="Q123" s="3" t="s">
        <v>33</v>
      </c>
      <c r="R123" s="1" t="n">
        <v>10</v>
      </c>
      <c r="S123" s="1" t="n">
        <v>4</v>
      </c>
      <c r="T123" s="3" t="s">
        <v>277</v>
      </c>
      <c r="U123" s="1" t="str">
        <f aca="false">IF(NOT(E123="1X1"),"none",IF(F123="skyscraper",CONCATENATE(A123,"_c"),IF(F123="landmark",CONCATENATE(A123,"_k"),IF(F123="house",CONCATENATE(A123,"_h"),A123))))</f>
        <v>yoshinoya_sushi_restaurant_k</v>
      </c>
      <c r="V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W123" s="1" t="str">
        <f aca="false">IF(OR(E123="1X1",E123="2X1"),"none",IF(F123="skyscraper",CONCATENATE(A123,"_c_east"),IF(F123="landmark",CONCATENATE(A123,"_k_east"),CONCATENATE(A123,"_east"))))</f>
        <v>none</v>
      </c>
      <c r="X123" s="1" t="str">
        <f aca="false">IF(OR(E123="1X1",E123="1X2"),"none",IF(F123="skyscraper",CONCATENATE(A123,"_c_west"),IF(F123="landmark",CONCATENATE(A123,"_k_west"),CONCATENATE(A123,"_west"))))</f>
        <v>none</v>
      </c>
      <c r="Y123" s="1" t="str">
        <f aca="false">IF(NOT(E123="2X2"),"none",IF(F123="skyscraper",CONCATENATE(A123,"_c_south"),IF(F123="landmark",CONCATENATE(A123,"_k_south"),CONCATENATE(A123,"_south"))))</f>
        <v>none</v>
      </c>
      <c r="Z123" s="1" t="s">
        <v>278</v>
      </c>
    </row>
  </sheetData>
  <autoFilter ref="A1:Z123"/>
  <conditionalFormatting sqref="C124:D1048576 C1:D1 C108:C1048576 C2:C106 D2:D123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:F72" type="list">
      <formula1>dropdowns!$A:$A</formula1>
      <formula2>0</formula2>
    </dataValidation>
    <dataValidation allowBlank="false" errorStyle="stop" operator="equal" showDropDown="false" showErrorMessage="true" showInputMessage="false" sqref="M2:M123" type="list">
      <formula1>dropdowns!$E:$E</formula1>
      <formula2>0</formula2>
    </dataValidation>
    <dataValidation allowBlank="false" errorStyle="stop" operator="equal" showDropDown="false" showErrorMessage="true" showInputMessage="false" sqref="Q2:Q123" type="list">
      <formula1>dropdowns!$G:$G</formula1>
      <formula2>0</formula2>
    </dataValidation>
    <dataValidation allowBlank="false" errorStyle="stop" operator="equal" showDropDown="false" showErrorMessage="true" showInputMessage="false" sqref="T2:T123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315</v>
      </c>
      <c r="B1" s="1" t="s">
        <v>316</v>
      </c>
      <c r="C1" s="1" t="s">
        <v>317</v>
      </c>
      <c r="E1" s="1" t="s">
        <v>318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319</v>
      </c>
      <c r="H2" s="1" t="n">
        <f aca="false">COUNTIF(E:E,"FALSE")</f>
        <v>143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320</v>
      </c>
      <c r="H3" s="1" t="n">
        <f aca="false">COUNTIF(E:E,"TRUE")</f>
        <v>113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8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8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8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8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8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8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8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8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8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8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8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8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8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8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8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8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8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8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8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8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8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8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8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8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321</v>
      </c>
      <c r="B1" s="1" t="s">
        <v>322</v>
      </c>
      <c r="C1" s="1" t="s">
        <v>323</v>
      </c>
      <c r="D1" s="1" t="s">
        <v>324</v>
      </c>
      <c r="E1" s="1" t="s">
        <v>325</v>
      </c>
      <c r="F1" s="1" t="s">
        <v>326</v>
      </c>
      <c r="G1" s="1" t="s">
        <v>327</v>
      </c>
    </row>
    <row r="2" customFormat="false" ht="12.8" hidden="false" customHeight="false" outlineLevel="0" collapsed="false">
      <c r="A2" s="1" t="s">
        <v>64</v>
      </c>
      <c r="B2" s="1" t="n">
        <v>6</v>
      </c>
      <c r="C2" s="1" t="n">
        <v>2</v>
      </c>
      <c r="D2" s="1" t="s">
        <v>284</v>
      </c>
      <c r="E2" s="1" t="s">
        <v>291</v>
      </c>
      <c r="F2" s="7" t="s">
        <v>328</v>
      </c>
      <c r="G2" s="1" t="s">
        <v>33</v>
      </c>
    </row>
    <row r="3" customFormat="false" ht="12.8" hidden="false" customHeight="false" outlineLevel="0" collapsed="false">
      <c r="A3" s="1" t="s">
        <v>29</v>
      </c>
      <c r="B3" s="1" t="n">
        <v>10</v>
      </c>
      <c r="C3" s="1" t="n">
        <v>4</v>
      </c>
      <c r="D3" s="1" t="s">
        <v>277</v>
      </c>
      <c r="E3" s="1" t="s">
        <v>66</v>
      </c>
      <c r="F3" s="3" t="s">
        <v>329</v>
      </c>
      <c r="G3" s="1" t="s">
        <v>193</v>
      </c>
    </row>
    <row r="4" customFormat="false" ht="12.8" hidden="false" customHeight="false" outlineLevel="0" collapsed="false">
      <c r="A4" s="1" t="s">
        <v>37</v>
      </c>
      <c r="B4" s="1" t="n">
        <v>14</v>
      </c>
      <c r="C4" s="1" t="n">
        <v>5</v>
      </c>
      <c r="D4" s="1" t="s">
        <v>288</v>
      </c>
      <c r="E4" s="1" t="s">
        <v>32</v>
      </c>
      <c r="F4" s="3" t="s">
        <v>330</v>
      </c>
      <c r="G4" s="1" t="s">
        <v>147</v>
      </c>
    </row>
    <row r="5" customFormat="false" ht="12.8" hidden="false" customHeight="false" outlineLevel="0" collapsed="false">
      <c r="A5" s="1" t="s">
        <v>40</v>
      </c>
      <c r="D5" s="1" t="s">
        <v>196</v>
      </c>
      <c r="E5" s="1" t="s">
        <v>38</v>
      </c>
      <c r="F5" s="3" t="s">
        <v>331</v>
      </c>
    </row>
    <row r="6" customFormat="false" ht="12.8" hidden="false" customHeight="false" outlineLevel="0" collapsed="false">
      <c r="D6" s="1" t="s">
        <v>255</v>
      </c>
      <c r="E6" s="1" t="s">
        <v>41</v>
      </c>
      <c r="F6" s="3" t="s">
        <v>332</v>
      </c>
    </row>
    <row r="7" customFormat="false" ht="12.8" hidden="false" customHeight="false" outlineLevel="0" collapsed="false">
      <c r="D7" s="1" t="s">
        <v>34</v>
      </c>
      <c r="E7" s="1" t="s">
        <v>276</v>
      </c>
      <c r="F7" s="3" t="s">
        <v>333</v>
      </c>
    </row>
    <row r="8" customFormat="false" ht="12.8" hidden="false" customHeight="false" outlineLevel="0" collapsed="false">
      <c r="D8" s="1" t="s">
        <v>292</v>
      </c>
      <c r="E8" s="1" t="s">
        <v>242</v>
      </c>
      <c r="F8" s="3" t="s">
        <v>334</v>
      </c>
    </row>
    <row r="9" customFormat="false" ht="12.8" hidden="false" customHeight="false" outlineLevel="0" collapsed="false">
      <c r="D9" s="1" t="s">
        <v>252</v>
      </c>
      <c r="E9" s="1" t="s">
        <v>245</v>
      </c>
      <c r="F9" s="3" t="s">
        <v>335</v>
      </c>
    </row>
    <row r="10" customFormat="false" ht="12.8" hidden="false" customHeight="false" outlineLevel="0" collapsed="false">
      <c r="D10" s="1" t="s">
        <v>233</v>
      </c>
      <c r="E10" s="1" t="s">
        <v>260</v>
      </c>
      <c r="F10" s="3" t="s">
        <v>336</v>
      </c>
    </row>
    <row r="11" customFormat="false" ht="12.8" hidden="false" customHeight="false" outlineLevel="0" collapsed="false">
      <c r="E11" s="1" t="s">
        <v>232</v>
      </c>
      <c r="F11" s="3" t="s">
        <v>337</v>
      </c>
    </row>
    <row r="12" customFormat="false" ht="12.8" hidden="false" customHeight="false" outlineLevel="0" collapsed="false">
      <c r="E12" s="1" t="s">
        <v>251</v>
      </c>
      <c r="F12" s="3" t="s">
        <v>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339</v>
      </c>
      <c r="C2" s="0" t="s">
        <v>340</v>
      </c>
    </row>
    <row r="3" customFormat="false" ht="12.8" hidden="false" customHeight="false" outlineLevel="0" collapsed="false">
      <c r="B3" s="0" t="s">
        <v>341</v>
      </c>
      <c r="C3" s="0" t="s">
        <v>342</v>
      </c>
    </row>
    <row r="4" customFormat="false" ht="12.8" hidden="false" customHeight="false" outlineLevel="0" collapsed="false">
      <c r="B4" s="0" t="s">
        <v>343</v>
      </c>
      <c r="C4" s="0" t="s">
        <v>344</v>
      </c>
    </row>
    <row r="5" customFormat="false" ht="12.8" hidden="false" customHeight="false" outlineLevel="0" collapsed="false">
      <c r="B5" s="0" t="s">
        <v>345</v>
      </c>
      <c r="C5" s="0" t="s">
        <v>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23654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2023-07-23T07:25:42Z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