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erati\Documents\Imperial College London\Environmental Technology\Thesis\Gbemi's Material\Cleaned\For Python\GLPK vs Gurobi\Gurobi\Scenarios\"/>
    </mc:Choice>
  </mc:AlternateContent>
  <xr:revisionPtr revIDLastSave="0" documentId="13_ncr:1_{BE51770B-F6C7-4A56-8106-CED0A96EC333}" xr6:coauthVersionLast="47" xr6:coauthVersionMax="47" xr10:uidLastSave="{00000000-0000-0000-0000-000000000000}"/>
  <bookViews>
    <workbookView xWindow="-108" yWindow="-108" windowWidth="23256" windowHeight="12456" xr2:uid="{62752FC9-1635-4451-918A-0551BE38328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Sheet1!$A$1:$AD$169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9" i="1" l="1"/>
  <c r="X169" i="1" s="1"/>
  <c r="U169" i="1"/>
  <c r="O169" i="1"/>
  <c r="L169" i="1"/>
  <c r="J169" i="1"/>
  <c r="W168" i="1"/>
  <c r="X168" i="1" s="1"/>
  <c r="U168" i="1"/>
  <c r="O168" i="1"/>
  <c r="Q168" i="1" s="1"/>
  <c r="Z168" i="1" s="1"/>
  <c r="L168" i="1"/>
  <c r="J168" i="1"/>
  <c r="W167" i="1"/>
  <c r="X167" i="1" s="1"/>
  <c r="U167" i="1"/>
  <c r="O167" i="1"/>
  <c r="Q167" i="1" s="1"/>
  <c r="Z167" i="1" s="1"/>
  <c r="L167" i="1"/>
  <c r="J167" i="1"/>
  <c r="W166" i="1"/>
  <c r="X166" i="1" s="1"/>
  <c r="U166" i="1"/>
  <c r="O166" i="1"/>
  <c r="L166" i="1"/>
  <c r="J166" i="1"/>
  <c r="W165" i="1"/>
  <c r="X165" i="1" s="1"/>
  <c r="U165" i="1"/>
  <c r="O165" i="1"/>
  <c r="Q165" i="1" s="1"/>
  <c r="Z165" i="1" s="1"/>
  <c r="L165" i="1"/>
  <c r="J165" i="1"/>
  <c r="W164" i="1"/>
  <c r="X164" i="1" s="1"/>
  <c r="U164" i="1"/>
  <c r="O164" i="1"/>
  <c r="L164" i="1"/>
  <c r="J164" i="1"/>
  <c r="W163" i="1"/>
  <c r="X163" i="1" s="1"/>
  <c r="U163" i="1"/>
  <c r="O163" i="1"/>
  <c r="Q163" i="1" s="1"/>
  <c r="Z163" i="1" s="1"/>
  <c r="L163" i="1"/>
  <c r="J163" i="1"/>
  <c r="W162" i="1"/>
  <c r="X162" i="1" s="1"/>
  <c r="U162" i="1"/>
  <c r="O162" i="1"/>
  <c r="Q162" i="1" s="1"/>
  <c r="Z162" i="1" s="1"/>
  <c r="L162" i="1"/>
  <c r="J162" i="1"/>
  <c r="W161" i="1"/>
  <c r="X161" i="1" s="1"/>
  <c r="U161" i="1"/>
  <c r="O161" i="1"/>
  <c r="Q161" i="1" s="1"/>
  <c r="Z161" i="1" s="1"/>
  <c r="L161" i="1"/>
  <c r="J161" i="1"/>
  <c r="W160" i="1"/>
  <c r="X160" i="1" s="1"/>
  <c r="U160" i="1"/>
  <c r="O160" i="1"/>
  <c r="Q160" i="1" s="1"/>
  <c r="Z160" i="1" s="1"/>
  <c r="L160" i="1"/>
  <c r="J160" i="1"/>
  <c r="W159" i="1"/>
  <c r="X159" i="1" s="1"/>
  <c r="U159" i="1"/>
  <c r="Y159" i="1" s="1"/>
  <c r="O159" i="1"/>
  <c r="Q159" i="1" s="1"/>
  <c r="Z159" i="1" s="1"/>
  <c r="L159" i="1"/>
  <c r="J159" i="1"/>
  <c r="W158" i="1"/>
  <c r="X158" i="1" s="1"/>
  <c r="U158" i="1"/>
  <c r="O158" i="1"/>
  <c r="L158" i="1"/>
  <c r="J158" i="1"/>
  <c r="W157" i="1"/>
  <c r="X157" i="1" s="1"/>
  <c r="U157" i="1"/>
  <c r="O157" i="1"/>
  <c r="L157" i="1"/>
  <c r="J157" i="1"/>
  <c r="W156" i="1"/>
  <c r="X156" i="1" s="1"/>
  <c r="U156" i="1"/>
  <c r="O156" i="1"/>
  <c r="Q156" i="1" s="1"/>
  <c r="Z156" i="1" s="1"/>
  <c r="L156" i="1"/>
  <c r="J156" i="1"/>
  <c r="W155" i="1"/>
  <c r="X155" i="1" s="1"/>
  <c r="U155" i="1"/>
  <c r="O155" i="1"/>
  <c r="Q155" i="1" s="1"/>
  <c r="Z155" i="1" s="1"/>
  <c r="L155" i="1"/>
  <c r="J155" i="1"/>
  <c r="W154" i="1"/>
  <c r="X154" i="1" s="1"/>
  <c r="U154" i="1"/>
  <c r="O154" i="1"/>
  <c r="L154" i="1"/>
  <c r="J154" i="1"/>
  <c r="W153" i="1"/>
  <c r="X153" i="1" s="1"/>
  <c r="U153" i="1"/>
  <c r="O153" i="1"/>
  <c r="Q153" i="1" s="1"/>
  <c r="Z153" i="1" s="1"/>
  <c r="L153" i="1"/>
  <c r="J153" i="1"/>
  <c r="W152" i="1"/>
  <c r="X152" i="1" s="1"/>
  <c r="U152" i="1"/>
  <c r="O152" i="1"/>
  <c r="Q152" i="1" s="1"/>
  <c r="Z152" i="1" s="1"/>
  <c r="L152" i="1"/>
  <c r="J152" i="1"/>
  <c r="W151" i="1"/>
  <c r="X151" i="1" s="1"/>
  <c r="U151" i="1"/>
  <c r="O151" i="1"/>
  <c r="Q151" i="1" s="1"/>
  <c r="Z151" i="1" s="1"/>
  <c r="L151" i="1"/>
  <c r="J151" i="1"/>
  <c r="W150" i="1"/>
  <c r="X150" i="1" s="1"/>
  <c r="U150" i="1"/>
  <c r="O150" i="1"/>
  <c r="L150" i="1"/>
  <c r="J150" i="1"/>
  <c r="W149" i="1"/>
  <c r="X149" i="1" s="1"/>
  <c r="U149" i="1"/>
  <c r="O149" i="1"/>
  <c r="L149" i="1"/>
  <c r="J149" i="1"/>
  <c r="W148" i="1"/>
  <c r="X148" i="1" s="1"/>
  <c r="U148" i="1"/>
  <c r="O148" i="1"/>
  <c r="Q148" i="1" s="1"/>
  <c r="Z148" i="1" s="1"/>
  <c r="L148" i="1"/>
  <c r="J148" i="1"/>
  <c r="W147" i="1"/>
  <c r="X147" i="1" s="1"/>
  <c r="U147" i="1"/>
  <c r="O147" i="1"/>
  <c r="L147" i="1"/>
  <c r="J147" i="1"/>
  <c r="W146" i="1"/>
  <c r="X146" i="1" s="1"/>
  <c r="U146" i="1"/>
  <c r="O146" i="1"/>
  <c r="L146" i="1"/>
  <c r="J146" i="1"/>
  <c r="W145" i="1"/>
  <c r="X145" i="1" s="1"/>
  <c r="U145" i="1"/>
  <c r="O145" i="1"/>
  <c r="Q145" i="1" s="1"/>
  <c r="Z145" i="1" s="1"/>
  <c r="L145" i="1"/>
  <c r="J145" i="1"/>
  <c r="W144" i="1"/>
  <c r="X144" i="1" s="1"/>
  <c r="U144" i="1"/>
  <c r="O144" i="1"/>
  <c r="Q144" i="1" s="1"/>
  <c r="Z144" i="1" s="1"/>
  <c r="L144" i="1"/>
  <c r="J144" i="1"/>
  <c r="W143" i="1"/>
  <c r="X143" i="1" s="1"/>
  <c r="U143" i="1"/>
  <c r="O143" i="1"/>
  <c r="Q143" i="1" s="1"/>
  <c r="Z143" i="1" s="1"/>
  <c r="L143" i="1"/>
  <c r="J143" i="1"/>
  <c r="W142" i="1"/>
  <c r="X142" i="1" s="1"/>
  <c r="U142" i="1"/>
  <c r="O142" i="1"/>
  <c r="Q142" i="1" s="1"/>
  <c r="Z142" i="1" s="1"/>
  <c r="L142" i="1"/>
  <c r="J142" i="1"/>
  <c r="W141" i="1"/>
  <c r="X141" i="1" s="1"/>
  <c r="U141" i="1"/>
  <c r="O141" i="1"/>
  <c r="Q141" i="1" s="1"/>
  <c r="Z141" i="1" s="1"/>
  <c r="L141" i="1"/>
  <c r="J141" i="1"/>
  <c r="W140" i="1"/>
  <c r="X140" i="1" s="1"/>
  <c r="U140" i="1"/>
  <c r="O140" i="1"/>
  <c r="Q140" i="1" s="1"/>
  <c r="Z140" i="1" s="1"/>
  <c r="L140" i="1"/>
  <c r="J140" i="1"/>
  <c r="W139" i="1"/>
  <c r="X139" i="1" s="1"/>
  <c r="U139" i="1"/>
  <c r="O139" i="1"/>
  <c r="L139" i="1"/>
  <c r="J139" i="1"/>
  <c r="W138" i="1"/>
  <c r="X138" i="1" s="1"/>
  <c r="U138" i="1"/>
  <c r="Y138" i="1" s="1"/>
  <c r="O138" i="1"/>
  <c r="L138" i="1"/>
  <c r="J138" i="1"/>
  <c r="W137" i="1"/>
  <c r="X137" i="1" s="1"/>
  <c r="U137" i="1"/>
  <c r="O137" i="1"/>
  <c r="Q137" i="1" s="1"/>
  <c r="Z137" i="1" s="1"/>
  <c r="L137" i="1"/>
  <c r="J137" i="1"/>
  <c r="W136" i="1"/>
  <c r="X136" i="1" s="1"/>
  <c r="U136" i="1"/>
  <c r="O136" i="1"/>
  <c r="Q136" i="1" s="1"/>
  <c r="Z136" i="1" s="1"/>
  <c r="L136" i="1"/>
  <c r="J136" i="1"/>
  <c r="W135" i="1"/>
  <c r="X135" i="1" s="1"/>
  <c r="U135" i="1"/>
  <c r="O135" i="1"/>
  <c r="L135" i="1"/>
  <c r="J135" i="1"/>
  <c r="W134" i="1"/>
  <c r="X134" i="1" s="1"/>
  <c r="U134" i="1"/>
  <c r="O134" i="1"/>
  <c r="L134" i="1"/>
  <c r="J134" i="1"/>
  <c r="W133" i="1"/>
  <c r="X133" i="1" s="1"/>
  <c r="U133" i="1"/>
  <c r="O133" i="1"/>
  <c r="Q133" i="1" s="1"/>
  <c r="Z133" i="1" s="1"/>
  <c r="L133" i="1"/>
  <c r="J133" i="1"/>
  <c r="W132" i="1"/>
  <c r="X132" i="1" s="1"/>
  <c r="U132" i="1"/>
  <c r="O132" i="1"/>
  <c r="Q132" i="1" s="1"/>
  <c r="Z132" i="1" s="1"/>
  <c r="L132" i="1"/>
  <c r="J132" i="1"/>
  <c r="W131" i="1"/>
  <c r="X131" i="1" s="1"/>
  <c r="U131" i="1"/>
  <c r="O131" i="1"/>
  <c r="L131" i="1"/>
  <c r="J131" i="1"/>
  <c r="W130" i="1"/>
  <c r="X130" i="1" s="1"/>
  <c r="U130" i="1"/>
  <c r="O130" i="1"/>
  <c r="Q130" i="1" s="1"/>
  <c r="Z130" i="1" s="1"/>
  <c r="L130" i="1"/>
  <c r="J130" i="1"/>
  <c r="W129" i="1"/>
  <c r="X129" i="1" s="1"/>
  <c r="U129" i="1"/>
  <c r="O129" i="1"/>
  <c r="Q129" i="1" s="1"/>
  <c r="Z129" i="1" s="1"/>
  <c r="L129" i="1"/>
  <c r="J129" i="1"/>
  <c r="W128" i="1"/>
  <c r="X128" i="1" s="1"/>
  <c r="U128" i="1"/>
  <c r="O128" i="1"/>
  <c r="Q128" i="1" s="1"/>
  <c r="Z128" i="1" s="1"/>
  <c r="L128" i="1"/>
  <c r="J128" i="1"/>
  <c r="W127" i="1"/>
  <c r="X127" i="1" s="1"/>
  <c r="U127" i="1"/>
  <c r="O127" i="1"/>
  <c r="L127" i="1"/>
  <c r="J127" i="1"/>
  <c r="W126" i="1"/>
  <c r="X126" i="1" s="1"/>
  <c r="U126" i="1"/>
  <c r="O126" i="1"/>
  <c r="L126" i="1"/>
  <c r="J126" i="1"/>
  <c r="W125" i="1"/>
  <c r="X125" i="1" s="1"/>
  <c r="U125" i="1"/>
  <c r="O125" i="1"/>
  <c r="Q125" i="1" s="1"/>
  <c r="Z125" i="1" s="1"/>
  <c r="L125" i="1"/>
  <c r="J125" i="1"/>
  <c r="W124" i="1"/>
  <c r="X124" i="1" s="1"/>
  <c r="U124" i="1"/>
  <c r="O124" i="1"/>
  <c r="Q124" i="1" s="1"/>
  <c r="Z124" i="1" s="1"/>
  <c r="L124" i="1"/>
  <c r="J124" i="1"/>
  <c r="W123" i="1"/>
  <c r="X123" i="1" s="1"/>
  <c r="U123" i="1"/>
  <c r="O123" i="1"/>
  <c r="L123" i="1"/>
  <c r="J123" i="1"/>
  <c r="W122" i="1"/>
  <c r="X122" i="1" s="1"/>
  <c r="U122" i="1"/>
  <c r="O122" i="1"/>
  <c r="Q122" i="1" s="1"/>
  <c r="Z122" i="1" s="1"/>
  <c r="L122" i="1"/>
  <c r="J122" i="1"/>
  <c r="W121" i="1"/>
  <c r="X121" i="1" s="1"/>
  <c r="U121" i="1"/>
  <c r="O121" i="1"/>
  <c r="L121" i="1"/>
  <c r="J121" i="1"/>
  <c r="W120" i="1"/>
  <c r="X120" i="1" s="1"/>
  <c r="U120" i="1"/>
  <c r="O120" i="1"/>
  <c r="Q120" i="1" s="1"/>
  <c r="Z120" i="1" s="1"/>
  <c r="L120" i="1"/>
  <c r="J120" i="1"/>
  <c r="W119" i="1"/>
  <c r="X119" i="1" s="1"/>
  <c r="U119" i="1"/>
  <c r="O119" i="1"/>
  <c r="Q119" i="1" s="1"/>
  <c r="Z119" i="1" s="1"/>
  <c r="L119" i="1"/>
  <c r="J119" i="1"/>
  <c r="W118" i="1"/>
  <c r="X118" i="1" s="1"/>
  <c r="U118" i="1"/>
  <c r="O118" i="1"/>
  <c r="L118" i="1"/>
  <c r="J118" i="1"/>
  <c r="W117" i="1"/>
  <c r="X117" i="1" s="1"/>
  <c r="U117" i="1"/>
  <c r="O117" i="1"/>
  <c r="L117" i="1"/>
  <c r="J117" i="1"/>
  <c r="W116" i="1"/>
  <c r="X116" i="1" s="1"/>
  <c r="U116" i="1"/>
  <c r="O116" i="1"/>
  <c r="L116" i="1"/>
  <c r="J116" i="1"/>
  <c r="W115" i="1"/>
  <c r="X115" i="1" s="1"/>
  <c r="U115" i="1"/>
  <c r="O115" i="1"/>
  <c r="Q115" i="1" s="1"/>
  <c r="Z115" i="1" s="1"/>
  <c r="L115" i="1"/>
  <c r="J115" i="1"/>
  <c r="W114" i="1"/>
  <c r="X114" i="1" s="1"/>
  <c r="U114" i="1"/>
  <c r="O114" i="1"/>
  <c r="L114" i="1"/>
  <c r="J114" i="1"/>
  <c r="W113" i="1"/>
  <c r="X113" i="1" s="1"/>
  <c r="U113" i="1"/>
  <c r="O113" i="1"/>
  <c r="L113" i="1"/>
  <c r="J113" i="1"/>
  <c r="W112" i="1"/>
  <c r="X112" i="1" s="1"/>
  <c r="U112" i="1"/>
  <c r="O112" i="1"/>
  <c r="Q112" i="1" s="1"/>
  <c r="Z112" i="1" s="1"/>
  <c r="L112" i="1"/>
  <c r="J112" i="1"/>
  <c r="W111" i="1"/>
  <c r="X111" i="1" s="1"/>
  <c r="U111" i="1"/>
  <c r="O111" i="1"/>
  <c r="Q111" i="1" s="1"/>
  <c r="Z111" i="1" s="1"/>
  <c r="L111" i="1"/>
  <c r="J111" i="1"/>
  <c r="W110" i="1"/>
  <c r="X110" i="1" s="1"/>
  <c r="U110" i="1"/>
  <c r="O110" i="1"/>
  <c r="Q110" i="1" s="1"/>
  <c r="Z110" i="1" s="1"/>
  <c r="L110" i="1"/>
  <c r="J110" i="1"/>
  <c r="W109" i="1"/>
  <c r="X109" i="1" s="1"/>
  <c r="U109" i="1"/>
  <c r="O109" i="1"/>
  <c r="Q109" i="1" s="1"/>
  <c r="Z109" i="1" s="1"/>
  <c r="L109" i="1"/>
  <c r="J109" i="1"/>
  <c r="W108" i="1"/>
  <c r="X108" i="1" s="1"/>
  <c r="U108" i="1"/>
  <c r="Y108" i="1" s="1"/>
  <c r="O108" i="1"/>
  <c r="Q108" i="1" s="1"/>
  <c r="Z108" i="1" s="1"/>
  <c r="L108" i="1"/>
  <c r="J108" i="1"/>
  <c r="W107" i="1"/>
  <c r="X107" i="1" s="1"/>
  <c r="U107" i="1"/>
  <c r="O107" i="1"/>
  <c r="Q107" i="1" s="1"/>
  <c r="Z107" i="1" s="1"/>
  <c r="L107" i="1"/>
  <c r="J107" i="1"/>
  <c r="W106" i="1"/>
  <c r="X106" i="1" s="1"/>
  <c r="U106" i="1"/>
  <c r="O106" i="1"/>
  <c r="L106" i="1"/>
  <c r="J106" i="1"/>
  <c r="W105" i="1"/>
  <c r="X105" i="1" s="1"/>
  <c r="U105" i="1"/>
  <c r="O105" i="1"/>
  <c r="L105" i="1"/>
  <c r="J105" i="1"/>
  <c r="W104" i="1"/>
  <c r="X104" i="1" s="1"/>
  <c r="U104" i="1"/>
  <c r="O104" i="1"/>
  <c r="Q104" i="1" s="1"/>
  <c r="Z104" i="1" s="1"/>
  <c r="L104" i="1"/>
  <c r="J104" i="1"/>
  <c r="W103" i="1"/>
  <c r="X103" i="1" s="1"/>
  <c r="U103" i="1"/>
  <c r="O103" i="1"/>
  <c r="Q103" i="1" s="1"/>
  <c r="Z103" i="1" s="1"/>
  <c r="L103" i="1"/>
  <c r="J103" i="1"/>
  <c r="W102" i="1"/>
  <c r="X102" i="1" s="1"/>
  <c r="U102" i="1"/>
  <c r="O102" i="1"/>
  <c r="Q102" i="1" s="1"/>
  <c r="Z102" i="1" s="1"/>
  <c r="L102" i="1"/>
  <c r="J102" i="1"/>
  <c r="W101" i="1"/>
  <c r="X101" i="1" s="1"/>
  <c r="U101" i="1"/>
  <c r="O101" i="1"/>
  <c r="L101" i="1"/>
  <c r="J101" i="1"/>
  <c r="W100" i="1"/>
  <c r="X100" i="1" s="1"/>
  <c r="U100" i="1"/>
  <c r="O100" i="1"/>
  <c r="Q100" i="1" s="1"/>
  <c r="Z100" i="1" s="1"/>
  <c r="L100" i="1"/>
  <c r="J100" i="1"/>
  <c r="W99" i="1"/>
  <c r="X99" i="1" s="1"/>
  <c r="U99" i="1"/>
  <c r="O99" i="1"/>
  <c r="L99" i="1"/>
  <c r="J99" i="1"/>
  <c r="W98" i="1"/>
  <c r="X98" i="1" s="1"/>
  <c r="U98" i="1"/>
  <c r="O98" i="1"/>
  <c r="L98" i="1"/>
  <c r="J98" i="1"/>
  <c r="W97" i="1"/>
  <c r="X97" i="1" s="1"/>
  <c r="U97" i="1"/>
  <c r="O97" i="1"/>
  <c r="L97" i="1"/>
  <c r="J97" i="1"/>
  <c r="W96" i="1"/>
  <c r="X96" i="1" s="1"/>
  <c r="U96" i="1"/>
  <c r="O96" i="1"/>
  <c r="Q96" i="1" s="1"/>
  <c r="Z96" i="1" s="1"/>
  <c r="L96" i="1"/>
  <c r="J96" i="1"/>
  <c r="W95" i="1"/>
  <c r="X95" i="1" s="1"/>
  <c r="U95" i="1"/>
  <c r="O95" i="1"/>
  <c r="L95" i="1"/>
  <c r="J95" i="1"/>
  <c r="W94" i="1"/>
  <c r="X94" i="1" s="1"/>
  <c r="U94" i="1"/>
  <c r="O94" i="1"/>
  <c r="L94" i="1"/>
  <c r="J94" i="1"/>
  <c r="W93" i="1"/>
  <c r="X93" i="1" s="1"/>
  <c r="U93" i="1"/>
  <c r="O93" i="1"/>
  <c r="Q93" i="1" s="1"/>
  <c r="Z93" i="1" s="1"/>
  <c r="L93" i="1"/>
  <c r="J93" i="1"/>
  <c r="W92" i="1"/>
  <c r="X92" i="1" s="1"/>
  <c r="U92" i="1"/>
  <c r="O92" i="1"/>
  <c r="Q92" i="1" s="1"/>
  <c r="Z92" i="1" s="1"/>
  <c r="L92" i="1"/>
  <c r="J92" i="1"/>
  <c r="W91" i="1"/>
  <c r="X91" i="1" s="1"/>
  <c r="U91" i="1"/>
  <c r="O91" i="1"/>
  <c r="L91" i="1"/>
  <c r="J91" i="1"/>
  <c r="W90" i="1"/>
  <c r="X90" i="1" s="1"/>
  <c r="U90" i="1"/>
  <c r="O90" i="1"/>
  <c r="L90" i="1"/>
  <c r="J90" i="1"/>
  <c r="W89" i="1"/>
  <c r="X89" i="1" s="1"/>
  <c r="U89" i="1"/>
  <c r="O89" i="1"/>
  <c r="L89" i="1"/>
  <c r="J89" i="1"/>
  <c r="W88" i="1"/>
  <c r="X88" i="1" s="1"/>
  <c r="U88" i="1"/>
  <c r="O88" i="1"/>
  <c r="Q88" i="1" s="1"/>
  <c r="Z88" i="1" s="1"/>
  <c r="L88" i="1"/>
  <c r="J88" i="1"/>
  <c r="W87" i="1"/>
  <c r="X87" i="1" s="1"/>
  <c r="U87" i="1"/>
  <c r="O87" i="1"/>
  <c r="Q87" i="1" s="1"/>
  <c r="Z87" i="1" s="1"/>
  <c r="L87" i="1"/>
  <c r="J87" i="1"/>
  <c r="W86" i="1"/>
  <c r="X86" i="1" s="1"/>
  <c r="U86" i="1"/>
  <c r="O86" i="1"/>
  <c r="Q86" i="1" s="1"/>
  <c r="Z86" i="1" s="1"/>
  <c r="L86" i="1"/>
  <c r="J86" i="1"/>
  <c r="W85" i="1"/>
  <c r="X85" i="1" s="1"/>
  <c r="U85" i="1"/>
  <c r="O85" i="1"/>
  <c r="Q85" i="1" s="1"/>
  <c r="Z85" i="1" s="1"/>
  <c r="L85" i="1"/>
  <c r="J85" i="1"/>
  <c r="W84" i="1"/>
  <c r="X84" i="1" s="1"/>
  <c r="U84" i="1"/>
  <c r="O84" i="1"/>
  <c r="Q84" i="1" s="1"/>
  <c r="Z84" i="1" s="1"/>
  <c r="L84" i="1"/>
  <c r="J84" i="1"/>
  <c r="W83" i="1"/>
  <c r="X83" i="1" s="1"/>
  <c r="U83" i="1"/>
  <c r="O83" i="1"/>
  <c r="L83" i="1"/>
  <c r="J83" i="1"/>
  <c r="W82" i="1"/>
  <c r="X82" i="1" s="1"/>
  <c r="U82" i="1"/>
  <c r="O82" i="1"/>
  <c r="L82" i="1"/>
  <c r="J82" i="1"/>
  <c r="W81" i="1"/>
  <c r="X81" i="1" s="1"/>
  <c r="U81" i="1"/>
  <c r="O81" i="1"/>
  <c r="L81" i="1"/>
  <c r="J81" i="1"/>
  <c r="W80" i="1"/>
  <c r="X80" i="1" s="1"/>
  <c r="U80" i="1"/>
  <c r="O80" i="1"/>
  <c r="Q80" i="1" s="1"/>
  <c r="Z80" i="1" s="1"/>
  <c r="L80" i="1"/>
  <c r="J80" i="1"/>
  <c r="W79" i="1"/>
  <c r="X79" i="1" s="1"/>
  <c r="U79" i="1"/>
  <c r="O79" i="1"/>
  <c r="L79" i="1"/>
  <c r="J79" i="1"/>
  <c r="W78" i="1"/>
  <c r="X78" i="1" s="1"/>
  <c r="U78" i="1"/>
  <c r="O78" i="1"/>
  <c r="Q78" i="1" s="1"/>
  <c r="Z78" i="1" s="1"/>
  <c r="L78" i="1"/>
  <c r="J78" i="1"/>
  <c r="W77" i="1"/>
  <c r="X77" i="1" s="1"/>
  <c r="U77" i="1"/>
  <c r="O77" i="1"/>
  <c r="Q77" i="1" s="1"/>
  <c r="Z77" i="1" s="1"/>
  <c r="L77" i="1"/>
  <c r="J77" i="1"/>
  <c r="W76" i="1"/>
  <c r="X76" i="1" s="1"/>
  <c r="U76" i="1"/>
  <c r="O76" i="1"/>
  <c r="L76" i="1"/>
  <c r="J76" i="1"/>
  <c r="W75" i="1"/>
  <c r="X75" i="1" s="1"/>
  <c r="U75" i="1"/>
  <c r="O75" i="1"/>
  <c r="Q75" i="1" s="1"/>
  <c r="Z75" i="1" s="1"/>
  <c r="L75" i="1"/>
  <c r="J75" i="1"/>
  <c r="W74" i="1"/>
  <c r="X74" i="1" s="1"/>
  <c r="U74" i="1"/>
  <c r="O74" i="1"/>
  <c r="Q74" i="1" s="1"/>
  <c r="Z74" i="1" s="1"/>
  <c r="L74" i="1"/>
  <c r="J74" i="1"/>
  <c r="W73" i="1"/>
  <c r="X73" i="1" s="1"/>
  <c r="U73" i="1"/>
  <c r="O73" i="1"/>
  <c r="L73" i="1"/>
  <c r="J73" i="1"/>
  <c r="W72" i="1"/>
  <c r="X72" i="1" s="1"/>
  <c r="U72" i="1"/>
  <c r="O72" i="1"/>
  <c r="Q72" i="1" s="1"/>
  <c r="Z72" i="1" s="1"/>
  <c r="L72" i="1"/>
  <c r="J72" i="1"/>
  <c r="W71" i="1"/>
  <c r="X71" i="1" s="1"/>
  <c r="U71" i="1"/>
  <c r="O71" i="1"/>
  <c r="Q71" i="1" s="1"/>
  <c r="Z71" i="1" s="1"/>
  <c r="L71" i="1"/>
  <c r="J71" i="1"/>
  <c r="W70" i="1"/>
  <c r="X70" i="1" s="1"/>
  <c r="U70" i="1"/>
  <c r="O70" i="1"/>
  <c r="Q70" i="1" s="1"/>
  <c r="Z70" i="1" s="1"/>
  <c r="L70" i="1"/>
  <c r="J70" i="1"/>
  <c r="W69" i="1"/>
  <c r="X69" i="1" s="1"/>
  <c r="U69" i="1"/>
  <c r="O69" i="1"/>
  <c r="Q69" i="1" s="1"/>
  <c r="Z69" i="1" s="1"/>
  <c r="L69" i="1"/>
  <c r="J69" i="1"/>
  <c r="W68" i="1"/>
  <c r="X68" i="1" s="1"/>
  <c r="U68" i="1"/>
  <c r="O68" i="1"/>
  <c r="Q68" i="1" s="1"/>
  <c r="Z68" i="1" s="1"/>
  <c r="L68" i="1"/>
  <c r="J68" i="1"/>
  <c r="W67" i="1"/>
  <c r="X67" i="1" s="1"/>
  <c r="U67" i="1"/>
  <c r="O67" i="1"/>
  <c r="Q67" i="1" s="1"/>
  <c r="Z67" i="1" s="1"/>
  <c r="L67" i="1"/>
  <c r="J67" i="1"/>
  <c r="W66" i="1"/>
  <c r="X66" i="1" s="1"/>
  <c r="U66" i="1"/>
  <c r="O66" i="1"/>
  <c r="L66" i="1"/>
  <c r="J66" i="1"/>
  <c r="W65" i="1"/>
  <c r="X65" i="1" s="1"/>
  <c r="U65" i="1"/>
  <c r="O65" i="1"/>
  <c r="Q65" i="1" s="1"/>
  <c r="Z65" i="1" s="1"/>
  <c r="L65" i="1"/>
  <c r="J65" i="1"/>
  <c r="W64" i="1"/>
  <c r="X64" i="1" s="1"/>
  <c r="U64" i="1"/>
  <c r="O64" i="1"/>
  <c r="Q64" i="1" s="1"/>
  <c r="Z64" i="1" s="1"/>
  <c r="L64" i="1"/>
  <c r="J64" i="1"/>
  <c r="W63" i="1"/>
  <c r="X63" i="1" s="1"/>
  <c r="U63" i="1"/>
  <c r="O63" i="1"/>
  <c r="Q63" i="1" s="1"/>
  <c r="Z63" i="1" s="1"/>
  <c r="L63" i="1"/>
  <c r="J63" i="1"/>
  <c r="W62" i="1"/>
  <c r="X62" i="1" s="1"/>
  <c r="U62" i="1"/>
  <c r="O62" i="1"/>
  <c r="Q62" i="1" s="1"/>
  <c r="Z62" i="1" s="1"/>
  <c r="L62" i="1"/>
  <c r="J62" i="1"/>
  <c r="W61" i="1"/>
  <c r="X61" i="1" s="1"/>
  <c r="U61" i="1"/>
  <c r="O61" i="1"/>
  <c r="L61" i="1"/>
  <c r="J61" i="1"/>
  <c r="W60" i="1"/>
  <c r="X60" i="1" s="1"/>
  <c r="U60" i="1"/>
  <c r="O60" i="1"/>
  <c r="L60" i="1"/>
  <c r="J60" i="1"/>
  <c r="W59" i="1"/>
  <c r="X59" i="1" s="1"/>
  <c r="U59" i="1"/>
  <c r="O59" i="1"/>
  <c r="L59" i="1"/>
  <c r="J59" i="1"/>
  <c r="W58" i="1"/>
  <c r="X58" i="1" s="1"/>
  <c r="U58" i="1"/>
  <c r="O58" i="1"/>
  <c r="L58" i="1"/>
  <c r="J58" i="1"/>
  <c r="W57" i="1"/>
  <c r="X57" i="1" s="1"/>
  <c r="U57" i="1"/>
  <c r="O57" i="1"/>
  <c r="Q57" i="1" s="1"/>
  <c r="Z57" i="1" s="1"/>
  <c r="L57" i="1"/>
  <c r="J57" i="1"/>
  <c r="W56" i="1"/>
  <c r="X56" i="1" s="1"/>
  <c r="U56" i="1"/>
  <c r="O56" i="1"/>
  <c r="Q56" i="1" s="1"/>
  <c r="Z56" i="1" s="1"/>
  <c r="L56" i="1"/>
  <c r="J56" i="1"/>
  <c r="W55" i="1"/>
  <c r="X55" i="1" s="1"/>
  <c r="U55" i="1"/>
  <c r="O55" i="1"/>
  <c r="Q55" i="1" s="1"/>
  <c r="Z55" i="1" s="1"/>
  <c r="L55" i="1"/>
  <c r="J55" i="1"/>
  <c r="W54" i="1"/>
  <c r="X54" i="1" s="1"/>
  <c r="U54" i="1"/>
  <c r="O54" i="1"/>
  <c r="Q54" i="1" s="1"/>
  <c r="Z54" i="1" s="1"/>
  <c r="L54" i="1"/>
  <c r="J54" i="1"/>
  <c r="W53" i="1"/>
  <c r="X53" i="1" s="1"/>
  <c r="U53" i="1"/>
  <c r="O53" i="1"/>
  <c r="Q53" i="1" s="1"/>
  <c r="Z53" i="1" s="1"/>
  <c r="L53" i="1"/>
  <c r="J53" i="1"/>
  <c r="W52" i="1"/>
  <c r="X52" i="1" s="1"/>
  <c r="U52" i="1"/>
  <c r="O52" i="1"/>
  <c r="L52" i="1"/>
  <c r="J52" i="1"/>
  <c r="W51" i="1"/>
  <c r="X51" i="1" s="1"/>
  <c r="U51" i="1"/>
  <c r="O51" i="1"/>
  <c r="L51" i="1"/>
  <c r="J51" i="1"/>
  <c r="W50" i="1"/>
  <c r="X50" i="1" s="1"/>
  <c r="U50" i="1"/>
  <c r="O50" i="1"/>
  <c r="L50" i="1"/>
  <c r="J50" i="1"/>
  <c r="W49" i="1"/>
  <c r="X49" i="1" s="1"/>
  <c r="U49" i="1"/>
  <c r="Y49" i="1" s="1"/>
  <c r="O49" i="1"/>
  <c r="L49" i="1"/>
  <c r="J49" i="1"/>
  <c r="W48" i="1"/>
  <c r="X48" i="1" s="1"/>
  <c r="U48" i="1"/>
  <c r="O48" i="1"/>
  <c r="Q48" i="1" s="1"/>
  <c r="Z48" i="1" s="1"/>
  <c r="L48" i="1"/>
  <c r="J48" i="1"/>
  <c r="W47" i="1"/>
  <c r="X47" i="1" s="1"/>
  <c r="U47" i="1"/>
  <c r="O47" i="1"/>
  <c r="Q47" i="1" s="1"/>
  <c r="Z47" i="1" s="1"/>
  <c r="L47" i="1"/>
  <c r="J47" i="1"/>
  <c r="W46" i="1"/>
  <c r="X46" i="1" s="1"/>
  <c r="U46" i="1"/>
  <c r="O46" i="1"/>
  <c r="L46" i="1"/>
  <c r="J46" i="1"/>
  <c r="W45" i="1"/>
  <c r="X45" i="1" s="1"/>
  <c r="U45" i="1"/>
  <c r="O45" i="1"/>
  <c r="Q45" i="1" s="1"/>
  <c r="Z45" i="1" s="1"/>
  <c r="L45" i="1"/>
  <c r="J45" i="1"/>
  <c r="W44" i="1"/>
  <c r="X44" i="1" s="1"/>
  <c r="U44" i="1"/>
  <c r="Y44" i="1" s="1"/>
  <c r="O44" i="1"/>
  <c r="L44" i="1"/>
  <c r="J44" i="1"/>
  <c r="W43" i="1"/>
  <c r="X43" i="1" s="1"/>
  <c r="U43" i="1"/>
  <c r="O43" i="1"/>
  <c r="Q43" i="1" s="1"/>
  <c r="Z43" i="1" s="1"/>
  <c r="L43" i="1"/>
  <c r="J43" i="1"/>
  <c r="W42" i="1"/>
  <c r="X42" i="1" s="1"/>
  <c r="U42" i="1"/>
  <c r="O42" i="1"/>
  <c r="Q42" i="1" s="1"/>
  <c r="Z42" i="1" s="1"/>
  <c r="L42" i="1"/>
  <c r="J42" i="1"/>
  <c r="W41" i="1"/>
  <c r="X41" i="1" s="1"/>
  <c r="U41" i="1"/>
  <c r="O41" i="1"/>
  <c r="Q41" i="1" s="1"/>
  <c r="Z41" i="1" s="1"/>
  <c r="L41" i="1"/>
  <c r="J41" i="1"/>
  <c r="W40" i="1"/>
  <c r="X40" i="1" s="1"/>
  <c r="U40" i="1"/>
  <c r="O40" i="1"/>
  <c r="Q40" i="1" s="1"/>
  <c r="Z40" i="1" s="1"/>
  <c r="L40" i="1"/>
  <c r="J40" i="1"/>
  <c r="W39" i="1"/>
  <c r="X39" i="1" s="1"/>
  <c r="U39" i="1"/>
  <c r="O39" i="1"/>
  <c r="Q39" i="1" s="1"/>
  <c r="Z39" i="1" s="1"/>
  <c r="L39" i="1"/>
  <c r="J39" i="1"/>
  <c r="W38" i="1"/>
  <c r="X38" i="1" s="1"/>
  <c r="U38" i="1"/>
  <c r="O38" i="1"/>
  <c r="Q38" i="1" s="1"/>
  <c r="Z38" i="1" s="1"/>
  <c r="L38" i="1"/>
  <c r="J38" i="1"/>
  <c r="W37" i="1"/>
  <c r="X37" i="1" s="1"/>
  <c r="U37" i="1"/>
  <c r="O37" i="1"/>
  <c r="Q37" i="1" s="1"/>
  <c r="Z37" i="1" s="1"/>
  <c r="L37" i="1"/>
  <c r="J37" i="1"/>
  <c r="W36" i="1"/>
  <c r="X36" i="1" s="1"/>
  <c r="U36" i="1"/>
  <c r="O36" i="1"/>
  <c r="Q36" i="1" s="1"/>
  <c r="Z36" i="1" s="1"/>
  <c r="L36" i="1"/>
  <c r="J36" i="1"/>
  <c r="W35" i="1"/>
  <c r="X35" i="1" s="1"/>
  <c r="U35" i="1"/>
  <c r="O35" i="1"/>
  <c r="Q35" i="1" s="1"/>
  <c r="Z35" i="1" s="1"/>
  <c r="L35" i="1"/>
  <c r="J35" i="1"/>
  <c r="W34" i="1"/>
  <c r="X34" i="1" s="1"/>
  <c r="U34" i="1"/>
  <c r="O34" i="1"/>
  <c r="Q34" i="1" s="1"/>
  <c r="Z34" i="1" s="1"/>
  <c r="L34" i="1"/>
  <c r="J34" i="1"/>
  <c r="W33" i="1"/>
  <c r="X33" i="1" s="1"/>
  <c r="U33" i="1"/>
  <c r="O33" i="1"/>
  <c r="Q33" i="1" s="1"/>
  <c r="Z33" i="1" s="1"/>
  <c r="L33" i="1"/>
  <c r="J33" i="1"/>
  <c r="W32" i="1"/>
  <c r="X32" i="1" s="1"/>
  <c r="U32" i="1"/>
  <c r="O32" i="1"/>
  <c r="Q32" i="1" s="1"/>
  <c r="Z32" i="1" s="1"/>
  <c r="L32" i="1"/>
  <c r="J32" i="1"/>
  <c r="W31" i="1"/>
  <c r="X31" i="1" s="1"/>
  <c r="U31" i="1"/>
  <c r="O31" i="1"/>
  <c r="Q31" i="1" s="1"/>
  <c r="Z31" i="1" s="1"/>
  <c r="L31" i="1"/>
  <c r="J31" i="1"/>
  <c r="W30" i="1"/>
  <c r="X30" i="1" s="1"/>
  <c r="U30" i="1"/>
  <c r="O30" i="1"/>
  <c r="Q30" i="1" s="1"/>
  <c r="Z30" i="1" s="1"/>
  <c r="L30" i="1"/>
  <c r="J30" i="1"/>
  <c r="W29" i="1"/>
  <c r="X29" i="1" s="1"/>
  <c r="U29" i="1"/>
  <c r="O29" i="1"/>
  <c r="Q29" i="1" s="1"/>
  <c r="Z29" i="1" s="1"/>
  <c r="L29" i="1"/>
  <c r="J29" i="1"/>
  <c r="W28" i="1"/>
  <c r="X28" i="1" s="1"/>
  <c r="U28" i="1"/>
  <c r="O28" i="1"/>
  <c r="Q28" i="1" s="1"/>
  <c r="Z28" i="1" s="1"/>
  <c r="L28" i="1"/>
  <c r="J28" i="1"/>
  <c r="W27" i="1"/>
  <c r="X27" i="1" s="1"/>
  <c r="U27" i="1"/>
  <c r="O27" i="1"/>
  <c r="L27" i="1"/>
  <c r="J27" i="1"/>
  <c r="W26" i="1"/>
  <c r="X26" i="1" s="1"/>
  <c r="U26" i="1"/>
  <c r="O26" i="1"/>
  <c r="Q26" i="1" s="1"/>
  <c r="Z26" i="1" s="1"/>
  <c r="L26" i="1"/>
  <c r="J26" i="1"/>
  <c r="W25" i="1"/>
  <c r="X25" i="1" s="1"/>
  <c r="U25" i="1"/>
  <c r="O25" i="1"/>
  <c r="Q25" i="1" s="1"/>
  <c r="Z25" i="1" s="1"/>
  <c r="L25" i="1"/>
  <c r="J25" i="1"/>
  <c r="W24" i="1"/>
  <c r="X24" i="1" s="1"/>
  <c r="U24" i="1"/>
  <c r="Y24" i="1" s="1"/>
  <c r="O24" i="1"/>
  <c r="Q24" i="1" s="1"/>
  <c r="Z24" i="1" s="1"/>
  <c r="L24" i="1"/>
  <c r="J24" i="1"/>
  <c r="W23" i="1"/>
  <c r="X23" i="1" s="1"/>
  <c r="U23" i="1"/>
  <c r="O23" i="1"/>
  <c r="Q23" i="1" s="1"/>
  <c r="Z23" i="1" s="1"/>
  <c r="L23" i="1"/>
  <c r="J23" i="1"/>
  <c r="W22" i="1"/>
  <c r="X22" i="1" s="1"/>
  <c r="U22" i="1"/>
  <c r="O22" i="1"/>
  <c r="Q22" i="1" s="1"/>
  <c r="Z22" i="1" s="1"/>
  <c r="L22" i="1"/>
  <c r="J22" i="1"/>
  <c r="W21" i="1"/>
  <c r="X21" i="1" s="1"/>
  <c r="U21" i="1"/>
  <c r="O21" i="1"/>
  <c r="Q21" i="1" s="1"/>
  <c r="Z21" i="1" s="1"/>
  <c r="L21" i="1"/>
  <c r="J21" i="1"/>
  <c r="W20" i="1"/>
  <c r="X20" i="1" s="1"/>
  <c r="U20" i="1"/>
  <c r="O20" i="1"/>
  <c r="Q20" i="1" s="1"/>
  <c r="Z20" i="1" s="1"/>
  <c r="L20" i="1"/>
  <c r="J20" i="1"/>
  <c r="W19" i="1"/>
  <c r="X19" i="1" s="1"/>
  <c r="U19" i="1"/>
  <c r="O19" i="1"/>
  <c r="Q19" i="1" s="1"/>
  <c r="Z19" i="1" s="1"/>
  <c r="L19" i="1"/>
  <c r="J19" i="1"/>
  <c r="W18" i="1"/>
  <c r="X18" i="1" s="1"/>
  <c r="U18" i="1"/>
  <c r="Y18" i="1" s="1"/>
  <c r="O18" i="1"/>
  <c r="Q18" i="1" s="1"/>
  <c r="Z18" i="1" s="1"/>
  <c r="L18" i="1"/>
  <c r="J18" i="1"/>
  <c r="W17" i="1"/>
  <c r="X17" i="1" s="1"/>
  <c r="U17" i="1"/>
  <c r="O17" i="1"/>
  <c r="Q17" i="1" s="1"/>
  <c r="Z17" i="1" s="1"/>
  <c r="L17" i="1"/>
  <c r="J17" i="1"/>
  <c r="W16" i="1"/>
  <c r="X16" i="1" s="1"/>
  <c r="U16" i="1"/>
  <c r="O16" i="1"/>
  <c r="Q16" i="1" s="1"/>
  <c r="Z16" i="1" s="1"/>
  <c r="L16" i="1"/>
  <c r="J16" i="1"/>
  <c r="W15" i="1"/>
  <c r="X15" i="1" s="1"/>
  <c r="U15" i="1"/>
  <c r="O15" i="1"/>
  <c r="Q15" i="1" s="1"/>
  <c r="Z15" i="1" s="1"/>
  <c r="L15" i="1"/>
  <c r="J15" i="1"/>
  <c r="W14" i="1"/>
  <c r="X14" i="1" s="1"/>
  <c r="U14" i="1"/>
  <c r="O14" i="1"/>
  <c r="Q14" i="1" s="1"/>
  <c r="Z14" i="1" s="1"/>
  <c r="L14" i="1"/>
  <c r="J14" i="1"/>
  <c r="W13" i="1"/>
  <c r="X13" i="1" s="1"/>
  <c r="U13" i="1"/>
  <c r="O13" i="1"/>
  <c r="Q13" i="1" s="1"/>
  <c r="Z13" i="1" s="1"/>
  <c r="L13" i="1"/>
  <c r="J13" i="1"/>
  <c r="W12" i="1"/>
  <c r="X12" i="1" s="1"/>
  <c r="U12" i="1"/>
  <c r="O12" i="1"/>
  <c r="L12" i="1"/>
  <c r="J12" i="1"/>
  <c r="W11" i="1"/>
  <c r="X11" i="1" s="1"/>
  <c r="U11" i="1"/>
  <c r="O11" i="1"/>
  <c r="L11" i="1"/>
  <c r="J11" i="1"/>
  <c r="W10" i="1"/>
  <c r="X10" i="1" s="1"/>
  <c r="U10" i="1"/>
  <c r="O10" i="1"/>
  <c r="L10" i="1"/>
  <c r="J10" i="1"/>
  <c r="W9" i="1"/>
  <c r="X9" i="1" s="1"/>
  <c r="U9" i="1"/>
  <c r="O9" i="1"/>
  <c r="Q9" i="1" s="1"/>
  <c r="Z9" i="1" s="1"/>
  <c r="L9" i="1"/>
  <c r="J9" i="1"/>
  <c r="W8" i="1"/>
  <c r="X8" i="1" s="1"/>
  <c r="U8" i="1"/>
  <c r="Y8" i="1" s="1"/>
  <c r="O8" i="1"/>
  <c r="Q8" i="1" s="1"/>
  <c r="Z8" i="1" s="1"/>
  <c r="L8" i="1"/>
  <c r="J8" i="1"/>
  <c r="W7" i="1"/>
  <c r="X7" i="1" s="1"/>
  <c r="U7" i="1"/>
  <c r="O7" i="1"/>
  <c r="Q7" i="1" s="1"/>
  <c r="Z7" i="1" s="1"/>
  <c r="L7" i="1"/>
  <c r="J7" i="1"/>
  <c r="W6" i="1"/>
  <c r="X6" i="1" s="1"/>
  <c r="U6" i="1"/>
  <c r="O6" i="1"/>
  <c r="Q6" i="1" s="1"/>
  <c r="Z6" i="1" s="1"/>
  <c r="L6" i="1"/>
  <c r="J6" i="1"/>
  <c r="W5" i="1"/>
  <c r="X5" i="1" s="1"/>
  <c r="U5" i="1"/>
  <c r="O5" i="1"/>
  <c r="Q5" i="1" s="1"/>
  <c r="Z5" i="1" s="1"/>
  <c r="L5" i="1"/>
  <c r="J5" i="1"/>
  <c r="W4" i="1"/>
  <c r="X4" i="1" s="1"/>
  <c r="U4" i="1"/>
  <c r="O4" i="1"/>
  <c r="Q4" i="1" s="1"/>
  <c r="Z4" i="1" s="1"/>
  <c r="L4" i="1"/>
  <c r="J4" i="1"/>
  <c r="W3" i="1"/>
  <c r="X3" i="1" s="1"/>
  <c r="U3" i="1"/>
  <c r="O3" i="1"/>
  <c r="Q3" i="1" s="1"/>
  <c r="Z3" i="1" s="1"/>
  <c r="L3" i="1"/>
  <c r="J3" i="1"/>
  <c r="X2" i="1"/>
  <c r="U2" i="1"/>
  <c r="O2" i="1"/>
  <c r="L2" i="1"/>
  <c r="J2" i="1"/>
  <c r="Y68" i="1" l="1"/>
  <c r="Y84" i="1"/>
  <c r="Y151" i="1"/>
  <c r="AD151" i="1" s="1"/>
  <c r="Y66" i="1"/>
  <c r="Y82" i="1"/>
  <c r="Y166" i="1"/>
  <c r="Y9" i="1"/>
  <c r="AA9" i="1" s="1"/>
  <c r="AB9" i="1" s="1"/>
  <c r="AC9" i="1" s="1"/>
  <c r="Y74" i="1"/>
  <c r="AD74" i="1" s="1"/>
  <c r="Y163" i="1"/>
  <c r="Y167" i="1"/>
  <c r="AD167" i="1" s="1"/>
  <c r="Y156" i="1"/>
  <c r="AD156" i="1" s="1"/>
  <c r="Y3" i="1"/>
  <c r="AA3" i="1" s="1"/>
  <c r="AB3" i="1" s="1"/>
  <c r="AC3" i="1" s="1"/>
  <c r="Y45" i="1"/>
  <c r="AA45" i="1" s="1"/>
  <c r="AB45" i="1" s="1"/>
  <c r="AC45" i="1" s="1"/>
  <c r="Y42" i="1"/>
  <c r="AA42" i="1" s="1"/>
  <c r="AB42" i="1" s="1"/>
  <c r="AC42" i="1" s="1"/>
  <c r="Y89" i="1"/>
  <c r="Y121" i="1"/>
  <c r="Y153" i="1"/>
  <c r="AA153" i="1" s="1"/>
  <c r="AB153" i="1" s="1"/>
  <c r="AC153" i="1" s="1"/>
  <c r="Y50" i="1"/>
  <c r="Y11" i="1"/>
  <c r="AA24" i="1"/>
  <c r="AB24" i="1" s="1"/>
  <c r="AC24" i="1" s="1"/>
  <c r="Y27" i="1"/>
  <c r="Y73" i="1"/>
  <c r="Y70" i="1"/>
  <c r="AD70" i="1" s="1"/>
  <c r="Y67" i="1"/>
  <c r="AD67" i="1" s="1"/>
  <c r="Y129" i="1"/>
  <c r="AD129" i="1" s="1"/>
  <c r="Y112" i="1"/>
  <c r="AD112" i="1" s="1"/>
  <c r="Y25" i="1"/>
  <c r="AD25" i="1" s="1"/>
  <c r="Y63" i="1"/>
  <c r="AD63" i="1" s="1"/>
  <c r="Y97" i="1"/>
  <c r="Y65" i="1"/>
  <c r="AA65" i="1" s="1"/>
  <c r="AB65" i="1" s="1"/>
  <c r="AC65" i="1" s="1"/>
  <c r="Y87" i="1"/>
  <c r="AD87" i="1" s="1"/>
  <c r="Y90" i="1"/>
  <c r="Y59" i="1"/>
  <c r="Y69" i="1"/>
  <c r="AA69" i="1" s="1"/>
  <c r="AB69" i="1" s="1"/>
  <c r="AC69" i="1" s="1"/>
  <c r="Y143" i="1"/>
  <c r="AA143" i="1" s="1"/>
  <c r="AB143" i="1" s="1"/>
  <c r="AC143" i="1" s="1"/>
  <c r="Y22" i="1"/>
  <c r="AD22" i="1" s="1"/>
  <c r="Y88" i="1"/>
  <c r="AD88" i="1" s="1"/>
  <c r="Y165" i="1"/>
  <c r="AD165" i="1" s="1"/>
  <c r="Y30" i="1"/>
  <c r="AD30" i="1" s="1"/>
  <c r="Y83" i="1"/>
  <c r="AA108" i="1"/>
  <c r="AB108" i="1" s="1"/>
  <c r="AC108" i="1" s="1"/>
  <c r="Y111" i="1"/>
  <c r="AD111" i="1" s="1"/>
  <c r="AA163" i="1"/>
  <c r="AB163" i="1" s="1"/>
  <c r="AC163" i="1" s="1"/>
  <c r="Y23" i="1"/>
  <c r="AA23" i="1" s="1"/>
  <c r="AB23" i="1" s="1"/>
  <c r="AC23" i="1" s="1"/>
  <c r="Y14" i="1"/>
  <c r="AA14" i="1" s="1"/>
  <c r="AB14" i="1" s="1"/>
  <c r="AC14" i="1" s="1"/>
  <c r="Y38" i="1"/>
  <c r="AA38" i="1" s="1"/>
  <c r="AB38" i="1" s="1"/>
  <c r="AC38" i="1" s="1"/>
  <c r="Y110" i="1"/>
  <c r="AA110" i="1" s="1"/>
  <c r="AB110" i="1" s="1"/>
  <c r="AC110" i="1" s="1"/>
  <c r="Y113" i="1"/>
  <c r="Y33" i="1"/>
  <c r="AD33" i="1" s="1"/>
  <c r="Y36" i="1"/>
  <c r="AD36" i="1" s="1"/>
  <c r="Y53" i="1"/>
  <c r="AD53" i="1" s="1"/>
  <c r="Y56" i="1"/>
  <c r="AA56" i="1" s="1"/>
  <c r="AB56" i="1" s="1"/>
  <c r="AC56" i="1" s="1"/>
  <c r="Y62" i="1"/>
  <c r="AD62" i="1" s="1"/>
  <c r="Y116" i="1"/>
  <c r="Y122" i="1"/>
  <c r="AD122" i="1" s="1"/>
  <c r="AA156" i="1"/>
  <c r="AB156" i="1" s="1"/>
  <c r="AC156" i="1" s="1"/>
  <c r="Y158" i="1"/>
  <c r="Y26" i="1"/>
  <c r="AD26" i="1" s="1"/>
  <c r="AA18" i="1"/>
  <c r="AB18" i="1" s="1"/>
  <c r="AC18" i="1" s="1"/>
  <c r="Y150" i="1"/>
  <c r="AA168" i="1"/>
  <c r="AB168" i="1" s="1"/>
  <c r="AC168" i="1" s="1"/>
  <c r="Y149" i="1"/>
  <c r="Y72" i="1"/>
  <c r="AD72" i="1" s="1"/>
  <c r="Y6" i="1"/>
  <c r="AA6" i="1" s="1"/>
  <c r="AB6" i="1" s="1"/>
  <c r="AC6" i="1" s="1"/>
  <c r="Y12" i="1"/>
  <c r="Y15" i="1"/>
  <c r="AA15" i="1" s="1"/>
  <c r="AB15" i="1" s="1"/>
  <c r="AC15" i="1" s="1"/>
  <c r="Y60" i="1"/>
  <c r="Y96" i="1"/>
  <c r="AA96" i="1" s="1"/>
  <c r="AB96" i="1" s="1"/>
  <c r="AC96" i="1" s="1"/>
  <c r="Y99" i="1"/>
  <c r="Y135" i="1"/>
  <c r="Y168" i="1"/>
  <c r="AD168" i="1" s="1"/>
  <c r="Y126" i="1"/>
  <c r="Y31" i="1"/>
  <c r="AD31" i="1" s="1"/>
  <c r="Y120" i="1"/>
  <c r="AA120" i="1" s="1"/>
  <c r="AB120" i="1" s="1"/>
  <c r="AC120" i="1" s="1"/>
  <c r="Y78" i="1"/>
  <c r="AA78" i="1" s="1"/>
  <c r="AB78" i="1" s="1"/>
  <c r="AC78" i="1" s="1"/>
  <c r="Y34" i="1"/>
  <c r="AD34" i="1" s="1"/>
  <c r="Y71" i="1"/>
  <c r="AA71" i="1" s="1"/>
  <c r="AB71" i="1" s="1"/>
  <c r="AC71" i="1" s="1"/>
  <c r="Y35" i="1"/>
  <c r="AD35" i="1" s="1"/>
  <c r="AD68" i="1"/>
  <c r="Y7" i="1"/>
  <c r="AD7" i="1" s="1"/>
  <c r="Y94" i="1"/>
  <c r="Y118" i="1"/>
  <c r="Y10" i="1"/>
  <c r="Y32" i="1"/>
  <c r="AD32" i="1" s="1"/>
  <c r="Y52" i="1"/>
  <c r="Y91" i="1"/>
  <c r="Y128" i="1"/>
  <c r="AD128" i="1" s="1"/>
  <c r="Y102" i="1"/>
  <c r="AD102" i="1" s="1"/>
  <c r="AD159" i="1"/>
  <c r="Y16" i="1"/>
  <c r="AD16" i="1" s="1"/>
  <c r="Y61" i="1"/>
  <c r="Y77" i="1"/>
  <c r="AD77" i="1" s="1"/>
  <c r="AA8" i="1"/>
  <c r="AB8" i="1" s="1"/>
  <c r="AC8" i="1" s="1"/>
  <c r="Y43" i="1"/>
  <c r="AD43" i="1" s="1"/>
  <c r="Y51" i="1"/>
  <c r="AD51" i="1" s="1"/>
  <c r="Y95" i="1"/>
  <c r="Y86" i="1"/>
  <c r="AD86" i="1" s="1"/>
  <c r="Y142" i="1"/>
  <c r="AA142" i="1" s="1"/>
  <c r="AB142" i="1" s="1"/>
  <c r="AC142" i="1" s="1"/>
  <c r="AD18" i="1"/>
  <c r="AD24" i="1"/>
  <c r="Y103" i="1"/>
  <c r="AD103" i="1" s="1"/>
  <c r="Y81" i="1"/>
  <c r="Y119" i="1"/>
  <c r="AD119" i="1" s="1"/>
  <c r="Y101" i="1"/>
  <c r="AD8" i="1"/>
  <c r="Y98" i="1"/>
  <c r="Y37" i="1"/>
  <c r="AD37" i="1" s="1"/>
  <c r="Y41" i="1"/>
  <c r="AD41" i="1" s="1"/>
  <c r="Y54" i="1"/>
  <c r="AD54" i="1" s="1"/>
  <c r="Y134" i="1"/>
  <c r="Y157" i="1"/>
  <c r="Y17" i="1"/>
  <c r="AD17" i="1" s="1"/>
  <c r="Y133" i="1"/>
  <c r="AD133" i="1" s="1"/>
  <c r="Y161" i="1"/>
  <c r="AD161" i="1" s="1"/>
  <c r="Y79" i="1"/>
  <c r="Y100" i="1"/>
  <c r="AA100" i="1" s="1"/>
  <c r="AB100" i="1" s="1"/>
  <c r="AC100" i="1" s="1"/>
  <c r="Y117" i="1"/>
  <c r="AA125" i="1"/>
  <c r="AB125" i="1" s="1"/>
  <c r="AC125" i="1" s="1"/>
  <c r="Y146" i="1"/>
  <c r="Y164" i="1"/>
  <c r="Y169" i="1"/>
  <c r="AD45" i="1"/>
  <c r="Y93" i="1"/>
  <c r="AD93" i="1" s="1"/>
  <c r="Y2" i="1"/>
  <c r="Y13" i="1"/>
  <c r="AA13" i="1" s="1"/>
  <c r="AB13" i="1" s="1"/>
  <c r="AC13" i="1" s="1"/>
  <c r="Y29" i="1"/>
  <c r="AA29" i="1" s="1"/>
  <c r="AB29" i="1" s="1"/>
  <c r="AC29" i="1" s="1"/>
  <c r="Y92" i="1"/>
  <c r="AA92" i="1" s="1"/>
  <c r="AB92" i="1" s="1"/>
  <c r="AC92" i="1" s="1"/>
  <c r="Y114" i="1"/>
  <c r="Y125" i="1"/>
  <c r="AD125" i="1" s="1"/>
  <c r="Y141" i="1"/>
  <c r="AA141" i="1" s="1"/>
  <c r="AB141" i="1" s="1"/>
  <c r="AC141" i="1" s="1"/>
  <c r="Y152" i="1"/>
  <c r="AA152" i="1" s="1"/>
  <c r="AB152" i="1" s="1"/>
  <c r="AC152" i="1" s="1"/>
  <c r="AA28" i="1"/>
  <c r="AB28" i="1" s="1"/>
  <c r="AC28" i="1" s="1"/>
  <c r="AA84" i="1"/>
  <c r="AB84" i="1" s="1"/>
  <c r="AC84" i="1" s="1"/>
  <c r="AD84" i="1"/>
  <c r="Q27" i="1"/>
  <c r="Z27" i="1" s="1"/>
  <c r="Q123" i="1"/>
  <c r="Z123" i="1" s="1"/>
  <c r="Y155" i="1"/>
  <c r="AD155" i="1" s="1"/>
  <c r="Q44" i="1"/>
  <c r="Z44" i="1" s="1"/>
  <c r="AA44" i="1" s="1"/>
  <c r="AB44" i="1" s="1"/>
  <c r="AC44" i="1" s="1"/>
  <c r="Y48" i="1"/>
  <c r="AD48" i="1" s="1"/>
  <c r="Q101" i="1"/>
  <c r="Z101" i="1" s="1"/>
  <c r="Q134" i="1"/>
  <c r="Z134" i="1" s="1"/>
  <c r="Q158" i="1"/>
  <c r="Z158" i="1" s="1"/>
  <c r="Q50" i="1"/>
  <c r="Z50" i="1" s="1"/>
  <c r="Q164" i="1"/>
  <c r="Z164" i="1" s="1"/>
  <c r="Q60" i="1"/>
  <c r="Z60" i="1" s="1"/>
  <c r="Q166" i="1"/>
  <c r="Z166" i="1" s="1"/>
  <c r="Q114" i="1"/>
  <c r="Z114" i="1" s="1"/>
  <c r="Q2" i="1"/>
  <c r="Z2" i="1" s="1"/>
  <c r="Y80" i="1"/>
  <c r="AD80" i="1" s="1"/>
  <c r="Q126" i="1"/>
  <c r="Z126" i="1" s="1"/>
  <c r="Y130" i="1"/>
  <c r="AD130" i="1" s="1"/>
  <c r="Y106" i="1"/>
  <c r="Q79" i="1"/>
  <c r="Z79" i="1" s="1"/>
  <c r="AD108" i="1"/>
  <c r="Q117" i="1"/>
  <c r="Z117" i="1" s="1"/>
  <c r="Q10" i="1"/>
  <c r="Z10" i="1" s="1"/>
  <c r="Y19" i="1"/>
  <c r="AD19" i="1" s="1"/>
  <c r="Y57" i="1"/>
  <c r="AD57" i="1" s="1"/>
  <c r="Q46" i="1"/>
  <c r="Z46" i="1" s="1"/>
  <c r="AA68" i="1"/>
  <c r="AB68" i="1" s="1"/>
  <c r="AC68" i="1" s="1"/>
  <c r="Y137" i="1"/>
  <c r="AD137" i="1" s="1"/>
  <c r="Q52" i="1"/>
  <c r="Z52" i="1" s="1"/>
  <c r="AA52" i="1" s="1"/>
  <c r="AB52" i="1" s="1"/>
  <c r="AC52" i="1" s="1"/>
  <c r="Q89" i="1"/>
  <c r="Z89" i="1" s="1"/>
  <c r="Q105" i="1"/>
  <c r="Z105" i="1" s="1"/>
  <c r="Q150" i="1"/>
  <c r="Z150" i="1" s="1"/>
  <c r="Q154" i="1"/>
  <c r="Z154" i="1" s="1"/>
  <c r="Q12" i="1"/>
  <c r="Z12" i="1" s="1"/>
  <c r="Y47" i="1"/>
  <c r="AD47" i="1" s="1"/>
  <c r="Y55" i="1"/>
  <c r="AD55" i="1" s="1"/>
  <c r="Y75" i="1"/>
  <c r="AD75" i="1" s="1"/>
  <c r="Y46" i="1"/>
  <c r="Q59" i="1"/>
  <c r="Z59" i="1" s="1"/>
  <c r="Q127" i="1"/>
  <c r="Z127" i="1" s="1"/>
  <c r="Q157" i="1"/>
  <c r="Z157" i="1" s="1"/>
  <c r="AD163" i="1"/>
  <c r="Q11" i="1"/>
  <c r="Z11" i="1" s="1"/>
  <c r="Q61" i="1"/>
  <c r="Z61" i="1" s="1"/>
  <c r="Q76" i="1"/>
  <c r="Z76" i="1" s="1"/>
  <c r="Y127" i="1"/>
  <c r="Q149" i="1"/>
  <c r="Z149" i="1" s="1"/>
  <c r="Q83" i="1"/>
  <c r="Z83" i="1" s="1"/>
  <c r="Y64" i="1"/>
  <c r="AD64" i="1" s="1"/>
  <c r="Y76" i="1"/>
  <c r="Q135" i="1"/>
  <c r="Z135" i="1" s="1"/>
  <c r="Y145" i="1"/>
  <c r="AD145" i="1" s="1"/>
  <c r="Y147" i="1"/>
  <c r="Y28" i="1"/>
  <c r="AD28" i="1" s="1"/>
  <c r="Q51" i="1"/>
  <c r="Z51" i="1" s="1"/>
  <c r="Q73" i="1"/>
  <c r="Z73" i="1" s="1"/>
  <c r="Q95" i="1"/>
  <c r="Z95" i="1" s="1"/>
  <c r="Y105" i="1"/>
  <c r="Y115" i="1"/>
  <c r="AD115" i="1" s="1"/>
  <c r="Y160" i="1"/>
  <c r="AD160" i="1" s="1"/>
  <c r="Y144" i="1"/>
  <c r="AD144" i="1" s="1"/>
  <c r="Q81" i="1"/>
  <c r="Z81" i="1" s="1"/>
  <c r="Y5" i="1"/>
  <c r="Y21" i="1"/>
  <c r="Y39" i="1"/>
  <c r="AD39" i="1" s="1"/>
  <c r="Y40" i="1"/>
  <c r="AD40" i="1" s="1"/>
  <c r="Q49" i="1"/>
  <c r="Z49" i="1" s="1"/>
  <c r="AA49" i="1" s="1"/>
  <c r="AB49" i="1" s="1"/>
  <c r="AC49" i="1" s="1"/>
  <c r="Q94" i="1"/>
  <c r="Z94" i="1" s="1"/>
  <c r="Q146" i="1"/>
  <c r="Z146" i="1" s="1"/>
  <c r="Q169" i="1"/>
  <c r="Z169" i="1" s="1"/>
  <c r="Y131" i="1"/>
  <c r="Q58" i="1"/>
  <c r="Z58" i="1" s="1"/>
  <c r="Q118" i="1"/>
  <c r="Z118" i="1" s="1"/>
  <c r="Q138" i="1"/>
  <c r="Z138" i="1" s="1"/>
  <c r="AA138" i="1" s="1"/>
  <c r="AB138" i="1" s="1"/>
  <c r="AC138" i="1" s="1"/>
  <c r="AA151" i="1"/>
  <c r="AB151" i="1" s="1"/>
  <c r="AC151" i="1" s="1"/>
  <c r="Y154" i="1"/>
  <c r="AA167" i="1"/>
  <c r="AB167" i="1" s="1"/>
  <c r="AC167" i="1" s="1"/>
  <c r="Y4" i="1"/>
  <c r="AD4" i="1" s="1"/>
  <c r="Y20" i="1"/>
  <c r="AD20" i="1" s="1"/>
  <c r="Y85" i="1"/>
  <c r="AD85" i="1" s="1"/>
  <c r="Q91" i="1"/>
  <c r="Z91" i="1" s="1"/>
  <c r="Y104" i="1"/>
  <c r="AD104" i="1" s="1"/>
  <c r="Y109" i="1"/>
  <c r="Q113" i="1"/>
  <c r="Z113" i="1" s="1"/>
  <c r="Y107" i="1"/>
  <c r="AD107" i="1" s="1"/>
  <c r="Y162" i="1"/>
  <c r="AD162" i="1" s="1"/>
  <c r="Q116" i="1"/>
  <c r="Z116" i="1" s="1"/>
  <c r="Q82" i="1"/>
  <c r="Z82" i="1" s="1"/>
  <c r="AA82" i="1" s="1"/>
  <c r="AB82" i="1" s="1"/>
  <c r="AC82" i="1" s="1"/>
  <c r="Q90" i="1"/>
  <c r="Z90" i="1" s="1"/>
  <c r="Q97" i="1"/>
  <c r="Z97" i="1" s="1"/>
  <c r="Q106" i="1"/>
  <c r="Z106" i="1" s="1"/>
  <c r="Y136" i="1"/>
  <c r="AD136" i="1" s="1"/>
  <c r="Y58" i="1"/>
  <c r="Y139" i="1"/>
  <c r="AA159" i="1"/>
  <c r="AB159" i="1" s="1"/>
  <c r="AC159" i="1" s="1"/>
  <c r="Q99" i="1"/>
  <c r="Z99" i="1" s="1"/>
  <c r="Y124" i="1"/>
  <c r="AD124" i="1" s="1"/>
  <c r="Q66" i="1"/>
  <c r="Z66" i="1" s="1"/>
  <c r="AA66" i="1" s="1"/>
  <c r="AB66" i="1" s="1"/>
  <c r="AC66" i="1" s="1"/>
  <c r="Q98" i="1"/>
  <c r="Z98" i="1" s="1"/>
  <c r="Q121" i="1"/>
  <c r="Z121" i="1" s="1"/>
  <c r="Y123" i="1"/>
  <c r="Q131" i="1"/>
  <c r="Z131" i="1" s="1"/>
  <c r="Y132" i="1"/>
  <c r="AD132" i="1" s="1"/>
  <c r="Q139" i="1"/>
  <c r="Z139" i="1" s="1"/>
  <c r="Y140" i="1"/>
  <c r="AD140" i="1" s="1"/>
  <c r="Q147" i="1"/>
  <c r="Z147" i="1" s="1"/>
  <c r="Y148" i="1"/>
  <c r="AD148" i="1" s="1"/>
  <c r="AA89" i="1" l="1"/>
  <c r="AB89" i="1" s="1"/>
  <c r="AC89" i="1" s="1"/>
  <c r="AD42" i="1"/>
  <c r="AA74" i="1"/>
  <c r="AB74" i="1" s="1"/>
  <c r="AC74" i="1" s="1"/>
  <c r="AD9" i="1"/>
  <c r="AA97" i="1"/>
  <c r="AB97" i="1" s="1"/>
  <c r="AC97" i="1" s="1"/>
  <c r="AA158" i="1"/>
  <c r="AB158" i="1" s="1"/>
  <c r="AC158" i="1" s="1"/>
  <c r="AD12" i="1"/>
  <c r="AA11" i="1"/>
  <c r="AB11" i="1" s="1"/>
  <c r="AC11" i="1" s="1"/>
  <c r="AD65" i="1"/>
  <c r="AA90" i="1"/>
  <c r="AB90" i="1" s="1"/>
  <c r="AC90" i="1" s="1"/>
  <c r="AD3" i="1"/>
  <c r="AA26" i="1"/>
  <c r="AB26" i="1" s="1"/>
  <c r="AC26" i="1" s="1"/>
  <c r="AD153" i="1"/>
  <c r="AA121" i="1"/>
  <c r="AB121" i="1" s="1"/>
  <c r="AC121" i="1" s="1"/>
  <c r="AA88" i="1"/>
  <c r="AB88" i="1" s="1"/>
  <c r="AC88" i="1" s="1"/>
  <c r="AA73" i="1"/>
  <c r="AB73" i="1" s="1"/>
  <c r="AC73" i="1" s="1"/>
  <c r="AA34" i="1"/>
  <c r="AB34" i="1" s="1"/>
  <c r="AC34" i="1" s="1"/>
  <c r="AD29" i="1"/>
  <c r="AD14" i="1"/>
  <c r="AA50" i="1"/>
  <c r="AB50" i="1" s="1"/>
  <c r="AC50" i="1" s="1"/>
  <c r="AA72" i="1"/>
  <c r="AB72" i="1" s="1"/>
  <c r="AC72" i="1" s="1"/>
  <c r="AD152" i="1"/>
  <c r="AA129" i="1"/>
  <c r="AB129" i="1" s="1"/>
  <c r="AC129" i="1" s="1"/>
  <c r="AA75" i="1"/>
  <c r="AB75" i="1" s="1"/>
  <c r="AC75" i="1" s="1"/>
  <c r="AD56" i="1"/>
  <c r="AA22" i="1"/>
  <c r="AB22" i="1" s="1"/>
  <c r="AC22" i="1" s="1"/>
  <c r="AD13" i="1"/>
  <c r="AA32" i="1"/>
  <c r="AB32" i="1" s="1"/>
  <c r="AC32" i="1" s="1"/>
  <c r="AA33" i="1"/>
  <c r="AB33" i="1" s="1"/>
  <c r="AC33" i="1" s="1"/>
  <c r="AA63" i="1"/>
  <c r="AB63" i="1" s="1"/>
  <c r="AC63" i="1" s="1"/>
  <c r="AA165" i="1"/>
  <c r="AB165" i="1" s="1"/>
  <c r="AC165" i="1" s="1"/>
  <c r="AA36" i="1"/>
  <c r="AB36" i="1" s="1"/>
  <c r="AC36" i="1" s="1"/>
  <c r="AA112" i="1"/>
  <c r="AB112" i="1" s="1"/>
  <c r="AC112" i="1" s="1"/>
  <c r="AD100" i="1"/>
  <c r="AA67" i="1"/>
  <c r="AB67" i="1" s="1"/>
  <c r="AC67" i="1" s="1"/>
  <c r="AA70" i="1"/>
  <c r="AB70" i="1" s="1"/>
  <c r="AC70" i="1" s="1"/>
  <c r="AA27" i="1"/>
  <c r="AB27" i="1" s="1"/>
  <c r="AC27" i="1" s="1"/>
  <c r="AA87" i="1"/>
  <c r="AB87" i="1" s="1"/>
  <c r="AC87" i="1" s="1"/>
  <c r="AD169" i="1"/>
  <c r="AA25" i="1"/>
  <c r="AB25" i="1" s="1"/>
  <c r="AC25" i="1" s="1"/>
  <c r="AA55" i="1"/>
  <c r="AB55" i="1" s="1"/>
  <c r="AC55" i="1" s="1"/>
  <c r="AA31" i="1"/>
  <c r="AB31" i="1" s="1"/>
  <c r="AC31" i="1" s="1"/>
  <c r="AA119" i="1"/>
  <c r="AB119" i="1" s="1"/>
  <c r="AC119" i="1" s="1"/>
  <c r="AA86" i="1"/>
  <c r="AB86" i="1" s="1"/>
  <c r="AC86" i="1" s="1"/>
  <c r="AD11" i="1"/>
  <c r="AD69" i="1"/>
  <c r="AA117" i="1"/>
  <c r="AB117" i="1" s="1"/>
  <c r="AC117" i="1" s="1"/>
  <c r="AD58" i="1"/>
  <c r="AD142" i="1"/>
  <c r="AD143" i="1"/>
  <c r="AA128" i="1"/>
  <c r="AB128" i="1" s="1"/>
  <c r="AC128" i="1" s="1"/>
  <c r="AD23" i="1"/>
  <c r="AD116" i="1"/>
  <c r="AD134" i="1"/>
  <c r="AA10" i="1"/>
  <c r="AB10" i="1" s="1"/>
  <c r="AC10" i="1" s="1"/>
  <c r="AA80" i="1"/>
  <c r="AB80" i="1" s="1"/>
  <c r="AC80" i="1" s="1"/>
  <c r="AA135" i="1"/>
  <c r="AB135" i="1" s="1"/>
  <c r="AC135" i="1" s="1"/>
  <c r="AA79" i="1"/>
  <c r="AB79" i="1" s="1"/>
  <c r="AC79" i="1" s="1"/>
  <c r="AA17" i="1"/>
  <c r="AB17" i="1" s="1"/>
  <c r="AC17" i="1" s="1"/>
  <c r="AD78" i="1"/>
  <c r="AA114" i="1"/>
  <c r="AB114" i="1" s="1"/>
  <c r="AC114" i="1" s="1"/>
  <c r="AA111" i="1"/>
  <c r="AB111" i="1" s="1"/>
  <c r="AC111" i="1" s="1"/>
  <c r="AD15" i="1"/>
  <c r="AA161" i="1"/>
  <c r="AB161" i="1" s="1"/>
  <c r="AC161" i="1" s="1"/>
  <c r="AA155" i="1"/>
  <c r="AB155" i="1" s="1"/>
  <c r="AC155" i="1" s="1"/>
  <c r="AD38" i="1"/>
  <c r="AA113" i="1"/>
  <c r="AB113" i="1" s="1"/>
  <c r="AC113" i="1" s="1"/>
  <c r="AA39" i="1"/>
  <c r="AB39" i="1" s="1"/>
  <c r="AC39" i="1" s="1"/>
  <c r="AA130" i="1"/>
  <c r="AB130" i="1" s="1"/>
  <c r="AC130" i="1" s="1"/>
  <c r="AD92" i="1"/>
  <c r="AD110" i="1"/>
  <c r="AD6" i="1"/>
  <c r="AA147" i="1"/>
  <c r="AB147" i="1" s="1"/>
  <c r="AC147" i="1" s="1"/>
  <c r="AA83" i="1"/>
  <c r="AB83" i="1" s="1"/>
  <c r="AC83" i="1" s="1"/>
  <c r="AA41" i="1"/>
  <c r="AB41" i="1" s="1"/>
  <c r="AC41" i="1" s="1"/>
  <c r="AA106" i="1"/>
  <c r="AB106" i="1" s="1"/>
  <c r="AC106" i="1" s="1"/>
  <c r="AA30" i="1"/>
  <c r="AB30" i="1" s="1"/>
  <c r="AC30" i="1" s="1"/>
  <c r="AA103" i="1"/>
  <c r="AB103" i="1" s="1"/>
  <c r="AC103" i="1" s="1"/>
  <c r="AA98" i="1"/>
  <c r="AB98" i="1" s="1"/>
  <c r="AC98" i="1" s="1"/>
  <c r="AD71" i="1"/>
  <c r="AD105" i="1"/>
  <c r="AA144" i="1"/>
  <c r="AB144" i="1" s="1"/>
  <c r="AC144" i="1" s="1"/>
  <c r="AA48" i="1"/>
  <c r="AB48" i="1" s="1"/>
  <c r="AC48" i="1" s="1"/>
  <c r="AD96" i="1"/>
  <c r="AA93" i="1"/>
  <c r="AB93" i="1" s="1"/>
  <c r="AC93" i="1" s="1"/>
  <c r="AA7" i="1"/>
  <c r="AB7" i="1" s="1"/>
  <c r="AC7" i="1" s="1"/>
  <c r="AA62" i="1"/>
  <c r="AB62" i="1" s="1"/>
  <c r="AC62" i="1" s="1"/>
  <c r="AA118" i="1"/>
  <c r="AB118" i="1" s="1"/>
  <c r="AC118" i="1" s="1"/>
  <c r="AA35" i="1"/>
  <c r="AB35" i="1" s="1"/>
  <c r="AC35" i="1" s="1"/>
  <c r="AD158" i="1"/>
  <c r="AA53" i="1"/>
  <c r="AB53" i="1" s="1"/>
  <c r="AC53" i="1" s="1"/>
  <c r="AA2" i="1"/>
  <c r="AB2" i="1" s="1"/>
  <c r="AC2" i="1" s="1"/>
  <c r="AD141" i="1"/>
  <c r="AD120" i="1"/>
  <c r="AA102" i="1"/>
  <c r="AB102" i="1" s="1"/>
  <c r="AC102" i="1" s="1"/>
  <c r="AA116" i="1"/>
  <c r="AB116" i="1" s="1"/>
  <c r="AC116" i="1" s="1"/>
  <c r="AA94" i="1"/>
  <c r="AB94" i="1" s="1"/>
  <c r="AC94" i="1" s="1"/>
  <c r="AD135" i="1"/>
  <c r="AD82" i="1"/>
  <c r="AA122" i="1"/>
  <c r="AB122" i="1" s="1"/>
  <c r="AC122" i="1" s="1"/>
  <c r="AA37" i="1"/>
  <c r="AB37" i="1" s="1"/>
  <c r="AC37" i="1" s="1"/>
  <c r="AA139" i="1"/>
  <c r="AB139" i="1" s="1"/>
  <c r="AC139" i="1" s="1"/>
  <c r="AA60" i="1"/>
  <c r="AB60" i="1" s="1"/>
  <c r="AC60" i="1" s="1"/>
  <c r="AD154" i="1"/>
  <c r="AA54" i="1"/>
  <c r="AB54" i="1" s="1"/>
  <c r="AC54" i="1" s="1"/>
  <c r="AD52" i="1"/>
  <c r="AA12" i="1"/>
  <c r="AB12" i="1" s="1"/>
  <c r="AC12" i="1" s="1"/>
  <c r="AD95" i="1"/>
  <c r="AA107" i="1"/>
  <c r="AB107" i="1" s="1"/>
  <c r="AC107" i="1" s="1"/>
  <c r="AA95" i="1"/>
  <c r="AB95" i="1" s="1"/>
  <c r="AC95" i="1" s="1"/>
  <c r="AD94" i="1"/>
  <c r="AD127" i="1"/>
  <c r="AA77" i="1"/>
  <c r="AB77" i="1" s="1"/>
  <c r="AC77" i="1" s="1"/>
  <c r="AA133" i="1"/>
  <c r="AB133" i="1" s="1"/>
  <c r="AC133" i="1" s="1"/>
  <c r="AD138" i="1"/>
  <c r="AA51" i="1"/>
  <c r="AB51" i="1" s="1"/>
  <c r="AC51" i="1" s="1"/>
  <c r="AD89" i="1"/>
  <c r="AA19" i="1"/>
  <c r="AB19" i="1" s="1"/>
  <c r="AC19" i="1" s="1"/>
  <c r="AA85" i="1"/>
  <c r="AB85" i="1" s="1"/>
  <c r="AC85" i="1" s="1"/>
  <c r="AA134" i="1"/>
  <c r="AB134" i="1" s="1"/>
  <c r="AC134" i="1" s="1"/>
  <c r="AA47" i="1"/>
  <c r="AB47" i="1" s="1"/>
  <c r="AC47" i="1" s="1"/>
  <c r="AD131" i="1"/>
  <c r="AA81" i="1"/>
  <c r="AB81" i="1" s="1"/>
  <c r="AC81" i="1" s="1"/>
  <c r="AA123" i="1"/>
  <c r="AB123" i="1" s="1"/>
  <c r="AC123" i="1" s="1"/>
  <c r="AA46" i="1"/>
  <c r="AB46" i="1" s="1"/>
  <c r="AC46" i="1" s="1"/>
  <c r="AA169" i="1"/>
  <c r="AB169" i="1" s="1"/>
  <c r="AC169" i="1" s="1"/>
  <c r="AA16" i="1"/>
  <c r="AB16" i="1" s="1"/>
  <c r="AC16" i="1" s="1"/>
  <c r="AA146" i="1"/>
  <c r="AB146" i="1" s="1"/>
  <c r="AC146" i="1" s="1"/>
  <c r="AD76" i="1"/>
  <c r="AD49" i="1"/>
  <c r="AA40" i="1"/>
  <c r="AB40" i="1" s="1"/>
  <c r="AC40" i="1" s="1"/>
  <c r="AD2" i="1"/>
  <c r="AA43" i="1"/>
  <c r="AB43" i="1" s="1"/>
  <c r="AC43" i="1" s="1"/>
  <c r="AA127" i="1"/>
  <c r="AB127" i="1" s="1"/>
  <c r="AC127" i="1" s="1"/>
  <c r="AD73" i="1"/>
  <c r="AA140" i="1"/>
  <c r="AB140" i="1" s="1"/>
  <c r="AC140" i="1" s="1"/>
  <c r="AD83" i="1"/>
  <c r="AA99" i="1"/>
  <c r="AB99" i="1" s="1"/>
  <c r="AC99" i="1" s="1"/>
  <c r="AD99" i="1"/>
  <c r="AA131" i="1"/>
  <c r="AB131" i="1" s="1"/>
  <c r="AC131" i="1" s="1"/>
  <c r="AD114" i="1"/>
  <c r="AD81" i="1"/>
  <c r="AA21" i="1"/>
  <c r="AB21" i="1" s="1"/>
  <c r="AC21" i="1" s="1"/>
  <c r="AD21" i="1"/>
  <c r="AD79" i="1"/>
  <c r="AD123" i="1"/>
  <c r="AD60" i="1"/>
  <c r="AD106" i="1"/>
  <c r="AA124" i="1"/>
  <c r="AB124" i="1" s="1"/>
  <c r="AC124" i="1" s="1"/>
  <c r="AD97" i="1"/>
  <c r="AA4" i="1"/>
  <c r="AB4" i="1" s="1"/>
  <c r="AC4" i="1" s="1"/>
  <c r="AD109" i="1"/>
  <c r="AA109" i="1"/>
  <c r="AB109" i="1" s="1"/>
  <c r="AC109" i="1" s="1"/>
  <c r="AA104" i="1"/>
  <c r="AB104" i="1" s="1"/>
  <c r="AC104" i="1" s="1"/>
  <c r="AD50" i="1"/>
  <c r="AA137" i="1"/>
  <c r="AB137" i="1" s="1"/>
  <c r="AC137" i="1" s="1"/>
  <c r="AA20" i="1"/>
  <c r="AB20" i="1" s="1"/>
  <c r="AC20" i="1" s="1"/>
  <c r="AD44" i="1"/>
  <c r="AA145" i="1"/>
  <c r="AB145" i="1" s="1"/>
  <c r="AC145" i="1" s="1"/>
  <c r="AD147" i="1"/>
  <c r="AA149" i="1"/>
  <c r="AB149" i="1" s="1"/>
  <c r="AC149" i="1" s="1"/>
  <c r="AD149" i="1"/>
  <c r="AA59" i="1"/>
  <c r="AB59" i="1" s="1"/>
  <c r="AC59" i="1" s="1"/>
  <c r="AD59" i="1"/>
  <c r="AA160" i="1"/>
  <c r="AB160" i="1" s="1"/>
  <c r="AC160" i="1" s="1"/>
  <c r="AD10" i="1"/>
  <c r="AA164" i="1"/>
  <c r="AB164" i="1" s="1"/>
  <c r="AC164" i="1" s="1"/>
  <c r="AD164" i="1"/>
  <c r="AA101" i="1"/>
  <c r="AB101" i="1" s="1"/>
  <c r="AC101" i="1" s="1"/>
  <c r="AD101" i="1"/>
  <c r="AA150" i="1"/>
  <c r="AB150" i="1" s="1"/>
  <c r="AC150" i="1" s="1"/>
  <c r="AD150" i="1"/>
  <c r="AA105" i="1"/>
  <c r="AB105" i="1" s="1"/>
  <c r="AC105" i="1" s="1"/>
  <c r="AD139" i="1"/>
  <c r="AA91" i="1"/>
  <c r="AB91" i="1" s="1"/>
  <c r="AC91" i="1" s="1"/>
  <c r="AD91" i="1"/>
  <c r="AD46" i="1"/>
  <c r="AA126" i="1"/>
  <c r="AB126" i="1" s="1"/>
  <c r="AC126" i="1" s="1"/>
  <c r="AD126" i="1"/>
  <c r="AD146" i="1"/>
  <c r="AD5" i="1"/>
  <c r="AA5" i="1"/>
  <c r="AB5" i="1" s="1"/>
  <c r="AC5" i="1" s="1"/>
  <c r="AA132" i="1"/>
  <c r="AB132" i="1" s="1"/>
  <c r="AC132" i="1" s="1"/>
  <c r="AA136" i="1"/>
  <c r="AB136" i="1" s="1"/>
  <c r="AC136" i="1" s="1"/>
  <c r="AA76" i="1"/>
  <c r="AB76" i="1" s="1"/>
  <c r="AC76" i="1" s="1"/>
  <c r="AD27" i="1"/>
  <c r="AD121" i="1"/>
  <c r="AD98" i="1"/>
  <c r="AD118" i="1"/>
  <c r="AD157" i="1"/>
  <c r="AA157" i="1"/>
  <c r="AB157" i="1" s="1"/>
  <c r="AC157" i="1" s="1"/>
  <c r="AA64" i="1"/>
  <c r="AB64" i="1" s="1"/>
  <c r="AC64" i="1" s="1"/>
  <c r="AA61" i="1"/>
  <c r="AB61" i="1" s="1"/>
  <c r="AC61" i="1" s="1"/>
  <c r="AD61" i="1"/>
  <c r="AA154" i="1"/>
  <c r="AB154" i="1" s="1"/>
  <c r="AC154" i="1" s="1"/>
  <c r="AD113" i="1"/>
  <c r="AD117" i="1"/>
  <c r="AD66" i="1"/>
  <c r="AA148" i="1"/>
  <c r="AB148" i="1" s="1"/>
  <c r="AC148" i="1" s="1"/>
  <c r="AA162" i="1"/>
  <c r="AB162" i="1" s="1"/>
  <c r="AC162" i="1" s="1"/>
  <c r="AA58" i="1"/>
  <c r="AB58" i="1" s="1"/>
  <c r="AC58" i="1" s="1"/>
  <c r="AD90" i="1"/>
  <c r="AA57" i="1"/>
  <c r="AB57" i="1" s="1"/>
  <c r="AC57" i="1" s="1"/>
  <c r="AA166" i="1"/>
  <c r="AB166" i="1" s="1"/>
  <c r="AC166" i="1" s="1"/>
  <c r="AD166" i="1"/>
  <c r="AA115" i="1"/>
  <c r="AB115" i="1" s="1"/>
  <c r="AC1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Keerati</author>
  </authors>
  <commentList>
    <comment ref="J1" authorId="0" shapeId="0" xr:uid="{5B7B9688-7B22-4B4A-893A-F7C9CB5CD9C1}">
      <text>
        <r>
          <rPr>
            <b/>
            <sz val="9"/>
            <color indexed="81"/>
            <rFont val="Tahoma"/>
            <family val="2"/>
          </rPr>
          <t>Keerati:</t>
        </r>
        <r>
          <rPr>
            <sz val="9"/>
            <color indexed="81"/>
            <rFont val="Tahoma"/>
            <family val="2"/>
          </rPr>
          <t xml:space="preserve">
To validate calculated actual production number</t>
        </r>
      </text>
    </comment>
    <comment ref="L1" authorId="0" shapeId="0" xr:uid="{2663202C-CC0A-47DD-B2F4-61B2C8BB37CE}">
      <text>
        <r>
          <rPr>
            <b/>
            <sz val="9"/>
            <color indexed="81"/>
            <rFont val="Tahoma"/>
            <family val="2"/>
          </rPr>
          <t>Keerati:</t>
        </r>
        <r>
          <rPr>
            <sz val="9"/>
            <color indexed="81"/>
            <rFont val="Tahoma"/>
            <family val="2"/>
          </rPr>
          <t xml:space="preserve">
CI * %CO2 Cpature</t>
        </r>
      </text>
    </comment>
    <comment ref="Q1" authorId="0" shapeId="0" xr:uid="{8ADA15CE-738D-427B-B544-0B96951C7BB6}">
      <text>
        <r>
          <rPr>
            <b/>
            <sz val="9"/>
            <color indexed="81"/>
            <rFont val="Tahoma"/>
            <family val="2"/>
          </rPr>
          <t>Keerati:</t>
        </r>
        <r>
          <rPr>
            <sz val="9"/>
            <color indexed="81"/>
            <rFont val="Tahoma"/>
            <family val="2"/>
          </rPr>
          <t xml:space="preserve">
Avg Blue Steel Cost - Avg Grey Steel Cost || Total CO2 captured x Avg CCUS Cost
</t>
        </r>
      </text>
    </comment>
    <comment ref="X1" authorId="0" shapeId="0" xr:uid="{421D5DE7-B5CC-4C0C-8130-5FD12062AC7A}">
      <text>
        <r>
          <rPr>
            <b/>
            <sz val="9"/>
            <color indexed="81"/>
            <rFont val="Tahoma"/>
            <family val="2"/>
          </rPr>
          <t>Keerati:</t>
        </r>
        <r>
          <rPr>
            <sz val="9"/>
            <color indexed="81"/>
            <rFont val="Tahoma"/>
            <family val="2"/>
          </rPr>
          <t xml:space="preserve">
[ETS Tax x CO2 Emission]</t>
        </r>
      </text>
    </comment>
    <comment ref="Y1" authorId="0" shapeId="0" xr:uid="{6419EBA4-4958-49FD-9070-3C8973B9D15C}">
      <text>
        <r>
          <rPr>
            <b/>
            <sz val="9"/>
            <color indexed="81"/>
            <rFont val="Tahoma"/>
            <family val="2"/>
          </rPr>
          <t>Keerati:</t>
        </r>
        <r>
          <rPr>
            <sz val="9"/>
            <color indexed="81"/>
            <rFont val="Tahoma"/>
            <family val="2"/>
          </rPr>
          <t xml:space="preserve">
[Grant + Impact of Carbon Tax + ETS Tax to Pay + Impact of Incentive]</t>
        </r>
      </text>
    </comment>
    <comment ref="Z1" authorId="0" shapeId="0" xr:uid="{D65DD0D2-4F35-41E2-9F10-2D1A5F19407A}">
      <text>
        <r>
          <rPr>
            <b/>
            <sz val="9"/>
            <color indexed="81"/>
            <rFont val="Tahoma"/>
            <family val="2"/>
          </rPr>
          <t>Keerati:</t>
        </r>
        <r>
          <rPr>
            <sz val="9"/>
            <color indexed="81"/>
            <rFont val="Tahoma"/>
            <family val="2"/>
          </rPr>
          <t xml:space="preserve">
[AKA Additional Cost for Green Tech]</t>
        </r>
      </text>
    </comment>
    <comment ref="AC1" authorId="0" shapeId="0" xr:uid="{E8DDA2A6-98A6-4786-8E1E-8A01B533DDBF}">
      <text>
        <r>
          <rPr>
            <b/>
            <sz val="9"/>
            <color indexed="81"/>
            <rFont val="Tahoma"/>
            <family val="2"/>
          </rPr>
          <t>Keerati:</t>
        </r>
        <r>
          <rPr>
            <sz val="9"/>
            <color indexed="81"/>
            <rFont val="Tahoma"/>
            <family val="2"/>
          </rPr>
          <t xml:space="preserve">
Total CO2 Avoided (Only when Funding gap &lt;0)</t>
        </r>
      </text>
    </comment>
    <comment ref="AD1" authorId="0" shapeId="0" xr:uid="{579564C3-0036-4A61-A9F9-33166F978EEA}">
      <text>
        <r>
          <rPr>
            <b/>
            <sz val="9"/>
            <color indexed="81"/>
            <rFont val="Tahoma"/>
            <family val="2"/>
          </rPr>
          <t>Keerati:</t>
        </r>
        <r>
          <rPr>
            <sz val="9"/>
            <color indexed="81"/>
            <rFont val="Tahoma"/>
            <family val="2"/>
          </rPr>
          <t xml:space="preserve">
Combined policy impact / Total Cost of Technology</t>
        </r>
      </text>
    </comment>
    <comment ref="P2" authorId="0" shapeId="0" xr:uid="{70BBA1AA-5E99-420F-B07C-A6FCA10881AA}">
      <text>
        <r>
          <rPr>
            <b/>
            <sz val="9"/>
            <color indexed="81"/>
            <rFont val="Tahoma"/>
            <family val="2"/>
          </rPr>
          <t>Keerati:</t>
        </r>
        <r>
          <rPr>
            <sz val="9"/>
            <color indexed="81"/>
            <rFont val="Tahoma"/>
            <family val="2"/>
          </rPr>
          <t xml:space="preserve">
Price Different between Blue steel and Grey Steel</t>
        </r>
      </text>
    </comment>
    <comment ref="J4" authorId="0" shapeId="0" xr:uid="{42CCF79B-A124-48A1-83AC-F616881B1252}">
      <text>
        <r>
          <rPr>
            <b/>
            <sz val="9"/>
            <color indexed="81"/>
            <rFont val="Tahoma"/>
            <family val="2"/>
          </rPr>
          <t>Keerati:</t>
        </r>
        <r>
          <rPr>
            <sz val="9"/>
            <color indexed="81"/>
            <rFont val="Tahoma"/>
            <family val="2"/>
          </rPr>
          <t xml:space="preserve">
Indicate wether Actual production exceed its capacity</t>
        </r>
      </text>
    </comment>
  </commentList>
</comments>
</file>

<file path=xl/sharedStrings.xml><?xml version="1.0" encoding="utf-8"?>
<sst xmlns="http://schemas.openxmlformats.org/spreadsheetml/2006/main" count="866" uniqueCount="220">
  <si>
    <t>Sector</t>
  </si>
  <si>
    <t>Plant</t>
  </si>
  <si>
    <t>Type</t>
  </si>
  <si>
    <t>Latitude</t>
  </si>
  <si>
    <t>Longitude</t>
  </si>
  <si>
    <t>COUNTRY</t>
  </si>
  <si>
    <t>CONTINENT</t>
  </si>
  <si>
    <t>Maximum PRODUCTION CAPACITY (TONNES/YEAR)</t>
  </si>
  <si>
    <t>ACTUAL PRODUCTION (TONNES/YEAR)</t>
  </si>
  <si>
    <t>%Utilisation</t>
  </si>
  <si>
    <t>Grey' Carbon Intensity (TonneCO2/TonneUnit)</t>
  </si>
  <si>
    <t>Blue' Carbon Intensity(TonneCO2/TonneUnit)</t>
  </si>
  <si>
    <t>CO2 EMISSIONS (TONNES CO2/YEAR)</t>
  </si>
  <si>
    <t>%CO2 CAPTURED</t>
  </si>
  <si>
    <t>TOTAL CO2 CAPTURED/AVOIDED (TONNES CO2/YEAR)</t>
  </si>
  <si>
    <t>TOTAL ABATEMENT COST ($/PER TONNE CO2 REDUCED)</t>
  </si>
  <si>
    <t>ADDITIONAL COST FOR GREEN TECHNOLOGY ($)</t>
  </si>
  <si>
    <t>EXISTING CARBON TAX ($/TONNE CO2)</t>
  </si>
  <si>
    <t>Optimal Carbon Tax ($/Tonne CO2)</t>
  </si>
  <si>
    <t>Share of Jurisdiction’s Greenhouse Gas Emissions Covered (%) for carbon tax</t>
  </si>
  <si>
    <t>Total Carbon Tax Tot Pay ($/TonneCO2)</t>
  </si>
  <si>
    <t>Percentage cap on emissions (%)</t>
  </si>
  <si>
    <t>Optimal ETS Price ($/TonneCO2)</t>
  </si>
  <si>
    <t>ETS TAX TO PAY ($/YEAR)</t>
  </si>
  <si>
    <t>COMBINED POLICY IMPACT</t>
  </si>
  <si>
    <t xml:space="preserve">Total Cost of Technology </t>
  </si>
  <si>
    <t>Funding Gap</t>
  </si>
  <si>
    <t>Is funding gap &lt; 0 ?</t>
  </si>
  <si>
    <t>Policy Induced CO2 capture (t/year)</t>
  </si>
  <si>
    <t>Funding covered from Market-Based Mechanisms (%)</t>
  </si>
  <si>
    <t>Iron and steel</t>
  </si>
  <si>
    <t>CNR Mandan Steel South Kalimantan plant</t>
  </si>
  <si>
    <t>BF/BOF</t>
  </si>
  <si>
    <t>Indonesia</t>
  </si>
  <si>
    <t>Asia</t>
  </si>
  <si>
    <t>Dexin Steel Morowali plant</t>
  </si>
  <si>
    <t>KS Posco Cilegon steel plant</t>
  </si>
  <si>
    <t>Alliance Steel Kuantan plant</t>
  </si>
  <si>
    <t>Malaysia</t>
  </si>
  <si>
    <t>Eastern Steel Kemaman plant</t>
  </si>
  <si>
    <t>Formosa Ha Tinh Steel plant</t>
  </si>
  <si>
    <t>Vietnam</t>
  </si>
  <si>
    <t>Hoa Phat Dung Quat steel plant</t>
  </si>
  <si>
    <t>Hoa Phat Hai Duong Steel plant</t>
  </si>
  <si>
    <t>Lao Cai Cast Iron and Steel Plant</t>
  </si>
  <si>
    <t>Ammonia</t>
  </si>
  <si>
    <t>VNM-Báº¯c Giang_ammonia</t>
  </si>
  <si>
    <t>VNM-TÃ¢n ThÃ nh_ammonia</t>
  </si>
  <si>
    <t>VNM-U Minh_ammonia</t>
  </si>
  <si>
    <t>VNM-YÃªn KhÃ¡nh_ammonia</t>
  </si>
  <si>
    <t>Cement</t>
  </si>
  <si>
    <t>Cemindo Gemilang PT Banten 1</t>
  </si>
  <si>
    <t>integrated dry</t>
  </si>
  <si>
    <t xml:space="preserve">Indonesia </t>
  </si>
  <si>
    <t>Conch South Kalimantan Cement PT South Kalimantan 1</t>
  </si>
  <si>
    <t>Indocement Tunggal Prakarsa Tbk PT Jawa Barat 1</t>
  </si>
  <si>
    <t>Indocement Tunggal Prakarsa Tbk PT Jawa Barat 2</t>
  </si>
  <si>
    <t>Indocement Tunggal Prakarsa Tbk PT South Kalimantan 1</t>
  </si>
  <si>
    <t>Indonesia Renma Red Lion Cement Co Ltd Jawa Timur 1</t>
  </si>
  <si>
    <t>North Sulawesi Conch Cement Co Ltd North Sulawesi 1</t>
  </si>
  <si>
    <t>PT Semen Grobogan Semarang Jawa Tengah 1</t>
  </si>
  <si>
    <t>SDIC Indonesia Papua Cement Co Ltd Papua Barat 1</t>
  </si>
  <si>
    <t>Semen Bosowa Maros PT Sulawesi Selatan 1</t>
  </si>
  <si>
    <t>Semen Garuda Jawa Barat 1</t>
  </si>
  <si>
    <t>Semen Gresik PT Jawa Timur 1</t>
  </si>
  <si>
    <t>Semen Indonesia Gresik Rembang PT Jawa Tengah 1</t>
  </si>
  <si>
    <t>Semen Jawa PT Jawa Barat 1</t>
  </si>
  <si>
    <t>Semen Kupang (Persero) PT Nusa Tenggara Timur 1</t>
  </si>
  <si>
    <t>Semen Padang PT Sumatera Barat 1</t>
  </si>
  <si>
    <t>Semen Tonasa PT Sulawesi Selatan 1</t>
  </si>
  <si>
    <t>Sinar Tambang Arthalestari PT Jawa Tengah 1</t>
  </si>
  <si>
    <t>Solusi Bangun Indonesia Tbk PT Aceh 1</t>
  </si>
  <si>
    <t>Solusi Bangun Indonesia Tbk PT East Java 1</t>
  </si>
  <si>
    <t>Solusi Bangun Indonesia Tbk PT Jawa Barat 1</t>
  </si>
  <si>
    <t>Solusi Bangun Indonesia Tbk PT Jawa Tengah 1</t>
  </si>
  <si>
    <t>Battambang Conch Cement Co Ltd Battambang Province 1</t>
  </si>
  <si>
    <t>Cambodia</t>
  </si>
  <si>
    <t>Cambodia Cement Chakrey Ting Factory Co Ltd Kampot Province 1</t>
  </si>
  <si>
    <t>Chip Mong Insee Cement Corporation Kampot Province 1</t>
  </si>
  <si>
    <t>Kampot Cement Co Ltd Kampot Province 1</t>
  </si>
  <si>
    <t>Thai Boon Roong Co Ltd Kampot Province 1</t>
  </si>
  <si>
    <t>Khammouance Cement Co Ltd Khammouane Province 1</t>
  </si>
  <si>
    <t>Lao People's Democratic Republic</t>
  </si>
  <si>
    <t>Khammouane Province 1</t>
  </si>
  <si>
    <t>Luang Prabang Province 1</t>
  </si>
  <si>
    <t>Salavan Province 1</t>
  </si>
  <si>
    <t>Vientiane Province 1</t>
  </si>
  <si>
    <t>Vientiane Province 2</t>
  </si>
  <si>
    <t>Hpyauk Seik Pin 1</t>
  </si>
  <si>
    <t>Myanmar</t>
  </si>
  <si>
    <t>Kayin State 1</t>
  </si>
  <si>
    <t>Magway Region 1</t>
  </si>
  <si>
    <t>Mandalay Region 1</t>
  </si>
  <si>
    <t>integrated wet</t>
  </si>
  <si>
    <t>Mandalay Region 2</t>
  </si>
  <si>
    <t>Mandalay Region 3</t>
  </si>
  <si>
    <t>Mawlamyine Cement Ltd Mon State 1</t>
  </si>
  <si>
    <t>Naypyidaw Union Territory 1</t>
  </si>
  <si>
    <t>Shan 1</t>
  </si>
  <si>
    <t>Hume Cement Sdn Bhd Perak 1</t>
  </si>
  <si>
    <t>Malayan Cement Bhd Kedah 1</t>
  </si>
  <si>
    <t>Malayan Cement Bhd Perak 1</t>
  </si>
  <si>
    <t>Malayan Cement Bhd Selangor 1</t>
  </si>
  <si>
    <t>Negeri Sembilan Cement Industries Sdn Bhd Negeri Sembilan 1</t>
  </si>
  <si>
    <t>Negeri Sembilan Cement Industries Sdn Bhd Perlis 1</t>
  </si>
  <si>
    <t>Pahang 1</t>
  </si>
  <si>
    <t>Perak 1</t>
  </si>
  <si>
    <t>Tasek Corporation Bhd Perak 1</t>
  </si>
  <si>
    <t>Apo Cement Corp Central Visayas 1</t>
  </si>
  <si>
    <t>Philippines</t>
  </si>
  <si>
    <t>Eagle Cement Corp Central Luzon 1</t>
  </si>
  <si>
    <t>Goodfound Cement Corporation Bicol 1</t>
  </si>
  <si>
    <t>Holcim Philippines Inc Central Luzon 1</t>
  </si>
  <si>
    <t>Holcim Philippines Inc Davao Region 1</t>
  </si>
  <si>
    <t>Holcim Philippines Inc Ilocos Region 1</t>
  </si>
  <si>
    <t>Holcim Philippines Inc Northern Mindanao 1</t>
  </si>
  <si>
    <t>Northern Cement Corp Ilocos Region 1</t>
  </si>
  <si>
    <t>Northern Mindanao 1</t>
  </si>
  <si>
    <t>Republic Cement &amp; Building Materials Inc Calabarzon 1</t>
  </si>
  <si>
    <t>Republic Cement &amp; Building Materials Inc Calabarzon 2</t>
  </si>
  <si>
    <t>Republic Cement &amp; Building Materials Inc Central Luzon 1</t>
  </si>
  <si>
    <t>Republic Cement &amp; Building Materials Inc GitnÃ¡ng Luzon 1</t>
  </si>
  <si>
    <t>Solid Cement Corp Calabarzon 1</t>
  </si>
  <si>
    <t>Taiheiyo Cement Philippines Inc Central Visayas 1</t>
  </si>
  <si>
    <t>Asia Cement PCL Chang Wat Saraburi 1</t>
  </si>
  <si>
    <t>Thailand</t>
  </si>
  <si>
    <t>CEMEX (Thailand) Co Ltd Saraburi 1</t>
  </si>
  <si>
    <t>Chang Wat Saraburi 1</t>
  </si>
  <si>
    <t>Jalaprathan Cement PCL Chang Wat Phetchaburi 1</t>
  </si>
  <si>
    <t>Jalaprathan Cement PCL Nakhon Sawan 1</t>
  </si>
  <si>
    <t>Siam Cement Kaeng Khoi Co Ltd Chang Wat Saraburi 1</t>
  </si>
  <si>
    <t>Siam Cement Lampang Co Ltd Chang Wat Lampang 1</t>
  </si>
  <si>
    <t>Siam Cement Ta Luang Co Ltd Saraburi 1</t>
  </si>
  <si>
    <t>Siam Cement Thung Song Co Ltd Chang Wat Nakhon Si Thammarat 1</t>
  </si>
  <si>
    <t>TPI Polene PCL Chang Wat Saraburi 1</t>
  </si>
  <si>
    <t>Bim Son Cement JSC Thanh HoÃ¡ 1</t>
  </si>
  <si>
    <t>Báº¯c Giang 1</t>
  </si>
  <si>
    <t>Cam Pha Cement JSC Quáº£ng Ninh 1</t>
  </si>
  <si>
    <t>Chinfon Cement Corp Háº£i PhÃ²ng 1</t>
  </si>
  <si>
    <t>Cong Thanh Cement JSC  Háº£i DÆ°Æ¡ng 1</t>
  </si>
  <si>
    <t>Cong Thanh Cement JSC  Thanh HoÃ¡ 1</t>
  </si>
  <si>
    <t>Do Luong Cement JSC Ninh BÃ¬nh 1</t>
  </si>
  <si>
    <t>Dong Banh Cement JSC Láº¡ng SÆ¡n 1</t>
  </si>
  <si>
    <t>Dong Lam Cement JSC  Thá»«a ThiÃªn Huáº¿ 1</t>
  </si>
  <si>
    <t>Duyen Ha Co Ltd  Ninh BÃ¬nh 1</t>
  </si>
  <si>
    <t>Duyen Ha Company Limited Ninh BÃ¬nh 1</t>
  </si>
  <si>
    <t>Fico Tay Ninh Cement JSC TÃ¢y Ninh 1</t>
  </si>
  <si>
    <t>Ha Long Cement JSC Quáº£ng Ninh 1</t>
  </si>
  <si>
    <t>Ha Tien 1 Cement JSC BÃ¬nh PhÆ°á»›c 1</t>
  </si>
  <si>
    <t>Ha Tien 1 Cement JSC tá»‰nh KiÃªn Giang 1</t>
  </si>
  <si>
    <t>He Duong Cement JSC Ninh BÃ¬nh 1</t>
  </si>
  <si>
    <t>Hoa Phat Cement JSC  HÃ  Nam 1</t>
  </si>
  <si>
    <t>Insee Cement tá»‰nh KiÃªn Giang 1</t>
  </si>
  <si>
    <t>Lam Thach Cement JSC Quáº£ng Ninh 1</t>
  </si>
  <si>
    <t>Long Son Co Ltd  Thanh HoÃ¡ 1</t>
  </si>
  <si>
    <t>Luks Cement (Vietnam) Ltd Ltd Thá»«a ThiÃªn Huáº¿ 1</t>
  </si>
  <si>
    <t>Láº¡ng SÆ¡n 1</t>
  </si>
  <si>
    <t>Nghi Son Cement Corp Thanh HoÃ¡ 1</t>
  </si>
  <si>
    <t>Phu Tho Cement JSC  PhÃº Thá» 1</t>
  </si>
  <si>
    <t>Phuc Son Cement Co Háº£i DÆ°Æ¡ng 1</t>
  </si>
  <si>
    <t>Quan Trieu Cement JSC ThÃ¡i NguyÃªn 1</t>
  </si>
  <si>
    <t>Quang Son Cement Co Ltd ThÃ¡i NguyÃªn 1</t>
  </si>
  <si>
    <t>Song Gianh Cement JSC Quáº£ng BÃ¬nh 1</t>
  </si>
  <si>
    <t>Song Thao Cement JSC PhÃº Thá» 1</t>
  </si>
  <si>
    <t>SÆ¡n La 1</t>
  </si>
  <si>
    <t>Tan Quang VVVMI Cement JSC TuyÃªn Quang 1</t>
  </si>
  <si>
    <t>Tan Thang Cement JSC  Nghá»‡ An 1</t>
  </si>
  <si>
    <t>Thang Long Cement JSC Quáº£ng Ninh 1</t>
  </si>
  <si>
    <t>Thanh Thang Cement Corporation HÃ  Nam 1</t>
  </si>
  <si>
    <t>Truong Son Cement JSC HÃ²a BÃ¬nh 1</t>
  </si>
  <si>
    <t>VVMI La Hien Cement JSC ThÃ¡i NguyÃªn 1</t>
  </si>
  <si>
    <t>Vicem But Son Cement JSC HÃ  Nam 1</t>
  </si>
  <si>
    <t>Vicem Hoang Mai Cement JSC Nghá»‡ An 1</t>
  </si>
  <si>
    <t>Vicem Hoang Thach Cement Co Ltd Háº£i DÆ°Æ¡ng 1</t>
  </si>
  <si>
    <t>Vicem Tam Dem Cement Co Ltd Ninh BÃ¬nh 1</t>
  </si>
  <si>
    <t>Vietnam Construction Materials JSC Quáº£ng BÃ¬nh 1</t>
  </si>
  <si>
    <t>Vissai Cement Company  Nghá»‡ An 1</t>
  </si>
  <si>
    <t>Vissai Ha Nam JSC HÃ  Nam 1</t>
  </si>
  <si>
    <t>Vissai Ninh Binh JSC Nghá»‡ An 1</t>
  </si>
  <si>
    <t>X18 Cement JSC HÃ²a BÃ¬nh 1</t>
  </si>
  <si>
    <t>Xuan Thanh HÃ  Nam 1</t>
  </si>
  <si>
    <t>Xuan Thanh Quáº£ng Nam 1</t>
  </si>
  <si>
    <t>Yen Binh Cement JSC YÃªn BÃ¡i 1</t>
  </si>
  <si>
    <t>Yen Binh Cement JSC YÃªn BÃ¡i 2</t>
  </si>
  <si>
    <t>Refinery</t>
  </si>
  <si>
    <t>BSP Brunei Refinery</t>
  </si>
  <si>
    <t>Hydroskimming</t>
  </si>
  <si>
    <t>Brunei Darussalam</t>
  </si>
  <si>
    <t>Hengyi Pulau Muara Besar Refinery</t>
  </si>
  <si>
    <t>Deep Conversion</t>
  </si>
  <si>
    <t>Pertamina Balikpapan Refinery</t>
  </si>
  <si>
    <t>Pertamina Balongan Refinery</t>
  </si>
  <si>
    <t>Pertamina Cilacap Refinery</t>
  </si>
  <si>
    <t>Pertamina Dumai Refinery</t>
  </si>
  <si>
    <t>Pertamina Kasim Refinery</t>
  </si>
  <si>
    <t>Pertamina Plaju Refinery</t>
  </si>
  <si>
    <t>Medium Conversion</t>
  </si>
  <si>
    <t>Pertamina Sungai Pakning Refinery</t>
  </si>
  <si>
    <t>Pertamina Trans-Pacific Petrochemical Indotama Refinery</t>
  </si>
  <si>
    <t>Lao Petroleum and Chemical Company Refinery</t>
  </si>
  <si>
    <t>Hengyuan Refining Company Port Dickson Refinery</t>
  </si>
  <si>
    <t>Malaysian Refining Company Melaka I Refinery</t>
  </si>
  <si>
    <t>Malaysian Refining Company Melaka II Refinery</t>
  </si>
  <si>
    <t>Pengerang Refining and Petrochemical (PRefChem)</t>
  </si>
  <si>
    <t>Petron Corp Port Dickson Refinery</t>
  </si>
  <si>
    <t>Petronas Penapisan Terengganu Refinery</t>
  </si>
  <si>
    <t>Vitol ATB Tanjung Bin Refinery</t>
  </si>
  <si>
    <t>Petron Bataan Refinery</t>
  </si>
  <si>
    <t>ExxonMobil Singapore Refinery</t>
  </si>
  <si>
    <t>Singapore</t>
  </si>
  <si>
    <t>Shell Energy and Chemicals Park Singapore Refinery</t>
  </si>
  <si>
    <t>Singapore Refining Corporation Refinery</t>
  </si>
  <si>
    <t>Bangchak Phra Khanong Refinery</t>
  </si>
  <si>
    <t>Bangchak Sriracha Refinery</t>
  </si>
  <si>
    <t>IRPC Refinery and Petrochemical Complex Refinery</t>
  </si>
  <si>
    <t>PTT Rayong Refinery</t>
  </si>
  <si>
    <t>Star Petroleum Map Ta Phut Refinery</t>
  </si>
  <si>
    <t>Thai Oil Company Sriracha Refinery</t>
  </si>
  <si>
    <t>Nghi Son Refinery</t>
  </si>
  <si>
    <t>Petrovietnam Dung Quat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</si>
</sst>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8" tint="-0.249977111117893"/>
      <name val="Aptos Narrow"/>
      <family val="2"/>
      <scheme val="minor"/>
    </font>
    <font>
      <b/>
      <sz val="12"/>
      <color theme="9" tint="-0.249977111117893"/>
      <name val="Aptos Narrow"/>
      <family val="2"/>
      <scheme val="minor"/>
    </font>
    <font>
      <b/>
      <sz val="12"/>
      <color theme="3" tint="-0.249977111117893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indexed="12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>
      <protection locked="0"/>
    </xf>
    <xf numFmtId="0" fontId="1" fillId="0" borderId="0" applyNumberFormat="0" applyFont="0" applyFill="0" applyBorder="0" applyAlignment="0">
      <protection locked="0"/>
    </xf>
  </cellStyleXfs>
  <cellXfs count="17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2" fontId="0" fillId="0" borderId="0" xfId="0" applyNumberFormat="1"/>
    <xf numFmtId="43" fontId="0" fillId="0" borderId="0" xfId="0" applyNumberFormat="1"/>
    <xf numFmtId="0" fontId="5" fillId="0" borderId="0" xfId="0" applyFont="1"/>
    <xf numFmtId="0" fontId="2" fillId="3" borderId="0" xfId="0" applyFont="1" applyFill="1" applyAlignment="1">
      <alignment wrapText="1"/>
    </xf>
    <xf numFmtId="0" fontId="2" fillId="3" borderId="0" xfId="0" applyFont="1" applyFill="1"/>
    <xf numFmtId="9" fontId="2" fillId="3" borderId="0" xfId="0" applyNumberFormat="1" applyFont="1" applyFill="1"/>
    <xf numFmtId="2" fontId="2" fillId="3" borderId="0" xfId="0" quotePrefix="1" applyNumberFormat="1" applyFont="1" applyFill="1"/>
    <xf numFmtId="0" fontId="2" fillId="3" borderId="0" xfId="0" quotePrefix="1" applyFont="1" applyFill="1"/>
    <xf numFmtId="0" fontId="3" fillId="4" borderId="0" xfId="0" applyFont="1" applyFill="1"/>
    <xf numFmtId="0" fontId="4" fillId="5" borderId="0" xfId="0" applyFont="1" applyFill="1"/>
    <xf numFmtId="2" fontId="4" fillId="5" borderId="0" xfId="0" applyNumberFormat="1" applyFont="1" applyFill="1"/>
    <xf numFmtId="43" fontId="4" fillId="5" borderId="0" xfId="0" applyNumberFormat="1" applyFont="1" applyFill="1"/>
    <xf numFmtId="0" fontId="6" fillId="0" borderId="0" xfId="2" applyFont="1">
      <protection locked="0"/>
    </xf>
    <xf numFmtId="0" fontId="7" fillId="0" borderId="0" xfId="0" applyFont="1"/>
  </cellXfs>
  <cellStyles count="3">
    <cellStyle name="Adjustable" xfId="2" xr:uid="{3952FB59-59F3-483A-AD56-BA82FE5CC139}"/>
    <cellStyle name="Best" xfId="1" xr:uid="{A1C13BE9-8AD7-4629-A90D-1E9EAEFFAB13}"/>
    <cellStyle name="Normal" xfId="0" builtinId="0"/>
  </cellStyles>
  <dxfs count="16">
    <dxf>
      <font>
        <color theme="6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000"/>
        </patternFill>
      </fill>
    </dxf>
    <dxf>
      <fill>
        <patternFill>
          <bgColor rgb="FFCC99FF"/>
        </patternFill>
      </fill>
    </dxf>
    <dxf>
      <fill>
        <patternFill>
          <bgColor rgb="FFFF99FF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3" tint="0.24994659260841701"/>
      </font>
      <fill>
        <patternFill>
          <bgColor theme="3" tint="0.89996032593768116"/>
        </patternFill>
      </fill>
    </dxf>
    <dxf>
      <font>
        <color theme="6" tint="-0.24994659260841701"/>
      </font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[1]ClimateTrace!$AE$3</c:f>
              <c:strCache>
                <c:ptCount val="1"/>
                <c:pt idx="0">
                  <c:v>Funding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[1]ClimateTrace!$B$4:$B$172</c:f>
              <c:strCache>
                <c:ptCount val="169"/>
                <c:pt idx="0">
                  <c:v>CNR Mandan Steel South Kalimantan plant</c:v>
                </c:pt>
                <c:pt idx="1">
                  <c:v>Dexin Steel Morowali plant</c:v>
                </c:pt>
                <c:pt idx="2">
                  <c:v>KS Posco Cilegon steel plant</c:v>
                </c:pt>
                <c:pt idx="3">
                  <c:v>Alliance Steel Kuantan plant</c:v>
                </c:pt>
                <c:pt idx="4">
                  <c:v>Eastern Steel Kemaman plant</c:v>
                </c:pt>
                <c:pt idx="5">
                  <c:v>Formosa Ha Tinh Steel plant</c:v>
                </c:pt>
                <c:pt idx="6">
                  <c:v>Hoa Phat Dung Quat steel plant</c:v>
                </c:pt>
                <c:pt idx="7">
                  <c:v>Hoa Phat Hai Duong Steel plant</c:v>
                </c:pt>
                <c:pt idx="8">
                  <c:v>Lao Cai Cast Iron and Steel Plant</c:v>
                </c:pt>
                <c:pt idx="9">
                  <c:v>VNM-Báº¯c Giang_ammonia</c:v>
                </c:pt>
                <c:pt idx="10">
                  <c:v>VNM-TÃ¢n ThÃ nh_ammonia</c:v>
                </c:pt>
                <c:pt idx="11">
                  <c:v>VNM-U Minh_ammonia</c:v>
                </c:pt>
                <c:pt idx="12">
                  <c:v>VNM-YÃªn KhÃ¡nh_ammonia</c:v>
                </c:pt>
                <c:pt idx="13">
                  <c:v>Cemindo Gemilang PT Banten 1</c:v>
                </c:pt>
                <c:pt idx="14">
                  <c:v>Conch South Kalimantan Cement PT South Kalimantan 1</c:v>
                </c:pt>
                <c:pt idx="15">
                  <c:v>Indocement Tunggal Prakarsa Tbk PT Jawa Barat 1</c:v>
                </c:pt>
                <c:pt idx="16">
                  <c:v>Indocement Tunggal Prakarsa Tbk PT Jawa Barat 2</c:v>
                </c:pt>
                <c:pt idx="17">
                  <c:v>Indocement Tunggal Prakarsa Tbk PT South Kalimantan 1</c:v>
                </c:pt>
                <c:pt idx="18">
                  <c:v>Indonesia Renma Red Lion Cement Co Ltd Jawa Timur 1</c:v>
                </c:pt>
                <c:pt idx="19">
                  <c:v>North Sulawesi Conch Cement Co Ltd North Sulawesi 1</c:v>
                </c:pt>
                <c:pt idx="20">
                  <c:v>PT Semen Grobogan Semarang Jawa Tengah 1</c:v>
                </c:pt>
                <c:pt idx="21">
                  <c:v>SDIC Indonesia Papua Cement Co Ltd Papua Barat 1</c:v>
                </c:pt>
                <c:pt idx="22">
                  <c:v>Semen Bosowa Maros PT Sulawesi Selatan 1</c:v>
                </c:pt>
                <c:pt idx="23">
                  <c:v>Semen Garuda Jawa Barat 1</c:v>
                </c:pt>
                <c:pt idx="24">
                  <c:v>Semen Gresik PT Jawa Timur 1</c:v>
                </c:pt>
                <c:pt idx="25">
                  <c:v>Semen Indonesia Gresik Rembang PT Jawa Tengah 1</c:v>
                </c:pt>
                <c:pt idx="26">
                  <c:v>Semen Jawa PT Jawa Barat 1</c:v>
                </c:pt>
                <c:pt idx="27">
                  <c:v>Semen Kupang (Persero) PT Nusa Tenggara Timur 1</c:v>
                </c:pt>
                <c:pt idx="28">
                  <c:v>Semen Padang PT Sumatera Barat 1</c:v>
                </c:pt>
                <c:pt idx="29">
                  <c:v>Semen Tonasa PT Sulawesi Selatan 1</c:v>
                </c:pt>
                <c:pt idx="30">
                  <c:v>Sinar Tambang Arthalestari PT Jawa Tengah 1</c:v>
                </c:pt>
                <c:pt idx="31">
                  <c:v>Solusi Bangun Indonesia Tbk PT Aceh 1</c:v>
                </c:pt>
                <c:pt idx="32">
                  <c:v>Solusi Bangun Indonesia Tbk PT East Java 1</c:v>
                </c:pt>
                <c:pt idx="33">
                  <c:v>Solusi Bangun Indonesia Tbk PT Jawa Barat 1</c:v>
                </c:pt>
                <c:pt idx="34">
                  <c:v>Solusi Bangun Indonesia Tbk PT Jawa Tengah 1</c:v>
                </c:pt>
                <c:pt idx="35">
                  <c:v>Battambang Conch Cement Co Ltd Battambang Province 1</c:v>
                </c:pt>
                <c:pt idx="36">
                  <c:v>Cambodia Cement Chakrey Ting Factory Co Ltd Kampot Province 1</c:v>
                </c:pt>
                <c:pt idx="37">
                  <c:v>Chip Mong Insee Cement Corporation Kampot Province 1</c:v>
                </c:pt>
                <c:pt idx="38">
                  <c:v>Kampot Cement Co Ltd Kampot Province 1</c:v>
                </c:pt>
                <c:pt idx="39">
                  <c:v>Thai Boon Roong Co Ltd Kampot Province 1</c:v>
                </c:pt>
                <c:pt idx="40">
                  <c:v>Khammouance Cement Co Ltd Khammouane Province 1</c:v>
                </c:pt>
                <c:pt idx="41">
                  <c:v>Khammouane Province 1</c:v>
                </c:pt>
                <c:pt idx="42">
                  <c:v>Luang Prabang Province 1</c:v>
                </c:pt>
                <c:pt idx="43">
                  <c:v>Salavan Province 1</c:v>
                </c:pt>
                <c:pt idx="44">
                  <c:v>Vientiane Province 1</c:v>
                </c:pt>
                <c:pt idx="45">
                  <c:v>Vientiane Province 2</c:v>
                </c:pt>
                <c:pt idx="46">
                  <c:v>Hpyauk Seik Pin 1</c:v>
                </c:pt>
                <c:pt idx="47">
                  <c:v>Kayin State 1</c:v>
                </c:pt>
                <c:pt idx="48">
                  <c:v>Magway Region 1</c:v>
                </c:pt>
                <c:pt idx="49">
                  <c:v>Mandalay Region 1</c:v>
                </c:pt>
                <c:pt idx="50">
                  <c:v>Mandalay Region 2</c:v>
                </c:pt>
                <c:pt idx="51">
                  <c:v>Mandalay Region 3</c:v>
                </c:pt>
                <c:pt idx="52">
                  <c:v>Mawlamyine Cement Ltd Mon State 1</c:v>
                </c:pt>
                <c:pt idx="53">
                  <c:v>Naypyidaw Union Territory 1</c:v>
                </c:pt>
                <c:pt idx="54">
                  <c:v>Shan 1</c:v>
                </c:pt>
                <c:pt idx="55">
                  <c:v>Hume Cement Sdn Bhd Perak 1</c:v>
                </c:pt>
                <c:pt idx="56">
                  <c:v>Malayan Cement Bhd Kedah 1</c:v>
                </c:pt>
                <c:pt idx="57">
                  <c:v>Malayan Cement Bhd Perak 1</c:v>
                </c:pt>
                <c:pt idx="58">
                  <c:v>Malayan Cement Bhd Selangor 1</c:v>
                </c:pt>
                <c:pt idx="59">
                  <c:v>Negeri Sembilan Cement Industries Sdn Bhd Negeri Sembilan 1</c:v>
                </c:pt>
                <c:pt idx="60">
                  <c:v>Negeri Sembilan Cement Industries Sdn Bhd Perlis 1</c:v>
                </c:pt>
                <c:pt idx="61">
                  <c:v>Pahang 1</c:v>
                </c:pt>
                <c:pt idx="62">
                  <c:v>Perak 1</c:v>
                </c:pt>
                <c:pt idx="63">
                  <c:v>Tasek Corporation Bhd Perak 1</c:v>
                </c:pt>
                <c:pt idx="64">
                  <c:v>Apo Cement Corp Central Visayas 1</c:v>
                </c:pt>
                <c:pt idx="65">
                  <c:v>Eagle Cement Corp Central Luzon 1</c:v>
                </c:pt>
                <c:pt idx="66">
                  <c:v>Goodfound Cement Corporation Bicol 1</c:v>
                </c:pt>
                <c:pt idx="67">
                  <c:v>Holcim Philippines Inc Central Luzon 1</c:v>
                </c:pt>
                <c:pt idx="68">
                  <c:v>Holcim Philippines Inc Davao Region 1</c:v>
                </c:pt>
                <c:pt idx="69">
                  <c:v>Holcim Philippines Inc Ilocos Region 1</c:v>
                </c:pt>
                <c:pt idx="70">
                  <c:v>Holcim Philippines Inc Northern Mindanao 1</c:v>
                </c:pt>
                <c:pt idx="71">
                  <c:v>Northern Cement Corp Ilocos Region 1</c:v>
                </c:pt>
                <c:pt idx="72">
                  <c:v>Northern Mindanao 1</c:v>
                </c:pt>
                <c:pt idx="73">
                  <c:v>Republic Cement &amp; Building Materials Inc Calabarzon 1</c:v>
                </c:pt>
                <c:pt idx="74">
                  <c:v>Republic Cement &amp; Building Materials Inc Calabarzon 2</c:v>
                </c:pt>
                <c:pt idx="75">
                  <c:v>Republic Cement &amp; Building Materials Inc Central Luzon 1</c:v>
                </c:pt>
                <c:pt idx="76">
                  <c:v>Republic Cement &amp; Building Materials Inc GitnÃ¡ng Luzon 1</c:v>
                </c:pt>
                <c:pt idx="77">
                  <c:v>Solid Cement Corp Calabarzon 1</c:v>
                </c:pt>
                <c:pt idx="78">
                  <c:v>Taiheiyo Cement Philippines Inc Central Visayas 1</c:v>
                </c:pt>
                <c:pt idx="79">
                  <c:v>Asia Cement PCL Chang Wat Saraburi 1</c:v>
                </c:pt>
                <c:pt idx="80">
                  <c:v>CEMEX (Thailand) Co Ltd Saraburi 1</c:v>
                </c:pt>
                <c:pt idx="81">
                  <c:v>Chang Wat Saraburi 1</c:v>
                </c:pt>
                <c:pt idx="82">
                  <c:v>Jalaprathan Cement PCL Chang Wat Phetchaburi 1</c:v>
                </c:pt>
                <c:pt idx="83">
                  <c:v>Jalaprathan Cement PCL Nakhon Sawan 1</c:v>
                </c:pt>
                <c:pt idx="84">
                  <c:v>Siam Cement Kaeng Khoi Co Ltd Chang Wat Saraburi 1</c:v>
                </c:pt>
                <c:pt idx="85">
                  <c:v>Siam Cement Lampang Co Ltd Chang Wat Lampang 1</c:v>
                </c:pt>
                <c:pt idx="86">
                  <c:v>Siam Cement Ta Luang Co Ltd Saraburi 1</c:v>
                </c:pt>
                <c:pt idx="87">
                  <c:v>Siam Cement Thung Song Co Ltd Chang Wat Nakhon Si Thammarat 1</c:v>
                </c:pt>
                <c:pt idx="88">
                  <c:v>TPI Polene PCL Chang Wat Saraburi 1</c:v>
                </c:pt>
                <c:pt idx="89">
                  <c:v>Bim Son Cement JSC Thanh HoÃ¡ 1</c:v>
                </c:pt>
                <c:pt idx="90">
                  <c:v>Báº¯c Giang 1</c:v>
                </c:pt>
                <c:pt idx="91">
                  <c:v>Cam Pha Cement JSC Quáº£ng Ninh 1</c:v>
                </c:pt>
                <c:pt idx="92">
                  <c:v>Chinfon Cement Corp Háº£i PhÃ²ng 1</c:v>
                </c:pt>
                <c:pt idx="93">
                  <c:v>Cong Thanh Cement JSC  Háº£i DÆ°Æ¡ng 1</c:v>
                </c:pt>
                <c:pt idx="94">
                  <c:v>Cong Thanh Cement JSC  Thanh HoÃ¡ 1</c:v>
                </c:pt>
                <c:pt idx="95">
                  <c:v>Do Luong Cement JSC Ninh BÃ¬nh 1</c:v>
                </c:pt>
                <c:pt idx="96">
                  <c:v>Dong Banh Cement JSC Láº¡ng SÆ¡n 1</c:v>
                </c:pt>
                <c:pt idx="97">
                  <c:v>Dong Lam Cement JSC  Thá»«a ThiÃªn Huáº¿ 1</c:v>
                </c:pt>
                <c:pt idx="98">
                  <c:v>Duyen Ha Co Ltd  Ninh BÃ¬nh 1</c:v>
                </c:pt>
                <c:pt idx="99">
                  <c:v>Duyen Ha Company Limited Ninh BÃ¬nh 1</c:v>
                </c:pt>
                <c:pt idx="100">
                  <c:v>Fico Tay Ninh Cement JSC TÃ¢y Ninh 1</c:v>
                </c:pt>
                <c:pt idx="101">
                  <c:v>Ha Long Cement JSC Quáº£ng Ninh 1</c:v>
                </c:pt>
                <c:pt idx="102">
                  <c:v>Ha Tien 1 Cement JSC BÃ¬nh PhÆ°á»›c 1</c:v>
                </c:pt>
                <c:pt idx="103">
                  <c:v>Ha Tien 1 Cement JSC tá»‰nh KiÃªn Giang 1</c:v>
                </c:pt>
                <c:pt idx="104">
                  <c:v>He Duong Cement JSC Ninh BÃ¬nh 1</c:v>
                </c:pt>
                <c:pt idx="105">
                  <c:v>Hoa Phat Cement JSC  HÃ  Nam 1</c:v>
                </c:pt>
                <c:pt idx="106">
                  <c:v>Insee Cement tá»‰nh KiÃªn Giang 1</c:v>
                </c:pt>
                <c:pt idx="107">
                  <c:v>Lam Thach Cement JSC Quáº£ng Ninh 1</c:v>
                </c:pt>
                <c:pt idx="108">
                  <c:v>Long Son Co Ltd  Thanh HoÃ¡ 1</c:v>
                </c:pt>
                <c:pt idx="109">
                  <c:v>Luks Cement (Vietnam) Ltd Ltd Thá»«a ThiÃªn Huáº¿ 1</c:v>
                </c:pt>
                <c:pt idx="110">
                  <c:v>Láº¡ng SÆ¡n 1</c:v>
                </c:pt>
                <c:pt idx="111">
                  <c:v>Nghi Son Cement Corp Thanh HoÃ¡ 1</c:v>
                </c:pt>
                <c:pt idx="112">
                  <c:v>Phu Tho Cement JSC  PhÃº Thá» 1</c:v>
                </c:pt>
                <c:pt idx="113">
                  <c:v>Phuc Son Cement Co Háº£i DÆ°Æ¡ng 1</c:v>
                </c:pt>
                <c:pt idx="114">
                  <c:v>Quan Trieu Cement JSC ThÃ¡i NguyÃªn 1</c:v>
                </c:pt>
                <c:pt idx="115">
                  <c:v>Quang Son Cement Co Ltd ThÃ¡i NguyÃªn 1</c:v>
                </c:pt>
                <c:pt idx="116">
                  <c:v>Song Gianh Cement JSC Quáº£ng BÃ¬nh 1</c:v>
                </c:pt>
                <c:pt idx="117">
                  <c:v>Song Thao Cement JSC PhÃº Thá» 1</c:v>
                </c:pt>
                <c:pt idx="118">
                  <c:v>SÆ¡n La 1</c:v>
                </c:pt>
                <c:pt idx="119">
                  <c:v>Tan Quang VVVMI Cement JSC TuyÃªn Quang 1</c:v>
                </c:pt>
                <c:pt idx="120">
                  <c:v>Tan Thang Cement JSC  Nghá»‡ An 1</c:v>
                </c:pt>
                <c:pt idx="121">
                  <c:v>Thang Long Cement JSC Quáº£ng Ninh 1</c:v>
                </c:pt>
                <c:pt idx="122">
                  <c:v>Thanh Thang Cement Corporation HÃ  Nam 1</c:v>
                </c:pt>
                <c:pt idx="123">
                  <c:v>Truong Son Cement JSC HÃ²a BÃ¬nh 1</c:v>
                </c:pt>
                <c:pt idx="124">
                  <c:v>VVMI La Hien Cement JSC ThÃ¡i NguyÃªn 1</c:v>
                </c:pt>
                <c:pt idx="125">
                  <c:v>Vicem But Son Cement JSC HÃ  Nam 1</c:v>
                </c:pt>
                <c:pt idx="126">
                  <c:v>Vicem Hoang Mai Cement JSC Nghá»‡ An 1</c:v>
                </c:pt>
                <c:pt idx="127">
                  <c:v>Vicem Hoang Thach Cement Co Ltd Háº£i DÆ°Æ¡ng 1</c:v>
                </c:pt>
                <c:pt idx="128">
                  <c:v>Vicem Tam Dem Cement Co Ltd Ninh BÃ¬nh 1</c:v>
                </c:pt>
                <c:pt idx="129">
                  <c:v>Vietnam Construction Materials JSC Quáº£ng BÃ¬nh 1</c:v>
                </c:pt>
                <c:pt idx="130">
                  <c:v>Vissai Cement Company  Nghá»‡ An 1</c:v>
                </c:pt>
                <c:pt idx="131">
                  <c:v>Vissai Ha Nam JSC HÃ  Nam 1</c:v>
                </c:pt>
                <c:pt idx="132">
                  <c:v>Vissai Ninh Binh JSC Nghá»‡ An 1</c:v>
                </c:pt>
                <c:pt idx="133">
                  <c:v>X18 Cement JSC HÃ²a BÃ¬nh 1</c:v>
                </c:pt>
                <c:pt idx="134">
                  <c:v>Xuan Thanh HÃ  Nam 1</c:v>
                </c:pt>
                <c:pt idx="135">
                  <c:v>Xuan Thanh Quáº£ng Nam 1</c:v>
                </c:pt>
                <c:pt idx="136">
                  <c:v>Yen Binh Cement JSC YÃªn BÃ¡i 1</c:v>
                </c:pt>
                <c:pt idx="137">
                  <c:v>Yen Binh Cement JSC YÃªn BÃ¡i 2</c:v>
                </c:pt>
                <c:pt idx="138">
                  <c:v>BSP Brunei Refinery</c:v>
                </c:pt>
                <c:pt idx="139">
                  <c:v>Hengyi Pulau Muara Besar Refinery</c:v>
                </c:pt>
                <c:pt idx="140">
                  <c:v>Pertamina Balikpapan Refinery</c:v>
                </c:pt>
                <c:pt idx="141">
                  <c:v>Pertamina Balongan Refinery</c:v>
                </c:pt>
                <c:pt idx="142">
                  <c:v>Pertamina Cilacap Refinery</c:v>
                </c:pt>
                <c:pt idx="143">
                  <c:v>Pertamina Dumai Refinery</c:v>
                </c:pt>
                <c:pt idx="144">
                  <c:v>Pertamina Kasim Refinery</c:v>
                </c:pt>
                <c:pt idx="145">
                  <c:v>Pertamina Plaju Refinery</c:v>
                </c:pt>
                <c:pt idx="146">
                  <c:v>Pertamina Sungai Pakning Refinery</c:v>
                </c:pt>
                <c:pt idx="147">
                  <c:v>Pertamina Trans-Pacific Petrochemical Indotama Refinery</c:v>
                </c:pt>
                <c:pt idx="148">
                  <c:v>Lao Petroleum and Chemical Company Refinery</c:v>
                </c:pt>
                <c:pt idx="149">
                  <c:v>Hengyuan Refining Company Port Dickson Refinery</c:v>
                </c:pt>
                <c:pt idx="150">
                  <c:v>Malaysian Refining Company Melaka I Refinery</c:v>
                </c:pt>
                <c:pt idx="151">
                  <c:v>Malaysian Refining Company Melaka II Refinery</c:v>
                </c:pt>
                <c:pt idx="152">
                  <c:v>Pengerang Refining and Petrochemical (PRefChem)</c:v>
                </c:pt>
                <c:pt idx="153">
                  <c:v>Petron Corp Port Dickson Refinery</c:v>
                </c:pt>
                <c:pt idx="154">
                  <c:v>Petronas Penapisan Terengganu Refinery</c:v>
                </c:pt>
                <c:pt idx="155">
                  <c:v>Vitol ATB Tanjung Bin Refinery</c:v>
                </c:pt>
                <c:pt idx="156">
                  <c:v>Petron Bataan Refinery</c:v>
                </c:pt>
                <c:pt idx="157">
                  <c:v>Shell Tabangao Batangas Refinery</c:v>
                </c:pt>
                <c:pt idx="158">
                  <c:v>ExxonMobil Singapore Refinery</c:v>
                </c:pt>
                <c:pt idx="159">
                  <c:v>Shell Energy and Chemicals Park Singapore Refinery</c:v>
                </c:pt>
                <c:pt idx="160">
                  <c:v>Singapore Refining Corporation Refinery</c:v>
                </c:pt>
                <c:pt idx="161">
                  <c:v>Bangchak Phra Khanong Refinery</c:v>
                </c:pt>
                <c:pt idx="162">
                  <c:v>Bangchak Sriracha Refinery</c:v>
                </c:pt>
                <c:pt idx="163">
                  <c:v>IRPC Refinery and Petrochemical Complex Refinery</c:v>
                </c:pt>
                <c:pt idx="164">
                  <c:v>PTT Rayong Refinery</c:v>
                </c:pt>
                <c:pt idx="165">
                  <c:v>Star Petroleum Map Ta Phut Refinery</c:v>
                </c:pt>
                <c:pt idx="166">
                  <c:v>Thai Oil Company Sriracha Refinery</c:v>
                </c:pt>
                <c:pt idx="167">
                  <c:v>Nghi Son Refinery</c:v>
                </c:pt>
                <c:pt idx="168">
                  <c:v>Petrovietnam Dung Quat Refinery</c:v>
                </c:pt>
              </c:strCache>
            </c:strRef>
          </c:cat>
          <c:val>
            <c:numRef>
              <c:f>[1]ClimateTrace!$AE$4:$AE$172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3-4AF2-8E00-045B832C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632095"/>
        <c:axId val="2083633055"/>
      </c:barChart>
      <c:catAx>
        <c:axId val="208363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33055"/>
        <c:crosses val="autoZero"/>
        <c:auto val="1"/>
        <c:lblAlgn val="ctr"/>
        <c:lblOffset val="100"/>
        <c:noMultiLvlLbl val="0"/>
      </c:catAx>
      <c:valAx>
        <c:axId val="20836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99846894138234"/>
          <c:y val="0.21549577136191309"/>
          <c:w val="0.73633486439195106"/>
          <c:h val="0.700623359580052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[1]ClimateTrace!$AE$3</c:f>
              <c:strCache>
                <c:ptCount val="1"/>
                <c:pt idx="0">
                  <c:v>Funding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[1]ClimateTrace!$A$4:$A$172</c:f>
              <c:strCache>
                <c:ptCount val="169"/>
                <c:pt idx="0">
                  <c:v>Iron and steel</c:v>
                </c:pt>
                <c:pt idx="1">
                  <c:v>Iron and steel</c:v>
                </c:pt>
                <c:pt idx="2">
                  <c:v>Iron and steel</c:v>
                </c:pt>
                <c:pt idx="3">
                  <c:v>Iron and steel</c:v>
                </c:pt>
                <c:pt idx="4">
                  <c:v>Iron and steel</c:v>
                </c:pt>
                <c:pt idx="5">
                  <c:v>Iron and steel</c:v>
                </c:pt>
                <c:pt idx="6">
                  <c:v>Iron and steel</c:v>
                </c:pt>
                <c:pt idx="7">
                  <c:v>Iron and steel</c:v>
                </c:pt>
                <c:pt idx="8">
                  <c:v>Iron and steel</c:v>
                </c:pt>
                <c:pt idx="9">
                  <c:v>Ammonia</c:v>
                </c:pt>
                <c:pt idx="10">
                  <c:v>Ammonia</c:v>
                </c:pt>
                <c:pt idx="11">
                  <c:v>Ammonia</c:v>
                </c:pt>
                <c:pt idx="12">
                  <c:v>Ammonia</c:v>
                </c:pt>
                <c:pt idx="13">
                  <c:v>Cement</c:v>
                </c:pt>
                <c:pt idx="14">
                  <c:v>Cement</c:v>
                </c:pt>
                <c:pt idx="15">
                  <c:v>Cement</c:v>
                </c:pt>
                <c:pt idx="16">
                  <c:v>Cement</c:v>
                </c:pt>
                <c:pt idx="17">
                  <c:v>Cement</c:v>
                </c:pt>
                <c:pt idx="18">
                  <c:v>Cement</c:v>
                </c:pt>
                <c:pt idx="19">
                  <c:v>Cement</c:v>
                </c:pt>
                <c:pt idx="20">
                  <c:v>Cement</c:v>
                </c:pt>
                <c:pt idx="21">
                  <c:v>Cement</c:v>
                </c:pt>
                <c:pt idx="22">
                  <c:v>Cement</c:v>
                </c:pt>
                <c:pt idx="23">
                  <c:v>Cement</c:v>
                </c:pt>
                <c:pt idx="24">
                  <c:v>Cement</c:v>
                </c:pt>
                <c:pt idx="25">
                  <c:v>Cement</c:v>
                </c:pt>
                <c:pt idx="26">
                  <c:v>Cement</c:v>
                </c:pt>
                <c:pt idx="27">
                  <c:v>Cement</c:v>
                </c:pt>
                <c:pt idx="28">
                  <c:v>Cement</c:v>
                </c:pt>
                <c:pt idx="29">
                  <c:v>Cement</c:v>
                </c:pt>
                <c:pt idx="30">
                  <c:v>Cement</c:v>
                </c:pt>
                <c:pt idx="31">
                  <c:v>Cement</c:v>
                </c:pt>
                <c:pt idx="32">
                  <c:v>Cement</c:v>
                </c:pt>
                <c:pt idx="33">
                  <c:v>Cement</c:v>
                </c:pt>
                <c:pt idx="34">
                  <c:v>Cement</c:v>
                </c:pt>
                <c:pt idx="35">
                  <c:v>Cement</c:v>
                </c:pt>
                <c:pt idx="36">
                  <c:v>Cement</c:v>
                </c:pt>
                <c:pt idx="37">
                  <c:v>Cement</c:v>
                </c:pt>
                <c:pt idx="38">
                  <c:v>Cement</c:v>
                </c:pt>
                <c:pt idx="39">
                  <c:v>Cement</c:v>
                </c:pt>
                <c:pt idx="40">
                  <c:v>Cement</c:v>
                </c:pt>
                <c:pt idx="41">
                  <c:v>Cement</c:v>
                </c:pt>
                <c:pt idx="42">
                  <c:v>Cement</c:v>
                </c:pt>
                <c:pt idx="43">
                  <c:v>Cement</c:v>
                </c:pt>
                <c:pt idx="44">
                  <c:v>Cement</c:v>
                </c:pt>
                <c:pt idx="45">
                  <c:v>Cement</c:v>
                </c:pt>
                <c:pt idx="46">
                  <c:v>Cement</c:v>
                </c:pt>
                <c:pt idx="47">
                  <c:v>Cement</c:v>
                </c:pt>
                <c:pt idx="48">
                  <c:v>Cement</c:v>
                </c:pt>
                <c:pt idx="49">
                  <c:v>Cement</c:v>
                </c:pt>
                <c:pt idx="50">
                  <c:v>Cement</c:v>
                </c:pt>
                <c:pt idx="51">
                  <c:v>Cement</c:v>
                </c:pt>
                <c:pt idx="52">
                  <c:v>Cement</c:v>
                </c:pt>
                <c:pt idx="53">
                  <c:v>Cement</c:v>
                </c:pt>
                <c:pt idx="54">
                  <c:v>Cement</c:v>
                </c:pt>
                <c:pt idx="55">
                  <c:v>Cement</c:v>
                </c:pt>
                <c:pt idx="56">
                  <c:v>Cement</c:v>
                </c:pt>
                <c:pt idx="57">
                  <c:v>Cement</c:v>
                </c:pt>
                <c:pt idx="58">
                  <c:v>Cement</c:v>
                </c:pt>
                <c:pt idx="59">
                  <c:v>Cement</c:v>
                </c:pt>
                <c:pt idx="60">
                  <c:v>Cement</c:v>
                </c:pt>
                <c:pt idx="61">
                  <c:v>Cement</c:v>
                </c:pt>
                <c:pt idx="62">
                  <c:v>Cement</c:v>
                </c:pt>
                <c:pt idx="63">
                  <c:v>Cement</c:v>
                </c:pt>
                <c:pt idx="64">
                  <c:v>Cement</c:v>
                </c:pt>
                <c:pt idx="65">
                  <c:v>Cement</c:v>
                </c:pt>
                <c:pt idx="66">
                  <c:v>Cement</c:v>
                </c:pt>
                <c:pt idx="67">
                  <c:v>Cement</c:v>
                </c:pt>
                <c:pt idx="68">
                  <c:v>Cement</c:v>
                </c:pt>
                <c:pt idx="69">
                  <c:v>Cement</c:v>
                </c:pt>
                <c:pt idx="70">
                  <c:v>Cement</c:v>
                </c:pt>
                <c:pt idx="71">
                  <c:v>Cement</c:v>
                </c:pt>
                <c:pt idx="72">
                  <c:v>Cement</c:v>
                </c:pt>
                <c:pt idx="73">
                  <c:v>Cement</c:v>
                </c:pt>
                <c:pt idx="74">
                  <c:v>Cement</c:v>
                </c:pt>
                <c:pt idx="75">
                  <c:v>Cement</c:v>
                </c:pt>
                <c:pt idx="76">
                  <c:v>Cement</c:v>
                </c:pt>
                <c:pt idx="77">
                  <c:v>Cement</c:v>
                </c:pt>
                <c:pt idx="78">
                  <c:v>Cement</c:v>
                </c:pt>
                <c:pt idx="79">
                  <c:v>Cement</c:v>
                </c:pt>
                <c:pt idx="80">
                  <c:v>Cement</c:v>
                </c:pt>
                <c:pt idx="81">
                  <c:v>Cement</c:v>
                </c:pt>
                <c:pt idx="82">
                  <c:v>Cement</c:v>
                </c:pt>
                <c:pt idx="83">
                  <c:v>Cement</c:v>
                </c:pt>
                <c:pt idx="84">
                  <c:v>Cement</c:v>
                </c:pt>
                <c:pt idx="85">
                  <c:v>Cement</c:v>
                </c:pt>
                <c:pt idx="86">
                  <c:v>Cement</c:v>
                </c:pt>
                <c:pt idx="87">
                  <c:v>Cement</c:v>
                </c:pt>
                <c:pt idx="88">
                  <c:v>Cement</c:v>
                </c:pt>
                <c:pt idx="89">
                  <c:v>Cement</c:v>
                </c:pt>
                <c:pt idx="90">
                  <c:v>Cement</c:v>
                </c:pt>
                <c:pt idx="91">
                  <c:v>Cement</c:v>
                </c:pt>
                <c:pt idx="92">
                  <c:v>Cement</c:v>
                </c:pt>
                <c:pt idx="93">
                  <c:v>Cement</c:v>
                </c:pt>
                <c:pt idx="94">
                  <c:v>Cement</c:v>
                </c:pt>
                <c:pt idx="95">
                  <c:v>Cement</c:v>
                </c:pt>
                <c:pt idx="96">
                  <c:v>Cement</c:v>
                </c:pt>
                <c:pt idx="97">
                  <c:v>Cement</c:v>
                </c:pt>
                <c:pt idx="98">
                  <c:v>Cement</c:v>
                </c:pt>
                <c:pt idx="99">
                  <c:v>Cement</c:v>
                </c:pt>
                <c:pt idx="100">
                  <c:v>Cement</c:v>
                </c:pt>
                <c:pt idx="101">
                  <c:v>Cement</c:v>
                </c:pt>
                <c:pt idx="102">
                  <c:v>Cement</c:v>
                </c:pt>
                <c:pt idx="103">
                  <c:v>Cement</c:v>
                </c:pt>
                <c:pt idx="104">
                  <c:v>Cement</c:v>
                </c:pt>
                <c:pt idx="105">
                  <c:v>Cement</c:v>
                </c:pt>
                <c:pt idx="106">
                  <c:v>Cement</c:v>
                </c:pt>
                <c:pt idx="107">
                  <c:v>Cement</c:v>
                </c:pt>
                <c:pt idx="108">
                  <c:v>Cement</c:v>
                </c:pt>
                <c:pt idx="109">
                  <c:v>Cement</c:v>
                </c:pt>
                <c:pt idx="110">
                  <c:v>Cement</c:v>
                </c:pt>
                <c:pt idx="111">
                  <c:v>Cement</c:v>
                </c:pt>
                <c:pt idx="112">
                  <c:v>Cement</c:v>
                </c:pt>
                <c:pt idx="113">
                  <c:v>Cement</c:v>
                </c:pt>
                <c:pt idx="114">
                  <c:v>Cement</c:v>
                </c:pt>
                <c:pt idx="115">
                  <c:v>Cement</c:v>
                </c:pt>
                <c:pt idx="116">
                  <c:v>Cement</c:v>
                </c:pt>
                <c:pt idx="117">
                  <c:v>Cement</c:v>
                </c:pt>
                <c:pt idx="118">
                  <c:v>Cement</c:v>
                </c:pt>
                <c:pt idx="119">
                  <c:v>Cement</c:v>
                </c:pt>
                <c:pt idx="120">
                  <c:v>Cement</c:v>
                </c:pt>
                <c:pt idx="121">
                  <c:v>Cement</c:v>
                </c:pt>
                <c:pt idx="122">
                  <c:v>Cement</c:v>
                </c:pt>
                <c:pt idx="123">
                  <c:v>Cement</c:v>
                </c:pt>
                <c:pt idx="124">
                  <c:v>Cement</c:v>
                </c:pt>
                <c:pt idx="125">
                  <c:v>Cement</c:v>
                </c:pt>
                <c:pt idx="126">
                  <c:v>Cement</c:v>
                </c:pt>
                <c:pt idx="127">
                  <c:v>Cement</c:v>
                </c:pt>
                <c:pt idx="128">
                  <c:v>Cement</c:v>
                </c:pt>
                <c:pt idx="129">
                  <c:v>Cement</c:v>
                </c:pt>
                <c:pt idx="130">
                  <c:v>Cement</c:v>
                </c:pt>
                <c:pt idx="131">
                  <c:v>Cement</c:v>
                </c:pt>
                <c:pt idx="132">
                  <c:v>Cement</c:v>
                </c:pt>
                <c:pt idx="133">
                  <c:v>Cement</c:v>
                </c:pt>
                <c:pt idx="134">
                  <c:v>Cement</c:v>
                </c:pt>
                <c:pt idx="135">
                  <c:v>Cement</c:v>
                </c:pt>
                <c:pt idx="136">
                  <c:v>Cement</c:v>
                </c:pt>
                <c:pt idx="137">
                  <c:v>Cement</c:v>
                </c:pt>
                <c:pt idx="138">
                  <c:v>Refinery</c:v>
                </c:pt>
                <c:pt idx="139">
                  <c:v>Refinery</c:v>
                </c:pt>
                <c:pt idx="140">
                  <c:v>Refinery</c:v>
                </c:pt>
                <c:pt idx="141">
                  <c:v>Refinery</c:v>
                </c:pt>
                <c:pt idx="142">
                  <c:v>Refinery</c:v>
                </c:pt>
                <c:pt idx="143">
                  <c:v>Refinery</c:v>
                </c:pt>
                <c:pt idx="144">
                  <c:v>Refinery</c:v>
                </c:pt>
                <c:pt idx="145">
                  <c:v>Refinery</c:v>
                </c:pt>
                <c:pt idx="146">
                  <c:v>Refinery</c:v>
                </c:pt>
                <c:pt idx="147">
                  <c:v>Refinery</c:v>
                </c:pt>
                <c:pt idx="148">
                  <c:v>Refinery</c:v>
                </c:pt>
                <c:pt idx="149">
                  <c:v>Refinery</c:v>
                </c:pt>
                <c:pt idx="150">
                  <c:v>Refinery</c:v>
                </c:pt>
                <c:pt idx="151">
                  <c:v>Refinery</c:v>
                </c:pt>
                <c:pt idx="152">
                  <c:v>Refinery</c:v>
                </c:pt>
                <c:pt idx="153">
                  <c:v>Refinery</c:v>
                </c:pt>
                <c:pt idx="154">
                  <c:v>Refinery</c:v>
                </c:pt>
                <c:pt idx="155">
                  <c:v>Refinery</c:v>
                </c:pt>
                <c:pt idx="156">
                  <c:v>Refinery</c:v>
                </c:pt>
                <c:pt idx="157">
                  <c:v>Refinery</c:v>
                </c:pt>
                <c:pt idx="158">
                  <c:v>Refinery</c:v>
                </c:pt>
                <c:pt idx="159">
                  <c:v>Refinery</c:v>
                </c:pt>
                <c:pt idx="160">
                  <c:v>Refinery</c:v>
                </c:pt>
                <c:pt idx="161">
                  <c:v>Refinery</c:v>
                </c:pt>
                <c:pt idx="162">
                  <c:v>Refinery</c:v>
                </c:pt>
                <c:pt idx="163">
                  <c:v>Refinery</c:v>
                </c:pt>
                <c:pt idx="164">
                  <c:v>Refinery</c:v>
                </c:pt>
                <c:pt idx="165">
                  <c:v>Refinery</c:v>
                </c:pt>
                <c:pt idx="166">
                  <c:v>Refinery</c:v>
                </c:pt>
                <c:pt idx="167">
                  <c:v>Refinery</c:v>
                </c:pt>
                <c:pt idx="168">
                  <c:v>Refinery</c:v>
                </c:pt>
              </c:strCache>
            </c:strRef>
          </c:cat>
          <c:val>
            <c:numRef>
              <c:f>[1]ClimateTrace!$AE$4:$AE$172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C-4715-8C7C-D2C4D417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4059967"/>
        <c:axId val="1474054207"/>
      </c:barChart>
      <c:catAx>
        <c:axId val="147405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054207"/>
        <c:crosses val="autoZero"/>
        <c:auto val="1"/>
        <c:lblAlgn val="ctr"/>
        <c:lblOffset val="100"/>
        <c:noMultiLvlLbl val="0"/>
      </c:catAx>
      <c:valAx>
        <c:axId val="147405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0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408515</xdr:colOff>
      <xdr:row>138</xdr:row>
      <xdr:rowOff>131939</xdr:rowOff>
    </xdr:from>
    <xdr:to>
      <xdr:col>55</xdr:col>
      <xdr:colOff>26105</xdr:colOff>
      <xdr:row>165</xdr:row>
      <xdr:rowOff>232833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AF547-ED4E-4F05-B7C4-173D464BA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374072</xdr:colOff>
      <xdr:row>165</xdr:row>
      <xdr:rowOff>235527</xdr:rowOff>
    </xdr:from>
    <xdr:to>
      <xdr:col>54</xdr:col>
      <xdr:colOff>55417</xdr:colOff>
      <xdr:row>198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001D1-9480-4184-A467-3C26D541D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erati\Documents\Imperial%20College%20London\Environmental%20Technology\Thesis\Gbemi's%20Material\Cleaned\Model%20Setup\(Fix_CaptureRate)ForWBTest_Ver2_ASEAN_CCUS_Keerati(20250723).xlsx" TargetMode="External"/><Relationship Id="rId1" Type="http://schemas.openxmlformats.org/officeDocument/2006/relationships/externalLinkPath" Target="/Users/Keerati/Documents/Imperial%20College%20London/Environmental%20Technology/Thesis/Gbemi's%20Material/Cleaned/Model%20Setup/(Fix_CaptureRate)ForWBTest_Ver2_ASEAN_CCUS_Keerati(2025072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B! Status"/>
      <sheetName val="Python Recheck_ClimateTrace"/>
      <sheetName val="Grid Search"/>
      <sheetName val="Plot_Post CCS(Country)"/>
      <sheetName val="Solve_ClimateTrace"/>
      <sheetName val="ClimateTrace"/>
      <sheetName val="Plot_Pre CCS"/>
      <sheetName val="Plot_Post CCS"/>
      <sheetName val="Assumptions"/>
      <sheetName val="Meta Data"/>
    </sheetNames>
    <sheetDataSet>
      <sheetData sheetId="0"/>
      <sheetData sheetId="1"/>
      <sheetData sheetId="2"/>
      <sheetData sheetId="3"/>
      <sheetData sheetId="4"/>
      <sheetData sheetId="5">
        <row r="3">
          <cell r="AE3" t="str">
            <v>Funding Gap</v>
          </cell>
        </row>
        <row r="4">
          <cell r="A4" t="str">
            <v>Iron and steel</v>
          </cell>
          <cell r="B4" t="str">
            <v>CNR Mandan Steel South Kalimantan plant</v>
          </cell>
          <cell r="AE4">
            <v>0</v>
          </cell>
        </row>
        <row r="5">
          <cell r="A5" t="str">
            <v>Iron and steel</v>
          </cell>
          <cell r="B5" t="str">
            <v>Dexin Steel Morowali plant</v>
          </cell>
          <cell r="AE5">
            <v>0</v>
          </cell>
        </row>
        <row r="6">
          <cell r="A6" t="str">
            <v>Iron and steel</v>
          </cell>
          <cell r="B6" t="str">
            <v>KS Posco Cilegon steel plant</v>
          </cell>
          <cell r="AE6">
            <v>0</v>
          </cell>
        </row>
        <row r="7">
          <cell r="A7" t="str">
            <v>Iron and steel</v>
          </cell>
          <cell r="B7" t="str">
            <v>Alliance Steel Kuantan plant</v>
          </cell>
          <cell r="AE7">
            <v>0</v>
          </cell>
        </row>
        <row r="8">
          <cell r="A8" t="str">
            <v>Iron and steel</v>
          </cell>
          <cell r="B8" t="str">
            <v>Eastern Steel Kemaman plant</v>
          </cell>
          <cell r="AE8">
            <v>0</v>
          </cell>
        </row>
        <row r="9">
          <cell r="A9" t="str">
            <v>Iron and steel</v>
          </cell>
          <cell r="B9" t="str">
            <v>Formosa Ha Tinh Steel plant</v>
          </cell>
          <cell r="AE9">
            <v>0</v>
          </cell>
        </row>
        <row r="10">
          <cell r="A10" t="str">
            <v>Iron and steel</v>
          </cell>
          <cell r="B10" t="str">
            <v>Hoa Phat Dung Quat steel plant</v>
          </cell>
          <cell r="AE10">
            <v>0</v>
          </cell>
        </row>
        <row r="11">
          <cell r="A11" t="str">
            <v>Iron and steel</v>
          </cell>
          <cell r="B11" t="str">
            <v>Hoa Phat Hai Duong Steel plant</v>
          </cell>
          <cell r="AE11">
            <v>0</v>
          </cell>
        </row>
        <row r="12">
          <cell r="A12" t="str">
            <v>Iron and steel</v>
          </cell>
          <cell r="B12" t="str">
            <v>Lao Cai Cast Iron and Steel Plant</v>
          </cell>
          <cell r="AE12">
            <v>0</v>
          </cell>
        </row>
        <row r="13">
          <cell r="A13" t="str">
            <v>Ammonia</v>
          </cell>
          <cell r="B13" t="str">
            <v>VNM-Báº¯c Giang_ammonia</v>
          </cell>
          <cell r="AE13">
            <v>0</v>
          </cell>
        </row>
        <row r="14">
          <cell r="A14" t="str">
            <v>Ammonia</v>
          </cell>
          <cell r="B14" t="str">
            <v>VNM-TÃ¢n ThÃ nh_ammonia</v>
          </cell>
          <cell r="AE14">
            <v>0</v>
          </cell>
        </row>
        <row r="15">
          <cell r="A15" t="str">
            <v>Ammonia</v>
          </cell>
          <cell r="B15" t="str">
            <v>VNM-U Minh_ammonia</v>
          </cell>
          <cell r="AE15">
            <v>0</v>
          </cell>
        </row>
        <row r="16">
          <cell r="A16" t="str">
            <v>Ammonia</v>
          </cell>
          <cell r="B16" t="str">
            <v>VNM-YÃªn KhÃ¡nh_ammonia</v>
          </cell>
          <cell r="AE16">
            <v>0</v>
          </cell>
        </row>
        <row r="17">
          <cell r="A17" t="str">
            <v>Cement</v>
          </cell>
          <cell r="B17" t="str">
            <v>Cemindo Gemilang PT Banten 1</v>
          </cell>
          <cell r="AE17">
            <v>0</v>
          </cell>
        </row>
        <row r="18">
          <cell r="A18" t="str">
            <v>Cement</v>
          </cell>
          <cell r="B18" t="str">
            <v>Conch South Kalimantan Cement PT South Kalimantan 1</v>
          </cell>
          <cell r="AE18">
            <v>0</v>
          </cell>
        </row>
        <row r="19">
          <cell r="A19" t="str">
            <v>Cement</v>
          </cell>
          <cell r="B19" t="str">
            <v>Indocement Tunggal Prakarsa Tbk PT Jawa Barat 1</v>
          </cell>
          <cell r="AE19">
            <v>0</v>
          </cell>
        </row>
        <row r="20">
          <cell r="A20" t="str">
            <v>Cement</v>
          </cell>
          <cell r="B20" t="str">
            <v>Indocement Tunggal Prakarsa Tbk PT Jawa Barat 2</v>
          </cell>
          <cell r="AE20">
            <v>0</v>
          </cell>
        </row>
        <row r="21">
          <cell r="A21" t="str">
            <v>Cement</v>
          </cell>
          <cell r="B21" t="str">
            <v>Indocement Tunggal Prakarsa Tbk PT South Kalimantan 1</v>
          </cell>
          <cell r="AE21">
            <v>0</v>
          </cell>
        </row>
        <row r="22">
          <cell r="A22" t="str">
            <v>Cement</v>
          </cell>
          <cell r="B22" t="str">
            <v>Indonesia Renma Red Lion Cement Co Ltd Jawa Timur 1</v>
          </cell>
          <cell r="AE22">
            <v>0</v>
          </cell>
        </row>
        <row r="23">
          <cell r="A23" t="str">
            <v>Cement</v>
          </cell>
          <cell r="B23" t="str">
            <v>North Sulawesi Conch Cement Co Ltd North Sulawesi 1</v>
          </cell>
          <cell r="AE23">
            <v>0</v>
          </cell>
        </row>
        <row r="24">
          <cell r="A24" t="str">
            <v>Cement</v>
          </cell>
          <cell r="B24" t="str">
            <v>PT Semen Grobogan Semarang Jawa Tengah 1</v>
          </cell>
          <cell r="AE24">
            <v>0</v>
          </cell>
        </row>
        <row r="25">
          <cell r="A25" t="str">
            <v>Cement</v>
          </cell>
          <cell r="B25" t="str">
            <v>SDIC Indonesia Papua Cement Co Ltd Papua Barat 1</v>
          </cell>
          <cell r="AE25">
            <v>0</v>
          </cell>
        </row>
        <row r="26">
          <cell r="A26" t="str">
            <v>Cement</v>
          </cell>
          <cell r="B26" t="str">
            <v>Semen Bosowa Maros PT Sulawesi Selatan 1</v>
          </cell>
          <cell r="AE26">
            <v>0</v>
          </cell>
        </row>
        <row r="27">
          <cell r="A27" t="str">
            <v>Cement</v>
          </cell>
          <cell r="B27" t="str">
            <v>Semen Garuda Jawa Barat 1</v>
          </cell>
          <cell r="AE27">
            <v>0</v>
          </cell>
        </row>
        <row r="28">
          <cell r="A28" t="str">
            <v>Cement</v>
          </cell>
          <cell r="B28" t="str">
            <v>Semen Gresik PT Jawa Timur 1</v>
          </cell>
          <cell r="AE28">
            <v>0</v>
          </cell>
        </row>
        <row r="29">
          <cell r="A29" t="str">
            <v>Cement</v>
          </cell>
          <cell r="B29" t="str">
            <v>Semen Indonesia Gresik Rembang PT Jawa Tengah 1</v>
          </cell>
          <cell r="AE29">
            <v>0</v>
          </cell>
        </row>
        <row r="30">
          <cell r="A30" t="str">
            <v>Cement</v>
          </cell>
          <cell r="B30" t="str">
            <v>Semen Jawa PT Jawa Barat 1</v>
          </cell>
          <cell r="AE30">
            <v>0</v>
          </cell>
        </row>
        <row r="31">
          <cell r="A31" t="str">
            <v>Cement</v>
          </cell>
          <cell r="B31" t="str">
            <v>Semen Kupang (Persero) PT Nusa Tenggara Timur 1</v>
          </cell>
          <cell r="AE31">
            <v>0</v>
          </cell>
        </row>
        <row r="32">
          <cell r="A32" t="str">
            <v>Cement</v>
          </cell>
          <cell r="B32" t="str">
            <v>Semen Padang PT Sumatera Barat 1</v>
          </cell>
          <cell r="AE32">
            <v>0</v>
          </cell>
        </row>
        <row r="33">
          <cell r="A33" t="str">
            <v>Cement</v>
          </cell>
          <cell r="B33" t="str">
            <v>Semen Tonasa PT Sulawesi Selatan 1</v>
          </cell>
          <cell r="AE33">
            <v>0</v>
          </cell>
        </row>
        <row r="34">
          <cell r="A34" t="str">
            <v>Cement</v>
          </cell>
          <cell r="B34" t="str">
            <v>Sinar Tambang Arthalestari PT Jawa Tengah 1</v>
          </cell>
          <cell r="AE34">
            <v>0</v>
          </cell>
        </row>
        <row r="35">
          <cell r="A35" t="str">
            <v>Cement</v>
          </cell>
          <cell r="B35" t="str">
            <v>Solusi Bangun Indonesia Tbk PT Aceh 1</v>
          </cell>
          <cell r="AE35">
            <v>0</v>
          </cell>
        </row>
        <row r="36">
          <cell r="A36" t="str">
            <v>Cement</v>
          </cell>
          <cell r="B36" t="str">
            <v>Solusi Bangun Indonesia Tbk PT East Java 1</v>
          </cell>
          <cell r="AE36">
            <v>0</v>
          </cell>
        </row>
        <row r="37">
          <cell r="A37" t="str">
            <v>Cement</v>
          </cell>
          <cell r="B37" t="str">
            <v>Solusi Bangun Indonesia Tbk PT Jawa Barat 1</v>
          </cell>
          <cell r="AE37">
            <v>0</v>
          </cell>
        </row>
        <row r="38">
          <cell r="A38" t="str">
            <v>Cement</v>
          </cell>
          <cell r="B38" t="str">
            <v>Solusi Bangun Indonesia Tbk PT Jawa Tengah 1</v>
          </cell>
          <cell r="AE38">
            <v>0</v>
          </cell>
        </row>
        <row r="39">
          <cell r="A39" t="str">
            <v>Cement</v>
          </cell>
          <cell r="B39" t="str">
            <v>Battambang Conch Cement Co Ltd Battambang Province 1</v>
          </cell>
          <cell r="AE39">
            <v>0</v>
          </cell>
        </row>
        <row r="40">
          <cell r="A40" t="str">
            <v>Cement</v>
          </cell>
          <cell r="B40" t="str">
            <v>Cambodia Cement Chakrey Ting Factory Co Ltd Kampot Province 1</v>
          </cell>
          <cell r="AE40">
            <v>0</v>
          </cell>
        </row>
        <row r="41">
          <cell r="A41" t="str">
            <v>Cement</v>
          </cell>
          <cell r="B41" t="str">
            <v>Chip Mong Insee Cement Corporation Kampot Province 1</v>
          </cell>
          <cell r="AE41">
            <v>0</v>
          </cell>
        </row>
        <row r="42">
          <cell r="A42" t="str">
            <v>Cement</v>
          </cell>
          <cell r="B42" t="str">
            <v>Kampot Cement Co Ltd Kampot Province 1</v>
          </cell>
          <cell r="AE42">
            <v>0</v>
          </cell>
        </row>
        <row r="43">
          <cell r="A43" t="str">
            <v>Cement</v>
          </cell>
          <cell r="B43" t="str">
            <v>Thai Boon Roong Co Ltd Kampot Province 1</v>
          </cell>
          <cell r="AE43">
            <v>0</v>
          </cell>
        </row>
        <row r="44">
          <cell r="A44" t="str">
            <v>Cement</v>
          </cell>
          <cell r="B44" t="str">
            <v>Khammouance Cement Co Ltd Khammouane Province 1</v>
          </cell>
          <cell r="AE44">
            <v>0</v>
          </cell>
        </row>
        <row r="45">
          <cell r="A45" t="str">
            <v>Cement</v>
          </cell>
          <cell r="B45" t="str">
            <v>Khammouane Province 1</v>
          </cell>
          <cell r="AE45">
            <v>0</v>
          </cell>
        </row>
        <row r="46">
          <cell r="A46" t="str">
            <v>Cement</v>
          </cell>
          <cell r="B46" t="str">
            <v>Luang Prabang Province 1</v>
          </cell>
          <cell r="AE46">
            <v>0</v>
          </cell>
        </row>
        <row r="47">
          <cell r="A47" t="str">
            <v>Cement</v>
          </cell>
          <cell r="B47" t="str">
            <v>Salavan Province 1</v>
          </cell>
          <cell r="AE47">
            <v>0</v>
          </cell>
        </row>
        <row r="48">
          <cell r="A48" t="str">
            <v>Cement</v>
          </cell>
          <cell r="B48" t="str">
            <v>Vientiane Province 1</v>
          </cell>
          <cell r="AE48">
            <v>0</v>
          </cell>
        </row>
        <row r="49">
          <cell r="A49" t="str">
            <v>Cement</v>
          </cell>
          <cell r="B49" t="str">
            <v>Vientiane Province 2</v>
          </cell>
          <cell r="AE49">
            <v>0</v>
          </cell>
        </row>
        <row r="50">
          <cell r="A50" t="str">
            <v>Cement</v>
          </cell>
          <cell r="B50" t="str">
            <v>Hpyauk Seik Pin 1</v>
          </cell>
          <cell r="AE50">
            <v>0</v>
          </cell>
        </row>
        <row r="51">
          <cell r="A51" t="str">
            <v>Cement</v>
          </cell>
          <cell r="B51" t="str">
            <v>Kayin State 1</v>
          </cell>
          <cell r="AE51">
            <v>0</v>
          </cell>
        </row>
        <row r="52">
          <cell r="A52" t="str">
            <v>Cement</v>
          </cell>
          <cell r="B52" t="str">
            <v>Magway Region 1</v>
          </cell>
          <cell r="AE52">
            <v>0</v>
          </cell>
        </row>
        <row r="53">
          <cell r="A53" t="str">
            <v>Cement</v>
          </cell>
          <cell r="B53" t="str">
            <v>Mandalay Region 1</v>
          </cell>
          <cell r="AE53">
            <v>0</v>
          </cell>
        </row>
        <row r="54">
          <cell r="A54" t="str">
            <v>Cement</v>
          </cell>
          <cell r="B54" t="str">
            <v>Mandalay Region 2</v>
          </cell>
          <cell r="AE54">
            <v>0</v>
          </cell>
        </row>
        <row r="55">
          <cell r="A55" t="str">
            <v>Cement</v>
          </cell>
          <cell r="B55" t="str">
            <v>Mandalay Region 3</v>
          </cell>
          <cell r="AE55">
            <v>0</v>
          </cell>
        </row>
        <row r="56">
          <cell r="A56" t="str">
            <v>Cement</v>
          </cell>
          <cell r="B56" t="str">
            <v>Mawlamyine Cement Ltd Mon State 1</v>
          </cell>
          <cell r="AE56">
            <v>0</v>
          </cell>
        </row>
        <row r="57">
          <cell r="A57" t="str">
            <v>Cement</v>
          </cell>
          <cell r="B57" t="str">
            <v>Naypyidaw Union Territory 1</v>
          </cell>
          <cell r="AE57">
            <v>0</v>
          </cell>
        </row>
        <row r="58">
          <cell r="A58" t="str">
            <v>Cement</v>
          </cell>
          <cell r="B58" t="str">
            <v>Shan 1</v>
          </cell>
          <cell r="AE58">
            <v>0</v>
          </cell>
        </row>
        <row r="59">
          <cell r="A59" t="str">
            <v>Cement</v>
          </cell>
          <cell r="B59" t="str">
            <v>Hume Cement Sdn Bhd Perak 1</v>
          </cell>
          <cell r="AE59">
            <v>0</v>
          </cell>
        </row>
        <row r="60">
          <cell r="A60" t="str">
            <v>Cement</v>
          </cell>
          <cell r="B60" t="str">
            <v>Malayan Cement Bhd Kedah 1</v>
          </cell>
          <cell r="AE60">
            <v>0</v>
          </cell>
        </row>
        <row r="61">
          <cell r="A61" t="str">
            <v>Cement</v>
          </cell>
          <cell r="B61" t="str">
            <v>Malayan Cement Bhd Perak 1</v>
          </cell>
          <cell r="AE61">
            <v>0</v>
          </cell>
        </row>
        <row r="62">
          <cell r="A62" t="str">
            <v>Cement</v>
          </cell>
          <cell r="B62" t="str">
            <v>Malayan Cement Bhd Selangor 1</v>
          </cell>
          <cell r="AE62">
            <v>0</v>
          </cell>
        </row>
        <row r="63">
          <cell r="A63" t="str">
            <v>Cement</v>
          </cell>
          <cell r="B63" t="str">
            <v>Negeri Sembilan Cement Industries Sdn Bhd Negeri Sembilan 1</v>
          </cell>
          <cell r="AE63">
            <v>0</v>
          </cell>
        </row>
        <row r="64">
          <cell r="A64" t="str">
            <v>Cement</v>
          </cell>
          <cell r="B64" t="str">
            <v>Negeri Sembilan Cement Industries Sdn Bhd Perlis 1</v>
          </cell>
          <cell r="AE64">
            <v>0</v>
          </cell>
        </row>
        <row r="65">
          <cell r="A65" t="str">
            <v>Cement</v>
          </cell>
          <cell r="B65" t="str">
            <v>Pahang 1</v>
          </cell>
          <cell r="AE65">
            <v>0</v>
          </cell>
        </row>
        <row r="66">
          <cell r="A66" t="str">
            <v>Cement</v>
          </cell>
          <cell r="B66" t="str">
            <v>Perak 1</v>
          </cell>
          <cell r="AE66">
            <v>0</v>
          </cell>
        </row>
        <row r="67">
          <cell r="A67" t="str">
            <v>Cement</v>
          </cell>
          <cell r="B67" t="str">
            <v>Tasek Corporation Bhd Perak 1</v>
          </cell>
          <cell r="AE67">
            <v>0</v>
          </cell>
        </row>
        <row r="68">
          <cell r="A68" t="str">
            <v>Cement</v>
          </cell>
          <cell r="B68" t="str">
            <v>Apo Cement Corp Central Visayas 1</v>
          </cell>
          <cell r="AE68">
            <v>0</v>
          </cell>
        </row>
        <row r="69">
          <cell r="A69" t="str">
            <v>Cement</v>
          </cell>
          <cell r="B69" t="str">
            <v>Eagle Cement Corp Central Luzon 1</v>
          </cell>
          <cell r="AE69">
            <v>0</v>
          </cell>
        </row>
        <row r="70">
          <cell r="A70" t="str">
            <v>Cement</v>
          </cell>
          <cell r="B70" t="str">
            <v>Goodfound Cement Corporation Bicol 1</v>
          </cell>
          <cell r="AE70">
            <v>0</v>
          </cell>
        </row>
        <row r="71">
          <cell r="A71" t="str">
            <v>Cement</v>
          </cell>
          <cell r="B71" t="str">
            <v>Holcim Philippines Inc Central Luzon 1</v>
          </cell>
          <cell r="AE71">
            <v>0</v>
          </cell>
        </row>
        <row r="72">
          <cell r="A72" t="str">
            <v>Cement</v>
          </cell>
          <cell r="B72" t="str">
            <v>Holcim Philippines Inc Davao Region 1</v>
          </cell>
          <cell r="AE72">
            <v>0</v>
          </cell>
        </row>
        <row r="73">
          <cell r="A73" t="str">
            <v>Cement</v>
          </cell>
          <cell r="B73" t="str">
            <v>Holcim Philippines Inc Ilocos Region 1</v>
          </cell>
          <cell r="AE73">
            <v>0</v>
          </cell>
        </row>
        <row r="74">
          <cell r="A74" t="str">
            <v>Cement</v>
          </cell>
          <cell r="B74" t="str">
            <v>Holcim Philippines Inc Northern Mindanao 1</v>
          </cell>
          <cell r="AE74">
            <v>0</v>
          </cell>
        </row>
        <row r="75">
          <cell r="A75" t="str">
            <v>Cement</v>
          </cell>
          <cell r="B75" t="str">
            <v>Northern Cement Corp Ilocos Region 1</v>
          </cell>
          <cell r="AE75">
            <v>0</v>
          </cell>
        </row>
        <row r="76">
          <cell r="A76" t="str">
            <v>Cement</v>
          </cell>
          <cell r="B76" t="str">
            <v>Northern Mindanao 1</v>
          </cell>
          <cell r="AE76">
            <v>0</v>
          </cell>
        </row>
        <row r="77">
          <cell r="A77" t="str">
            <v>Cement</v>
          </cell>
          <cell r="B77" t="str">
            <v>Republic Cement &amp; Building Materials Inc Calabarzon 1</v>
          </cell>
          <cell r="AE77">
            <v>0</v>
          </cell>
        </row>
        <row r="78">
          <cell r="A78" t="str">
            <v>Cement</v>
          </cell>
          <cell r="B78" t="str">
            <v>Republic Cement &amp; Building Materials Inc Calabarzon 2</v>
          </cell>
          <cell r="AE78">
            <v>0</v>
          </cell>
        </row>
        <row r="79">
          <cell r="A79" t="str">
            <v>Cement</v>
          </cell>
          <cell r="B79" t="str">
            <v>Republic Cement &amp; Building Materials Inc Central Luzon 1</v>
          </cell>
          <cell r="AE79">
            <v>0</v>
          </cell>
        </row>
        <row r="80">
          <cell r="A80" t="str">
            <v>Cement</v>
          </cell>
          <cell r="B80" t="str">
            <v>Republic Cement &amp; Building Materials Inc GitnÃ¡ng Luzon 1</v>
          </cell>
          <cell r="AE80">
            <v>0</v>
          </cell>
        </row>
        <row r="81">
          <cell r="A81" t="str">
            <v>Cement</v>
          </cell>
          <cell r="B81" t="str">
            <v>Solid Cement Corp Calabarzon 1</v>
          </cell>
          <cell r="AE81">
            <v>0</v>
          </cell>
        </row>
        <row r="82">
          <cell r="A82" t="str">
            <v>Cement</v>
          </cell>
          <cell r="B82" t="str">
            <v>Taiheiyo Cement Philippines Inc Central Visayas 1</v>
          </cell>
          <cell r="AE82">
            <v>0</v>
          </cell>
        </row>
        <row r="83">
          <cell r="A83" t="str">
            <v>Cement</v>
          </cell>
          <cell r="B83" t="str">
            <v>Asia Cement PCL Chang Wat Saraburi 1</v>
          </cell>
          <cell r="AE83">
            <v>0</v>
          </cell>
        </row>
        <row r="84">
          <cell r="A84" t="str">
            <v>Cement</v>
          </cell>
          <cell r="B84" t="str">
            <v>CEMEX (Thailand) Co Ltd Saraburi 1</v>
          </cell>
          <cell r="AE84">
            <v>0</v>
          </cell>
        </row>
        <row r="85">
          <cell r="A85" t="str">
            <v>Cement</v>
          </cell>
          <cell r="B85" t="str">
            <v>Chang Wat Saraburi 1</v>
          </cell>
          <cell r="AE85">
            <v>0</v>
          </cell>
        </row>
        <row r="86">
          <cell r="A86" t="str">
            <v>Cement</v>
          </cell>
          <cell r="B86" t="str">
            <v>Jalaprathan Cement PCL Chang Wat Phetchaburi 1</v>
          </cell>
          <cell r="AE86">
            <v>0</v>
          </cell>
        </row>
        <row r="87">
          <cell r="A87" t="str">
            <v>Cement</v>
          </cell>
          <cell r="B87" t="str">
            <v>Jalaprathan Cement PCL Nakhon Sawan 1</v>
          </cell>
          <cell r="AE87">
            <v>0</v>
          </cell>
        </row>
        <row r="88">
          <cell r="A88" t="str">
            <v>Cement</v>
          </cell>
          <cell r="B88" t="str">
            <v>Siam Cement Kaeng Khoi Co Ltd Chang Wat Saraburi 1</v>
          </cell>
          <cell r="AE88">
            <v>0</v>
          </cell>
        </row>
        <row r="89">
          <cell r="A89" t="str">
            <v>Cement</v>
          </cell>
          <cell r="B89" t="str">
            <v>Siam Cement Lampang Co Ltd Chang Wat Lampang 1</v>
          </cell>
          <cell r="AE89">
            <v>0</v>
          </cell>
        </row>
        <row r="90">
          <cell r="A90" t="str">
            <v>Cement</v>
          </cell>
          <cell r="B90" t="str">
            <v>Siam Cement Ta Luang Co Ltd Saraburi 1</v>
          </cell>
          <cell r="AE90">
            <v>0</v>
          </cell>
        </row>
        <row r="91">
          <cell r="A91" t="str">
            <v>Cement</v>
          </cell>
          <cell r="B91" t="str">
            <v>Siam Cement Thung Song Co Ltd Chang Wat Nakhon Si Thammarat 1</v>
          </cell>
          <cell r="AE91">
            <v>0</v>
          </cell>
        </row>
        <row r="92">
          <cell r="A92" t="str">
            <v>Cement</v>
          </cell>
          <cell r="B92" t="str">
            <v>TPI Polene PCL Chang Wat Saraburi 1</v>
          </cell>
          <cell r="AE92">
            <v>0</v>
          </cell>
        </row>
        <row r="93">
          <cell r="A93" t="str">
            <v>Cement</v>
          </cell>
          <cell r="B93" t="str">
            <v>Bim Son Cement JSC Thanh HoÃ¡ 1</v>
          </cell>
          <cell r="AE93">
            <v>0</v>
          </cell>
        </row>
        <row r="94">
          <cell r="A94" t="str">
            <v>Cement</v>
          </cell>
          <cell r="B94" t="str">
            <v>Báº¯c Giang 1</v>
          </cell>
          <cell r="AE94">
            <v>0</v>
          </cell>
        </row>
        <row r="95">
          <cell r="A95" t="str">
            <v>Cement</v>
          </cell>
          <cell r="B95" t="str">
            <v>Cam Pha Cement JSC Quáº£ng Ninh 1</v>
          </cell>
          <cell r="AE95">
            <v>0</v>
          </cell>
        </row>
        <row r="96">
          <cell r="A96" t="str">
            <v>Cement</v>
          </cell>
          <cell r="B96" t="str">
            <v>Chinfon Cement Corp Háº£i PhÃ²ng 1</v>
          </cell>
          <cell r="AE96">
            <v>0</v>
          </cell>
        </row>
        <row r="97">
          <cell r="A97" t="str">
            <v>Cement</v>
          </cell>
          <cell r="B97" t="str">
            <v>Cong Thanh Cement JSC  Háº£i DÆ°Æ¡ng 1</v>
          </cell>
          <cell r="AE97">
            <v>0</v>
          </cell>
        </row>
        <row r="98">
          <cell r="A98" t="str">
            <v>Cement</v>
          </cell>
          <cell r="B98" t="str">
            <v>Cong Thanh Cement JSC  Thanh HoÃ¡ 1</v>
          </cell>
          <cell r="AE98">
            <v>0</v>
          </cell>
        </row>
        <row r="99">
          <cell r="A99" t="str">
            <v>Cement</v>
          </cell>
          <cell r="B99" t="str">
            <v>Do Luong Cement JSC Ninh BÃ¬nh 1</v>
          </cell>
          <cell r="AE99">
            <v>0</v>
          </cell>
        </row>
        <row r="100">
          <cell r="A100" t="str">
            <v>Cement</v>
          </cell>
          <cell r="B100" t="str">
            <v>Dong Banh Cement JSC Láº¡ng SÆ¡n 1</v>
          </cell>
          <cell r="AE100">
            <v>0</v>
          </cell>
        </row>
        <row r="101">
          <cell r="A101" t="str">
            <v>Cement</v>
          </cell>
          <cell r="B101" t="str">
            <v>Dong Lam Cement JSC  Thá»«a ThiÃªn Huáº¿ 1</v>
          </cell>
          <cell r="AE101">
            <v>0</v>
          </cell>
        </row>
        <row r="102">
          <cell r="A102" t="str">
            <v>Cement</v>
          </cell>
          <cell r="B102" t="str">
            <v>Duyen Ha Co Ltd  Ninh BÃ¬nh 1</v>
          </cell>
          <cell r="AE102">
            <v>0</v>
          </cell>
        </row>
        <row r="103">
          <cell r="A103" t="str">
            <v>Cement</v>
          </cell>
          <cell r="B103" t="str">
            <v>Duyen Ha Company Limited Ninh BÃ¬nh 1</v>
          </cell>
          <cell r="AE103">
            <v>0</v>
          </cell>
        </row>
        <row r="104">
          <cell r="A104" t="str">
            <v>Cement</v>
          </cell>
          <cell r="B104" t="str">
            <v>Fico Tay Ninh Cement JSC TÃ¢y Ninh 1</v>
          </cell>
          <cell r="AE104">
            <v>0</v>
          </cell>
        </row>
        <row r="105">
          <cell r="A105" t="str">
            <v>Cement</v>
          </cell>
          <cell r="B105" t="str">
            <v>Ha Long Cement JSC Quáº£ng Ninh 1</v>
          </cell>
          <cell r="AE105">
            <v>0</v>
          </cell>
        </row>
        <row r="106">
          <cell r="A106" t="str">
            <v>Cement</v>
          </cell>
          <cell r="B106" t="str">
            <v>Ha Tien 1 Cement JSC BÃ¬nh PhÆ°á»›c 1</v>
          </cell>
          <cell r="AE106">
            <v>0</v>
          </cell>
        </row>
        <row r="107">
          <cell r="A107" t="str">
            <v>Cement</v>
          </cell>
          <cell r="B107" t="str">
            <v>Ha Tien 1 Cement JSC tá»‰nh KiÃªn Giang 1</v>
          </cell>
          <cell r="AE107">
            <v>0</v>
          </cell>
        </row>
        <row r="108">
          <cell r="A108" t="str">
            <v>Cement</v>
          </cell>
          <cell r="B108" t="str">
            <v>He Duong Cement JSC Ninh BÃ¬nh 1</v>
          </cell>
          <cell r="AE108">
            <v>0</v>
          </cell>
        </row>
        <row r="109">
          <cell r="A109" t="str">
            <v>Cement</v>
          </cell>
          <cell r="B109" t="str">
            <v>Hoa Phat Cement JSC  HÃ  Nam 1</v>
          </cell>
          <cell r="AE109">
            <v>0</v>
          </cell>
        </row>
        <row r="110">
          <cell r="A110" t="str">
            <v>Cement</v>
          </cell>
          <cell r="B110" t="str">
            <v>Insee Cement tá»‰nh KiÃªn Giang 1</v>
          </cell>
          <cell r="AE110">
            <v>0</v>
          </cell>
        </row>
        <row r="111">
          <cell r="A111" t="str">
            <v>Cement</v>
          </cell>
          <cell r="B111" t="str">
            <v>Lam Thach Cement JSC Quáº£ng Ninh 1</v>
          </cell>
          <cell r="AE111">
            <v>0</v>
          </cell>
        </row>
        <row r="112">
          <cell r="A112" t="str">
            <v>Cement</v>
          </cell>
          <cell r="B112" t="str">
            <v>Long Son Co Ltd  Thanh HoÃ¡ 1</v>
          </cell>
          <cell r="AE112">
            <v>0</v>
          </cell>
        </row>
        <row r="113">
          <cell r="A113" t="str">
            <v>Cement</v>
          </cell>
          <cell r="B113" t="str">
            <v>Luks Cement (Vietnam) Ltd Ltd Thá»«a ThiÃªn Huáº¿ 1</v>
          </cell>
          <cell r="AE113">
            <v>0</v>
          </cell>
        </row>
        <row r="114">
          <cell r="A114" t="str">
            <v>Cement</v>
          </cell>
          <cell r="B114" t="str">
            <v>Láº¡ng SÆ¡n 1</v>
          </cell>
          <cell r="AE114">
            <v>0</v>
          </cell>
        </row>
        <row r="115">
          <cell r="A115" t="str">
            <v>Cement</v>
          </cell>
          <cell r="B115" t="str">
            <v>Nghi Son Cement Corp Thanh HoÃ¡ 1</v>
          </cell>
          <cell r="AE115">
            <v>0</v>
          </cell>
        </row>
        <row r="116">
          <cell r="A116" t="str">
            <v>Cement</v>
          </cell>
          <cell r="B116" t="str">
            <v>Phu Tho Cement JSC  PhÃº Thá» 1</v>
          </cell>
          <cell r="AE116">
            <v>0</v>
          </cell>
        </row>
        <row r="117">
          <cell r="A117" t="str">
            <v>Cement</v>
          </cell>
          <cell r="B117" t="str">
            <v>Phuc Son Cement Co Háº£i DÆ°Æ¡ng 1</v>
          </cell>
          <cell r="AE117">
            <v>0</v>
          </cell>
        </row>
        <row r="118">
          <cell r="A118" t="str">
            <v>Cement</v>
          </cell>
          <cell r="B118" t="str">
            <v>Quan Trieu Cement JSC ThÃ¡i NguyÃªn 1</v>
          </cell>
          <cell r="AE118">
            <v>0</v>
          </cell>
        </row>
        <row r="119">
          <cell r="A119" t="str">
            <v>Cement</v>
          </cell>
          <cell r="B119" t="str">
            <v>Quang Son Cement Co Ltd ThÃ¡i NguyÃªn 1</v>
          </cell>
          <cell r="AE119">
            <v>0</v>
          </cell>
        </row>
        <row r="120">
          <cell r="A120" t="str">
            <v>Cement</v>
          </cell>
          <cell r="B120" t="str">
            <v>Song Gianh Cement JSC Quáº£ng BÃ¬nh 1</v>
          </cell>
          <cell r="AE120">
            <v>0</v>
          </cell>
        </row>
        <row r="121">
          <cell r="A121" t="str">
            <v>Cement</v>
          </cell>
          <cell r="B121" t="str">
            <v>Song Thao Cement JSC PhÃº Thá» 1</v>
          </cell>
          <cell r="AE121">
            <v>0</v>
          </cell>
        </row>
        <row r="122">
          <cell r="A122" t="str">
            <v>Cement</v>
          </cell>
          <cell r="B122" t="str">
            <v>SÆ¡n La 1</v>
          </cell>
          <cell r="AE122">
            <v>0</v>
          </cell>
        </row>
        <row r="123">
          <cell r="A123" t="str">
            <v>Cement</v>
          </cell>
          <cell r="B123" t="str">
            <v>Tan Quang VVVMI Cement JSC TuyÃªn Quang 1</v>
          </cell>
          <cell r="AE123">
            <v>0</v>
          </cell>
        </row>
        <row r="124">
          <cell r="A124" t="str">
            <v>Cement</v>
          </cell>
          <cell r="B124" t="str">
            <v>Tan Thang Cement JSC  Nghá»‡ An 1</v>
          </cell>
          <cell r="AE124">
            <v>0</v>
          </cell>
        </row>
        <row r="125">
          <cell r="A125" t="str">
            <v>Cement</v>
          </cell>
          <cell r="B125" t="str">
            <v>Thang Long Cement JSC Quáº£ng Ninh 1</v>
          </cell>
          <cell r="AE125">
            <v>0</v>
          </cell>
        </row>
        <row r="126">
          <cell r="A126" t="str">
            <v>Cement</v>
          </cell>
          <cell r="B126" t="str">
            <v>Thanh Thang Cement Corporation HÃ  Nam 1</v>
          </cell>
          <cell r="AE126">
            <v>0</v>
          </cell>
        </row>
        <row r="127">
          <cell r="A127" t="str">
            <v>Cement</v>
          </cell>
          <cell r="B127" t="str">
            <v>Truong Son Cement JSC HÃ²a BÃ¬nh 1</v>
          </cell>
          <cell r="AE127">
            <v>0</v>
          </cell>
        </row>
        <row r="128">
          <cell r="A128" t="str">
            <v>Cement</v>
          </cell>
          <cell r="B128" t="str">
            <v>VVMI La Hien Cement JSC ThÃ¡i NguyÃªn 1</v>
          </cell>
          <cell r="AE128">
            <v>0</v>
          </cell>
        </row>
        <row r="129">
          <cell r="A129" t="str">
            <v>Cement</v>
          </cell>
          <cell r="B129" t="str">
            <v>Vicem But Son Cement JSC HÃ  Nam 1</v>
          </cell>
          <cell r="AE129">
            <v>0</v>
          </cell>
        </row>
        <row r="130">
          <cell r="A130" t="str">
            <v>Cement</v>
          </cell>
          <cell r="B130" t="str">
            <v>Vicem Hoang Mai Cement JSC Nghá»‡ An 1</v>
          </cell>
          <cell r="AE130">
            <v>0</v>
          </cell>
        </row>
        <row r="131">
          <cell r="A131" t="str">
            <v>Cement</v>
          </cell>
          <cell r="B131" t="str">
            <v>Vicem Hoang Thach Cement Co Ltd Háº£i DÆ°Æ¡ng 1</v>
          </cell>
          <cell r="AE131">
            <v>0</v>
          </cell>
        </row>
        <row r="132">
          <cell r="A132" t="str">
            <v>Cement</v>
          </cell>
          <cell r="B132" t="str">
            <v>Vicem Tam Dem Cement Co Ltd Ninh BÃ¬nh 1</v>
          </cell>
          <cell r="AE132">
            <v>0</v>
          </cell>
        </row>
        <row r="133">
          <cell r="A133" t="str">
            <v>Cement</v>
          </cell>
          <cell r="B133" t="str">
            <v>Vietnam Construction Materials JSC Quáº£ng BÃ¬nh 1</v>
          </cell>
          <cell r="AE133">
            <v>0</v>
          </cell>
        </row>
        <row r="134">
          <cell r="A134" t="str">
            <v>Cement</v>
          </cell>
          <cell r="B134" t="str">
            <v>Vissai Cement Company  Nghá»‡ An 1</v>
          </cell>
          <cell r="AE134">
            <v>0</v>
          </cell>
        </row>
        <row r="135">
          <cell r="A135" t="str">
            <v>Cement</v>
          </cell>
          <cell r="B135" t="str">
            <v>Vissai Ha Nam JSC HÃ  Nam 1</v>
          </cell>
          <cell r="AE135">
            <v>0</v>
          </cell>
        </row>
        <row r="136">
          <cell r="A136" t="str">
            <v>Cement</v>
          </cell>
          <cell r="B136" t="str">
            <v>Vissai Ninh Binh JSC Nghá»‡ An 1</v>
          </cell>
          <cell r="AE136">
            <v>0</v>
          </cell>
        </row>
        <row r="137">
          <cell r="A137" t="str">
            <v>Cement</v>
          </cell>
          <cell r="B137" t="str">
            <v>X18 Cement JSC HÃ²a BÃ¬nh 1</v>
          </cell>
          <cell r="AE137">
            <v>0</v>
          </cell>
        </row>
        <row r="138">
          <cell r="A138" t="str">
            <v>Cement</v>
          </cell>
          <cell r="B138" t="str">
            <v>Xuan Thanh HÃ  Nam 1</v>
          </cell>
          <cell r="AE138">
            <v>0</v>
          </cell>
        </row>
        <row r="139">
          <cell r="A139" t="str">
            <v>Cement</v>
          </cell>
          <cell r="B139" t="str">
            <v>Xuan Thanh Quáº£ng Nam 1</v>
          </cell>
          <cell r="AE139">
            <v>0</v>
          </cell>
        </row>
        <row r="140">
          <cell r="A140" t="str">
            <v>Cement</v>
          </cell>
          <cell r="B140" t="str">
            <v>Yen Binh Cement JSC YÃªn BÃ¡i 1</v>
          </cell>
          <cell r="AE140">
            <v>0</v>
          </cell>
        </row>
        <row r="141">
          <cell r="A141" t="str">
            <v>Cement</v>
          </cell>
          <cell r="B141" t="str">
            <v>Yen Binh Cement JSC YÃªn BÃ¡i 2</v>
          </cell>
          <cell r="AE141">
            <v>0</v>
          </cell>
        </row>
        <row r="142">
          <cell r="A142" t="str">
            <v>Refinery</v>
          </cell>
          <cell r="B142" t="str">
            <v>BSP Brunei Refinery</v>
          </cell>
          <cell r="AE142">
            <v>0</v>
          </cell>
        </row>
        <row r="143">
          <cell r="A143" t="str">
            <v>Refinery</v>
          </cell>
          <cell r="B143" t="str">
            <v>Hengyi Pulau Muara Besar Refinery</v>
          </cell>
          <cell r="AE143">
            <v>0</v>
          </cell>
        </row>
        <row r="144">
          <cell r="A144" t="str">
            <v>Refinery</v>
          </cell>
          <cell r="B144" t="str">
            <v>Pertamina Balikpapan Refinery</v>
          </cell>
          <cell r="AE144">
            <v>0</v>
          </cell>
        </row>
        <row r="145">
          <cell r="A145" t="str">
            <v>Refinery</v>
          </cell>
          <cell r="B145" t="str">
            <v>Pertamina Balongan Refinery</v>
          </cell>
          <cell r="AE145">
            <v>0</v>
          </cell>
        </row>
        <row r="146">
          <cell r="A146" t="str">
            <v>Refinery</v>
          </cell>
          <cell r="B146" t="str">
            <v>Pertamina Cilacap Refinery</v>
          </cell>
          <cell r="AE146">
            <v>0</v>
          </cell>
        </row>
        <row r="147">
          <cell r="A147" t="str">
            <v>Refinery</v>
          </cell>
          <cell r="B147" t="str">
            <v>Pertamina Dumai Refinery</v>
          </cell>
          <cell r="AE147">
            <v>0</v>
          </cell>
        </row>
        <row r="148">
          <cell r="A148" t="str">
            <v>Refinery</v>
          </cell>
          <cell r="B148" t="str">
            <v>Pertamina Kasim Refinery</v>
          </cell>
          <cell r="AE148">
            <v>0</v>
          </cell>
        </row>
        <row r="149">
          <cell r="A149" t="str">
            <v>Refinery</v>
          </cell>
          <cell r="B149" t="str">
            <v>Pertamina Plaju Refinery</v>
          </cell>
          <cell r="AE149">
            <v>0</v>
          </cell>
        </row>
        <row r="150">
          <cell r="A150" t="str">
            <v>Refinery</v>
          </cell>
          <cell r="B150" t="str">
            <v>Pertamina Sungai Pakning Refinery</v>
          </cell>
          <cell r="AE150">
            <v>0</v>
          </cell>
        </row>
        <row r="151">
          <cell r="A151" t="str">
            <v>Refinery</v>
          </cell>
          <cell r="B151" t="str">
            <v>Pertamina Trans-Pacific Petrochemical Indotama Refinery</v>
          </cell>
          <cell r="AE151">
            <v>0</v>
          </cell>
        </row>
        <row r="152">
          <cell r="A152" t="str">
            <v>Refinery</v>
          </cell>
          <cell r="B152" t="str">
            <v>Lao Petroleum and Chemical Company Refinery</v>
          </cell>
          <cell r="AE152">
            <v>0</v>
          </cell>
        </row>
        <row r="153">
          <cell r="A153" t="str">
            <v>Refinery</v>
          </cell>
          <cell r="B153" t="str">
            <v>Hengyuan Refining Company Port Dickson Refinery</v>
          </cell>
          <cell r="AE153">
            <v>0</v>
          </cell>
        </row>
        <row r="154">
          <cell r="A154" t="str">
            <v>Refinery</v>
          </cell>
          <cell r="B154" t="str">
            <v>Malaysian Refining Company Melaka I Refinery</v>
          </cell>
          <cell r="AE154">
            <v>0</v>
          </cell>
        </row>
        <row r="155">
          <cell r="A155" t="str">
            <v>Refinery</v>
          </cell>
          <cell r="B155" t="str">
            <v>Malaysian Refining Company Melaka II Refinery</v>
          </cell>
          <cell r="AE155">
            <v>0</v>
          </cell>
        </row>
        <row r="156">
          <cell r="A156" t="str">
            <v>Refinery</v>
          </cell>
          <cell r="B156" t="str">
            <v>Pengerang Refining and Petrochemical (PRefChem)</v>
          </cell>
          <cell r="AE156">
            <v>0</v>
          </cell>
        </row>
        <row r="157">
          <cell r="A157" t="str">
            <v>Refinery</v>
          </cell>
          <cell r="B157" t="str">
            <v>Petron Corp Port Dickson Refinery</v>
          </cell>
          <cell r="AE157">
            <v>0</v>
          </cell>
        </row>
        <row r="158">
          <cell r="A158" t="str">
            <v>Refinery</v>
          </cell>
          <cell r="B158" t="str">
            <v>Petronas Penapisan Terengganu Refinery</v>
          </cell>
          <cell r="AE158">
            <v>0</v>
          </cell>
        </row>
        <row r="159">
          <cell r="A159" t="str">
            <v>Refinery</v>
          </cell>
          <cell r="B159" t="str">
            <v>Vitol ATB Tanjung Bin Refinery</v>
          </cell>
          <cell r="AE159">
            <v>0</v>
          </cell>
        </row>
        <row r="160">
          <cell r="A160" t="str">
            <v>Refinery</v>
          </cell>
          <cell r="B160" t="str">
            <v>Petron Bataan Refinery</v>
          </cell>
          <cell r="AE160">
            <v>0</v>
          </cell>
        </row>
        <row r="161">
          <cell r="A161" t="str">
            <v>Refinery</v>
          </cell>
          <cell r="B161" t="str">
            <v>Shell Tabangao Batangas Refinery</v>
          </cell>
          <cell r="AE161">
            <v>0</v>
          </cell>
        </row>
        <row r="162">
          <cell r="A162" t="str">
            <v>Refinery</v>
          </cell>
          <cell r="B162" t="str">
            <v>ExxonMobil Singapore Refinery</v>
          </cell>
          <cell r="AE162">
            <v>0</v>
          </cell>
        </row>
        <row r="163">
          <cell r="A163" t="str">
            <v>Refinery</v>
          </cell>
          <cell r="B163" t="str">
            <v>Shell Energy and Chemicals Park Singapore Refinery</v>
          </cell>
          <cell r="AE163">
            <v>0</v>
          </cell>
        </row>
        <row r="164">
          <cell r="A164" t="str">
            <v>Refinery</v>
          </cell>
          <cell r="B164" t="str">
            <v>Singapore Refining Corporation Refinery</v>
          </cell>
          <cell r="AE164">
            <v>0</v>
          </cell>
        </row>
        <row r="165">
          <cell r="A165" t="str">
            <v>Refinery</v>
          </cell>
          <cell r="B165" t="str">
            <v>Bangchak Phra Khanong Refinery</v>
          </cell>
          <cell r="AE165">
            <v>0</v>
          </cell>
        </row>
        <row r="166">
          <cell r="A166" t="str">
            <v>Refinery</v>
          </cell>
          <cell r="B166" t="str">
            <v>Bangchak Sriracha Refinery</v>
          </cell>
          <cell r="AE166">
            <v>0</v>
          </cell>
        </row>
        <row r="167">
          <cell r="A167" t="str">
            <v>Refinery</v>
          </cell>
          <cell r="B167" t="str">
            <v>IRPC Refinery and Petrochemical Complex Refinery</v>
          </cell>
          <cell r="AE167">
            <v>0</v>
          </cell>
        </row>
        <row r="168">
          <cell r="A168" t="str">
            <v>Refinery</v>
          </cell>
          <cell r="B168" t="str">
            <v>PTT Rayong Refinery</v>
          </cell>
          <cell r="AE168">
            <v>0</v>
          </cell>
        </row>
        <row r="169">
          <cell r="A169" t="str">
            <v>Refinery</v>
          </cell>
          <cell r="B169" t="str">
            <v>Star Petroleum Map Ta Phut Refinery</v>
          </cell>
          <cell r="AE169">
            <v>0</v>
          </cell>
        </row>
        <row r="170">
          <cell r="A170" t="str">
            <v>Refinery</v>
          </cell>
          <cell r="B170" t="str">
            <v>Thai Oil Company Sriracha Refinery</v>
          </cell>
          <cell r="AE170">
            <v>0</v>
          </cell>
        </row>
        <row r="171">
          <cell r="A171" t="str">
            <v>Refinery</v>
          </cell>
          <cell r="B171" t="str">
            <v>Nghi Son Refinery</v>
          </cell>
          <cell r="AE171">
            <v>0</v>
          </cell>
        </row>
        <row r="172">
          <cell r="A172" t="str">
            <v>Refinery</v>
          </cell>
          <cell r="B172" t="str">
            <v>Petrovietnam Dung Quat Refinery</v>
          </cell>
          <cell r="AE172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14FC-07C4-4D38-8DDF-C4539C682EF8}">
  <dimension ref="A1:AD172"/>
  <sheetViews>
    <sheetView tabSelected="1" workbookViewId="0">
      <selection activeCell="B169" sqref="B2:B169"/>
    </sheetView>
  </sheetViews>
  <sheetFormatPr defaultRowHeight="14.4" x14ac:dyDescent="0.3"/>
  <cols>
    <col min="1" max="1" width="9.109375" style="1" bestFit="1" customWidth="1"/>
    <col min="2" max="2" width="55.77734375" bestFit="1" customWidth="1"/>
    <col min="3" max="3" width="14.6640625" bestFit="1" customWidth="1"/>
    <col min="4" max="4" width="12.6640625" bestFit="1" customWidth="1"/>
    <col min="5" max="5" width="12" bestFit="1" customWidth="1"/>
    <col min="6" max="6" width="11" style="1" bestFit="1" customWidth="1"/>
    <col min="7" max="7" width="11.88671875" bestFit="1" customWidth="1"/>
    <col min="8" max="8" width="48.88671875" bestFit="1" customWidth="1"/>
    <col min="9" max="9" width="36.88671875" bestFit="1" customWidth="1"/>
    <col min="10" max="10" width="12" style="2" bestFit="1" customWidth="1"/>
    <col min="11" max="11" width="44.109375" style="3" bestFit="1" customWidth="1"/>
    <col min="12" max="12" width="43.44140625" bestFit="1" customWidth="1"/>
    <col min="13" max="13" width="36" bestFit="1" customWidth="1"/>
    <col min="14" max="14" width="17.33203125" bestFit="1" customWidth="1"/>
    <col min="15" max="15" width="51.33203125" bestFit="1" customWidth="1"/>
    <col min="16" max="16" width="52.88671875" bestFit="1" customWidth="1"/>
    <col min="17" max="17" width="46.21875" bestFit="1" customWidth="1"/>
    <col min="18" max="18" width="37.109375" bestFit="1" customWidth="1"/>
    <col min="19" max="19" width="33.6640625" bestFit="1" customWidth="1"/>
    <col min="20" max="20" width="73.5546875" bestFit="1" customWidth="1"/>
    <col min="21" max="21" width="37.33203125" style="3" bestFit="1" customWidth="1"/>
    <col min="22" max="22" width="33.21875" style="4" bestFit="1" customWidth="1"/>
    <col min="23" max="23" width="31.21875" bestFit="1" customWidth="1"/>
    <col min="24" max="24" width="24" bestFit="1" customWidth="1"/>
    <col min="25" max="25" width="23.33203125" bestFit="1" customWidth="1"/>
    <col min="26" max="26" width="20.6640625" bestFit="1" customWidth="1"/>
    <col min="27" max="27" width="13.88671875" bestFit="1" customWidth="1"/>
    <col min="28" max="28" width="15.77734375" bestFit="1" customWidth="1"/>
    <col min="29" max="29" width="29.6640625" bestFit="1" customWidth="1"/>
    <col min="30" max="30" width="44.21875" bestFit="1" customWidth="1"/>
  </cols>
  <sheetData>
    <row r="1" spans="1:30" s="5" customFormat="1" ht="15.6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2" t="s">
        <v>18</v>
      </c>
      <c r="T1" s="12" t="s">
        <v>19</v>
      </c>
      <c r="U1" s="13" t="s">
        <v>20</v>
      </c>
      <c r="V1" s="14" t="s">
        <v>21</v>
      </c>
      <c r="W1" s="12" t="s">
        <v>22</v>
      </c>
      <c r="X1" s="1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t="28.8" x14ac:dyDescent="0.3">
      <c r="A2" s="1" t="s">
        <v>30</v>
      </c>
      <c r="B2" t="s">
        <v>31</v>
      </c>
      <c r="C2" s="1" t="s">
        <v>32</v>
      </c>
      <c r="D2">
        <v>-3.339296</v>
      </c>
      <c r="E2">
        <v>115.927125</v>
      </c>
      <c r="F2" s="1" t="s">
        <v>33</v>
      </c>
      <c r="G2" t="s">
        <v>34</v>
      </c>
      <c r="H2">
        <v>1000000</v>
      </c>
      <c r="I2">
        <v>761744.92339999997</v>
      </c>
      <c r="J2" s="2">
        <f>$I2/$H2</f>
        <v>0.7617449234</v>
      </c>
      <c r="K2">
        <v>2.4340000000000002</v>
      </c>
      <c r="L2">
        <f>$K2*(100%-$N2)</f>
        <v>0.73020000000000018</v>
      </c>
      <c r="M2">
        <v>1854087.1440000001</v>
      </c>
      <c r="N2" s="2">
        <v>0.7</v>
      </c>
      <c r="O2">
        <f>$N2*$M2</f>
        <v>1297861.0008</v>
      </c>
      <c r="P2">
        <v>90</v>
      </c>
      <c r="Q2">
        <f t="shared" ref="Q2:Q65" si="0">$O2*$P2</f>
        <v>116807490.072</v>
      </c>
      <c r="R2">
        <v>0</v>
      </c>
      <c r="S2" s="15">
        <v>0</v>
      </c>
      <c r="T2" s="2">
        <v>1</v>
      </c>
      <c r="U2" s="3">
        <f t="shared" ref="U2:U33" si="1">$S2*$T2*$M2</f>
        <v>0</v>
      </c>
      <c r="V2" s="4">
        <v>0.4</v>
      </c>
      <c r="W2" s="15">
        <v>0</v>
      </c>
      <c r="X2">
        <f t="shared" ref="X2:X33" si="2">$M2*$W2</f>
        <v>0</v>
      </c>
      <c r="Y2">
        <f t="shared" ref="Y2:Y33" si="3">$U2+$X2</f>
        <v>0</v>
      </c>
      <c r="Z2">
        <f t="shared" ref="Z2:Z65" si="4">$Q2</f>
        <v>116807490.072</v>
      </c>
      <c r="AA2">
        <f t="shared" ref="AA2:AA65" si="5">$Z2-$Y2</f>
        <v>116807490.072</v>
      </c>
      <c r="AB2">
        <f t="shared" ref="AB2:AB65" si="6">IF($AA2&lt;0,1,0)</f>
        <v>0</v>
      </c>
      <c r="AC2">
        <f t="shared" ref="AC2:AC33" si="7">$O2*$AB2</f>
        <v>0</v>
      </c>
      <c r="AD2" s="15">
        <f>($Y2)/$Z2</f>
        <v>0</v>
      </c>
    </row>
    <row r="3" spans="1:30" ht="28.8" x14ac:dyDescent="0.3">
      <c r="A3" s="1" t="s">
        <v>30</v>
      </c>
      <c r="B3" t="s">
        <v>35</v>
      </c>
      <c r="C3" s="1" t="s">
        <v>32</v>
      </c>
      <c r="D3">
        <v>-2.8321528310000001</v>
      </c>
      <c r="E3">
        <v>122.15853420000001</v>
      </c>
      <c r="F3" s="1" t="s">
        <v>33</v>
      </c>
      <c r="G3" t="s">
        <v>34</v>
      </c>
      <c r="H3">
        <v>6500000</v>
      </c>
      <c r="I3">
        <v>4853978.5429999996</v>
      </c>
      <c r="J3" s="2">
        <f t="shared" ref="J3:J66" si="8">$I3/$H3</f>
        <v>0.7467659296923076</v>
      </c>
      <c r="K3">
        <v>2.4340000000000002</v>
      </c>
      <c r="L3">
        <f t="shared" ref="L3:L66" si="9">$K3*(100%-$N3)</f>
        <v>0.73020000000000018</v>
      </c>
      <c r="M3">
        <v>11814583.77</v>
      </c>
      <c r="N3" s="2">
        <v>0.7</v>
      </c>
      <c r="O3">
        <f t="shared" ref="O3:O66" si="10">$N3*$M3</f>
        <v>8270208.6389999995</v>
      </c>
      <c r="P3">
        <v>90</v>
      </c>
      <c r="Q3">
        <f t="shared" si="0"/>
        <v>744318777.50999999</v>
      </c>
      <c r="R3">
        <v>0</v>
      </c>
      <c r="S3" s="15">
        <v>0</v>
      </c>
      <c r="T3" s="2">
        <v>1</v>
      </c>
      <c r="U3" s="3">
        <f t="shared" si="1"/>
        <v>0</v>
      </c>
      <c r="V3" s="4">
        <v>0.4</v>
      </c>
      <c r="W3" s="15">
        <f>$W$2</f>
        <v>0</v>
      </c>
      <c r="X3">
        <f t="shared" si="2"/>
        <v>0</v>
      </c>
      <c r="Y3">
        <f t="shared" si="3"/>
        <v>0</v>
      </c>
      <c r="Z3">
        <f t="shared" si="4"/>
        <v>744318777.50999999</v>
      </c>
      <c r="AA3">
        <f t="shared" si="5"/>
        <v>744318777.50999999</v>
      </c>
      <c r="AB3">
        <f t="shared" si="6"/>
        <v>0</v>
      </c>
      <c r="AC3">
        <f t="shared" si="7"/>
        <v>0</v>
      </c>
      <c r="AD3" s="15">
        <f t="shared" ref="AD3:AD66" si="11">($Y3)/$Z3</f>
        <v>0</v>
      </c>
    </row>
    <row r="4" spans="1:30" ht="28.8" x14ac:dyDescent="0.3">
      <c r="A4" s="1" t="s">
        <v>30</v>
      </c>
      <c r="B4" t="s">
        <v>36</v>
      </c>
      <c r="C4" s="1" t="s">
        <v>32</v>
      </c>
      <c r="D4">
        <v>-6.005564788</v>
      </c>
      <c r="E4">
        <v>105.97922939999999</v>
      </c>
      <c r="F4" s="1" t="s">
        <v>33</v>
      </c>
      <c r="G4" t="s">
        <v>34</v>
      </c>
      <c r="H4">
        <v>3000000</v>
      </c>
      <c r="I4">
        <v>2408398.1979999999</v>
      </c>
      <c r="J4" s="2">
        <f t="shared" si="8"/>
        <v>0.80279939933333333</v>
      </c>
      <c r="K4">
        <v>2.4340000000000002</v>
      </c>
      <c r="L4">
        <f t="shared" si="9"/>
        <v>0.73020000000000018</v>
      </c>
      <c r="M4">
        <v>5862041.2130000005</v>
      </c>
      <c r="N4" s="2">
        <v>0.7</v>
      </c>
      <c r="O4">
        <f t="shared" si="10"/>
        <v>4103428.8491000002</v>
      </c>
      <c r="P4">
        <v>90</v>
      </c>
      <c r="Q4">
        <f t="shared" si="0"/>
        <v>369308596.41900003</v>
      </c>
      <c r="R4">
        <v>0</v>
      </c>
      <c r="S4" s="15">
        <v>0</v>
      </c>
      <c r="T4" s="2">
        <v>1</v>
      </c>
      <c r="U4" s="3">
        <f t="shared" si="1"/>
        <v>0</v>
      </c>
      <c r="V4" s="4">
        <v>0.4</v>
      </c>
      <c r="W4" s="15">
        <f t="shared" ref="W4:W67" si="12">$W$2</f>
        <v>0</v>
      </c>
      <c r="X4">
        <f t="shared" si="2"/>
        <v>0</v>
      </c>
      <c r="Y4">
        <f t="shared" si="3"/>
        <v>0</v>
      </c>
      <c r="Z4">
        <f t="shared" si="4"/>
        <v>369308596.41900003</v>
      </c>
      <c r="AA4">
        <f t="shared" si="5"/>
        <v>369308596.41900003</v>
      </c>
      <c r="AB4">
        <f t="shared" si="6"/>
        <v>0</v>
      </c>
      <c r="AC4">
        <f t="shared" si="7"/>
        <v>0</v>
      </c>
      <c r="AD4" s="15">
        <f t="shared" si="11"/>
        <v>0</v>
      </c>
    </row>
    <row r="5" spans="1:30" ht="28.8" x14ac:dyDescent="0.3">
      <c r="A5" s="1" t="s">
        <v>30</v>
      </c>
      <c r="B5" t="s">
        <v>37</v>
      </c>
      <c r="C5" s="1" t="s">
        <v>32</v>
      </c>
      <c r="D5">
        <v>4.0075950000000002</v>
      </c>
      <c r="E5">
        <v>103.344458</v>
      </c>
      <c r="F5" s="1" t="s">
        <v>38</v>
      </c>
      <c r="G5" t="s">
        <v>34</v>
      </c>
      <c r="H5">
        <v>3500000</v>
      </c>
      <c r="I5">
        <v>2835014.0440000002</v>
      </c>
      <c r="J5" s="2">
        <f t="shared" si="8"/>
        <v>0.81000401257142862</v>
      </c>
      <c r="K5">
        <v>2.4340000000000002</v>
      </c>
      <c r="L5">
        <f t="shared" si="9"/>
        <v>0.73020000000000018</v>
      </c>
      <c r="M5">
        <v>6900424.1830000002</v>
      </c>
      <c r="N5" s="2">
        <v>0.7</v>
      </c>
      <c r="O5">
        <f t="shared" si="10"/>
        <v>4830296.9281000001</v>
      </c>
      <c r="P5">
        <v>90</v>
      </c>
      <c r="Q5">
        <f t="shared" si="0"/>
        <v>434726723.52899998</v>
      </c>
      <c r="R5">
        <v>0</v>
      </c>
      <c r="S5" s="15">
        <v>0</v>
      </c>
      <c r="T5" s="2">
        <v>1</v>
      </c>
      <c r="U5" s="3">
        <f t="shared" si="1"/>
        <v>0</v>
      </c>
      <c r="V5" s="4">
        <v>0.4</v>
      </c>
      <c r="W5" s="15">
        <f t="shared" si="12"/>
        <v>0</v>
      </c>
      <c r="X5">
        <f t="shared" si="2"/>
        <v>0</v>
      </c>
      <c r="Y5">
        <f t="shared" si="3"/>
        <v>0</v>
      </c>
      <c r="Z5">
        <f t="shared" si="4"/>
        <v>434726723.52899998</v>
      </c>
      <c r="AA5">
        <f t="shared" si="5"/>
        <v>434726723.52899998</v>
      </c>
      <c r="AB5">
        <f t="shared" si="6"/>
        <v>0</v>
      </c>
      <c r="AC5">
        <f t="shared" si="7"/>
        <v>0</v>
      </c>
      <c r="AD5" s="15">
        <f t="shared" si="11"/>
        <v>0</v>
      </c>
    </row>
    <row r="6" spans="1:30" ht="28.8" x14ac:dyDescent="0.3">
      <c r="A6" s="1" t="s">
        <v>30</v>
      </c>
      <c r="B6" t="s">
        <v>39</v>
      </c>
      <c r="C6" s="1" t="s">
        <v>32</v>
      </c>
      <c r="D6">
        <v>4.2865480399999996</v>
      </c>
      <c r="E6">
        <v>103.4289526</v>
      </c>
      <c r="F6" s="1" t="s">
        <v>38</v>
      </c>
      <c r="G6" t="s">
        <v>34</v>
      </c>
      <c r="H6">
        <v>3000000</v>
      </c>
      <c r="I6">
        <v>2437049.5970000001</v>
      </c>
      <c r="J6" s="2">
        <f t="shared" si="8"/>
        <v>0.81234986566666667</v>
      </c>
      <c r="K6">
        <v>2.4340000000000002</v>
      </c>
      <c r="L6">
        <f t="shared" si="9"/>
        <v>0.73020000000000018</v>
      </c>
      <c r="M6">
        <v>5931778.7180000003</v>
      </c>
      <c r="N6" s="2">
        <v>0.7</v>
      </c>
      <c r="O6">
        <f t="shared" si="10"/>
        <v>4152245.1025999999</v>
      </c>
      <c r="P6">
        <v>90</v>
      </c>
      <c r="Q6">
        <f t="shared" si="0"/>
        <v>373702059.23399997</v>
      </c>
      <c r="R6">
        <v>0</v>
      </c>
      <c r="S6" s="15">
        <v>0</v>
      </c>
      <c r="T6" s="2">
        <v>1</v>
      </c>
      <c r="U6" s="3">
        <f t="shared" si="1"/>
        <v>0</v>
      </c>
      <c r="V6" s="4">
        <v>0.4</v>
      </c>
      <c r="W6" s="15">
        <f t="shared" si="12"/>
        <v>0</v>
      </c>
      <c r="X6">
        <f t="shared" si="2"/>
        <v>0</v>
      </c>
      <c r="Y6">
        <f t="shared" si="3"/>
        <v>0</v>
      </c>
      <c r="Z6">
        <f t="shared" si="4"/>
        <v>373702059.23399997</v>
      </c>
      <c r="AA6">
        <f t="shared" si="5"/>
        <v>373702059.23399997</v>
      </c>
      <c r="AB6">
        <f t="shared" si="6"/>
        <v>0</v>
      </c>
      <c r="AC6">
        <f t="shared" si="7"/>
        <v>0</v>
      </c>
      <c r="AD6" s="15">
        <f t="shared" si="11"/>
        <v>0</v>
      </c>
    </row>
    <row r="7" spans="1:30" ht="28.8" x14ac:dyDescent="0.3">
      <c r="A7" s="1" t="s">
        <v>30</v>
      </c>
      <c r="B7" t="s">
        <v>40</v>
      </c>
      <c r="C7" s="1" t="s">
        <v>32</v>
      </c>
      <c r="D7">
        <v>18.036325290000001</v>
      </c>
      <c r="E7">
        <v>106.43241089999999</v>
      </c>
      <c r="F7" s="1" t="s">
        <v>41</v>
      </c>
      <c r="G7" t="s">
        <v>34</v>
      </c>
      <c r="H7">
        <v>7500000</v>
      </c>
      <c r="I7">
        <v>4879878.6789999995</v>
      </c>
      <c r="J7" s="2">
        <f t="shared" si="8"/>
        <v>0.65065049053333324</v>
      </c>
      <c r="K7">
        <v>2.4340000000000002</v>
      </c>
      <c r="L7">
        <f t="shared" si="9"/>
        <v>0.73020000000000018</v>
      </c>
      <c r="M7">
        <v>11877624.699999999</v>
      </c>
      <c r="N7" s="2">
        <v>0.7</v>
      </c>
      <c r="O7">
        <f t="shared" si="10"/>
        <v>8314337.2899999991</v>
      </c>
      <c r="P7">
        <v>90</v>
      </c>
      <c r="Q7">
        <f t="shared" si="0"/>
        <v>748290356.0999999</v>
      </c>
      <c r="R7">
        <v>0</v>
      </c>
      <c r="S7" s="15">
        <v>0</v>
      </c>
      <c r="T7" s="2">
        <v>1</v>
      </c>
      <c r="U7" s="3">
        <f t="shared" si="1"/>
        <v>0</v>
      </c>
      <c r="V7" s="4">
        <v>0.4</v>
      </c>
      <c r="W7" s="15">
        <f t="shared" si="12"/>
        <v>0</v>
      </c>
      <c r="X7">
        <f t="shared" si="2"/>
        <v>0</v>
      </c>
      <c r="Y7">
        <f t="shared" si="3"/>
        <v>0</v>
      </c>
      <c r="Z7">
        <f t="shared" si="4"/>
        <v>748290356.0999999</v>
      </c>
      <c r="AA7">
        <f t="shared" si="5"/>
        <v>748290356.0999999</v>
      </c>
      <c r="AB7">
        <f t="shared" si="6"/>
        <v>0</v>
      </c>
      <c r="AC7">
        <f t="shared" si="7"/>
        <v>0</v>
      </c>
      <c r="AD7" s="15">
        <f t="shared" si="11"/>
        <v>0</v>
      </c>
    </row>
    <row r="8" spans="1:30" ht="28.8" x14ac:dyDescent="0.3">
      <c r="A8" s="1" t="s">
        <v>30</v>
      </c>
      <c r="B8" t="s">
        <v>42</v>
      </c>
      <c r="C8" s="1" t="s">
        <v>32</v>
      </c>
      <c r="D8">
        <v>15.38298803</v>
      </c>
      <c r="E8">
        <v>108.7936182</v>
      </c>
      <c r="F8" s="1" t="s">
        <v>41</v>
      </c>
      <c r="G8" t="s">
        <v>34</v>
      </c>
      <c r="H8">
        <v>5600000</v>
      </c>
      <c r="I8">
        <v>2671803.5040000002</v>
      </c>
      <c r="J8" s="2">
        <f t="shared" si="8"/>
        <v>0.47710776857142861</v>
      </c>
      <c r="K8">
        <v>2.4340000000000002</v>
      </c>
      <c r="L8">
        <f t="shared" si="9"/>
        <v>0.73020000000000018</v>
      </c>
      <c r="M8">
        <v>6503169.7280000001</v>
      </c>
      <c r="N8" s="2">
        <v>0.7</v>
      </c>
      <c r="O8">
        <f t="shared" si="10"/>
        <v>4552218.8095999993</v>
      </c>
      <c r="P8">
        <v>90</v>
      </c>
      <c r="Q8">
        <f t="shared" si="0"/>
        <v>409699692.86399996</v>
      </c>
      <c r="R8">
        <v>0</v>
      </c>
      <c r="S8" s="15">
        <v>0</v>
      </c>
      <c r="T8" s="2">
        <v>1</v>
      </c>
      <c r="U8" s="3">
        <f t="shared" si="1"/>
        <v>0</v>
      </c>
      <c r="V8" s="4">
        <v>0.4</v>
      </c>
      <c r="W8" s="15">
        <f t="shared" si="12"/>
        <v>0</v>
      </c>
      <c r="X8">
        <f t="shared" si="2"/>
        <v>0</v>
      </c>
      <c r="Y8">
        <f t="shared" si="3"/>
        <v>0</v>
      </c>
      <c r="Z8">
        <f t="shared" si="4"/>
        <v>409699692.86399996</v>
      </c>
      <c r="AA8">
        <f t="shared" si="5"/>
        <v>409699692.86399996</v>
      </c>
      <c r="AB8">
        <f t="shared" si="6"/>
        <v>0</v>
      </c>
      <c r="AC8">
        <f t="shared" si="7"/>
        <v>0</v>
      </c>
      <c r="AD8" s="15">
        <f t="shared" si="11"/>
        <v>0</v>
      </c>
    </row>
    <row r="9" spans="1:30" ht="28.8" x14ac:dyDescent="0.3">
      <c r="A9" s="1" t="s">
        <v>30</v>
      </c>
      <c r="B9" t="s">
        <v>43</v>
      </c>
      <c r="C9" s="1" t="s">
        <v>32</v>
      </c>
      <c r="D9">
        <v>21.014869959999999</v>
      </c>
      <c r="E9">
        <v>106.5353125</v>
      </c>
      <c r="F9" s="1" t="s">
        <v>41</v>
      </c>
      <c r="G9" t="s">
        <v>34</v>
      </c>
      <c r="H9">
        <v>2500000</v>
      </c>
      <c r="I9">
        <v>1571912.037</v>
      </c>
      <c r="J9" s="2">
        <f t="shared" si="8"/>
        <v>0.62876481480000002</v>
      </c>
      <c r="K9">
        <v>2.4340000000000002</v>
      </c>
      <c r="L9">
        <f t="shared" si="9"/>
        <v>0.73020000000000018</v>
      </c>
      <c r="M9">
        <v>3826033.8990000002</v>
      </c>
      <c r="N9" s="2">
        <v>0.7</v>
      </c>
      <c r="O9">
        <f t="shared" si="10"/>
        <v>2678223.7292999998</v>
      </c>
      <c r="P9">
        <v>90</v>
      </c>
      <c r="Q9">
        <f t="shared" si="0"/>
        <v>241040135.63699996</v>
      </c>
      <c r="R9">
        <v>0</v>
      </c>
      <c r="S9" s="15">
        <v>0</v>
      </c>
      <c r="T9" s="2">
        <v>1</v>
      </c>
      <c r="U9" s="3">
        <f t="shared" si="1"/>
        <v>0</v>
      </c>
      <c r="V9" s="4">
        <v>0.4</v>
      </c>
      <c r="W9" s="15">
        <f t="shared" si="12"/>
        <v>0</v>
      </c>
      <c r="X9">
        <f t="shared" si="2"/>
        <v>0</v>
      </c>
      <c r="Y9">
        <f t="shared" si="3"/>
        <v>0</v>
      </c>
      <c r="Z9">
        <f t="shared" si="4"/>
        <v>241040135.63699996</v>
      </c>
      <c r="AA9">
        <f t="shared" si="5"/>
        <v>241040135.63699996</v>
      </c>
      <c r="AB9">
        <f t="shared" si="6"/>
        <v>0</v>
      </c>
      <c r="AC9">
        <f t="shared" si="7"/>
        <v>0</v>
      </c>
      <c r="AD9" s="15">
        <f t="shared" si="11"/>
        <v>0</v>
      </c>
    </row>
    <row r="10" spans="1:30" ht="28.8" x14ac:dyDescent="0.3">
      <c r="A10" s="1" t="s">
        <v>30</v>
      </c>
      <c r="B10" t="s">
        <v>44</v>
      </c>
      <c r="C10" s="1" t="s">
        <v>32</v>
      </c>
      <c r="D10">
        <v>22.30735146</v>
      </c>
      <c r="E10">
        <v>104.1301855</v>
      </c>
      <c r="F10" s="1" t="s">
        <v>41</v>
      </c>
      <c r="G10" t="s">
        <v>34</v>
      </c>
      <c r="H10">
        <v>500000</v>
      </c>
      <c r="I10">
        <v>376997.89150000003</v>
      </c>
      <c r="J10" s="2">
        <f t="shared" si="8"/>
        <v>0.75399578300000003</v>
      </c>
      <c r="K10">
        <v>2.4340000000000002</v>
      </c>
      <c r="L10">
        <f t="shared" si="9"/>
        <v>0.73020000000000018</v>
      </c>
      <c r="M10">
        <v>917612.86780000001</v>
      </c>
      <c r="N10" s="2">
        <v>0.7</v>
      </c>
      <c r="O10">
        <f t="shared" si="10"/>
        <v>642329.00745999999</v>
      </c>
      <c r="P10">
        <v>90</v>
      </c>
      <c r="Q10">
        <f t="shared" si="0"/>
        <v>57809610.671399996</v>
      </c>
      <c r="R10">
        <v>0</v>
      </c>
      <c r="S10" s="15">
        <v>0</v>
      </c>
      <c r="T10" s="2">
        <v>1</v>
      </c>
      <c r="U10" s="3">
        <f t="shared" si="1"/>
        <v>0</v>
      </c>
      <c r="V10" s="4">
        <v>0.4</v>
      </c>
      <c r="W10" s="15">
        <f t="shared" si="12"/>
        <v>0</v>
      </c>
      <c r="X10">
        <f t="shared" si="2"/>
        <v>0</v>
      </c>
      <c r="Y10">
        <f t="shared" si="3"/>
        <v>0</v>
      </c>
      <c r="Z10">
        <f t="shared" si="4"/>
        <v>57809610.671399996</v>
      </c>
      <c r="AA10">
        <f t="shared" si="5"/>
        <v>57809610.671399996</v>
      </c>
      <c r="AB10">
        <f t="shared" si="6"/>
        <v>0</v>
      </c>
      <c r="AC10">
        <f t="shared" si="7"/>
        <v>0</v>
      </c>
      <c r="AD10" s="15">
        <f t="shared" si="11"/>
        <v>0</v>
      </c>
    </row>
    <row r="11" spans="1:30" x14ac:dyDescent="0.3">
      <c r="A11" s="1" t="s">
        <v>45</v>
      </c>
      <c r="B11" t="s">
        <v>46</v>
      </c>
      <c r="C11" s="1"/>
      <c r="D11">
        <v>21.274628849999999</v>
      </c>
      <c r="E11">
        <v>106.1966224</v>
      </c>
      <c r="F11" s="1" t="s">
        <v>41</v>
      </c>
      <c r="G11" t="s">
        <v>34</v>
      </c>
      <c r="H11">
        <v>172392</v>
      </c>
      <c r="I11">
        <v>141404</v>
      </c>
      <c r="J11" s="2">
        <f t="shared" si="8"/>
        <v>0.82024687920553163</v>
      </c>
      <c r="K11">
        <v>2.7639999999999998</v>
      </c>
      <c r="L11">
        <f t="shared" si="9"/>
        <v>0.15478400000000012</v>
      </c>
      <c r="M11">
        <v>390840.65600000002</v>
      </c>
      <c r="N11" s="2">
        <v>0.94399999999999995</v>
      </c>
      <c r="O11">
        <f t="shared" si="10"/>
        <v>368953.579264</v>
      </c>
      <c r="P11">
        <v>90</v>
      </c>
      <c r="Q11">
        <f t="shared" si="0"/>
        <v>33205822.133760002</v>
      </c>
      <c r="R11">
        <v>0</v>
      </c>
      <c r="S11" s="15">
        <v>0</v>
      </c>
      <c r="T11" s="2">
        <v>1</v>
      </c>
      <c r="U11" s="3">
        <f t="shared" si="1"/>
        <v>0</v>
      </c>
      <c r="V11" s="4">
        <v>0.4</v>
      </c>
      <c r="W11" s="15">
        <f t="shared" si="12"/>
        <v>0</v>
      </c>
      <c r="X11">
        <f t="shared" si="2"/>
        <v>0</v>
      </c>
      <c r="Y11">
        <f t="shared" si="3"/>
        <v>0</v>
      </c>
      <c r="Z11">
        <f t="shared" si="4"/>
        <v>33205822.133760002</v>
      </c>
      <c r="AA11">
        <f t="shared" si="5"/>
        <v>33205822.133760002</v>
      </c>
      <c r="AB11">
        <f t="shared" si="6"/>
        <v>0</v>
      </c>
      <c r="AC11">
        <f t="shared" si="7"/>
        <v>0</v>
      </c>
      <c r="AD11" s="15">
        <f t="shared" si="11"/>
        <v>0</v>
      </c>
    </row>
    <row r="12" spans="1:30" x14ac:dyDescent="0.3">
      <c r="A12" s="1" t="s">
        <v>45</v>
      </c>
      <c r="B12" t="s">
        <v>47</v>
      </c>
      <c r="C12" s="1"/>
      <c r="D12">
        <v>10.5734903</v>
      </c>
      <c r="E12">
        <v>107.0863566</v>
      </c>
      <c r="F12" s="1" t="s">
        <v>41</v>
      </c>
      <c r="G12" t="s">
        <v>34</v>
      </c>
      <c r="H12">
        <v>1011336</v>
      </c>
      <c r="I12">
        <v>829575</v>
      </c>
      <c r="J12" s="2">
        <f t="shared" si="8"/>
        <v>0.82027634732670451</v>
      </c>
      <c r="K12">
        <v>2.7639999999999998</v>
      </c>
      <c r="L12">
        <f t="shared" si="9"/>
        <v>0.15478400000000012</v>
      </c>
      <c r="M12">
        <v>2292945.2999999998</v>
      </c>
      <c r="N12" s="2">
        <v>0.94399999999999995</v>
      </c>
      <c r="O12">
        <f t="shared" si="10"/>
        <v>2164540.3631999996</v>
      </c>
      <c r="P12">
        <v>90</v>
      </c>
      <c r="Q12">
        <f t="shared" si="0"/>
        <v>194808632.68799996</v>
      </c>
      <c r="R12">
        <v>0</v>
      </c>
      <c r="S12" s="15">
        <v>0</v>
      </c>
      <c r="T12" s="2">
        <v>1</v>
      </c>
      <c r="U12" s="3">
        <f t="shared" si="1"/>
        <v>0</v>
      </c>
      <c r="V12" s="4">
        <v>0.4</v>
      </c>
      <c r="W12" s="15">
        <f t="shared" si="12"/>
        <v>0</v>
      </c>
      <c r="X12">
        <f t="shared" si="2"/>
        <v>0</v>
      </c>
      <c r="Y12">
        <f t="shared" si="3"/>
        <v>0</v>
      </c>
      <c r="Z12">
        <f t="shared" si="4"/>
        <v>194808632.68799996</v>
      </c>
      <c r="AA12">
        <f t="shared" si="5"/>
        <v>194808632.68799996</v>
      </c>
      <c r="AB12">
        <f t="shared" si="6"/>
        <v>0</v>
      </c>
      <c r="AC12">
        <f t="shared" si="7"/>
        <v>0</v>
      </c>
      <c r="AD12" s="15">
        <f t="shared" si="11"/>
        <v>0</v>
      </c>
    </row>
    <row r="13" spans="1:30" x14ac:dyDescent="0.3">
      <c r="A13" s="1" t="s">
        <v>45</v>
      </c>
      <c r="B13" t="s">
        <v>48</v>
      </c>
      <c r="C13" s="1"/>
      <c r="D13">
        <v>9.3938429449999994</v>
      </c>
      <c r="E13">
        <v>104.85833529999999</v>
      </c>
      <c r="F13" s="1" t="s">
        <v>41</v>
      </c>
      <c r="G13" t="s">
        <v>34</v>
      </c>
      <c r="H13">
        <v>172392</v>
      </c>
      <c r="I13">
        <v>141404</v>
      </c>
      <c r="J13" s="2">
        <f t="shared" si="8"/>
        <v>0.82024687920553163</v>
      </c>
      <c r="K13">
        <v>2.7639999999999998</v>
      </c>
      <c r="L13">
        <f t="shared" si="9"/>
        <v>0.15478400000000012</v>
      </c>
      <c r="M13">
        <v>390840.65600000002</v>
      </c>
      <c r="N13" s="2">
        <v>0.94399999999999995</v>
      </c>
      <c r="O13">
        <f t="shared" si="10"/>
        <v>368953.579264</v>
      </c>
      <c r="P13">
        <v>90</v>
      </c>
      <c r="Q13">
        <f t="shared" si="0"/>
        <v>33205822.133760002</v>
      </c>
      <c r="R13">
        <v>0</v>
      </c>
      <c r="S13" s="15">
        <v>0</v>
      </c>
      <c r="T13" s="2">
        <v>1</v>
      </c>
      <c r="U13" s="3">
        <f t="shared" si="1"/>
        <v>0</v>
      </c>
      <c r="V13" s="4">
        <v>0.4</v>
      </c>
      <c r="W13" s="15">
        <f t="shared" si="12"/>
        <v>0</v>
      </c>
      <c r="X13">
        <f t="shared" si="2"/>
        <v>0</v>
      </c>
      <c r="Y13">
        <f t="shared" si="3"/>
        <v>0</v>
      </c>
      <c r="Z13">
        <f t="shared" si="4"/>
        <v>33205822.133760002</v>
      </c>
      <c r="AA13">
        <f t="shared" si="5"/>
        <v>33205822.133760002</v>
      </c>
      <c r="AB13">
        <f t="shared" si="6"/>
        <v>0</v>
      </c>
      <c r="AC13">
        <f t="shared" si="7"/>
        <v>0</v>
      </c>
      <c r="AD13" s="15">
        <f t="shared" si="11"/>
        <v>0</v>
      </c>
    </row>
    <row r="14" spans="1:30" x14ac:dyDescent="0.3">
      <c r="A14" s="1" t="s">
        <v>45</v>
      </c>
      <c r="B14" t="s">
        <v>49</v>
      </c>
      <c r="C14" s="1"/>
      <c r="D14">
        <v>20.18956768</v>
      </c>
      <c r="E14">
        <v>106.08775009999999</v>
      </c>
      <c r="F14" s="1" t="s">
        <v>41</v>
      </c>
      <c r="G14" t="s">
        <v>34</v>
      </c>
      <c r="H14">
        <v>147108</v>
      </c>
      <c r="I14">
        <v>120666</v>
      </c>
      <c r="J14" s="2">
        <f t="shared" si="8"/>
        <v>0.82025450689289503</v>
      </c>
      <c r="K14">
        <v>2.7639999999999998</v>
      </c>
      <c r="L14">
        <f t="shared" si="9"/>
        <v>0.15478400000000012</v>
      </c>
      <c r="M14">
        <v>333520.82400000002</v>
      </c>
      <c r="N14" s="2">
        <v>0.94399999999999995</v>
      </c>
      <c r="O14">
        <f t="shared" si="10"/>
        <v>314843.65785600001</v>
      </c>
      <c r="P14">
        <v>90</v>
      </c>
      <c r="Q14">
        <f t="shared" si="0"/>
        <v>28335929.207040001</v>
      </c>
      <c r="R14">
        <v>0</v>
      </c>
      <c r="S14" s="15">
        <v>0</v>
      </c>
      <c r="T14" s="2">
        <v>1</v>
      </c>
      <c r="U14" s="3">
        <f t="shared" si="1"/>
        <v>0</v>
      </c>
      <c r="V14" s="4">
        <v>0.4</v>
      </c>
      <c r="W14" s="15">
        <f t="shared" si="12"/>
        <v>0</v>
      </c>
      <c r="X14">
        <f t="shared" si="2"/>
        <v>0</v>
      </c>
      <c r="Y14">
        <f t="shared" si="3"/>
        <v>0</v>
      </c>
      <c r="Z14">
        <f t="shared" si="4"/>
        <v>28335929.207040001</v>
      </c>
      <c r="AA14">
        <f t="shared" si="5"/>
        <v>28335929.207040001</v>
      </c>
      <c r="AB14">
        <f t="shared" si="6"/>
        <v>0</v>
      </c>
      <c r="AC14">
        <f t="shared" si="7"/>
        <v>0</v>
      </c>
      <c r="AD14" s="15">
        <f t="shared" si="11"/>
        <v>0</v>
      </c>
    </row>
    <row r="15" spans="1:30" x14ac:dyDescent="0.3">
      <c r="A15" s="1" t="s">
        <v>50</v>
      </c>
      <c r="B15" t="s">
        <v>51</v>
      </c>
      <c r="C15" s="1" t="s">
        <v>52</v>
      </c>
      <c r="D15">
        <v>-6.9533363482685004</v>
      </c>
      <c r="E15">
        <v>106.247091707726</v>
      </c>
      <c r="F15" s="1" t="s">
        <v>53</v>
      </c>
      <c r="G15" t="s">
        <v>34</v>
      </c>
      <c r="H15">
        <v>3999999.9999999963</v>
      </c>
      <c r="I15">
        <v>2260342.4319578372</v>
      </c>
      <c r="J15" s="2">
        <f t="shared" si="8"/>
        <v>0.56508560798945984</v>
      </c>
      <c r="K15">
        <v>0.54</v>
      </c>
      <c r="L15">
        <f t="shared" si="9"/>
        <v>0.34560000000000002</v>
      </c>
      <c r="M15">
        <v>1220584.9132572317</v>
      </c>
      <c r="N15" s="2">
        <v>0.36</v>
      </c>
      <c r="O15">
        <f t="shared" si="10"/>
        <v>439410.56877260341</v>
      </c>
      <c r="P15">
        <v>90</v>
      </c>
      <c r="Q15">
        <f t="shared" si="0"/>
        <v>39546951.189534307</v>
      </c>
      <c r="R15">
        <v>0</v>
      </c>
      <c r="S15" s="15">
        <v>0</v>
      </c>
      <c r="T15" s="2">
        <v>1</v>
      </c>
      <c r="U15" s="3">
        <f t="shared" si="1"/>
        <v>0</v>
      </c>
      <c r="V15" s="4">
        <v>0.4</v>
      </c>
      <c r="W15" s="15">
        <f t="shared" si="12"/>
        <v>0</v>
      </c>
      <c r="X15">
        <f t="shared" si="2"/>
        <v>0</v>
      </c>
      <c r="Y15">
        <f t="shared" si="3"/>
        <v>0</v>
      </c>
      <c r="Z15">
        <f t="shared" si="4"/>
        <v>39546951.189534307</v>
      </c>
      <c r="AA15">
        <f t="shared" si="5"/>
        <v>39546951.189534307</v>
      </c>
      <c r="AB15">
        <f t="shared" si="6"/>
        <v>0</v>
      </c>
      <c r="AC15">
        <f t="shared" si="7"/>
        <v>0</v>
      </c>
      <c r="AD15" s="15">
        <f t="shared" si="11"/>
        <v>0</v>
      </c>
    </row>
    <row r="16" spans="1:30" x14ac:dyDescent="0.3">
      <c r="A16" s="1" t="s">
        <v>50</v>
      </c>
      <c r="B16" t="s">
        <v>54</v>
      </c>
      <c r="C16" s="1" t="s">
        <v>52</v>
      </c>
      <c r="D16">
        <v>-2.06079729772885</v>
      </c>
      <c r="E16">
        <v>115.570713376249</v>
      </c>
      <c r="F16" s="1" t="s">
        <v>53</v>
      </c>
      <c r="G16" t="s">
        <v>34</v>
      </c>
      <c r="H16">
        <v>1499999.999999993</v>
      </c>
      <c r="I16">
        <v>843905.80954154814</v>
      </c>
      <c r="J16" s="2">
        <f t="shared" si="8"/>
        <v>0.56260387302770143</v>
      </c>
      <c r="K16">
        <v>0.54</v>
      </c>
      <c r="L16">
        <f t="shared" si="9"/>
        <v>0.34560000000000002</v>
      </c>
      <c r="M16">
        <v>455709.13715243712</v>
      </c>
      <c r="N16" s="2">
        <v>0.36</v>
      </c>
      <c r="O16">
        <f t="shared" si="10"/>
        <v>164055.28937487735</v>
      </c>
      <c r="P16">
        <v>90</v>
      </c>
      <c r="Q16">
        <f t="shared" si="0"/>
        <v>14764976.043738961</v>
      </c>
      <c r="R16">
        <v>0</v>
      </c>
      <c r="S16" s="15">
        <v>0</v>
      </c>
      <c r="T16" s="2">
        <v>1</v>
      </c>
      <c r="U16" s="3">
        <f t="shared" si="1"/>
        <v>0</v>
      </c>
      <c r="V16" s="4">
        <v>0.4</v>
      </c>
      <c r="W16" s="15">
        <f t="shared" si="12"/>
        <v>0</v>
      </c>
      <c r="X16">
        <f t="shared" si="2"/>
        <v>0</v>
      </c>
      <c r="Y16">
        <f t="shared" si="3"/>
        <v>0</v>
      </c>
      <c r="Z16">
        <f t="shared" si="4"/>
        <v>14764976.043738961</v>
      </c>
      <c r="AA16">
        <f t="shared" si="5"/>
        <v>14764976.043738961</v>
      </c>
      <c r="AB16">
        <f t="shared" si="6"/>
        <v>0</v>
      </c>
      <c r="AC16">
        <f t="shared" si="7"/>
        <v>0</v>
      </c>
      <c r="AD16" s="15">
        <f t="shared" si="11"/>
        <v>0</v>
      </c>
    </row>
    <row r="17" spans="1:30" x14ac:dyDescent="0.3">
      <c r="A17" s="1" t="s">
        <v>50</v>
      </c>
      <c r="B17" t="s">
        <v>55</v>
      </c>
      <c r="C17" s="1" t="s">
        <v>52</v>
      </c>
      <c r="D17">
        <v>-6.4798753627450996</v>
      </c>
      <c r="E17">
        <v>106.899165370388</v>
      </c>
      <c r="F17" s="1" t="s">
        <v>53</v>
      </c>
      <c r="G17" t="s">
        <v>34</v>
      </c>
      <c r="H17">
        <v>20499999.999999911</v>
      </c>
      <c r="I17">
        <v>7981292.0727957794</v>
      </c>
      <c r="J17" s="2">
        <f t="shared" si="8"/>
        <v>0.38933132062418607</v>
      </c>
      <c r="K17">
        <v>0.54</v>
      </c>
      <c r="L17">
        <f t="shared" si="9"/>
        <v>0.34560000000000002</v>
      </c>
      <c r="M17">
        <v>4309897.7193097193</v>
      </c>
      <c r="N17" s="2">
        <v>0.36</v>
      </c>
      <c r="O17">
        <f t="shared" si="10"/>
        <v>1551563.1789514988</v>
      </c>
      <c r="P17">
        <v>90</v>
      </c>
      <c r="Q17">
        <f t="shared" si="0"/>
        <v>139640686.1056349</v>
      </c>
      <c r="R17">
        <v>0</v>
      </c>
      <c r="S17" s="15">
        <v>0</v>
      </c>
      <c r="T17" s="2">
        <v>1</v>
      </c>
      <c r="U17" s="3">
        <f t="shared" si="1"/>
        <v>0</v>
      </c>
      <c r="V17" s="4">
        <v>0.4</v>
      </c>
      <c r="W17" s="15">
        <f t="shared" si="12"/>
        <v>0</v>
      </c>
      <c r="X17">
        <f t="shared" si="2"/>
        <v>0</v>
      </c>
      <c r="Y17">
        <f t="shared" si="3"/>
        <v>0</v>
      </c>
      <c r="Z17">
        <f t="shared" si="4"/>
        <v>139640686.1056349</v>
      </c>
      <c r="AA17">
        <f t="shared" si="5"/>
        <v>139640686.1056349</v>
      </c>
      <c r="AB17">
        <f t="shared" si="6"/>
        <v>0</v>
      </c>
      <c r="AC17">
        <f t="shared" si="7"/>
        <v>0</v>
      </c>
      <c r="AD17" s="15">
        <f t="shared" si="11"/>
        <v>0</v>
      </c>
    </row>
    <row r="18" spans="1:30" x14ac:dyDescent="0.3">
      <c r="A18" s="1" t="s">
        <v>50</v>
      </c>
      <c r="B18" t="s">
        <v>56</v>
      </c>
      <c r="C18" s="1" t="s">
        <v>52</v>
      </c>
      <c r="D18">
        <v>-6.7051703051612703</v>
      </c>
      <c r="E18">
        <v>108.401318578228</v>
      </c>
      <c r="F18" s="1" t="s">
        <v>53</v>
      </c>
      <c r="G18" t="s">
        <v>34</v>
      </c>
      <c r="H18">
        <v>4099999.999999993</v>
      </c>
      <c r="I18">
        <v>2743313.0604745997</v>
      </c>
      <c r="J18" s="2">
        <f t="shared" si="8"/>
        <v>0.66910074645722062</v>
      </c>
      <c r="K18">
        <v>0.54</v>
      </c>
      <c r="L18">
        <f t="shared" si="9"/>
        <v>0.34560000000000002</v>
      </c>
      <c r="M18">
        <v>1481389.0526562824</v>
      </c>
      <c r="N18" s="2">
        <v>0.36</v>
      </c>
      <c r="O18">
        <f t="shared" si="10"/>
        <v>533300.05895626161</v>
      </c>
      <c r="P18">
        <v>90</v>
      </c>
      <c r="Q18">
        <f t="shared" si="0"/>
        <v>47997005.306063548</v>
      </c>
      <c r="R18">
        <v>0</v>
      </c>
      <c r="S18" s="15">
        <v>0</v>
      </c>
      <c r="T18" s="2">
        <v>1</v>
      </c>
      <c r="U18" s="3">
        <f t="shared" si="1"/>
        <v>0</v>
      </c>
      <c r="V18" s="4">
        <v>0.4</v>
      </c>
      <c r="W18" s="15">
        <f t="shared" si="12"/>
        <v>0</v>
      </c>
      <c r="X18">
        <f t="shared" si="2"/>
        <v>0</v>
      </c>
      <c r="Y18">
        <f t="shared" si="3"/>
        <v>0</v>
      </c>
      <c r="Z18">
        <f t="shared" si="4"/>
        <v>47997005.306063548</v>
      </c>
      <c r="AA18">
        <f t="shared" si="5"/>
        <v>47997005.306063548</v>
      </c>
      <c r="AB18">
        <f t="shared" si="6"/>
        <v>0</v>
      </c>
      <c r="AC18">
        <f t="shared" si="7"/>
        <v>0</v>
      </c>
      <c r="AD18" s="15">
        <f t="shared" si="11"/>
        <v>0</v>
      </c>
    </row>
    <row r="19" spans="1:30" x14ac:dyDescent="0.3">
      <c r="A19" s="1" t="s">
        <v>50</v>
      </c>
      <c r="B19" t="s">
        <v>57</v>
      </c>
      <c r="C19" s="1" t="s">
        <v>52</v>
      </c>
      <c r="D19">
        <v>-3.2717433007321799</v>
      </c>
      <c r="E19">
        <v>116.10582522597301</v>
      </c>
      <c r="F19" s="1" t="s">
        <v>53</v>
      </c>
      <c r="G19" t="s">
        <v>34</v>
      </c>
      <c r="H19">
        <v>2599999.9999999925</v>
      </c>
      <c r="I19">
        <v>1252133.9532018995</v>
      </c>
      <c r="J19" s="2">
        <f t="shared" si="8"/>
        <v>0.481589982000732</v>
      </c>
      <c r="K19">
        <v>0.54</v>
      </c>
      <c r="L19">
        <f t="shared" si="9"/>
        <v>0.34560000000000002</v>
      </c>
      <c r="M19">
        <v>676152.33472902805</v>
      </c>
      <c r="N19" s="2">
        <v>0.36</v>
      </c>
      <c r="O19">
        <f t="shared" si="10"/>
        <v>243414.8405024501</v>
      </c>
      <c r="P19">
        <v>90</v>
      </c>
      <c r="Q19">
        <f t="shared" si="0"/>
        <v>21907335.645220507</v>
      </c>
      <c r="R19">
        <v>0</v>
      </c>
      <c r="S19" s="15">
        <v>0</v>
      </c>
      <c r="T19" s="2">
        <v>1</v>
      </c>
      <c r="U19" s="3">
        <f t="shared" si="1"/>
        <v>0</v>
      </c>
      <c r="V19" s="4">
        <v>0.4</v>
      </c>
      <c r="W19" s="15">
        <f t="shared" si="12"/>
        <v>0</v>
      </c>
      <c r="X19">
        <f t="shared" si="2"/>
        <v>0</v>
      </c>
      <c r="Y19">
        <f t="shared" si="3"/>
        <v>0</v>
      </c>
      <c r="Z19">
        <f t="shared" si="4"/>
        <v>21907335.645220507</v>
      </c>
      <c r="AA19">
        <f t="shared" si="5"/>
        <v>21907335.645220507</v>
      </c>
      <c r="AB19">
        <f t="shared" si="6"/>
        <v>0</v>
      </c>
      <c r="AC19">
        <f t="shared" si="7"/>
        <v>0</v>
      </c>
      <c r="AD19" s="15">
        <f t="shared" si="11"/>
        <v>0</v>
      </c>
    </row>
    <row r="20" spans="1:30" x14ac:dyDescent="0.3">
      <c r="A20" s="1" t="s">
        <v>50</v>
      </c>
      <c r="B20" t="s">
        <v>58</v>
      </c>
      <c r="C20" s="1" t="s">
        <v>52</v>
      </c>
      <c r="D20">
        <v>-8.3483493290192499</v>
      </c>
      <c r="E20">
        <v>113.493094595534</v>
      </c>
      <c r="F20" s="1" t="s">
        <v>53</v>
      </c>
      <c r="G20" t="s">
        <v>34</v>
      </c>
      <c r="H20">
        <v>2099999.9999999939</v>
      </c>
      <c r="I20">
        <v>1072726.2932604728</v>
      </c>
      <c r="J20" s="2">
        <f t="shared" si="8"/>
        <v>0.51082204440975043</v>
      </c>
      <c r="K20">
        <v>0.54</v>
      </c>
      <c r="L20">
        <f t="shared" si="9"/>
        <v>0.34560000000000002</v>
      </c>
      <c r="M20">
        <v>579272.19836065534</v>
      </c>
      <c r="N20" s="2">
        <v>0.36</v>
      </c>
      <c r="O20">
        <f t="shared" si="10"/>
        <v>208537.9914098359</v>
      </c>
      <c r="P20">
        <v>90</v>
      </c>
      <c r="Q20">
        <f t="shared" si="0"/>
        <v>18768419.226885229</v>
      </c>
      <c r="R20">
        <v>0</v>
      </c>
      <c r="S20" s="15">
        <v>0</v>
      </c>
      <c r="T20" s="2">
        <v>1</v>
      </c>
      <c r="U20" s="3">
        <f t="shared" si="1"/>
        <v>0</v>
      </c>
      <c r="V20" s="4">
        <v>0.4</v>
      </c>
      <c r="W20" s="15">
        <f t="shared" si="12"/>
        <v>0</v>
      </c>
      <c r="X20">
        <f t="shared" si="2"/>
        <v>0</v>
      </c>
      <c r="Y20">
        <f t="shared" si="3"/>
        <v>0</v>
      </c>
      <c r="Z20">
        <f t="shared" si="4"/>
        <v>18768419.226885229</v>
      </c>
      <c r="AA20">
        <f t="shared" si="5"/>
        <v>18768419.226885229</v>
      </c>
      <c r="AB20">
        <f t="shared" si="6"/>
        <v>0</v>
      </c>
      <c r="AC20">
        <f t="shared" si="7"/>
        <v>0</v>
      </c>
      <c r="AD20" s="15">
        <f t="shared" si="11"/>
        <v>0</v>
      </c>
    </row>
    <row r="21" spans="1:30" x14ac:dyDescent="0.3">
      <c r="A21" s="1" t="s">
        <v>50</v>
      </c>
      <c r="B21" t="s">
        <v>59</v>
      </c>
      <c r="C21" s="1" t="s">
        <v>52</v>
      </c>
      <c r="D21">
        <v>0.89624795819578296</v>
      </c>
      <c r="E21">
        <v>124.081481387916</v>
      </c>
      <c r="F21" s="1" t="s">
        <v>53</v>
      </c>
      <c r="G21" t="s">
        <v>34</v>
      </c>
      <c r="H21">
        <v>3599999.9999999949</v>
      </c>
      <c r="I21">
        <v>1413110.5002101692</v>
      </c>
      <c r="J21" s="2">
        <f t="shared" si="8"/>
        <v>0.39253069450282535</v>
      </c>
      <c r="K21">
        <v>0.54</v>
      </c>
      <c r="L21">
        <f t="shared" si="9"/>
        <v>0.34560000000000002</v>
      </c>
      <c r="M21">
        <v>763079.67011349264</v>
      </c>
      <c r="N21" s="2">
        <v>0.36</v>
      </c>
      <c r="O21">
        <f t="shared" si="10"/>
        <v>274708.68124085735</v>
      </c>
      <c r="P21">
        <v>90</v>
      </c>
      <c r="Q21">
        <f t="shared" si="0"/>
        <v>24723781.311677162</v>
      </c>
      <c r="R21">
        <v>0</v>
      </c>
      <c r="S21" s="15">
        <v>0</v>
      </c>
      <c r="T21" s="2">
        <v>1</v>
      </c>
      <c r="U21" s="3">
        <f t="shared" si="1"/>
        <v>0</v>
      </c>
      <c r="V21" s="4">
        <v>0.4</v>
      </c>
      <c r="W21" s="15">
        <f t="shared" si="12"/>
        <v>0</v>
      </c>
      <c r="X21">
        <f t="shared" si="2"/>
        <v>0</v>
      </c>
      <c r="Y21">
        <f t="shared" si="3"/>
        <v>0</v>
      </c>
      <c r="Z21">
        <f t="shared" si="4"/>
        <v>24723781.311677162</v>
      </c>
      <c r="AA21">
        <f t="shared" si="5"/>
        <v>24723781.311677162</v>
      </c>
      <c r="AB21">
        <f t="shared" si="6"/>
        <v>0</v>
      </c>
      <c r="AC21">
        <f t="shared" si="7"/>
        <v>0</v>
      </c>
      <c r="AD21" s="15">
        <f t="shared" si="11"/>
        <v>0</v>
      </c>
    </row>
    <row r="22" spans="1:30" x14ac:dyDescent="0.3">
      <c r="A22" s="1" t="s">
        <v>50</v>
      </c>
      <c r="B22" t="s">
        <v>60</v>
      </c>
      <c r="C22" s="1" t="s">
        <v>52</v>
      </c>
      <c r="D22">
        <v>-7.0891917235942001</v>
      </c>
      <c r="E22">
        <v>110.623359066139</v>
      </c>
      <c r="F22" s="1" t="s">
        <v>53</v>
      </c>
      <c r="G22" t="s">
        <v>34</v>
      </c>
      <c r="H22">
        <v>1559999.9999999942</v>
      </c>
      <c r="I22">
        <v>429040.14359744976</v>
      </c>
      <c r="J22" s="2">
        <f t="shared" si="8"/>
        <v>0.27502573307528932</v>
      </c>
      <c r="K22">
        <v>0.54</v>
      </c>
      <c r="L22">
        <f t="shared" si="9"/>
        <v>0.34560000000000002</v>
      </c>
      <c r="M22">
        <v>231681.67754262275</v>
      </c>
      <c r="N22" s="2">
        <v>0.36</v>
      </c>
      <c r="O22">
        <f t="shared" si="10"/>
        <v>83405.403915344184</v>
      </c>
      <c r="P22">
        <v>90</v>
      </c>
      <c r="Q22">
        <f t="shared" si="0"/>
        <v>7506486.352380977</v>
      </c>
      <c r="R22">
        <v>0</v>
      </c>
      <c r="S22" s="15">
        <v>0</v>
      </c>
      <c r="T22" s="2">
        <v>1</v>
      </c>
      <c r="U22" s="3">
        <f t="shared" si="1"/>
        <v>0</v>
      </c>
      <c r="V22" s="4">
        <v>0.4</v>
      </c>
      <c r="W22" s="15">
        <f t="shared" si="12"/>
        <v>0</v>
      </c>
      <c r="X22">
        <f t="shared" si="2"/>
        <v>0</v>
      </c>
      <c r="Y22">
        <f t="shared" si="3"/>
        <v>0</v>
      </c>
      <c r="Z22">
        <f t="shared" si="4"/>
        <v>7506486.352380977</v>
      </c>
      <c r="AA22">
        <f t="shared" si="5"/>
        <v>7506486.352380977</v>
      </c>
      <c r="AB22">
        <f t="shared" si="6"/>
        <v>0</v>
      </c>
      <c r="AC22">
        <f t="shared" si="7"/>
        <v>0</v>
      </c>
      <c r="AD22" s="15">
        <f t="shared" si="11"/>
        <v>0</v>
      </c>
    </row>
    <row r="23" spans="1:30" x14ac:dyDescent="0.3">
      <c r="A23" s="1" t="s">
        <v>50</v>
      </c>
      <c r="B23" t="s">
        <v>61</v>
      </c>
      <c r="C23" s="1" t="s">
        <v>52</v>
      </c>
      <c r="D23">
        <v>-0.998099181744597</v>
      </c>
      <c r="E23">
        <v>134.02448687715901</v>
      </c>
      <c r="F23" s="1" t="s">
        <v>53</v>
      </c>
      <c r="G23" t="s">
        <v>34</v>
      </c>
      <c r="H23">
        <v>1699999.9999999932</v>
      </c>
      <c r="I23">
        <v>1152567.4252374412</v>
      </c>
      <c r="J23" s="2">
        <f t="shared" si="8"/>
        <v>0.67798083837496814</v>
      </c>
      <c r="K23">
        <v>0.54</v>
      </c>
      <c r="L23">
        <f t="shared" si="9"/>
        <v>0.34560000000000002</v>
      </c>
      <c r="M23">
        <v>622386.40962821955</v>
      </c>
      <c r="N23" s="2">
        <v>0.36</v>
      </c>
      <c r="O23">
        <f t="shared" si="10"/>
        <v>224059.10746615904</v>
      </c>
      <c r="P23">
        <v>90</v>
      </c>
      <c r="Q23">
        <f t="shared" si="0"/>
        <v>20165319.671954315</v>
      </c>
      <c r="R23">
        <v>0</v>
      </c>
      <c r="S23" s="15">
        <v>0</v>
      </c>
      <c r="T23" s="2">
        <v>1</v>
      </c>
      <c r="U23" s="3">
        <f t="shared" si="1"/>
        <v>0</v>
      </c>
      <c r="V23" s="4">
        <v>0.4</v>
      </c>
      <c r="W23" s="15">
        <f t="shared" si="12"/>
        <v>0</v>
      </c>
      <c r="X23">
        <f t="shared" si="2"/>
        <v>0</v>
      </c>
      <c r="Y23">
        <f t="shared" si="3"/>
        <v>0</v>
      </c>
      <c r="Z23">
        <f t="shared" si="4"/>
        <v>20165319.671954315</v>
      </c>
      <c r="AA23">
        <f t="shared" si="5"/>
        <v>20165319.671954315</v>
      </c>
      <c r="AB23">
        <f t="shared" si="6"/>
        <v>0</v>
      </c>
      <c r="AC23">
        <f t="shared" si="7"/>
        <v>0</v>
      </c>
      <c r="AD23" s="15">
        <f t="shared" si="11"/>
        <v>0</v>
      </c>
    </row>
    <row r="24" spans="1:30" x14ac:dyDescent="0.3">
      <c r="A24" s="1" t="s">
        <v>50</v>
      </c>
      <c r="B24" t="s">
        <v>62</v>
      </c>
      <c r="C24" s="1" t="s">
        <v>52</v>
      </c>
      <c r="D24">
        <v>-4.9466196978773898</v>
      </c>
      <c r="E24">
        <v>119.626311104782</v>
      </c>
      <c r="F24" s="1" t="s">
        <v>53</v>
      </c>
      <c r="G24" t="s">
        <v>34</v>
      </c>
      <c r="H24">
        <v>4199999.9999999925</v>
      </c>
      <c r="I24">
        <v>1414386.0269354917</v>
      </c>
      <c r="J24" s="2">
        <f t="shared" si="8"/>
        <v>0.33675857784178431</v>
      </c>
      <c r="K24">
        <v>0.54</v>
      </c>
      <c r="L24">
        <f t="shared" si="9"/>
        <v>0.34560000000000002</v>
      </c>
      <c r="M24">
        <v>763768.45454516704</v>
      </c>
      <c r="N24" s="2">
        <v>0.36</v>
      </c>
      <c r="O24">
        <f t="shared" si="10"/>
        <v>274956.64363626012</v>
      </c>
      <c r="P24">
        <v>90</v>
      </c>
      <c r="Q24">
        <f t="shared" si="0"/>
        <v>24746097.927263413</v>
      </c>
      <c r="R24">
        <v>0</v>
      </c>
      <c r="S24" s="15">
        <v>0</v>
      </c>
      <c r="T24" s="2">
        <v>1</v>
      </c>
      <c r="U24" s="3">
        <f t="shared" si="1"/>
        <v>0</v>
      </c>
      <c r="V24" s="4">
        <v>0.4</v>
      </c>
      <c r="W24" s="15">
        <f t="shared" si="12"/>
        <v>0</v>
      </c>
      <c r="X24">
        <f t="shared" si="2"/>
        <v>0</v>
      </c>
      <c r="Y24">
        <f t="shared" si="3"/>
        <v>0</v>
      </c>
      <c r="Z24">
        <f t="shared" si="4"/>
        <v>24746097.927263413</v>
      </c>
      <c r="AA24">
        <f t="shared" si="5"/>
        <v>24746097.927263413</v>
      </c>
      <c r="AB24">
        <f t="shared" si="6"/>
        <v>0</v>
      </c>
      <c r="AC24">
        <f t="shared" si="7"/>
        <v>0</v>
      </c>
      <c r="AD24" s="15">
        <f t="shared" si="11"/>
        <v>0</v>
      </c>
    </row>
    <row r="25" spans="1:30" x14ac:dyDescent="0.3">
      <c r="A25" s="1" t="s">
        <v>50</v>
      </c>
      <c r="B25" t="s">
        <v>63</v>
      </c>
      <c r="C25" s="1" t="s">
        <v>52</v>
      </c>
      <c r="D25">
        <v>-6.4603488467360002</v>
      </c>
      <c r="E25">
        <v>107.21213130752901</v>
      </c>
      <c r="F25" s="1" t="s">
        <v>53</v>
      </c>
      <c r="G25" t="s">
        <v>34</v>
      </c>
      <c r="H25">
        <v>1999999.9999999981</v>
      </c>
      <c r="I25">
        <v>935488.50980076182</v>
      </c>
      <c r="J25" s="2">
        <f t="shared" si="8"/>
        <v>0.46774425490038135</v>
      </c>
      <c r="K25">
        <v>0.54</v>
      </c>
      <c r="L25">
        <f t="shared" si="9"/>
        <v>0.34560000000000002</v>
      </c>
      <c r="M25">
        <v>505163.79529241222</v>
      </c>
      <c r="N25" s="2">
        <v>0.36</v>
      </c>
      <c r="O25">
        <f t="shared" si="10"/>
        <v>181858.9663052684</v>
      </c>
      <c r="P25">
        <v>90</v>
      </c>
      <c r="Q25">
        <f t="shared" si="0"/>
        <v>16367306.967474157</v>
      </c>
      <c r="R25">
        <v>0</v>
      </c>
      <c r="S25" s="15">
        <v>0</v>
      </c>
      <c r="T25" s="2">
        <v>1</v>
      </c>
      <c r="U25" s="3">
        <f t="shared" si="1"/>
        <v>0</v>
      </c>
      <c r="V25" s="4">
        <v>0.4</v>
      </c>
      <c r="W25" s="15">
        <f t="shared" si="12"/>
        <v>0</v>
      </c>
      <c r="X25">
        <f t="shared" si="2"/>
        <v>0</v>
      </c>
      <c r="Y25">
        <f t="shared" si="3"/>
        <v>0</v>
      </c>
      <c r="Z25">
        <f t="shared" si="4"/>
        <v>16367306.967474157</v>
      </c>
      <c r="AA25">
        <f t="shared" si="5"/>
        <v>16367306.967474157</v>
      </c>
      <c r="AB25">
        <f t="shared" si="6"/>
        <v>0</v>
      </c>
      <c r="AC25">
        <f t="shared" si="7"/>
        <v>0</v>
      </c>
      <c r="AD25" s="15">
        <f t="shared" si="11"/>
        <v>0</v>
      </c>
    </row>
    <row r="26" spans="1:30" x14ac:dyDescent="0.3">
      <c r="A26" s="1" t="s">
        <v>50</v>
      </c>
      <c r="B26" t="s">
        <v>64</v>
      </c>
      <c r="C26" s="1" t="s">
        <v>52</v>
      </c>
      <c r="D26">
        <v>-6.86760550699832</v>
      </c>
      <c r="E26">
        <v>111.91118524219399</v>
      </c>
      <c r="F26" s="1" t="s">
        <v>53</v>
      </c>
      <c r="G26" t="s">
        <v>34</v>
      </c>
      <c r="H26">
        <v>2499999.9999999963</v>
      </c>
      <c r="I26">
        <v>1376401.9907214488</v>
      </c>
      <c r="J26" s="2">
        <f t="shared" si="8"/>
        <v>0.55056079628858035</v>
      </c>
      <c r="K26">
        <v>0.54</v>
      </c>
      <c r="L26">
        <f t="shared" si="9"/>
        <v>0.34560000000000002</v>
      </c>
      <c r="M26">
        <v>743257.07498958497</v>
      </c>
      <c r="N26" s="2">
        <v>0.36</v>
      </c>
      <c r="O26">
        <f t="shared" si="10"/>
        <v>267572.54699625057</v>
      </c>
      <c r="P26">
        <v>90</v>
      </c>
      <c r="Q26">
        <f t="shared" si="0"/>
        <v>24081529.229662552</v>
      </c>
      <c r="R26">
        <v>0</v>
      </c>
      <c r="S26" s="15">
        <v>0</v>
      </c>
      <c r="T26" s="2">
        <v>1</v>
      </c>
      <c r="U26" s="3">
        <f t="shared" si="1"/>
        <v>0</v>
      </c>
      <c r="V26" s="4">
        <v>0.4</v>
      </c>
      <c r="W26" s="15">
        <f t="shared" si="12"/>
        <v>0</v>
      </c>
      <c r="X26">
        <f t="shared" si="2"/>
        <v>0</v>
      </c>
      <c r="Y26">
        <f t="shared" si="3"/>
        <v>0</v>
      </c>
      <c r="Z26">
        <f t="shared" si="4"/>
        <v>24081529.229662552</v>
      </c>
      <c r="AA26">
        <f t="shared" si="5"/>
        <v>24081529.229662552</v>
      </c>
      <c r="AB26">
        <f t="shared" si="6"/>
        <v>0</v>
      </c>
      <c r="AC26">
        <f t="shared" si="7"/>
        <v>0</v>
      </c>
      <c r="AD26" s="15">
        <f t="shared" si="11"/>
        <v>0</v>
      </c>
    </row>
    <row r="27" spans="1:30" x14ac:dyDescent="0.3">
      <c r="A27" s="1" t="s">
        <v>50</v>
      </c>
      <c r="B27" t="s">
        <v>65</v>
      </c>
      <c r="C27" s="1" t="s">
        <v>52</v>
      </c>
      <c r="D27">
        <v>-6.866924814181</v>
      </c>
      <c r="E27">
        <v>111.45869140192001</v>
      </c>
      <c r="F27" s="1" t="s">
        <v>53</v>
      </c>
      <c r="G27" t="s">
        <v>34</v>
      </c>
      <c r="H27">
        <v>2999999.999999993</v>
      </c>
      <c r="I27">
        <v>1088525.1730744177</v>
      </c>
      <c r="J27" s="2">
        <f t="shared" si="8"/>
        <v>0.36284172435814011</v>
      </c>
      <c r="K27">
        <v>0.54</v>
      </c>
      <c r="L27">
        <f t="shared" si="9"/>
        <v>0.34560000000000002</v>
      </c>
      <c r="M27">
        <v>587803.59346018569</v>
      </c>
      <c r="N27" s="2">
        <v>0.36</v>
      </c>
      <c r="O27">
        <f t="shared" si="10"/>
        <v>211609.29364566682</v>
      </c>
      <c r="P27">
        <v>90</v>
      </c>
      <c r="Q27">
        <f t="shared" si="0"/>
        <v>19044836.428110015</v>
      </c>
      <c r="R27">
        <v>0</v>
      </c>
      <c r="S27" s="15">
        <v>0</v>
      </c>
      <c r="T27" s="2">
        <v>1</v>
      </c>
      <c r="U27" s="3">
        <f t="shared" si="1"/>
        <v>0</v>
      </c>
      <c r="V27" s="4">
        <v>0.4</v>
      </c>
      <c r="W27" s="15">
        <f t="shared" si="12"/>
        <v>0</v>
      </c>
      <c r="X27">
        <f t="shared" si="2"/>
        <v>0</v>
      </c>
      <c r="Y27">
        <f t="shared" si="3"/>
        <v>0</v>
      </c>
      <c r="Z27">
        <f t="shared" si="4"/>
        <v>19044836.428110015</v>
      </c>
      <c r="AA27">
        <f t="shared" si="5"/>
        <v>19044836.428110015</v>
      </c>
      <c r="AB27">
        <f t="shared" si="6"/>
        <v>0</v>
      </c>
      <c r="AC27">
        <f t="shared" si="7"/>
        <v>0</v>
      </c>
      <c r="AD27" s="15">
        <f t="shared" si="11"/>
        <v>0</v>
      </c>
    </row>
    <row r="28" spans="1:30" x14ac:dyDescent="0.3">
      <c r="A28" s="1" t="s">
        <v>50</v>
      </c>
      <c r="B28" t="s">
        <v>66</v>
      </c>
      <c r="C28" s="1" t="s">
        <v>52</v>
      </c>
      <c r="D28">
        <v>-6.9768887641075903</v>
      </c>
      <c r="E28">
        <v>106.86082777360301</v>
      </c>
      <c r="F28" s="1" t="s">
        <v>53</v>
      </c>
      <c r="G28" t="s">
        <v>34</v>
      </c>
      <c r="H28">
        <v>1799999.9999999942</v>
      </c>
      <c r="I28">
        <v>705356.31678976724</v>
      </c>
      <c r="J28" s="2">
        <f t="shared" si="8"/>
        <v>0.39186462043876086</v>
      </c>
      <c r="K28">
        <v>0.54</v>
      </c>
      <c r="L28">
        <f t="shared" si="9"/>
        <v>0.34560000000000002</v>
      </c>
      <c r="M28">
        <v>380892.41106647422</v>
      </c>
      <c r="N28" s="2">
        <v>0.36</v>
      </c>
      <c r="O28">
        <f t="shared" si="10"/>
        <v>137121.26798393071</v>
      </c>
      <c r="P28">
        <v>90</v>
      </c>
      <c r="Q28">
        <f t="shared" si="0"/>
        <v>12340914.118553763</v>
      </c>
      <c r="R28">
        <v>0</v>
      </c>
      <c r="S28" s="15">
        <v>0</v>
      </c>
      <c r="T28" s="2">
        <v>1</v>
      </c>
      <c r="U28" s="3">
        <f t="shared" si="1"/>
        <v>0</v>
      </c>
      <c r="V28" s="4">
        <v>0.4</v>
      </c>
      <c r="W28" s="15">
        <f t="shared" si="12"/>
        <v>0</v>
      </c>
      <c r="X28">
        <f t="shared" si="2"/>
        <v>0</v>
      </c>
      <c r="Y28">
        <f t="shared" si="3"/>
        <v>0</v>
      </c>
      <c r="Z28">
        <f t="shared" si="4"/>
        <v>12340914.118553763</v>
      </c>
      <c r="AA28">
        <f t="shared" si="5"/>
        <v>12340914.118553763</v>
      </c>
      <c r="AB28">
        <f t="shared" si="6"/>
        <v>0</v>
      </c>
      <c r="AC28">
        <f t="shared" si="7"/>
        <v>0</v>
      </c>
      <c r="AD28" s="15">
        <f t="shared" si="11"/>
        <v>0</v>
      </c>
    </row>
    <row r="29" spans="1:30" x14ac:dyDescent="0.3">
      <c r="A29" s="1" t="s">
        <v>50</v>
      </c>
      <c r="B29" t="s">
        <v>67</v>
      </c>
      <c r="C29" s="1" t="s">
        <v>52</v>
      </c>
      <c r="D29">
        <v>-10.195241588459499</v>
      </c>
      <c r="E29">
        <v>123.539698531664</v>
      </c>
      <c r="F29" s="1" t="s">
        <v>53</v>
      </c>
      <c r="G29" t="s">
        <v>34</v>
      </c>
      <c r="H29">
        <v>419999.9999999993</v>
      </c>
      <c r="I29">
        <v>214220.65573770431</v>
      </c>
      <c r="J29" s="2">
        <f t="shared" si="8"/>
        <v>0.51004918032786828</v>
      </c>
      <c r="K29">
        <v>0.54</v>
      </c>
      <c r="L29">
        <f t="shared" si="9"/>
        <v>0.34560000000000002</v>
      </c>
      <c r="M29">
        <v>115679.15409836062</v>
      </c>
      <c r="N29" s="2">
        <v>0.36</v>
      </c>
      <c r="O29">
        <f t="shared" si="10"/>
        <v>41644.495475409822</v>
      </c>
      <c r="P29">
        <v>90</v>
      </c>
      <c r="Q29">
        <f t="shared" si="0"/>
        <v>3748004.5927868839</v>
      </c>
      <c r="R29">
        <v>0</v>
      </c>
      <c r="S29" s="15">
        <v>0</v>
      </c>
      <c r="T29" s="2">
        <v>1</v>
      </c>
      <c r="U29" s="3">
        <f t="shared" si="1"/>
        <v>0</v>
      </c>
      <c r="V29" s="4">
        <v>0.4</v>
      </c>
      <c r="W29" s="15">
        <f t="shared" si="12"/>
        <v>0</v>
      </c>
      <c r="X29">
        <f t="shared" si="2"/>
        <v>0</v>
      </c>
      <c r="Y29">
        <f t="shared" si="3"/>
        <v>0</v>
      </c>
      <c r="Z29">
        <f t="shared" si="4"/>
        <v>3748004.5927868839</v>
      </c>
      <c r="AA29">
        <f t="shared" si="5"/>
        <v>3748004.5927868839</v>
      </c>
      <c r="AB29">
        <f t="shared" si="6"/>
        <v>0</v>
      </c>
      <c r="AC29">
        <f t="shared" si="7"/>
        <v>0</v>
      </c>
      <c r="AD29" s="15">
        <f t="shared" si="11"/>
        <v>0</v>
      </c>
    </row>
    <row r="30" spans="1:30" x14ac:dyDescent="0.3">
      <c r="A30" s="1" t="s">
        <v>50</v>
      </c>
      <c r="B30" t="s">
        <v>68</v>
      </c>
      <c r="C30" s="1" t="s">
        <v>52</v>
      </c>
      <c r="D30">
        <v>-0.94756744016260797</v>
      </c>
      <c r="E30">
        <v>100.47013788008699</v>
      </c>
      <c r="F30" s="1" t="s">
        <v>53</v>
      </c>
      <c r="G30" t="s">
        <v>34</v>
      </c>
      <c r="H30">
        <v>8799999.9999999963</v>
      </c>
      <c r="I30">
        <v>4025817.5027394411</v>
      </c>
      <c r="J30" s="2">
        <f t="shared" si="8"/>
        <v>0.45747926167493669</v>
      </c>
      <c r="K30">
        <v>0.54</v>
      </c>
      <c r="L30">
        <f t="shared" si="9"/>
        <v>0.34560000000000002</v>
      </c>
      <c r="M30">
        <v>2173941.4514792976</v>
      </c>
      <c r="N30" s="2">
        <v>0.36</v>
      </c>
      <c r="O30">
        <f t="shared" si="10"/>
        <v>782618.92253254715</v>
      </c>
      <c r="P30">
        <v>90</v>
      </c>
      <c r="Q30">
        <f t="shared" si="0"/>
        <v>70435703.027929246</v>
      </c>
      <c r="R30">
        <v>0</v>
      </c>
      <c r="S30" s="15">
        <v>0</v>
      </c>
      <c r="T30" s="2">
        <v>1</v>
      </c>
      <c r="U30" s="3">
        <f t="shared" si="1"/>
        <v>0</v>
      </c>
      <c r="V30" s="4">
        <v>0.4</v>
      </c>
      <c r="W30" s="15">
        <f t="shared" si="12"/>
        <v>0</v>
      </c>
      <c r="X30">
        <f t="shared" si="2"/>
        <v>0</v>
      </c>
      <c r="Y30">
        <f t="shared" si="3"/>
        <v>0</v>
      </c>
      <c r="Z30">
        <f t="shared" si="4"/>
        <v>70435703.027929246</v>
      </c>
      <c r="AA30">
        <f t="shared" si="5"/>
        <v>70435703.027929246</v>
      </c>
      <c r="AB30">
        <f t="shared" si="6"/>
        <v>0</v>
      </c>
      <c r="AC30">
        <f t="shared" si="7"/>
        <v>0</v>
      </c>
      <c r="AD30" s="15">
        <f t="shared" si="11"/>
        <v>0</v>
      </c>
    </row>
    <row r="31" spans="1:30" x14ac:dyDescent="0.3">
      <c r="A31" s="1" t="s">
        <v>50</v>
      </c>
      <c r="B31" t="s">
        <v>69</v>
      </c>
      <c r="C31" s="1" t="s">
        <v>52</v>
      </c>
      <c r="D31">
        <v>-4.7875101243740001</v>
      </c>
      <c r="E31">
        <v>119.616763135575</v>
      </c>
      <c r="F31" s="1" t="s">
        <v>53</v>
      </c>
      <c r="G31" t="s">
        <v>34</v>
      </c>
      <c r="H31">
        <v>5979999.9999999963</v>
      </c>
      <c r="I31">
        <v>3904064.6229724982</v>
      </c>
      <c r="J31" s="2">
        <f t="shared" si="8"/>
        <v>0.65285361588168911</v>
      </c>
      <c r="K31">
        <v>0.54</v>
      </c>
      <c r="L31">
        <f t="shared" si="9"/>
        <v>0.34560000000000002</v>
      </c>
      <c r="M31">
        <v>2108194.8964051465</v>
      </c>
      <c r="N31" s="2">
        <v>0.36</v>
      </c>
      <c r="O31">
        <f t="shared" si="10"/>
        <v>758950.16270585265</v>
      </c>
      <c r="P31">
        <v>90</v>
      </c>
      <c r="Q31">
        <f t="shared" si="0"/>
        <v>68305514.643526733</v>
      </c>
      <c r="R31">
        <v>0</v>
      </c>
      <c r="S31" s="15">
        <v>0</v>
      </c>
      <c r="T31" s="2">
        <v>1</v>
      </c>
      <c r="U31" s="3">
        <f t="shared" si="1"/>
        <v>0</v>
      </c>
      <c r="V31" s="4">
        <v>0.4</v>
      </c>
      <c r="W31" s="15">
        <f t="shared" si="12"/>
        <v>0</v>
      </c>
      <c r="X31">
        <f t="shared" si="2"/>
        <v>0</v>
      </c>
      <c r="Y31">
        <f t="shared" si="3"/>
        <v>0</v>
      </c>
      <c r="Z31">
        <f t="shared" si="4"/>
        <v>68305514.643526733</v>
      </c>
      <c r="AA31">
        <f t="shared" si="5"/>
        <v>68305514.643526733</v>
      </c>
      <c r="AB31">
        <f t="shared" si="6"/>
        <v>0</v>
      </c>
      <c r="AC31">
        <f t="shared" si="7"/>
        <v>0</v>
      </c>
      <c r="AD31" s="15">
        <f t="shared" si="11"/>
        <v>0</v>
      </c>
    </row>
    <row r="32" spans="1:30" x14ac:dyDescent="0.3">
      <c r="A32" s="1" t="s">
        <v>50</v>
      </c>
      <c r="B32" t="s">
        <v>70</v>
      </c>
      <c r="C32" s="1" t="s">
        <v>52</v>
      </c>
      <c r="D32">
        <v>-7.4375072598022598</v>
      </c>
      <c r="E32">
        <v>109.07400287661299</v>
      </c>
      <c r="F32" s="1" t="s">
        <v>53</v>
      </c>
      <c r="G32" t="s">
        <v>34</v>
      </c>
      <c r="H32">
        <v>1649999.999999993</v>
      </c>
      <c r="I32">
        <v>690704.7483492709</v>
      </c>
      <c r="J32" s="2">
        <f t="shared" si="8"/>
        <v>0.41860893839349927</v>
      </c>
      <c r="K32">
        <v>0.54</v>
      </c>
      <c r="L32">
        <f t="shared" si="9"/>
        <v>0.34560000000000002</v>
      </c>
      <c r="M32">
        <v>372980.56410860614</v>
      </c>
      <c r="N32" s="2">
        <v>0.36</v>
      </c>
      <c r="O32">
        <f t="shared" si="10"/>
        <v>134273.00307909821</v>
      </c>
      <c r="P32">
        <v>90</v>
      </c>
      <c r="Q32">
        <f t="shared" si="0"/>
        <v>12084570.277118839</v>
      </c>
      <c r="R32">
        <v>0</v>
      </c>
      <c r="S32" s="15">
        <v>0</v>
      </c>
      <c r="T32" s="2">
        <v>1</v>
      </c>
      <c r="U32" s="3">
        <f t="shared" si="1"/>
        <v>0</v>
      </c>
      <c r="V32" s="4">
        <v>0.4</v>
      </c>
      <c r="W32" s="15">
        <f t="shared" si="12"/>
        <v>0</v>
      </c>
      <c r="X32">
        <f t="shared" si="2"/>
        <v>0</v>
      </c>
      <c r="Y32">
        <f t="shared" si="3"/>
        <v>0</v>
      </c>
      <c r="Z32">
        <f t="shared" si="4"/>
        <v>12084570.277118839</v>
      </c>
      <c r="AA32">
        <f t="shared" si="5"/>
        <v>12084570.277118839</v>
      </c>
      <c r="AB32">
        <f t="shared" si="6"/>
        <v>0</v>
      </c>
      <c r="AC32">
        <f t="shared" si="7"/>
        <v>0</v>
      </c>
      <c r="AD32" s="15">
        <f t="shared" si="11"/>
        <v>0</v>
      </c>
    </row>
    <row r="33" spans="1:30" x14ac:dyDescent="0.3">
      <c r="A33" s="1" t="s">
        <v>50</v>
      </c>
      <c r="B33" t="s">
        <v>71</v>
      </c>
      <c r="C33" s="1" t="s">
        <v>52</v>
      </c>
      <c r="D33">
        <v>5.4517787253893202</v>
      </c>
      <c r="E33">
        <v>95.245936879271895</v>
      </c>
      <c r="F33" s="1" t="s">
        <v>53</v>
      </c>
      <c r="G33" t="s">
        <v>34</v>
      </c>
      <c r="H33">
        <v>1599999.9999999972</v>
      </c>
      <c r="I33">
        <v>909292.53631237883</v>
      </c>
      <c r="J33" s="2">
        <f t="shared" si="8"/>
        <v>0.56830783519523775</v>
      </c>
      <c r="K33">
        <v>0.54</v>
      </c>
      <c r="L33">
        <f t="shared" si="9"/>
        <v>0.34560000000000002</v>
      </c>
      <c r="M33">
        <v>491017.96960868593</v>
      </c>
      <c r="N33" s="2">
        <v>0.36</v>
      </c>
      <c r="O33">
        <f t="shared" si="10"/>
        <v>176766.46905912692</v>
      </c>
      <c r="P33">
        <v>90</v>
      </c>
      <c r="Q33">
        <f t="shared" si="0"/>
        <v>15908982.215321422</v>
      </c>
      <c r="R33">
        <v>0</v>
      </c>
      <c r="S33" s="15">
        <v>0</v>
      </c>
      <c r="T33" s="2">
        <v>1</v>
      </c>
      <c r="U33" s="3">
        <f t="shared" si="1"/>
        <v>0</v>
      </c>
      <c r="V33" s="4">
        <v>0.4</v>
      </c>
      <c r="W33" s="15">
        <f t="shared" si="12"/>
        <v>0</v>
      </c>
      <c r="X33">
        <f t="shared" si="2"/>
        <v>0</v>
      </c>
      <c r="Y33">
        <f t="shared" si="3"/>
        <v>0</v>
      </c>
      <c r="Z33">
        <f t="shared" si="4"/>
        <v>15908982.215321422</v>
      </c>
      <c r="AA33">
        <f t="shared" si="5"/>
        <v>15908982.215321422</v>
      </c>
      <c r="AB33">
        <f t="shared" si="6"/>
        <v>0</v>
      </c>
      <c r="AC33">
        <f t="shared" si="7"/>
        <v>0</v>
      </c>
      <c r="AD33" s="15">
        <f t="shared" si="11"/>
        <v>0</v>
      </c>
    </row>
    <row r="34" spans="1:30" x14ac:dyDescent="0.3">
      <c r="A34" s="1" t="s">
        <v>50</v>
      </c>
      <c r="B34" t="s">
        <v>72</v>
      </c>
      <c r="C34" s="1" t="s">
        <v>52</v>
      </c>
      <c r="D34">
        <v>-6.8158517566359</v>
      </c>
      <c r="E34">
        <v>111.883375799498</v>
      </c>
      <c r="F34" s="1" t="s">
        <v>53</v>
      </c>
      <c r="G34" t="s">
        <v>34</v>
      </c>
      <c r="H34">
        <v>2619999.9999999902</v>
      </c>
      <c r="I34">
        <v>1805064.8896017601</v>
      </c>
      <c r="J34" s="2">
        <f t="shared" si="8"/>
        <v>0.6889560647334988</v>
      </c>
      <c r="K34">
        <v>0.54</v>
      </c>
      <c r="L34">
        <f t="shared" si="9"/>
        <v>0.34560000000000002</v>
      </c>
      <c r="M34">
        <v>974735.0403849507</v>
      </c>
      <c r="N34" s="2">
        <v>0.36</v>
      </c>
      <c r="O34">
        <f t="shared" si="10"/>
        <v>350904.61453858222</v>
      </c>
      <c r="P34">
        <v>90</v>
      </c>
      <c r="Q34">
        <f t="shared" si="0"/>
        <v>31581415.308472399</v>
      </c>
      <c r="R34">
        <v>0</v>
      </c>
      <c r="S34" s="15">
        <v>0</v>
      </c>
      <c r="T34" s="2">
        <v>1</v>
      </c>
      <c r="U34" s="3">
        <f t="shared" ref="U34:U65" si="13">$S34*$T34*$M34</f>
        <v>0</v>
      </c>
      <c r="V34" s="4">
        <v>0.4</v>
      </c>
      <c r="W34" s="15">
        <f t="shared" si="12"/>
        <v>0</v>
      </c>
      <c r="X34">
        <f t="shared" ref="X34:X65" si="14">$M34*$W34</f>
        <v>0</v>
      </c>
      <c r="Y34">
        <f t="shared" ref="Y34:Y65" si="15">$U34+$X34</f>
        <v>0</v>
      </c>
      <c r="Z34">
        <f t="shared" si="4"/>
        <v>31581415.308472399</v>
      </c>
      <c r="AA34">
        <f t="shared" si="5"/>
        <v>31581415.308472399</v>
      </c>
      <c r="AB34">
        <f t="shared" si="6"/>
        <v>0</v>
      </c>
      <c r="AC34">
        <f t="shared" ref="AC34:AC65" si="16">$O34*$AB34</f>
        <v>0</v>
      </c>
      <c r="AD34" s="15">
        <f t="shared" si="11"/>
        <v>0</v>
      </c>
    </row>
    <row r="35" spans="1:30" x14ac:dyDescent="0.3">
      <c r="A35" s="1" t="s">
        <v>50</v>
      </c>
      <c r="B35" t="s">
        <v>73</v>
      </c>
      <c r="C35" s="1" t="s">
        <v>52</v>
      </c>
      <c r="D35">
        <v>-6.4612606999198396</v>
      </c>
      <c r="E35">
        <v>106.934543787614</v>
      </c>
      <c r="F35" s="1" t="s">
        <v>53</v>
      </c>
      <c r="G35" t="s">
        <v>34</v>
      </c>
      <c r="H35">
        <v>7999999.9999999925</v>
      </c>
      <c r="I35">
        <v>5840353.5055381702</v>
      </c>
      <c r="J35" s="2">
        <f t="shared" si="8"/>
        <v>0.7300441881922719</v>
      </c>
      <c r="K35">
        <v>0.54</v>
      </c>
      <c r="L35">
        <f t="shared" si="9"/>
        <v>0.34560000000000002</v>
      </c>
      <c r="M35">
        <v>3153790.8929906106</v>
      </c>
      <c r="N35" s="2">
        <v>0.36</v>
      </c>
      <c r="O35">
        <f t="shared" si="10"/>
        <v>1135364.7214766198</v>
      </c>
      <c r="P35">
        <v>90</v>
      </c>
      <c r="Q35">
        <f t="shared" si="0"/>
        <v>102182824.93289578</v>
      </c>
      <c r="R35">
        <v>0</v>
      </c>
      <c r="S35" s="15">
        <v>0</v>
      </c>
      <c r="T35" s="2">
        <v>1</v>
      </c>
      <c r="U35" s="3">
        <f t="shared" si="13"/>
        <v>0</v>
      </c>
      <c r="V35" s="4">
        <v>0.4</v>
      </c>
      <c r="W35" s="15">
        <f t="shared" si="12"/>
        <v>0</v>
      </c>
      <c r="X35">
        <f t="shared" si="14"/>
        <v>0</v>
      </c>
      <c r="Y35">
        <f t="shared" si="15"/>
        <v>0</v>
      </c>
      <c r="Z35">
        <f t="shared" si="4"/>
        <v>102182824.93289578</v>
      </c>
      <c r="AA35">
        <f t="shared" si="5"/>
        <v>102182824.93289578</v>
      </c>
      <c r="AB35">
        <f t="shared" si="6"/>
        <v>0</v>
      </c>
      <c r="AC35">
        <f t="shared" si="16"/>
        <v>0</v>
      </c>
      <c r="AD35" s="15">
        <f t="shared" si="11"/>
        <v>0</v>
      </c>
    </row>
    <row r="36" spans="1:30" x14ac:dyDescent="0.3">
      <c r="A36" s="1" t="s">
        <v>50</v>
      </c>
      <c r="B36" t="s">
        <v>74</v>
      </c>
      <c r="C36" s="1" t="s">
        <v>52</v>
      </c>
      <c r="D36">
        <v>-7.6870006617435802</v>
      </c>
      <c r="E36">
        <v>109.02203521905</v>
      </c>
      <c r="F36" s="1" t="s">
        <v>53</v>
      </c>
      <c r="G36" t="s">
        <v>34</v>
      </c>
      <c r="H36">
        <v>5999999.9999999944</v>
      </c>
      <c r="I36">
        <v>2995947.3941956768</v>
      </c>
      <c r="J36" s="2">
        <f t="shared" si="8"/>
        <v>0.49932456569927991</v>
      </c>
      <c r="K36">
        <v>0.54</v>
      </c>
      <c r="L36">
        <f t="shared" si="9"/>
        <v>0.34560000000000002</v>
      </c>
      <c r="M36">
        <v>1617811.5928656636</v>
      </c>
      <c r="N36" s="2">
        <v>0.36</v>
      </c>
      <c r="O36">
        <f t="shared" si="10"/>
        <v>582412.17343163886</v>
      </c>
      <c r="P36">
        <v>90</v>
      </c>
      <c r="Q36">
        <f t="shared" si="0"/>
        <v>52417095.608847499</v>
      </c>
      <c r="R36">
        <v>0</v>
      </c>
      <c r="S36" s="15">
        <v>0</v>
      </c>
      <c r="T36" s="2">
        <v>1</v>
      </c>
      <c r="U36" s="3">
        <f t="shared" si="13"/>
        <v>0</v>
      </c>
      <c r="V36" s="4">
        <v>0.4</v>
      </c>
      <c r="W36" s="15">
        <f t="shared" si="12"/>
        <v>0</v>
      </c>
      <c r="X36">
        <f t="shared" si="14"/>
        <v>0</v>
      </c>
      <c r="Y36">
        <f t="shared" si="15"/>
        <v>0</v>
      </c>
      <c r="Z36">
        <f t="shared" si="4"/>
        <v>52417095.608847499</v>
      </c>
      <c r="AA36">
        <f t="shared" si="5"/>
        <v>52417095.608847499</v>
      </c>
      <c r="AB36">
        <f t="shared" si="6"/>
        <v>0</v>
      </c>
      <c r="AC36">
        <f t="shared" si="16"/>
        <v>0</v>
      </c>
      <c r="AD36" s="15">
        <f t="shared" si="11"/>
        <v>0</v>
      </c>
    </row>
    <row r="37" spans="1:30" x14ac:dyDescent="0.3">
      <c r="A37" s="1" t="s">
        <v>50</v>
      </c>
      <c r="B37" t="s">
        <v>75</v>
      </c>
      <c r="C37" s="1" t="s">
        <v>52</v>
      </c>
      <c r="D37">
        <v>12.871840038766999</v>
      </c>
      <c r="E37">
        <v>103.016283917932</v>
      </c>
      <c r="F37" s="1" t="s">
        <v>76</v>
      </c>
      <c r="G37" t="s">
        <v>34</v>
      </c>
      <c r="H37">
        <v>1999999.9999999981</v>
      </c>
      <c r="I37">
        <v>1032713.1012013154</v>
      </c>
      <c r="J37" s="2">
        <f t="shared" si="8"/>
        <v>0.51635655060065822</v>
      </c>
      <c r="K37">
        <v>0.54</v>
      </c>
      <c r="L37">
        <f t="shared" si="9"/>
        <v>0.34560000000000002</v>
      </c>
      <c r="M37">
        <v>557665.0746487116</v>
      </c>
      <c r="N37" s="2">
        <v>0.36</v>
      </c>
      <c r="O37">
        <f t="shared" si="10"/>
        <v>200759.42687353617</v>
      </c>
      <c r="P37">
        <v>90</v>
      </c>
      <c r="Q37">
        <f t="shared" si="0"/>
        <v>18068348.418618254</v>
      </c>
      <c r="R37">
        <v>0</v>
      </c>
      <c r="S37" s="15">
        <v>0</v>
      </c>
      <c r="T37" s="2">
        <v>1</v>
      </c>
      <c r="U37" s="3">
        <f t="shared" si="13"/>
        <v>0</v>
      </c>
      <c r="V37" s="4">
        <v>0.4</v>
      </c>
      <c r="W37" s="15">
        <f t="shared" si="12"/>
        <v>0</v>
      </c>
      <c r="X37">
        <f t="shared" si="14"/>
        <v>0</v>
      </c>
      <c r="Y37">
        <f t="shared" si="15"/>
        <v>0</v>
      </c>
      <c r="Z37">
        <f t="shared" si="4"/>
        <v>18068348.418618254</v>
      </c>
      <c r="AA37">
        <f t="shared" si="5"/>
        <v>18068348.418618254</v>
      </c>
      <c r="AB37">
        <f t="shared" si="6"/>
        <v>0</v>
      </c>
      <c r="AC37">
        <f t="shared" si="16"/>
        <v>0</v>
      </c>
      <c r="AD37" s="15">
        <f t="shared" si="11"/>
        <v>0</v>
      </c>
    </row>
    <row r="38" spans="1:30" x14ac:dyDescent="0.3">
      <c r="A38" s="1" t="s">
        <v>50</v>
      </c>
      <c r="B38" t="s">
        <v>77</v>
      </c>
      <c r="C38" s="1" t="s">
        <v>52</v>
      </c>
      <c r="D38">
        <v>10.6844642357526</v>
      </c>
      <c r="E38">
        <v>104.26729499783001</v>
      </c>
      <c r="F38" s="1" t="s">
        <v>76</v>
      </c>
      <c r="G38" t="s">
        <v>34</v>
      </c>
      <c r="H38">
        <v>1239999.9999999958</v>
      </c>
      <c r="I38">
        <v>903096.99706609279</v>
      </c>
      <c r="J38" s="2">
        <f t="shared" si="8"/>
        <v>0.72830402989201282</v>
      </c>
      <c r="K38">
        <v>0.54</v>
      </c>
      <c r="L38">
        <f t="shared" si="9"/>
        <v>0.34560000000000002</v>
      </c>
      <c r="M38">
        <v>487672.37841569015</v>
      </c>
      <c r="N38" s="2">
        <v>0.36</v>
      </c>
      <c r="O38">
        <f t="shared" si="10"/>
        <v>175562.05622964844</v>
      </c>
      <c r="P38">
        <v>90</v>
      </c>
      <c r="Q38">
        <f t="shared" si="0"/>
        <v>15800585.06066836</v>
      </c>
      <c r="R38">
        <v>0</v>
      </c>
      <c r="S38" s="15">
        <v>0</v>
      </c>
      <c r="T38" s="2">
        <v>1</v>
      </c>
      <c r="U38" s="3">
        <f t="shared" si="13"/>
        <v>0</v>
      </c>
      <c r="V38" s="4">
        <v>0.4</v>
      </c>
      <c r="W38" s="15">
        <f t="shared" si="12"/>
        <v>0</v>
      </c>
      <c r="X38">
        <f t="shared" si="14"/>
        <v>0</v>
      </c>
      <c r="Y38">
        <f t="shared" si="15"/>
        <v>0</v>
      </c>
      <c r="Z38">
        <f t="shared" si="4"/>
        <v>15800585.06066836</v>
      </c>
      <c r="AA38">
        <f t="shared" si="5"/>
        <v>15800585.06066836</v>
      </c>
      <c r="AB38">
        <f t="shared" si="6"/>
        <v>0</v>
      </c>
      <c r="AC38">
        <f t="shared" si="16"/>
        <v>0</v>
      </c>
      <c r="AD38" s="15">
        <f t="shared" si="11"/>
        <v>0</v>
      </c>
    </row>
    <row r="39" spans="1:30" x14ac:dyDescent="0.3">
      <c r="A39" s="1" t="s">
        <v>50</v>
      </c>
      <c r="B39" t="s">
        <v>78</v>
      </c>
      <c r="C39" s="1" t="s">
        <v>52</v>
      </c>
      <c r="D39">
        <v>10.640989078782001</v>
      </c>
      <c r="E39">
        <v>104.52792469160801</v>
      </c>
      <c r="F39" s="1" t="s">
        <v>76</v>
      </c>
      <c r="G39" t="s">
        <v>34</v>
      </c>
      <c r="H39">
        <v>1499999.999999993</v>
      </c>
      <c r="I39">
        <v>890738.6870608849</v>
      </c>
      <c r="J39" s="2">
        <f t="shared" si="8"/>
        <v>0.59382579137392599</v>
      </c>
      <c r="K39">
        <v>0.54</v>
      </c>
      <c r="L39">
        <f t="shared" si="9"/>
        <v>0.34560000000000002</v>
      </c>
      <c r="M39">
        <v>480998.89101288002</v>
      </c>
      <c r="N39" s="2">
        <v>0.36</v>
      </c>
      <c r="O39">
        <f t="shared" si="10"/>
        <v>173159.60076463679</v>
      </c>
      <c r="P39">
        <v>90</v>
      </c>
      <c r="Q39">
        <f t="shared" si="0"/>
        <v>15584364.068817312</v>
      </c>
      <c r="R39">
        <v>0</v>
      </c>
      <c r="S39" s="15">
        <v>0</v>
      </c>
      <c r="T39" s="2">
        <v>1</v>
      </c>
      <c r="U39" s="3">
        <f t="shared" si="13"/>
        <v>0</v>
      </c>
      <c r="V39" s="4">
        <v>0.4</v>
      </c>
      <c r="W39" s="15">
        <f t="shared" si="12"/>
        <v>0</v>
      </c>
      <c r="X39">
        <f t="shared" si="14"/>
        <v>0</v>
      </c>
      <c r="Y39">
        <f t="shared" si="15"/>
        <v>0</v>
      </c>
      <c r="Z39">
        <f t="shared" si="4"/>
        <v>15584364.068817312</v>
      </c>
      <c r="AA39">
        <f t="shared" si="5"/>
        <v>15584364.068817312</v>
      </c>
      <c r="AB39">
        <f t="shared" si="6"/>
        <v>0</v>
      </c>
      <c r="AC39">
        <f t="shared" si="16"/>
        <v>0</v>
      </c>
      <c r="AD39" s="15">
        <f t="shared" si="11"/>
        <v>0</v>
      </c>
    </row>
    <row r="40" spans="1:30" x14ac:dyDescent="0.3">
      <c r="A40" s="1" t="s">
        <v>50</v>
      </c>
      <c r="B40" t="s">
        <v>79</v>
      </c>
      <c r="C40" s="1" t="s">
        <v>52</v>
      </c>
      <c r="D40">
        <v>10.6876979923753</v>
      </c>
      <c r="E40">
        <v>104.513806988881</v>
      </c>
      <c r="F40" s="1" t="s">
        <v>76</v>
      </c>
      <c r="G40" t="s">
        <v>34</v>
      </c>
      <c r="H40">
        <v>1999999.9999999981</v>
      </c>
      <c r="I40">
        <v>1379699.9127309362</v>
      </c>
      <c r="J40" s="2">
        <f t="shared" si="8"/>
        <v>0.68984995636546875</v>
      </c>
      <c r="K40">
        <v>0.54</v>
      </c>
      <c r="L40">
        <f t="shared" si="9"/>
        <v>0.34560000000000002</v>
      </c>
      <c r="M40">
        <v>745037.95287470683</v>
      </c>
      <c r="N40" s="2">
        <v>0.36</v>
      </c>
      <c r="O40">
        <f t="shared" si="10"/>
        <v>268213.66303489445</v>
      </c>
      <c r="P40">
        <v>90</v>
      </c>
      <c r="Q40">
        <f t="shared" si="0"/>
        <v>24139229.6731405</v>
      </c>
      <c r="R40">
        <v>0</v>
      </c>
      <c r="S40" s="15">
        <v>0</v>
      </c>
      <c r="T40" s="2">
        <v>1</v>
      </c>
      <c r="U40" s="3">
        <f t="shared" si="13"/>
        <v>0</v>
      </c>
      <c r="V40" s="4">
        <v>0.4</v>
      </c>
      <c r="W40" s="15">
        <f t="shared" si="12"/>
        <v>0</v>
      </c>
      <c r="X40">
        <f t="shared" si="14"/>
        <v>0</v>
      </c>
      <c r="Y40">
        <f t="shared" si="15"/>
        <v>0</v>
      </c>
      <c r="Z40">
        <f t="shared" si="4"/>
        <v>24139229.6731405</v>
      </c>
      <c r="AA40">
        <f t="shared" si="5"/>
        <v>24139229.6731405</v>
      </c>
      <c r="AB40">
        <f t="shared" si="6"/>
        <v>0</v>
      </c>
      <c r="AC40">
        <f t="shared" si="16"/>
        <v>0</v>
      </c>
      <c r="AD40" s="15">
        <f t="shared" si="11"/>
        <v>0</v>
      </c>
    </row>
    <row r="41" spans="1:30" x14ac:dyDescent="0.3">
      <c r="A41" s="1" t="s">
        <v>50</v>
      </c>
      <c r="B41" t="s">
        <v>80</v>
      </c>
      <c r="C41" s="1" t="s">
        <v>52</v>
      </c>
      <c r="D41">
        <v>10.718732520000501</v>
      </c>
      <c r="E41">
        <v>104.354907415798</v>
      </c>
      <c r="F41" s="1" t="s">
        <v>76</v>
      </c>
      <c r="G41" t="s">
        <v>34</v>
      </c>
      <c r="H41">
        <v>999999.9999999993</v>
      </c>
      <c r="I41">
        <v>688646.46675774106</v>
      </c>
      <c r="J41" s="2">
        <f t="shared" si="8"/>
        <v>0.68864646675774155</v>
      </c>
      <c r="K41">
        <v>0.54</v>
      </c>
      <c r="L41">
        <f t="shared" si="9"/>
        <v>0.34560000000000002</v>
      </c>
      <c r="M41">
        <v>371869.09204917989</v>
      </c>
      <c r="N41" s="2">
        <v>0.36</v>
      </c>
      <c r="O41">
        <f t="shared" si="10"/>
        <v>133872.87313770477</v>
      </c>
      <c r="P41">
        <v>90</v>
      </c>
      <c r="Q41">
        <f t="shared" si="0"/>
        <v>12048558.582393428</v>
      </c>
      <c r="R41">
        <v>0</v>
      </c>
      <c r="S41" s="15">
        <v>0</v>
      </c>
      <c r="T41" s="2">
        <v>1</v>
      </c>
      <c r="U41" s="3">
        <f t="shared" si="13"/>
        <v>0</v>
      </c>
      <c r="V41" s="4">
        <v>0.4</v>
      </c>
      <c r="W41" s="15">
        <f t="shared" si="12"/>
        <v>0</v>
      </c>
      <c r="X41">
        <f t="shared" si="14"/>
        <v>0</v>
      </c>
      <c r="Y41">
        <f t="shared" si="15"/>
        <v>0</v>
      </c>
      <c r="Z41">
        <f t="shared" si="4"/>
        <v>12048558.582393428</v>
      </c>
      <c r="AA41">
        <f t="shared" si="5"/>
        <v>12048558.582393428</v>
      </c>
      <c r="AB41">
        <f t="shared" si="6"/>
        <v>0</v>
      </c>
      <c r="AC41">
        <f t="shared" si="16"/>
        <v>0</v>
      </c>
      <c r="AD41" s="15">
        <f t="shared" si="11"/>
        <v>0</v>
      </c>
    </row>
    <row r="42" spans="1:30" ht="43.2" x14ac:dyDescent="0.3">
      <c r="A42" s="1" t="s">
        <v>50</v>
      </c>
      <c r="B42" t="s">
        <v>81</v>
      </c>
      <c r="C42" s="1" t="s">
        <v>52</v>
      </c>
      <c r="D42">
        <v>17.403893830541499</v>
      </c>
      <c r="E42">
        <v>105.21574894745</v>
      </c>
      <c r="F42" s="1" t="s">
        <v>82</v>
      </c>
      <c r="G42" t="s">
        <v>34</v>
      </c>
      <c r="H42">
        <v>499999.9999999993</v>
      </c>
      <c r="I42">
        <v>255354.5265071899</v>
      </c>
      <c r="J42" s="2">
        <f t="shared" si="8"/>
        <v>0.51070905301438052</v>
      </c>
      <c r="K42">
        <v>0.54</v>
      </c>
      <c r="L42">
        <f t="shared" si="9"/>
        <v>0.34560000000000002</v>
      </c>
      <c r="M42">
        <v>137891.4443138823</v>
      </c>
      <c r="N42" s="2">
        <v>0.36</v>
      </c>
      <c r="O42">
        <f t="shared" si="10"/>
        <v>49640.919952997625</v>
      </c>
      <c r="P42">
        <v>90</v>
      </c>
      <c r="Q42">
        <f t="shared" si="0"/>
        <v>4467682.7957697865</v>
      </c>
      <c r="R42">
        <v>0</v>
      </c>
      <c r="S42" s="15">
        <v>0</v>
      </c>
      <c r="T42" s="2">
        <v>1</v>
      </c>
      <c r="U42" s="3">
        <f t="shared" si="13"/>
        <v>0</v>
      </c>
      <c r="V42" s="4">
        <v>0.4</v>
      </c>
      <c r="W42" s="15">
        <f t="shared" si="12"/>
        <v>0</v>
      </c>
      <c r="X42">
        <f t="shared" si="14"/>
        <v>0</v>
      </c>
      <c r="Y42">
        <f t="shared" si="15"/>
        <v>0</v>
      </c>
      <c r="Z42">
        <f t="shared" si="4"/>
        <v>4467682.7957697865</v>
      </c>
      <c r="AA42">
        <f t="shared" si="5"/>
        <v>4467682.7957697865</v>
      </c>
      <c r="AB42">
        <f t="shared" si="6"/>
        <v>0</v>
      </c>
      <c r="AC42">
        <f t="shared" si="16"/>
        <v>0</v>
      </c>
      <c r="AD42" s="15">
        <f t="shared" si="11"/>
        <v>0</v>
      </c>
    </row>
    <row r="43" spans="1:30" ht="43.2" x14ac:dyDescent="0.3">
      <c r="A43" s="1" t="s">
        <v>50</v>
      </c>
      <c r="B43" t="s">
        <v>83</v>
      </c>
      <c r="C43" s="1" t="s">
        <v>52</v>
      </c>
      <c r="D43">
        <v>17.455075759260701</v>
      </c>
      <c r="E43">
        <v>104.993182427143</v>
      </c>
      <c r="F43" s="1" t="s">
        <v>82</v>
      </c>
      <c r="G43" t="s">
        <v>34</v>
      </c>
      <c r="H43">
        <v>1529999.9999999949</v>
      </c>
      <c r="I43">
        <v>793334.55241315265</v>
      </c>
      <c r="J43" s="2">
        <f t="shared" si="8"/>
        <v>0.51851931530271589</v>
      </c>
      <c r="K43">
        <v>0.54</v>
      </c>
      <c r="L43">
        <f t="shared" si="9"/>
        <v>0.34560000000000002</v>
      </c>
      <c r="M43">
        <v>428400.65830310265</v>
      </c>
      <c r="N43" s="2">
        <v>0.36</v>
      </c>
      <c r="O43">
        <f t="shared" si="10"/>
        <v>154224.23698911694</v>
      </c>
      <c r="P43">
        <v>90</v>
      </c>
      <c r="Q43">
        <f t="shared" si="0"/>
        <v>13880181.329020524</v>
      </c>
      <c r="R43">
        <v>0</v>
      </c>
      <c r="S43" s="15">
        <v>0</v>
      </c>
      <c r="T43" s="2">
        <v>1</v>
      </c>
      <c r="U43" s="3">
        <f t="shared" si="13"/>
        <v>0</v>
      </c>
      <c r="V43" s="4">
        <v>0.4</v>
      </c>
      <c r="W43" s="15">
        <f t="shared" si="12"/>
        <v>0</v>
      </c>
      <c r="X43">
        <f t="shared" si="14"/>
        <v>0</v>
      </c>
      <c r="Y43">
        <f t="shared" si="15"/>
        <v>0</v>
      </c>
      <c r="Z43">
        <f t="shared" si="4"/>
        <v>13880181.329020524</v>
      </c>
      <c r="AA43">
        <f t="shared" si="5"/>
        <v>13880181.329020524</v>
      </c>
      <c r="AB43">
        <f t="shared" si="6"/>
        <v>0</v>
      </c>
      <c r="AC43">
        <f t="shared" si="16"/>
        <v>0</v>
      </c>
      <c r="AD43" s="15">
        <f t="shared" si="11"/>
        <v>0</v>
      </c>
    </row>
    <row r="44" spans="1:30" ht="43.2" x14ac:dyDescent="0.3">
      <c r="A44" s="1" t="s">
        <v>50</v>
      </c>
      <c r="B44" t="s">
        <v>84</v>
      </c>
      <c r="C44" s="1" t="s">
        <v>52</v>
      </c>
      <c r="D44">
        <v>20.4871021717967</v>
      </c>
      <c r="E44">
        <v>102.37195482817501</v>
      </c>
      <c r="F44" s="1" t="s">
        <v>82</v>
      </c>
      <c r="G44" t="s">
        <v>34</v>
      </c>
      <c r="H44">
        <v>1499999.999999993</v>
      </c>
      <c r="I44">
        <v>765022.28949329304</v>
      </c>
      <c r="J44" s="2">
        <f t="shared" si="8"/>
        <v>0.51001485966219773</v>
      </c>
      <c r="K44">
        <v>0.54</v>
      </c>
      <c r="L44">
        <f t="shared" si="9"/>
        <v>0.34560000000000002</v>
      </c>
      <c r="M44">
        <v>413112.03632637777</v>
      </c>
      <c r="N44" s="2">
        <v>0.36</v>
      </c>
      <c r="O44">
        <f t="shared" si="10"/>
        <v>148720.333077496</v>
      </c>
      <c r="P44">
        <v>90</v>
      </c>
      <c r="Q44">
        <f t="shared" si="0"/>
        <v>13384829.97697464</v>
      </c>
      <c r="R44">
        <v>0</v>
      </c>
      <c r="S44" s="15">
        <v>0</v>
      </c>
      <c r="T44" s="2">
        <v>1</v>
      </c>
      <c r="U44" s="3">
        <f t="shared" si="13"/>
        <v>0</v>
      </c>
      <c r="V44" s="4">
        <v>0.4</v>
      </c>
      <c r="W44" s="15">
        <f t="shared" si="12"/>
        <v>0</v>
      </c>
      <c r="X44">
        <f t="shared" si="14"/>
        <v>0</v>
      </c>
      <c r="Y44">
        <f t="shared" si="15"/>
        <v>0</v>
      </c>
      <c r="Z44">
        <f t="shared" si="4"/>
        <v>13384829.97697464</v>
      </c>
      <c r="AA44">
        <f t="shared" si="5"/>
        <v>13384829.97697464</v>
      </c>
      <c r="AB44">
        <f t="shared" si="6"/>
        <v>0</v>
      </c>
      <c r="AC44">
        <f t="shared" si="16"/>
        <v>0</v>
      </c>
      <c r="AD44" s="15">
        <f t="shared" si="11"/>
        <v>0</v>
      </c>
    </row>
    <row r="45" spans="1:30" ht="43.2" x14ac:dyDescent="0.3">
      <c r="A45" s="1" t="s">
        <v>50</v>
      </c>
      <c r="B45" t="s">
        <v>85</v>
      </c>
      <c r="C45" s="1" t="s">
        <v>52</v>
      </c>
      <c r="D45">
        <v>15.875924925090599</v>
      </c>
      <c r="E45">
        <v>106.37402541862301</v>
      </c>
      <c r="F45" s="1" t="s">
        <v>82</v>
      </c>
      <c r="G45" t="s">
        <v>34</v>
      </c>
      <c r="H45">
        <v>1559999.9999999942</v>
      </c>
      <c r="I45">
        <v>907897.0273607237</v>
      </c>
      <c r="J45" s="2">
        <f t="shared" si="8"/>
        <v>0.58198527394918398</v>
      </c>
      <c r="K45">
        <v>0.54</v>
      </c>
      <c r="L45">
        <f t="shared" si="9"/>
        <v>0.34560000000000002</v>
      </c>
      <c r="M45">
        <v>490264.39477479202</v>
      </c>
      <c r="N45" s="2">
        <v>0.36</v>
      </c>
      <c r="O45">
        <f t="shared" si="10"/>
        <v>176495.18211892512</v>
      </c>
      <c r="P45">
        <v>90</v>
      </c>
      <c r="Q45">
        <f t="shared" si="0"/>
        <v>15884566.390703261</v>
      </c>
      <c r="R45">
        <v>0</v>
      </c>
      <c r="S45" s="15">
        <v>0</v>
      </c>
      <c r="T45" s="2">
        <v>1</v>
      </c>
      <c r="U45" s="3">
        <f t="shared" si="13"/>
        <v>0</v>
      </c>
      <c r="V45" s="4">
        <v>0.4</v>
      </c>
      <c r="W45" s="15">
        <f t="shared" si="12"/>
        <v>0</v>
      </c>
      <c r="X45">
        <f t="shared" si="14"/>
        <v>0</v>
      </c>
      <c r="Y45">
        <f t="shared" si="15"/>
        <v>0</v>
      </c>
      <c r="Z45">
        <f t="shared" si="4"/>
        <v>15884566.390703261</v>
      </c>
      <c r="AA45">
        <f t="shared" si="5"/>
        <v>15884566.390703261</v>
      </c>
      <c r="AB45">
        <f t="shared" si="6"/>
        <v>0</v>
      </c>
      <c r="AC45">
        <f t="shared" si="16"/>
        <v>0</v>
      </c>
      <c r="AD45" s="15">
        <f t="shared" si="11"/>
        <v>0</v>
      </c>
    </row>
    <row r="46" spans="1:30" ht="43.2" x14ac:dyDescent="0.3">
      <c r="A46" s="1" t="s">
        <v>50</v>
      </c>
      <c r="B46" t="s">
        <v>86</v>
      </c>
      <c r="C46" s="1" t="s">
        <v>52</v>
      </c>
      <c r="D46">
        <v>18.881362776264801</v>
      </c>
      <c r="E46">
        <v>102.48070304485201</v>
      </c>
      <c r="F46" s="1" t="s">
        <v>82</v>
      </c>
      <c r="G46" t="s">
        <v>34</v>
      </c>
      <c r="H46">
        <v>1449999.999999996</v>
      </c>
      <c r="I46">
        <v>731923.82813614514</v>
      </c>
      <c r="J46" s="2">
        <f t="shared" si="8"/>
        <v>0.50477505388699806</v>
      </c>
      <c r="K46">
        <v>0.54</v>
      </c>
      <c r="L46">
        <f t="shared" si="9"/>
        <v>0.34560000000000002</v>
      </c>
      <c r="M46">
        <v>395238.86719351856</v>
      </c>
      <c r="N46" s="2">
        <v>0.36</v>
      </c>
      <c r="O46">
        <f t="shared" si="10"/>
        <v>142285.99218966666</v>
      </c>
      <c r="P46">
        <v>90</v>
      </c>
      <c r="Q46">
        <f t="shared" si="0"/>
        <v>12805739.29707</v>
      </c>
      <c r="R46">
        <v>0</v>
      </c>
      <c r="S46" s="15">
        <v>0</v>
      </c>
      <c r="T46" s="2">
        <v>1</v>
      </c>
      <c r="U46" s="3">
        <f t="shared" si="13"/>
        <v>0</v>
      </c>
      <c r="V46" s="4">
        <v>0.4</v>
      </c>
      <c r="W46" s="15">
        <f t="shared" si="12"/>
        <v>0</v>
      </c>
      <c r="X46">
        <f t="shared" si="14"/>
        <v>0</v>
      </c>
      <c r="Y46">
        <f t="shared" si="15"/>
        <v>0</v>
      </c>
      <c r="Z46">
        <f t="shared" si="4"/>
        <v>12805739.29707</v>
      </c>
      <c r="AA46">
        <f t="shared" si="5"/>
        <v>12805739.29707</v>
      </c>
      <c r="AB46">
        <f t="shared" si="6"/>
        <v>0</v>
      </c>
      <c r="AC46">
        <f t="shared" si="16"/>
        <v>0</v>
      </c>
      <c r="AD46" s="15">
        <f t="shared" si="11"/>
        <v>0</v>
      </c>
    </row>
    <row r="47" spans="1:30" ht="43.2" x14ac:dyDescent="0.3">
      <c r="A47" s="1" t="s">
        <v>50</v>
      </c>
      <c r="B47" t="s">
        <v>87</v>
      </c>
      <c r="C47" s="1" t="s">
        <v>52</v>
      </c>
      <c r="D47">
        <v>18.872885980462499</v>
      </c>
      <c r="E47">
        <v>102.488221563344</v>
      </c>
      <c r="F47" s="1" t="s">
        <v>82</v>
      </c>
      <c r="G47" t="s">
        <v>34</v>
      </c>
      <c r="H47">
        <v>739999.99999999988</v>
      </c>
      <c r="I47">
        <v>377524.60707071394</v>
      </c>
      <c r="J47" s="2">
        <f t="shared" si="8"/>
        <v>0.51016838793339725</v>
      </c>
      <c r="K47">
        <v>0.54</v>
      </c>
      <c r="L47">
        <f t="shared" si="9"/>
        <v>0.34560000000000002</v>
      </c>
      <c r="M47">
        <v>203863.28781818508</v>
      </c>
      <c r="N47" s="2">
        <v>0.36</v>
      </c>
      <c r="O47">
        <f t="shared" si="10"/>
        <v>73390.783614546628</v>
      </c>
      <c r="P47">
        <v>90</v>
      </c>
      <c r="Q47">
        <f t="shared" si="0"/>
        <v>6605170.5253091967</v>
      </c>
      <c r="R47">
        <v>0</v>
      </c>
      <c r="S47" s="15">
        <v>0</v>
      </c>
      <c r="T47" s="2">
        <v>1</v>
      </c>
      <c r="U47" s="3">
        <f t="shared" si="13"/>
        <v>0</v>
      </c>
      <c r="V47" s="4">
        <v>0.4</v>
      </c>
      <c r="W47" s="15">
        <f t="shared" si="12"/>
        <v>0</v>
      </c>
      <c r="X47">
        <f t="shared" si="14"/>
        <v>0</v>
      </c>
      <c r="Y47">
        <f t="shared" si="15"/>
        <v>0</v>
      </c>
      <c r="Z47">
        <f t="shared" si="4"/>
        <v>6605170.5253091967</v>
      </c>
      <c r="AA47">
        <f t="shared" si="5"/>
        <v>6605170.5253091967</v>
      </c>
      <c r="AB47">
        <f t="shared" si="6"/>
        <v>0</v>
      </c>
      <c r="AC47">
        <f t="shared" si="16"/>
        <v>0</v>
      </c>
      <c r="AD47" s="15">
        <f t="shared" si="11"/>
        <v>0</v>
      </c>
    </row>
    <row r="48" spans="1:30" x14ac:dyDescent="0.3">
      <c r="A48" s="1" t="s">
        <v>50</v>
      </c>
      <c r="B48" t="s">
        <v>88</v>
      </c>
      <c r="C48" s="1" t="s">
        <v>52</v>
      </c>
      <c r="D48">
        <v>21.605121483112601</v>
      </c>
      <c r="E48">
        <v>96.256379627428203</v>
      </c>
      <c r="F48" s="1" t="s">
        <v>89</v>
      </c>
      <c r="G48" t="s">
        <v>34</v>
      </c>
      <c r="H48">
        <v>1929999.9999999963</v>
      </c>
      <c r="I48">
        <v>1030335.9837970905</v>
      </c>
      <c r="J48" s="2">
        <f t="shared" si="8"/>
        <v>0.53385284134564381</v>
      </c>
      <c r="K48">
        <v>0.54</v>
      </c>
      <c r="L48">
        <f t="shared" si="9"/>
        <v>0.34560000000000002</v>
      </c>
      <c r="M48">
        <v>556381.43125042995</v>
      </c>
      <c r="N48" s="2">
        <v>0.36</v>
      </c>
      <c r="O48">
        <f t="shared" si="10"/>
        <v>200297.31525015476</v>
      </c>
      <c r="P48">
        <v>90</v>
      </c>
      <c r="Q48">
        <f t="shared" si="0"/>
        <v>18026758.372513928</v>
      </c>
      <c r="R48">
        <v>0</v>
      </c>
      <c r="S48" s="15">
        <v>0</v>
      </c>
      <c r="T48" s="2">
        <v>1</v>
      </c>
      <c r="U48" s="3">
        <f t="shared" si="13"/>
        <v>0</v>
      </c>
      <c r="V48" s="4">
        <v>0.4</v>
      </c>
      <c r="W48" s="15">
        <f t="shared" si="12"/>
        <v>0</v>
      </c>
      <c r="X48">
        <f t="shared" si="14"/>
        <v>0</v>
      </c>
      <c r="Y48">
        <f t="shared" si="15"/>
        <v>0</v>
      </c>
      <c r="Z48">
        <f t="shared" si="4"/>
        <v>18026758.372513928</v>
      </c>
      <c r="AA48">
        <f t="shared" si="5"/>
        <v>18026758.372513928</v>
      </c>
      <c r="AB48">
        <f t="shared" si="6"/>
        <v>0</v>
      </c>
      <c r="AC48">
        <f t="shared" si="16"/>
        <v>0</v>
      </c>
      <c r="AD48" s="15">
        <f t="shared" si="11"/>
        <v>0</v>
      </c>
    </row>
    <row r="49" spans="1:30" x14ac:dyDescent="0.3">
      <c r="A49" s="1" t="s">
        <v>50</v>
      </c>
      <c r="B49" t="s">
        <v>90</v>
      </c>
      <c r="C49" s="1" t="s">
        <v>52</v>
      </c>
      <c r="D49">
        <v>16.891109952161401</v>
      </c>
      <c r="E49">
        <v>97.596935779447804</v>
      </c>
      <c r="F49" s="1" t="s">
        <v>89</v>
      </c>
      <c r="G49" t="s">
        <v>34</v>
      </c>
      <c r="H49">
        <v>1499999.999999993</v>
      </c>
      <c r="I49">
        <v>706057.24043715803</v>
      </c>
      <c r="J49" s="2">
        <f t="shared" si="8"/>
        <v>0.47070482695810756</v>
      </c>
      <c r="K49">
        <v>0.54</v>
      </c>
      <c r="L49">
        <f t="shared" si="9"/>
        <v>0.34560000000000002</v>
      </c>
      <c r="M49">
        <v>381270.90983606502</v>
      </c>
      <c r="N49" s="2">
        <v>0.36</v>
      </c>
      <c r="O49">
        <f t="shared" si="10"/>
        <v>137257.5275409834</v>
      </c>
      <c r="P49">
        <v>90</v>
      </c>
      <c r="Q49">
        <f t="shared" si="0"/>
        <v>12353177.478688506</v>
      </c>
      <c r="R49">
        <v>0</v>
      </c>
      <c r="S49" s="15">
        <v>0</v>
      </c>
      <c r="T49" s="2">
        <v>1</v>
      </c>
      <c r="U49" s="3">
        <f t="shared" si="13"/>
        <v>0</v>
      </c>
      <c r="V49" s="4">
        <v>0.4</v>
      </c>
      <c r="W49" s="15">
        <f t="shared" si="12"/>
        <v>0</v>
      </c>
      <c r="X49">
        <f t="shared" si="14"/>
        <v>0</v>
      </c>
      <c r="Y49">
        <f t="shared" si="15"/>
        <v>0</v>
      </c>
      <c r="Z49">
        <f t="shared" si="4"/>
        <v>12353177.478688506</v>
      </c>
      <c r="AA49">
        <f t="shared" si="5"/>
        <v>12353177.478688506</v>
      </c>
      <c r="AB49">
        <f t="shared" si="6"/>
        <v>0</v>
      </c>
      <c r="AC49">
        <f t="shared" si="16"/>
        <v>0</v>
      </c>
      <c r="AD49" s="15">
        <f t="shared" si="11"/>
        <v>0</v>
      </c>
    </row>
    <row r="50" spans="1:30" x14ac:dyDescent="0.3">
      <c r="A50" s="1" t="s">
        <v>50</v>
      </c>
      <c r="B50" t="s">
        <v>91</v>
      </c>
      <c r="C50" s="1" t="s">
        <v>52</v>
      </c>
      <c r="D50">
        <v>19.306943771640299</v>
      </c>
      <c r="E50">
        <v>95.180143986014301</v>
      </c>
      <c r="F50" s="1" t="s">
        <v>89</v>
      </c>
      <c r="G50" t="s">
        <v>34</v>
      </c>
      <c r="H50">
        <v>999999.9999999993</v>
      </c>
      <c r="I50">
        <v>541537.08672675176</v>
      </c>
      <c r="J50" s="2">
        <f t="shared" si="8"/>
        <v>0.54153708672675216</v>
      </c>
      <c r="K50">
        <v>0.54</v>
      </c>
      <c r="L50">
        <f t="shared" si="9"/>
        <v>0.34560000000000002</v>
      </c>
      <c r="M50">
        <v>292430.0268324457</v>
      </c>
      <c r="N50" s="2">
        <v>0.36</v>
      </c>
      <c r="O50">
        <f t="shared" si="10"/>
        <v>105274.80965968045</v>
      </c>
      <c r="P50">
        <v>90</v>
      </c>
      <c r="Q50">
        <f t="shared" si="0"/>
        <v>9474732.869371241</v>
      </c>
      <c r="R50">
        <v>0</v>
      </c>
      <c r="S50" s="15">
        <v>0</v>
      </c>
      <c r="T50" s="2">
        <v>1</v>
      </c>
      <c r="U50" s="3">
        <f t="shared" si="13"/>
        <v>0</v>
      </c>
      <c r="V50" s="4">
        <v>0.4</v>
      </c>
      <c r="W50" s="15">
        <f t="shared" si="12"/>
        <v>0</v>
      </c>
      <c r="X50">
        <f t="shared" si="14"/>
        <v>0</v>
      </c>
      <c r="Y50">
        <f t="shared" si="15"/>
        <v>0</v>
      </c>
      <c r="Z50">
        <f t="shared" si="4"/>
        <v>9474732.869371241</v>
      </c>
      <c r="AA50">
        <f t="shared" si="5"/>
        <v>9474732.869371241</v>
      </c>
      <c r="AB50">
        <f t="shared" si="6"/>
        <v>0</v>
      </c>
      <c r="AC50">
        <f t="shared" si="16"/>
        <v>0</v>
      </c>
      <c r="AD50" s="15">
        <f t="shared" si="11"/>
        <v>0</v>
      </c>
    </row>
    <row r="51" spans="1:30" x14ac:dyDescent="0.3">
      <c r="A51" s="1" t="s">
        <v>50</v>
      </c>
      <c r="B51" t="s">
        <v>92</v>
      </c>
      <c r="C51" s="1" t="s">
        <v>93</v>
      </c>
      <c r="D51">
        <v>21.8399343810819</v>
      </c>
      <c r="E51">
        <v>96.255769580474805</v>
      </c>
      <c r="F51" s="1" t="s">
        <v>89</v>
      </c>
      <c r="G51" t="s">
        <v>34</v>
      </c>
      <c r="H51">
        <v>2499999.9999999963</v>
      </c>
      <c r="I51">
        <v>1353842.7168168765</v>
      </c>
      <c r="J51" s="2">
        <f t="shared" si="8"/>
        <v>0.54153708672675138</v>
      </c>
      <c r="K51">
        <v>0.54</v>
      </c>
      <c r="L51">
        <f t="shared" si="9"/>
        <v>0.34560000000000002</v>
      </c>
      <c r="M51">
        <v>731075.06708111498</v>
      </c>
      <c r="N51" s="2">
        <v>0.36</v>
      </c>
      <c r="O51">
        <f t="shared" si="10"/>
        <v>263187.0241492014</v>
      </c>
      <c r="P51">
        <v>90</v>
      </c>
      <c r="Q51">
        <f t="shared" si="0"/>
        <v>23686832.173428126</v>
      </c>
      <c r="R51">
        <v>0</v>
      </c>
      <c r="S51" s="15">
        <v>0</v>
      </c>
      <c r="T51" s="2">
        <v>1</v>
      </c>
      <c r="U51" s="3">
        <f t="shared" si="13"/>
        <v>0</v>
      </c>
      <c r="V51" s="4">
        <v>0.4</v>
      </c>
      <c r="W51" s="15">
        <f t="shared" si="12"/>
        <v>0</v>
      </c>
      <c r="X51">
        <f t="shared" si="14"/>
        <v>0</v>
      </c>
      <c r="Y51">
        <f t="shared" si="15"/>
        <v>0</v>
      </c>
      <c r="Z51">
        <f t="shared" si="4"/>
        <v>23686832.173428126</v>
      </c>
      <c r="AA51">
        <f t="shared" si="5"/>
        <v>23686832.173428126</v>
      </c>
      <c r="AB51">
        <f t="shared" si="6"/>
        <v>0</v>
      </c>
      <c r="AC51">
        <f t="shared" si="16"/>
        <v>0</v>
      </c>
      <c r="AD51" s="15">
        <f t="shared" si="11"/>
        <v>0</v>
      </c>
    </row>
    <row r="52" spans="1:30" x14ac:dyDescent="0.3">
      <c r="A52" s="1" t="s">
        <v>50</v>
      </c>
      <c r="B52" t="s">
        <v>94</v>
      </c>
      <c r="C52" s="1" t="s">
        <v>52</v>
      </c>
      <c r="D52">
        <v>21.577056049566401</v>
      </c>
      <c r="E52">
        <v>96.235015152126806</v>
      </c>
      <c r="F52" s="1" t="s">
        <v>89</v>
      </c>
      <c r="G52" t="s">
        <v>34</v>
      </c>
      <c r="H52">
        <v>3059999.9999999944</v>
      </c>
      <c r="I52">
        <v>1985332.7415579953</v>
      </c>
      <c r="J52" s="2">
        <f t="shared" si="8"/>
        <v>0.64880154952875779</v>
      </c>
      <c r="K52">
        <v>0.54</v>
      </c>
      <c r="L52">
        <f t="shared" si="9"/>
        <v>0.34560000000000002</v>
      </c>
      <c r="M52">
        <v>1072079.6804413153</v>
      </c>
      <c r="N52" s="2">
        <v>0.36</v>
      </c>
      <c r="O52">
        <f t="shared" si="10"/>
        <v>385948.68495887349</v>
      </c>
      <c r="P52">
        <v>90</v>
      </c>
      <c r="Q52">
        <f t="shared" si="0"/>
        <v>34735381.646298617</v>
      </c>
      <c r="R52">
        <v>0</v>
      </c>
      <c r="S52" s="15">
        <v>0</v>
      </c>
      <c r="T52" s="2">
        <v>1</v>
      </c>
      <c r="U52" s="3">
        <f t="shared" si="13"/>
        <v>0</v>
      </c>
      <c r="V52" s="4">
        <v>0.4</v>
      </c>
      <c r="W52" s="15">
        <f t="shared" si="12"/>
        <v>0</v>
      </c>
      <c r="X52">
        <f t="shared" si="14"/>
        <v>0</v>
      </c>
      <c r="Y52">
        <f t="shared" si="15"/>
        <v>0</v>
      </c>
      <c r="Z52">
        <f t="shared" si="4"/>
        <v>34735381.646298617</v>
      </c>
      <c r="AA52">
        <f t="shared" si="5"/>
        <v>34735381.646298617</v>
      </c>
      <c r="AB52">
        <f t="shared" si="6"/>
        <v>0</v>
      </c>
      <c r="AC52">
        <f t="shared" si="16"/>
        <v>0</v>
      </c>
      <c r="AD52" s="15">
        <f t="shared" si="11"/>
        <v>0</v>
      </c>
    </row>
    <row r="53" spans="1:30" x14ac:dyDescent="0.3">
      <c r="A53" s="1" t="s">
        <v>50</v>
      </c>
      <c r="B53" t="s">
        <v>95</v>
      </c>
      <c r="C53" s="1" t="s">
        <v>93</v>
      </c>
      <c r="D53">
        <v>21.512520672735199</v>
      </c>
      <c r="E53">
        <v>96.300929747711507</v>
      </c>
      <c r="F53" s="1" t="s">
        <v>89</v>
      </c>
      <c r="G53" t="s">
        <v>34</v>
      </c>
      <c r="H53">
        <v>339999.99999999913</v>
      </c>
      <c r="I53">
        <v>173406.56241099461</v>
      </c>
      <c r="J53" s="2">
        <f t="shared" si="8"/>
        <v>0.51001930120880901</v>
      </c>
      <c r="K53">
        <v>0.54</v>
      </c>
      <c r="L53">
        <f t="shared" si="9"/>
        <v>0.34560000000000002</v>
      </c>
      <c r="M53">
        <v>93639.543701937349</v>
      </c>
      <c r="N53" s="2">
        <v>0.36</v>
      </c>
      <c r="O53">
        <f t="shared" si="10"/>
        <v>33710.235732697445</v>
      </c>
      <c r="P53">
        <v>90</v>
      </c>
      <c r="Q53">
        <f t="shared" si="0"/>
        <v>3033921.2159427702</v>
      </c>
      <c r="R53">
        <v>0</v>
      </c>
      <c r="S53" s="15">
        <v>0</v>
      </c>
      <c r="T53" s="2">
        <v>1</v>
      </c>
      <c r="U53" s="3">
        <f t="shared" si="13"/>
        <v>0</v>
      </c>
      <c r="V53" s="4">
        <v>0.4</v>
      </c>
      <c r="W53" s="15">
        <f t="shared" si="12"/>
        <v>0</v>
      </c>
      <c r="X53">
        <f t="shared" si="14"/>
        <v>0</v>
      </c>
      <c r="Y53">
        <f t="shared" si="15"/>
        <v>0</v>
      </c>
      <c r="Z53">
        <f t="shared" si="4"/>
        <v>3033921.2159427702</v>
      </c>
      <c r="AA53">
        <f t="shared" si="5"/>
        <v>3033921.2159427702</v>
      </c>
      <c r="AB53">
        <f t="shared" si="6"/>
        <v>0</v>
      </c>
      <c r="AC53">
        <f t="shared" si="16"/>
        <v>0</v>
      </c>
      <c r="AD53" s="15">
        <f t="shared" si="11"/>
        <v>0</v>
      </c>
    </row>
    <row r="54" spans="1:30" x14ac:dyDescent="0.3">
      <c r="A54" s="1" t="s">
        <v>50</v>
      </c>
      <c r="B54" t="s">
        <v>96</v>
      </c>
      <c r="C54" s="1" t="s">
        <v>52</v>
      </c>
      <c r="D54">
        <v>16.365473152345501</v>
      </c>
      <c r="E54">
        <v>97.832060461938298</v>
      </c>
      <c r="F54" s="1" t="s">
        <v>89</v>
      </c>
      <c r="G54" t="s">
        <v>34</v>
      </c>
      <c r="H54">
        <v>1499999.999999993</v>
      </c>
      <c r="I54">
        <v>685125.86437424412</v>
      </c>
      <c r="J54" s="2">
        <f t="shared" si="8"/>
        <v>0.45675057624949822</v>
      </c>
      <c r="K54">
        <v>0.54</v>
      </c>
      <c r="L54">
        <f t="shared" si="9"/>
        <v>0.34560000000000002</v>
      </c>
      <c r="M54">
        <v>369967.96676209156</v>
      </c>
      <c r="N54" s="2">
        <v>0.36</v>
      </c>
      <c r="O54">
        <f t="shared" si="10"/>
        <v>133188.46803435296</v>
      </c>
      <c r="P54">
        <v>90</v>
      </c>
      <c r="Q54">
        <f t="shared" si="0"/>
        <v>11986962.123091767</v>
      </c>
      <c r="R54">
        <v>0</v>
      </c>
      <c r="S54" s="15">
        <v>0</v>
      </c>
      <c r="T54" s="2">
        <v>1</v>
      </c>
      <c r="U54" s="3">
        <f t="shared" si="13"/>
        <v>0</v>
      </c>
      <c r="V54" s="4">
        <v>0.4</v>
      </c>
      <c r="W54" s="15">
        <f t="shared" si="12"/>
        <v>0</v>
      </c>
      <c r="X54">
        <f t="shared" si="14"/>
        <v>0</v>
      </c>
      <c r="Y54">
        <f t="shared" si="15"/>
        <v>0</v>
      </c>
      <c r="Z54">
        <f t="shared" si="4"/>
        <v>11986962.123091767</v>
      </c>
      <c r="AA54">
        <f t="shared" si="5"/>
        <v>11986962.123091767</v>
      </c>
      <c r="AB54">
        <f t="shared" si="6"/>
        <v>0</v>
      </c>
      <c r="AC54">
        <f t="shared" si="16"/>
        <v>0</v>
      </c>
      <c r="AD54" s="15">
        <f t="shared" si="11"/>
        <v>0</v>
      </c>
    </row>
    <row r="55" spans="1:30" x14ac:dyDescent="0.3">
      <c r="A55" s="1" t="s">
        <v>50</v>
      </c>
      <c r="B55" t="s">
        <v>97</v>
      </c>
      <c r="C55" s="1" t="s">
        <v>52</v>
      </c>
      <c r="D55">
        <v>19.5166522710682</v>
      </c>
      <c r="E55">
        <v>96.397303757914102</v>
      </c>
      <c r="F55" s="1" t="s">
        <v>89</v>
      </c>
      <c r="G55" t="s">
        <v>34</v>
      </c>
      <c r="H55">
        <v>1499999.999999993</v>
      </c>
      <c r="I55">
        <v>743051.16994648415</v>
      </c>
      <c r="J55" s="2">
        <f t="shared" si="8"/>
        <v>0.49536744663099175</v>
      </c>
      <c r="K55">
        <v>0.54</v>
      </c>
      <c r="L55">
        <f t="shared" si="9"/>
        <v>0.34560000000000002</v>
      </c>
      <c r="M55">
        <v>401247.63177110173</v>
      </c>
      <c r="N55" s="2">
        <v>0.36</v>
      </c>
      <c r="O55">
        <f t="shared" si="10"/>
        <v>144449.14743759661</v>
      </c>
      <c r="P55">
        <v>90</v>
      </c>
      <c r="Q55">
        <f t="shared" si="0"/>
        <v>13000423.269383695</v>
      </c>
      <c r="R55">
        <v>0</v>
      </c>
      <c r="S55" s="15">
        <v>0</v>
      </c>
      <c r="T55" s="2">
        <v>1</v>
      </c>
      <c r="U55" s="3">
        <f t="shared" si="13"/>
        <v>0</v>
      </c>
      <c r="V55" s="4">
        <v>0.4</v>
      </c>
      <c r="W55" s="15">
        <f t="shared" si="12"/>
        <v>0</v>
      </c>
      <c r="X55">
        <f t="shared" si="14"/>
        <v>0</v>
      </c>
      <c r="Y55">
        <f t="shared" si="15"/>
        <v>0</v>
      </c>
      <c r="Z55">
        <f t="shared" si="4"/>
        <v>13000423.269383695</v>
      </c>
      <c r="AA55">
        <f t="shared" si="5"/>
        <v>13000423.269383695</v>
      </c>
      <c r="AB55">
        <f t="shared" si="6"/>
        <v>0</v>
      </c>
      <c r="AC55">
        <f t="shared" si="16"/>
        <v>0</v>
      </c>
      <c r="AD55" s="15">
        <f t="shared" si="11"/>
        <v>0</v>
      </c>
    </row>
    <row r="56" spans="1:30" x14ac:dyDescent="0.3">
      <c r="A56" s="1" t="s">
        <v>50</v>
      </c>
      <c r="B56" t="s">
        <v>98</v>
      </c>
      <c r="C56" s="1" t="s">
        <v>52</v>
      </c>
      <c r="D56">
        <v>20.744236421588401</v>
      </c>
      <c r="E56">
        <v>97.142318573497604</v>
      </c>
      <c r="F56" s="1" t="s">
        <v>89</v>
      </c>
      <c r="G56" t="s">
        <v>34</v>
      </c>
      <c r="H56">
        <v>1499999.999999993</v>
      </c>
      <c r="I56">
        <v>812305.63009012805</v>
      </c>
      <c r="J56" s="2">
        <f t="shared" si="8"/>
        <v>0.5415370867267546</v>
      </c>
      <c r="K56">
        <v>0.54</v>
      </c>
      <c r="L56">
        <f t="shared" si="9"/>
        <v>0.34560000000000002</v>
      </c>
      <c r="M56">
        <v>438645.04024866887</v>
      </c>
      <c r="N56" s="2">
        <v>0.36</v>
      </c>
      <c r="O56">
        <f t="shared" si="10"/>
        <v>157912.21448952079</v>
      </c>
      <c r="P56">
        <v>90</v>
      </c>
      <c r="Q56">
        <f t="shared" si="0"/>
        <v>14212099.304056872</v>
      </c>
      <c r="R56">
        <v>0</v>
      </c>
      <c r="S56" s="15">
        <v>0</v>
      </c>
      <c r="T56" s="2">
        <v>1</v>
      </c>
      <c r="U56" s="3">
        <f t="shared" si="13"/>
        <v>0</v>
      </c>
      <c r="V56" s="4">
        <v>0.4</v>
      </c>
      <c r="W56" s="15">
        <f t="shared" si="12"/>
        <v>0</v>
      </c>
      <c r="X56">
        <f t="shared" si="14"/>
        <v>0</v>
      </c>
      <c r="Y56">
        <f t="shared" si="15"/>
        <v>0</v>
      </c>
      <c r="Z56">
        <f t="shared" si="4"/>
        <v>14212099.304056872</v>
      </c>
      <c r="AA56">
        <f t="shared" si="5"/>
        <v>14212099.304056872</v>
      </c>
      <c r="AB56">
        <f t="shared" si="6"/>
        <v>0</v>
      </c>
      <c r="AC56">
        <f t="shared" si="16"/>
        <v>0</v>
      </c>
      <c r="AD56" s="15">
        <f t="shared" si="11"/>
        <v>0</v>
      </c>
    </row>
    <row r="57" spans="1:30" x14ac:dyDescent="0.3">
      <c r="A57" s="1" t="s">
        <v>50</v>
      </c>
      <c r="B57" t="s">
        <v>99</v>
      </c>
      <c r="C57" s="1" t="s">
        <v>52</v>
      </c>
      <c r="D57">
        <v>4.3882705478308797</v>
      </c>
      <c r="E57">
        <v>101.092013445107</v>
      </c>
      <c r="F57" s="1" t="s">
        <v>38</v>
      </c>
      <c r="G57" t="s">
        <v>34</v>
      </c>
      <c r="H57">
        <v>1879999.9999999921</v>
      </c>
      <c r="I57">
        <v>885043.25907363987</v>
      </c>
      <c r="J57" s="2">
        <f t="shared" si="8"/>
        <v>0.47076769099661891</v>
      </c>
      <c r="K57">
        <v>0.54</v>
      </c>
      <c r="L57">
        <f t="shared" si="9"/>
        <v>0.34560000000000002</v>
      </c>
      <c r="M57">
        <v>477923.35989976535</v>
      </c>
      <c r="N57" s="2">
        <v>0.36</v>
      </c>
      <c r="O57">
        <f t="shared" si="10"/>
        <v>172052.40956391551</v>
      </c>
      <c r="P57">
        <v>90</v>
      </c>
      <c r="Q57">
        <f t="shared" si="0"/>
        <v>15484716.860752396</v>
      </c>
      <c r="R57">
        <v>0</v>
      </c>
      <c r="S57" s="15">
        <v>0</v>
      </c>
      <c r="T57" s="2">
        <v>1</v>
      </c>
      <c r="U57" s="3">
        <f t="shared" si="13"/>
        <v>0</v>
      </c>
      <c r="V57" s="4">
        <v>0.4</v>
      </c>
      <c r="W57" s="15">
        <f t="shared" si="12"/>
        <v>0</v>
      </c>
      <c r="X57">
        <f t="shared" si="14"/>
        <v>0</v>
      </c>
      <c r="Y57">
        <f t="shared" si="15"/>
        <v>0</v>
      </c>
      <c r="Z57">
        <f t="shared" si="4"/>
        <v>15484716.860752396</v>
      </c>
      <c r="AA57">
        <f t="shared" si="5"/>
        <v>15484716.860752396</v>
      </c>
      <c r="AB57">
        <f t="shared" si="6"/>
        <v>0</v>
      </c>
      <c r="AC57">
        <f t="shared" si="16"/>
        <v>0</v>
      </c>
      <c r="AD57" s="15">
        <f t="shared" si="11"/>
        <v>0</v>
      </c>
    </row>
    <row r="58" spans="1:30" x14ac:dyDescent="0.3">
      <c r="A58" s="1" t="s">
        <v>50</v>
      </c>
      <c r="B58" t="s">
        <v>100</v>
      </c>
      <c r="C58" s="1" t="s">
        <v>52</v>
      </c>
      <c r="D58">
        <v>6.4210164441782496</v>
      </c>
      <c r="E58">
        <v>99.765141126775404</v>
      </c>
      <c r="F58" s="1" t="s">
        <v>38</v>
      </c>
      <c r="G58" t="s">
        <v>34</v>
      </c>
      <c r="H58">
        <v>2999999.999999993</v>
      </c>
      <c r="I58">
        <v>1427929.4653621207</v>
      </c>
      <c r="J58" s="2">
        <f t="shared" si="8"/>
        <v>0.47597648845404134</v>
      </c>
      <c r="K58">
        <v>0.54</v>
      </c>
      <c r="L58">
        <f t="shared" si="9"/>
        <v>0.34560000000000002</v>
      </c>
      <c r="M58">
        <v>771081.91129554459</v>
      </c>
      <c r="N58" s="2">
        <v>0.36</v>
      </c>
      <c r="O58">
        <f t="shared" si="10"/>
        <v>277589.48806639604</v>
      </c>
      <c r="P58">
        <v>90</v>
      </c>
      <c r="Q58">
        <f t="shared" si="0"/>
        <v>24983053.925975643</v>
      </c>
      <c r="R58">
        <v>0</v>
      </c>
      <c r="S58" s="15">
        <v>0</v>
      </c>
      <c r="T58" s="2">
        <v>1</v>
      </c>
      <c r="U58" s="3">
        <f t="shared" si="13"/>
        <v>0</v>
      </c>
      <c r="V58" s="4">
        <v>0.4</v>
      </c>
      <c r="W58" s="15">
        <f t="shared" si="12"/>
        <v>0</v>
      </c>
      <c r="X58">
        <f t="shared" si="14"/>
        <v>0</v>
      </c>
      <c r="Y58">
        <f t="shared" si="15"/>
        <v>0</v>
      </c>
      <c r="Z58">
        <f t="shared" si="4"/>
        <v>24983053.925975643</v>
      </c>
      <c r="AA58">
        <f t="shared" si="5"/>
        <v>24983053.925975643</v>
      </c>
      <c r="AB58">
        <f t="shared" si="6"/>
        <v>0</v>
      </c>
      <c r="AC58">
        <f t="shared" si="16"/>
        <v>0</v>
      </c>
      <c r="AD58" s="15">
        <f t="shared" si="11"/>
        <v>0</v>
      </c>
    </row>
    <row r="59" spans="1:30" x14ac:dyDescent="0.3">
      <c r="A59" s="1" t="s">
        <v>50</v>
      </c>
      <c r="B59" t="s">
        <v>101</v>
      </c>
      <c r="C59" s="1" t="s">
        <v>52</v>
      </c>
      <c r="D59">
        <v>4.7702309413444199</v>
      </c>
      <c r="E59">
        <v>101.11272664594399</v>
      </c>
      <c r="F59" s="1" t="s">
        <v>38</v>
      </c>
      <c r="G59" t="s">
        <v>34</v>
      </c>
      <c r="H59">
        <v>2499999.9999999963</v>
      </c>
      <c r="I59">
        <v>1179551.1026541709</v>
      </c>
      <c r="J59" s="2">
        <f t="shared" si="8"/>
        <v>0.47182044106166909</v>
      </c>
      <c r="K59">
        <v>0.54</v>
      </c>
      <c r="L59">
        <f t="shared" si="9"/>
        <v>0.34560000000000002</v>
      </c>
      <c r="M59">
        <v>636957.59543325473</v>
      </c>
      <c r="N59" s="2">
        <v>0.36</v>
      </c>
      <c r="O59">
        <f t="shared" si="10"/>
        <v>229304.73435597168</v>
      </c>
      <c r="P59">
        <v>90</v>
      </c>
      <c r="Q59">
        <f t="shared" si="0"/>
        <v>20637426.092037451</v>
      </c>
      <c r="R59">
        <v>0</v>
      </c>
      <c r="S59" s="15">
        <v>0</v>
      </c>
      <c r="T59" s="2">
        <v>1</v>
      </c>
      <c r="U59" s="3">
        <f t="shared" si="13"/>
        <v>0</v>
      </c>
      <c r="V59" s="4">
        <v>0.4</v>
      </c>
      <c r="W59" s="15">
        <f t="shared" si="12"/>
        <v>0</v>
      </c>
      <c r="X59">
        <f t="shared" si="14"/>
        <v>0</v>
      </c>
      <c r="Y59">
        <f t="shared" si="15"/>
        <v>0</v>
      </c>
      <c r="Z59">
        <f t="shared" si="4"/>
        <v>20637426.092037451</v>
      </c>
      <c r="AA59">
        <f t="shared" si="5"/>
        <v>20637426.092037451</v>
      </c>
      <c r="AB59">
        <f t="shared" si="6"/>
        <v>0</v>
      </c>
      <c r="AC59">
        <f t="shared" si="16"/>
        <v>0</v>
      </c>
      <c r="AD59" s="15">
        <f t="shared" si="11"/>
        <v>0</v>
      </c>
    </row>
    <row r="60" spans="1:30" x14ac:dyDescent="0.3">
      <c r="A60" s="1" t="s">
        <v>50</v>
      </c>
      <c r="B60" t="s">
        <v>102</v>
      </c>
      <c r="C60" s="1" t="s">
        <v>52</v>
      </c>
      <c r="D60">
        <v>3.3081700584146101</v>
      </c>
      <c r="E60">
        <v>101.57299978162099</v>
      </c>
      <c r="F60" s="1" t="s">
        <v>38</v>
      </c>
      <c r="G60" t="s">
        <v>34</v>
      </c>
      <c r="H60">
        <v>2199999.9999999949</v>
      </c>
      <c r="I60">
        <v>1122694.2923497264</v>
      </c>
      <c r="J60" s="2">
        <f t="shared" si="8"/>
        <v>0.51031558743169503</v>
      </c>
      <c r="K60">
        <v>0.54</v>
      </c>
      <c r="L60">
        <f t="shared" si="9"/>
        <v>0.34560000000000002</v>
      </c>
      <c r="M60">
        <v>606254.91786885168</v>
      </c>
      <c r="N60" s="2">
        <v>0.36</v>
      </c>
      <c r="O60">
        <f t="shared" si="10"/>
        <v>218251.77043278661</v>
      </c>
      <c r="P60">
        <v>90</v>
      </c>
      <c r="Q60">
        <f t="shared" si="0"/>
        <v>19642659.338950794</v>
      </c>
      <c r="R60">
        <v>0</v>
      </c>
      <c r="S60" s="15">
        <v>0</v>
      </c>
      <c r="T60" s="2">
        <v>1</v>
      </c>
      <c r="U60" s="3">
        <f t="shared" si="13"/>
        <v>0</v>
      </c>
      <c r="V60" s="4">
        <v>0.4</v>
      </c>
      <c r="W60" s="15">
        <f t="shared" si="12"/>
        <v>0</v>
      </c>
      <c r="X60">
        <f t="shared" si="14"/>
        <v>0</v>
      </c>
      <c r="Y60">
        <f t="shared" si="15"/>
        <v>0</v>
      </c>
      <c r="Z60">
        <f t="shared" si="4"/>
        <v>19642659.338950794</v>
      </c>
      <c r="AA60">
        <f t="shared" si="5"/>
        <v>19642659.338950794</v>
      </c>
      <c r="AB60">
        <f t="shared" si="6"/>
        <v>0</v>
      </c>
      <c r="AC60">
        <f t="shared" si="16"/>
        <v>0</v>
      </c>
      <c r="AD60" s="15">
        <f t="shared" si="11"/>
        <v>0</v>
      </c>
    </row>
    <row r="61" spans="1:30" x14ac:dyDescent="0.3">
      <c r="A61" s="1" t="s">
        <v>50</v>
      </c>
      <c r="B61" t="s">
        <v>103</v>
      </c>
      <c r="C61" s="1" t="s">
        <v>52</v>
      </c>
      <c r="D61">
        <v>2.7398248506005598</v>
      </c>
      <c r="E61">
        <v>102.39437148037101</v>
      </c>
      <c r="F61" s="1" t="s">
        <v>38</v>
      </c>
      <c r="G61" t="s">
        <v>34</v>
      </c>
      <c r="H61">
        <v>3139999.9999999935</v>
      </c>
      <c r="I61">
        <v>2266484.8958597607</v>
      </c>
      <c r="J61" s="2">
        <f t="shared" si="8"/>
        <v>0.7218104763884603</v>
      </c>
      <c r="K61">
        <v>0.54</v>
      </c>
      <c r="L61">
        <f t="shared" si="9"/>
        <v>0.34560000000000002</v>
      </c>
      <c r="M61">
        <v>1223901.8437642683</v>
      </c>
      <c r="N61" s="2">
        <v>0.36</v>
      </c>
      <c r="O61">
        <f t="shared" si="10"/>
        <v>440604.6637551366</v>
      </c>
      <c r="P61">
        <v>90</v>
      </c>
      <c r="Q61">
        <f t="shared" si="0"/>
        <v>39654419.737962291</v>
      </c>
      <c r="R61">
        <v>0</v>
      </c>
      <c r="S61" s="15">
        <v>0</v>
      </c>
      <c r="T61" s="2">
        <v>1</v>
      </c>
      <c r="U61" s="3">
        <f t="shared" si="13"/>
        <v>0</v>
      </c>
      <c r="V61" s="4">
        <v>0.4</v>
      </c>
      <c r="W61" s="15">
        <f t="shared" si="12"/>
        <v>0</v>
      </c>
      <c r="X61">
        <f t="shared" si="14"/>
        <v>0</v>
      </c>
      <c r="Y61">
        <f t="shared" si="15"/>
        <v>0</v>
      </c>
      <c r="Z61">
        <f t="shared" si="4"/>
        <v>39654419.737962291</v>
      </c>
      <c r="AA61">
        <f t="shared" si="5"/>
        <v>39654419.737962291</v>
      </c>
      <c r="AB61">
        <f t="shared" si="6"/>
        <v>0</v>
      </c>
      <c r="AC61">
        <f t="shared" si="16"/>
        <v>0</v>
      </c>
      <c r="AD61" s="15">
        <f t="shared" si="11"/>
        <v>0</v>
      </c>
    </row>
    <row r="62" spans="1:30" x14ac:dyDescent="0.3">
      <c r="A62" s="1" t="s">
        <v>50</v>
      </c>
      <c r="B62" t="s">
        <v>104</v>
      </c>
      <c r="C62" s="1" t="s">
        <v>52</v>
      </c>
      <c r="D62">
        <v>6.5130514410442304</v>
      </c>
      <c r="E62">
        <v>100.257512351516</v>
      </c>
      <c r="F62" s="1" t="s">
        <v>38</v>
      </c>
      <c r="G62" t="s">
        <v>34</v>
      </c>
      <c r="H62">
        <v>2499999.9999999963</v>
      </c>
      <c r="I62">
        <v>1184989.6186691225</v>
      </c>
      <c r="J62" s="2">
        <f t="shared" si="8"/>
        <v>0.47399584746764967</v>
      </c>
      <c r="K62">
        <v>0.54</v>
      </c>
      <c r="L62">
        <f t="shared" si="9"/>
        <v>0.34560000000000002</v>
      </c>
      <c r="M62">
        <v>639894.39408132806</v>
      </c>
      <c r="N62" s="2">
        <v>0.36</v>
      </c>
      <c r="O62">
        <f t="shared" si="10"/>
        <v>230361.9818692781</v>
      </c>
      <c r="P62">
        <v>90</v>
      </c>
      <c r="Q62">
        <f t="shared" si="0"/>
        <v>20732578.368235029</v>
      </c>
      <c r="R62">
        <v>0</v>
      </c>
      <c r="S62" s="15">
        <v>0</v>
      </c>
      <c r="T62" s="2">
        <v>1</v>
      </c>
      <c r="U62" s="3">
        <f t="shared" si="13"/>
        <v>0</v>
      </c>
      <c r="V62" s="4">
        <v>0.4</v>
      </c>
      <c r="W62" s="15">
        <f t="shared" si="12"/>
        <v>0</v>
      </c>
      <c r="X62">
        <f t="shared" si="14"/>
        <v>0</v>
      </c>
      <c r="Y62">
        <f t="shared" si="15"/>
        <v>0</v>
      </c>
      <c r="Z62">
        <f t="shared" si="4"/>
        <v>20732578.368235029</v>
      </c>
      <c r="AA62">
        <f t="shared" si="5"/>
        <v>20732578.368235029</v>
      </c>
      <c r="AB62">
        <f t="shared" si="6"/>
        <v>0</v>
      </c>
      <c r="AC62">
        <f t="shared" si="16"/>
        <v>0</v>
      </c>
      <c r="AD62" s="15">
        <f t="shared" si="11"/>
        <v>0</v>
      </c>
    </row>
    <row r="63" spans="1:30" x14ac:dyDescent="0.3">
      <c r="A63" s="1" t="s">
        <v>50</v>
      </c>
      <c r="B63" t="s">
        <v>105</v>
      </c>
      <c r="C63" s="1" t="s">
        <v>52</v>
      </c>
      <c r="D63">
        <v>3.9952478215106599</v>
      </c>
      <c r="E63">
        <v>103.138990527744</v>
      </c>
      <c r="F63" s="1" t="s">
        <v>38</v>
      </c>
      <c r="G63" t="s">
        <v>34</v>
      </c>
      <c r="H63">
        <v>1599999.9999999972</v>
      </c>
      <c r="I63">
        <v>816300.67135050683</v>
      </c>
      <c r="J63" s="2">
        <f t="shared" si="8"/>
        <v>0.51018791959406762</v>
      </c>
      <c r="K63">
        <v>0.54</v>
      </c>
      <c r="L63">
        <f t="shared" si="9"/>
        <v>0.34560000000000002</v>
      </c>
      <c r="M63">
        <v>440802.36252927332</v>
      </c>
      <c r="N63" s="2">
        <v>0.36</v>
      </c>
      <c r="O63">
        <f t="shared" si="10"/>
        <v>158688.85051053838</v>
      </c>
      <c r="P63">
        <v>90</v>
      </c>
      <c r="Q63">
        <f t="shared" si="0"/>
        <v>14281996.545948455</v>
      </c>
      <c r="R63">
        <v>0</v>
      </c>
      <c r="S63" s="15">
        <v>0</v>
      </c>
      <c r="T63" s="2">
        <v>1</v>
      </c>
      <c r="U63" s="3">
        <f t="shared" si="13"/>
        <v>0</v>
      </c>
      <c r="V63" s="4">
        <v>0.4</v>
      </c>
      <c r="W63" s="15">
        <f t="shared" si="12"/>
        <v>0</v>
      </c>
      <c r="X63">
        <f t="shared" si="14"/>
        <v>0</v>
      </c>
      <c r="Y63">
        <f t="shared" si="15"/>
        <v>0</v>
      </c>
      <c r="Z63">
        <f t="shared" si="4"/>
        <v>14281996.545948455</v>
      </c>
      <c r="AA63">
        <f t="shared" si="5"/>
        <v>14281996.545948455</v>
      </c>
      <c r="AB63">
        <f t="shared" si="6"/>
        <v>0</v>
      </c>
      <c r="AC63">
        <f t="shared" si="16"/>
        <v>0</v>
      </c>
      <c r="AD63" s="15">
        <f t="shared" si="11"/>
        <v>0</v>
      </c>
    </row>
    <row r="64" spans="1:30" x14ac:dyDescent="0.3">
      <c r="A64" s="1" t="s">
        <v>50</v>
      </c>
      <c r="B64" t="s">
        <v>106</v>
      </c>
      <c r="C64" s="1" t="s">
        <v>52</v>
      </c>
      <c r="D64">
        <v>4.7807731753765399</v>
      </c>
      <c r="E64">
        <v>100.823705075674</v>
      </c>
      <c r="F64" s="1" t="s">
        <v>38</v>
      </c>
      <c r="G64" t="s">
        <v>34</v>
      </c>
      <c r="H64">
        <v>1199999.9999999993</v>
      </c>
      <c r="I64">
        <v>443490.62544465845</v>
      </c>
      <c r="J64" s="2">
        <f t="shared" si="8"/>
        <v>0.36957552120388226</v>
      </c>
      <c r="K64">
        <v>0.54</v>
      </c>
      <c r="L64">
        <f t="shared" si="9"/>
        <v>0.34560000000000002</v>
      </c>
      <c r="M64">
        <v>239484.93774011548</v>
      </c>
      <c r="N64" s="2">
        <v>0.36</v>
      </c>
      <c r="O64">
        <f t="shared" si="10"/>
        <v>86214.577586441563</v>
      </c>
      <c r="P64">
        <v>90</v>
      </c>
      <c r="Q64">
        <f t="shared" si="0"/>
        <v>7759311.9827797404</v>
      </c>
      <c r="R64">
        <v>0</v>
      </c>
      <c r="S64" s="15">
        <v>0</v>
      </c>
      <c r="T64" s="2">
        <v>1</v>
      </c>
      <c r="U64" s="3">
        <f t="shared" si="13"/>
        <v>0</v>
      </c>
      <c r="V64" s="4">
        <v>0.4</v>
      </c>
      <c r="W64" s="15">
        <f t="shared" si="12"/>
        <v>0</v>
      </c>
      <c r="X64">
        <f t="shared" si="14"/>
        <v>0</v>
      </c>
      <c r="Y64">
        <f t="shared" si="15"/>
        <v>0</v>
      </c>
      <c r="Z64">
        <f t="shared" si="4"/>
        <v>7759311.9827797404</v>
      </c>
      <c r="AA64">
        <f t="shared" si="5"/>
        <v>7759311.9827797404</v>
      </c>
      <c r="AB64">
        <f t="shared" si="6"/>
        <v>0</v>
      </c>
      <c r="AC64">
        <f t="shared" si="16"/>
        <v>0</v>
      </c>
      <c r="AD64" s="15">
        <f t="shared" si="11"/>
        <v>0</v>
      </c>
    </row>
    <row r="65" spans="1:30" x14ac:dyDescent="0.3">
      <c r="A65" s="1" t="s">
        <v>50</v>
      </c>
      <c r="B65" t="s">
        <v>107</v>
      </c>
      <c r="C65" s="1" t="s">
        <v>52</v>
      </c>
      <c r="D65">
        <v>4.63447571488076</v>
      </c>
      <c r="E65">
        <v>101.105094204929</v>
      </c>
      <c r="F65" s="1" t="s">
        <v>38</v>
      </c>
      <c r="G65" t="s">
        <v>34</v>
      </c>
      <c r="H65">
        <v>2299999.9999999912</v>
      </c>
      <c r="I65">
        <v>956784.62297683838</v>
      </c>
      <c r="J65" s="2">
        <f t="shared" si="8"/>
        <v>0.41599331433775744</v>
      </c>
      <c r="K65">
        <v>0.54</v>
      </c>
      <c r="L65">
        <f t="shared" si="9"/>
        <v>0.34560000000000002</v>
      </c>
      <c r="M65">
        <v>516663.69640749379</v>
      </c>
      <c r="N65" s="2">
        <v>0.36</v>
      </c>
      <c r="O65">
        <f t="shared" si="10"/>
        <v>185998.93070669775</v>
      </c>
      <c r="P65">
        <v>90</v>
      </c>
      <c r="Q65">
        <f t="shared" si="0"/>
        <v>16739903.763602797</v>
      </c>
      <c r="R65">
        <v>0</v>
      </c>
      <c r="S65" s="15">
        <v>0</v>
      </c>
      <c r="T65" s="2">
        <v>1</v>
      </c>
      <c r="U65" s="3">
        <f t="shared" si="13"/>
        <v>0</v>
      </c>
      <c r="V65" s="4">
        <v>0.4</v>
      </c>
      <c r="W65" s="15">
        <f t="shared" si="12"/>
        <v>0</v>
      </c>
      <c r="X65">
        <f t="shared" si="14"/>
        <v>0</v>
      </c>
      <c r="Y65">
        <f t="shared" si="15"/>
        <v>0</v>
      </c>
      <c r="Z65">
        <f t="shared" si="4"/>
        <v>16739903.763602797</v>
      </c>
      <c r="AA65">
        <f t="shared" si="5"/>
        <v>16739903.763602797</v>
      </c>
      <c r="AB65">
        <f t="shared" si="6"/>
        <v>0</v>
      </c>
      <c r="AC65">
        <f t="shared" si="16"/>
        <v>0</v>
      </c>
      <c r="AD65" s="15">
        <f t="shared" si="11"/>
        <v>0</v>
      </c>
    </row>
    <row r="66" spans="1:30" x14ac:dyDescent="0.3">
      <c r="A66" s="1" t="s">
        <v>50</v>
      </c>
      <c r="B66" t="s">
        <v>108</v>
      </c>
      <c r="C66" s="1" t="s">
        <v>52</v>
      </c>
      <c r="D66">
        <v>10.198472067905699</v>
      </c>
      <c r="E66">
        <v>123.745208308928</v>
      </c>
      <c r="F66" s="1" t="s">
        <v>109</v>
      </c>
      <c r="G66" t="s">
        <v>34</v>
      </c>
      <c r="H66">
        <v>1519999.9999999981</v>
      </c>
      <c r="I66">
        <v>652393.98013852967</v>
      </c>
      <c r="J66" s="2">
        <f t="shared" si="8"/>
        <v>0.42920656588061218</v>
      </c>
      <c r="K66">
        <v>0.54</v>
      </c>
      <c r="L66">
        <f t="shared" si="9"/>
        <v>0.34560000000000002</v>
      </c>
      <c r="M66">
        <v>352292.74927480693</v>
      </c>
      <c r="N66" s="2">
        <v>0.36</v>
      </c>
      <c r="O66">
        <f t="shared" si="10"/>
        <v>126825.38973893049</v>
      </c>
      <c r="P66">
        <v>90</v>
      </c>
      <c r="Q66">
        <f t="shared" ref="Q66:Q129" si="17">$O66*$P66</f>
        <v>11414285.076503744</v>
      </c>
      <c r="R66">
        <v>0</v>
      </c>
      <c r="S66" s="15">
        <v>0</v>
      </c>
      <c r="T66" s="2">
        <v>1</v>
      </c>
      <c r="U66" s="3">
        <f t="shared" ref="U66:U97" si="18">$S66*$T66*$M66</f>
        <v>0</v>
      </c>
      <c r="V66" s="4">
        <v>0.4</v>
      </c>
      <c r="W66" s="15">
        <f t="shared" si="12"/>
        <v>0</v>
      </c>
      <c r="X66">
        <f t="shared" ref="X66:X97" si="19">$M66*$W66</f>
        <v>0</v>
      </c>
      <c r="Y66">
        <f t="shared" ref="Y66:Y97" si="20">$U66+$X66</f>
        <v>0</v>
      </c>
      <c r="Z66">
        <f t="shared" ref="Z66:Z129" si="21">$Q66</f>
        <v>11414285.076503744</v>
      </c>
      <c r="AA66">
        <f t="shared" ref="AA66:AA129" si="22">$Z66-$Y66</f>
        <v>11414285.076503744</v>
      </c>
      <c r="AB66">
        <f t="shared" ref="AB66:AB129" si="23">IF($AA66&lt;0,1,0)</f>
        <v>0</v>
      </c>
      <c r="AC66">
        <f t="shared" ref="AC66:AC97" si="24">$O66*$AB66</f>
        <v>0</v>
      </c>
      <c r="AD66" s="15">
        <f t="shared" si="11"/>
        <v>0</v>
      </c>
    </row>
    <row r="67" spans="1:30" x14ac:dyDescent="0.3">
      <c r="A67" s="1" t="s">
        <v>50</v>
      </c>
      <c r="B67" t="s">
        <v>110</v>
      </c>
      <c r="C67" s="1" t="s">
        <v>52</v>
      </c>
      <c r="D67">
        <v>15.0545936196828</v>
      </c>
      <c r="E67">
        <v>121.068460922743</v>
      </c>
      <c r="F67" s="1" t="s">
        <v>109</v>
      </c>
      <c r="G67" t="s">
        <v>34</v>
      </c>
      <c r="H67">
        <v>7099999.9999999981</v>
      </c>
      <c r="I67">
        <v>4461728.2803658713</v>
      </c>
      <c r="J67" s="2">
        <f t="shared" ref="J67:J130" si="25">$I67/$H67</f>
        <v>0.6284124338543482</v>
      </c>
      <c r="K67">
        <v>0.54</v>
      </c>
      <c r="L67">
        <f t="shared" ref="L67:L130" si="26">$K67*(100%-$N67)</f>
        <v>0.34560000000000002</v>
      </c>
      <c r="M67">
        <v>2409333.2713975674</v>
      </c>
      <c r="N67" s="2">
        <v>0.36</v>
      </c>
      <c r="O67">
        <f t="shared" ref="O67:O130" si="27">$N67*$M67</f>
        <v>867359.97770312417</v>
      </c>
      <c r="P67">
        <v>90</v>
      </c>
      <c r="Q67">
        <f t="shared" si="17"/>
        <v>78062397.993281171</v>
      </c>
      <c r="R67">
        <v>0</v>
      </c>
      <c r="S67" s="15">
        <v>0</v>
      </c>
      <c r="T67" s="2">
        <v>1</v>
      </c>
      <c r="U67" s="3">
        <f t="shared" si="18"/>
        <v>0</v>
      </c>
      <c r="V67" s="4">
        <v>0.4</v>
      </c>
      <c r="W67" s="15">
        <f t="shared" si="12"/>
        <v>0</v>
      </c>
      <c r="X67">
        <f t="shared" si="19"/>
        <v>0</v>
      </c>
      <c r="Y67">
        <f t="shared" si="20"/>
        <v>0</v>
      </c>
      <c r="Z67">
        <f t="shared" si="21"/>
        <v>78062397.993281171</v>
      </c>
      <c r="AA67">
        <f t="shared" si="22"/>
        <v>78062397.993281171</v>
      </c>
      <c r="AB67">
        <f t="shared" si="23"/>
        <v>0</v>
      </c>
      <c r="AC67">
        <f t="shared" si="24"/>
        <v>0</v>
      </c>
      <c r="AD67" s="15">
        <f t="shared" ref="AD67:AD130" si="28">($Y67)/$Z67</f>
        <v>0</v>
      </c>
    </row>
    <row r="68" spans="1:30" x14ac:dyDescent="0.3">
      <c r="A68" s="1" t="s">
        <v>50</v>
      </c>
      <c r="B68" t="s">
        <v>111</v>
      </c>
      <c r="C68" s="1" t="s">
        <v>52</v>
      </c>
      <c r="D68">
        <v>13.147735854490699</v>
      </c>
      <c r="E68">
        <v>123.610822728889</v>
      </c>
      <c r="F68" s="1" t="s">
        <v>109</v>
      </c>
      <c r="G68" t="s">
        <v>34</v>
      </c>
      <c r="H68">
        <v>579999.99999999907</v>
      </c>
      <c r="I68">
        <v>315014.1558348508</v>
      </c>
      <c r="J68" s="2">
        <f t="shared" si="25"/>
        <v>0.54312785488767468</v>
      </c>
      <c r="K68">
        <v>0.54</v>
      </c>
      <c r="L68">
        <f t="shared" si="26"/>
        <v>0.34560000000000002</v>
      </c>
      <c r="M68">
        <v>170107.64415081919</v>
      </c>
      <c r="N68" s="2">
        <v>0.36</v>
      </c>
      <c r="O68">
        <f t="shared" si="27"/>
        <v>61238.75189429491</v>
      </c>
      <c r="P68">
        <v>90</v>
      </c>
      <c r="Q68">
        <f t="shared" si="17"/>
        <v>5511487.6704865415</v>
      </c>
      <c r="R68">
        <v>0</v>
      </c>
      <c r="S68" s="15">
        <v>0</v>
      </c>
      <c r="T68" s="2">
        <v>1</v>
      </c>
      <c r="U68" s="3">
        <f t="shared" si="18"/>
        <v>0</v>
      </c>
      <c r="V68" s="4">
        <v>0.4</v>
      </c>
      <c r="W68" s="15">
        <f t="shared" ref="W68:W131" si="29">$W$2</f>
        <v>0</v>
      </c>
      <c r="X68">
        <f t="shared" si="19"/>
        <v>0</v>
      </c>
      <c r="Y68">
        <f t="shared" si="20"/>
        <v>0</v>
      </c>
      <c r="Z68">
        <f t="shared" si="21"/>
        <v>5511487.6704865415</v>
      </c>
      <c r="AA68">
        <f t="shared" si="22"/>
        <v>5511487.6704865415</v>
      </c>
      <c r="AB68">
        <f t="shared" si="23"/>
        <v>0</v>
      </c>
      <c r="AC68">
        <f t="shared" si="24"/>
        <v>0</v>
      </c>
      <c r="AD68" s="15">
        <f t="shared" si="28"/>
        <v>0</v>
      </c>
    </row>
    <row r="69" spans="1:30" x14ac:dyDescent="0.3">
      <c r="A69" s="1" t="s">
        <v>50</v>
      </c>
      <c r="B69" t="s">
        <v>112</v>
      </c>
      <c r="C69" s="1" t="s">
        <v>52</v>
      </c>
      <c r="D69">
        <v>14.8963415897661</v>
      </c>
      <c r="E69">
        <v>121.075691655139</v>
      </c>
      <c r="F69" s="1" t="s">
        <v>109</v>
      </c>
      <c r="G69" t="s">
        <v>34</v>
      </c>
      <c r="H69">
        <v>1639999.9999999921</v>
      </c>
      <c r="I69">
        <v>937498.30705327902</v>
      </c>
      <c r="J69" s="2">
        <f t="shared" si="25"/>
        <v>0.57164530917883138</v>
      </c>
      <c r="K69">
        <v>0.54</v>
      </c>
      <c r="L69">
        <f t="shared" si="26"/>
        <v>0.34560000000000002</v>
      </c>
      <c r="M69">
        <v>506249.0858087712</v>
      </c>
      <c r="N69" s="2">
        <v>0.36</v>
      </c>
      <c r="O69">
        <f t="shared" si="27"/>
        <v>182249.67089115761</v>
      </c>
      <c r="P69">
        <v>90</v>
      </c>
      <c r="Q69">
        <f t="shared" si="17"/>
        <v>16402470.380204186</v>
      </c>
      <c r="R69">
        <v>0</v>
      </c>
      <c r="S69" s="15">
        <v>0</v>
      </c>
      <c r="T69" s="2">
        <v>1</v>
      </c>
      <c r="U69" s="3">
        <f t="shared" si="18"/>
        <v>0</v>
      </c>
      <c r="V69" s="4">
        <v>0.4</v>
      </c>
      <c r="W69" s="15">
        <f t="shared" si="29"/>
        <v>0</v>
      </c>
      <c r="X69">
        <f t="shared" si="19"/>
        <v>0</v>
      </c>
      <c r="Y69">
        <f t="shared" si="20"/>
        <v>0</v>
      </c>
      <c r="Z69">
        <f t="shared" si="21"/>
        <v>16402470.380204186</v>
      </c>
      <c r="AA69">
        <f t="shared" si="22"/>
        <v>16402470.380204186</v>
      </c>
      <c r="AB69">
        <f t="shared" si="23"/>
        <v>0</v>
      </c>
      <c r="AC69">
        <f t="shared" si="24"/>
        <v>0</v>
      </c>
      <c r="AD69" s="15">
        <f t="shared" si="28"/>
        <v>0</v>
      </c>
    </row>
    <row r="70" spans="1:30" x14ac:dyDescent="0.3">
      <c r="A70" s="1" t="s">
        <v>50</v>
      </c>
      <c r="B70" t="s">
        <v>113</v>
      </c>
      <c r="C70" s="1" t="s">
        <v>52</v>
      </c>
      <c r="D70">
        <v>7.1736390241937196</v>
      </c>
      <c r="E70">
        <v>125.652654142326</v>
      </c>
      <c r="F70" s="1" t="s">
        <v>109</v>
      </c>
      <c r="G70" t="s">
        <v>34</v>
      </c>
      <c r="H70">
        <v>1379999.9999999942</v>
      </c>
      <c r="I70">
        <v>862689.60292078927</v>
      </c>
      <c r="J70" s="2">
        <f t="shared" si="25"/>
        <v>0.62513739342086438</v>
      </c>
      <c r="K70">
        <v>0.54</v>
      </c>
      <c r="L70">
        <f t="shared" si="26"/>
        <v>0.34560000000000002</v>
      </c>
      <c r="M70">
        <v>465852.3855772267</v>
      </c>
      <c r="N70" s="2">
        <v>0.36</v>
      </c>
      <c r="O70">
        <f t="shared" si="27"/>
        <v>167706.85880780162</v>
      </c>
      <c r="P70">
        <v>90</v>
      </c>
      <c r="Q70">
        <f t="shared" si="17"/>
        <v>15093617.292702146</v>
      </c>
      <c r="R70">
        <v>0</v>
      </c>
      <c r="S70" s="15">
        <v>0</v>
      </c>
      <c r="T70" s="2">
        <v>1</v>
      </c>
      <c r="U70" s="3">
        <f t="shared" si="18"/>
        <v>0</v>
      </c>
      <c r="V70" s="4">
        <v>0.4</v>
      </c>
      <c r="W70" s="15">
        <f t="shared" si="29"/>
        <v>0</v>
      </c>
      <c r="X70">
        <f t="shared" si="19"/>
        <v>0</v>
      </c>
      <c r="Y70">
        <f t="shared" si="20"/>
        <v>0</v>
      </c>
      <c r="Z70">
        <f t="shared" si="21"/>
        <v>15093617.292702146</v>
      </c>
      <c r="AA70">
        <f t="shared" si="22"/>
        <v>15093617.292702146</v>
      </c>
      <c r="AB70">
        <f t="shared" si="23"/>
        <v>0</v>
      </c>
      <c r="AC70">
        <f t="shared" si="24"/>
        <v>0</v>
      </c>
      <c r="AD70" s="15">
        <f t="shared" si="28"/>
        <v>0</v>
      </c>
    </row>
    <row r="71" spans="1:30" x14ac:dyDescent="0.3">
      <c r="A71" s="1" t="s">
        <v>50</v>
      </c>
      <c r="B71" t="s">
        <v>114</v>
      </c>
      <c r="C71" s="1" t="s">
        <v>52</v>
      </c>
      <c r="D71">
        <v>16.7682096758037</v>
      </c>
      <c r="E71">
        <v>120.33481072911501</v>
      </c>
      <c r="F71" s="1" t="s">
        <v>109</v>
      </c>
      <c r="G71" t="s">
        <v>34</v>
      </c>
      <c r="H71">
        <v>799999.99999999919</v>
      </c>
      <c r="I71">
        <v>414067.6852719225</v>
      </c>
      <c r="J71" s="2">
        <f t="shared" si="25"/>
        <v>0.51758460658990368</v>
      </c>
      <c r="K71">
        <v>0.54</v>
      </c>
      <c r="L71">
        <f t="shared" si="26"/>
        <v>0.34560000000000002</v>
      </c>
      <c r="M71">
        <v>223596.55004683803</v>
      </c>
      <c r="N71" s="2">
        <v>0.36</v>
      </c>
      <c r="O71">
        <f t="shared" si="27"/>
        <v>80494.758016861684</v>
      </c>
      <c r="P71">
        <v>90</v>
      </c>
      <c r="Q71">
        <f t="shared" si="17"/>
        <v>7244528.2215175517</v>
      </c>
      <c r="R71">
        <v>0</v>
      </c>
      <c r="S71" s="15">
        <v>0</v>
      </c>
      <c r="T71" s="2">
        <v>1</v>
      </c>
      <c r="U71" s="3">
        <f t="shared" si="18"/>
        <v>0</v>
      </c>
      <c r="V71" s="4">
        <v>0.4</v>
      </c>
      <c r="W71" s="15">
        <f t="shared" si="29"/>
        <v>0</v>
      </c>
      <c r="X71">
        <f t="shared" si="19"/>
        <v>0</v>
      </c>
      <c r="Y71">
        <f t="shared" si="20"/>
        <v>0</v>
      </c>
      <c r="Z71">
        <f t="shared" si="21"/>
        <v>7244528.2215175517</v>
      </c>
      <c r="AA71">
        <f t="shared" si="22"/>
        <v>7244528.2215175517</v>
      </c>
      <c r="AB71">
        <f t="shared" si="23"/>
        <v>0</v>
      </c>
      <c r="AC71">
        <f t="shared" si="24"/>
        <v>0</v>
      </c>
      <c r="AD71" s="15">
        <f t="shared" si="28"/>
        <v>0</v>
      </c>
    </row>
    <row r="72" spans="1:30" x14ac:dyDescent="0.3">
      <c r="A72" s="1" t="s">
        <v>50</v>
      </c>
      <c r="B72" t="s">
        <v>115</v>
      </c>
      <c r="C72" s="1" t="s">
        <v>52</v>
      </c>
      <c r="D72">
        <v>8.3315213046995709</v>
      </c>
      <c r="E72">
        <v>124.253879876863</v>
      </c>
      <c r="F72" s="1" t="s">
        <v>109</v>
      </c>
      <c r="G72" t="s">
        <v>34</v>
      </c>
      <c r="H72">
        <v>1199999.9999999993</v>
      </c>
      <c r="I72">
        <v>702184.32850755774</v>
      </c>
      <c r="J72" s="2">
        <f t="shared" si="25"/>
        <v>0.58515360708963182</v>
      </c>
      <c r="K72">
        <v>0.54</v>
      </c>
      <c r="L72">
        <f t="shared" si="26"/>
        <v>0.34560000000000002</v>
      </c>
      <c r="M72">
        <v>379179.53739408083</v>
      </c>
      <c r="N72" s="2">
        <v>0.36</v>
      </c>
      <c r="O72">
        <f t="shared" si="27"/>
        <v>136504.63346186909</v>
      </c>
      <c r="P72">
        <v>90</v>
      </c>
      <c r="Q72">
        <f t="shared" si="17"/>
        <v>12285417.011568218</v>
      </c>
      <c r="R72">
        <v>0</v>
      </c>
      <c r="S72" s="15">
        <v>0</v>
      </c>
      <c r="T72" s="2">
        <v>1</v>
      </c>
      <c r="U72" s="3">
        <f t="shared" si="18"/>
        <v>0</v>
      </c>
      <c r="V72" s="4">
        <v>0.4</v>
      </c>
      <c r="W72" s="15">
        <f t="shared" si="29"/>
        <v>0</v>
      </c>
      <c r="X72">
        <f t="shared" si="19"/>
        <v>0</v>
      </c>
      <c r="Y72">
        <f t="shared" si="20"/>
        <v>0</v>
      </c>
      <c r="Z72">
        <f t="shared" si="21"/>
        <v>12285417.011568218</v>
      </c>
      <c r="AA72">
        <f t="shared" si="22"/>
        <v>12285417.011568218</v>
      </c>
      <c r="AB72">
        <f t="shared" si="23"/>
        <v>0</v>
      </c>
      <c r="AC72">
        <f t="shared" si="24"/>
        <v>0</v>
      </c>
      <c r="AD72" s="15">
        <f t="shared" si="28"/>
        <v>0</v>
      </c>
    </row>
    <row r="73" spans="1:30" x14ac:dyDescent="0.3">
      <c r="A73" s="1" t="s">
        <v>50</v>
      </c>
      <c r="B73" t="s">
        <v>116</v>
      </c>
      <c r="C73" s="1" t="s">
        <v>52</v>
      </c>
      <c r="D73">
        <v>16.166036981716701</v>
      </c>
      <c r="E73">
        <v>120.567661083868</v>
      </c>
      <c r="F73" s="1" t="s">
        <v>109</v>
      </c>
      <c r="G73" t="s">
        <v>34</v>
      </c>
      <c r="H73">
        <v>1499999.999999993</v>
      </c>
      <c r="I73">
        <v>917938.69711004326</v>
      </c>
      <c r="J73" s="2">
        <f t="shared" si="25"/>
        <v>0.61195913140669833</v>
      </c>
      <c r="K73">
        <v>0.54</v>
      </c>
      <c r="L73">
        <f t="shared" si="26"/>
        <v>0.34560000000000002</v>
      </c>
      <c r="M73">
        <v>495686.89643942483</v>
      </c>
      <c r="N73" s="2">
        <v>0.36</v>
      </c>
      <c r="O73">
        <f t="shared" si="27"/>
        <v>178447.28271819293</v>
      </c>
      <c r="P73">
        <v>90</v>
      </c>
      <c r="Q73">
        <f t="shared" si="17"/>
        <v>16060255.444637364</v>
      </c>
      <c r="R73">
        <v>0</v>
      </c>
      <c r="S73" s="15">
        <v>0</v>
      </c>
      <c r="T73" s="2">
        <v>1</v>
      </c>
      <c r="U73" s="3">
        <f t="shared" si="18"/>
        <v>0</v>
      </c>
      <c r="V73" s="4">
        <v>0.4</v>
      </c>
      <c r="W73" s="15">
        <f t="shared" si="29"/>
        <v>0</v>
      </c>
      <c r="X73">
        <f t="shared" si="19"/>
        <v>0</v>
      </c>
      <c r="Y73">
        <f t="shared" si="20"/>
        <v>0</v>
      </c>
      <c r="Z73">
        <f t="shared" si="21"/>
        <v>16060255.444637364</v>
      </c>
      <c r="AA73">
        <f t="shared" si="22"/>
        <v>16060255.444637364</v>
      </c>
      <c r="AB73">
        <f t="shared" si="23"/>
        <v>0</v>
      </c>
      <c r="AC73">
        <f t="shared" si="24"/>
        <v>0</v>
      </c>
      <c r="AD73" s="15">
        <f t="shared" si="28"/>
        <v>0</v>
      </c>
    </row>
    <row r="74" spans="1:30" x14ac:dyDescent="0.3">
      <c r="A74" s="1" t="s">
        <v>50</v>
      </c>
      <c r="B74" t="s">
        <v>117</v>
      </c>
      <c r="C74" s="1" t="s">
        <v>52</v>
      </c>
      <c r="D74">
        <v>8.2886432988429704</v>
      </c>
      <c r="E74">
        <v>124.263942599384</v>
      </c>
      <c r="F74" s="1" t="s">
        <v>109</v>
      </c>
      <c r="G74" t="s">
        <v>34</v>
      </c>
      <c r="H74">
        <v>1499999.999999993</v>
      </c>
      <c r="I74">
        <v>896609.06471181067</v>
      </c>
      <c r="J74" s="2">
        <f t="shared" si="25"/>
        <v>0.59773937647454323</v>
      </c>
      <c r="K74">
        <v>0.54</v>
      </c>
      <c r="L74">
        <f t="shared" si="26"/>
        <v>0.34560000000000002</v>
      </c>
      <c r="M74">
        <v>484168.89494437893</v>
      </c>
      <c r="N74" s="2">
        <v>0.36</v>
      </c>
      <c r="O74">
        <f t="shared" si="27"/>
        <v>174300.8021799764</v>
      </c>
      <c r="P74">
        <v>90</v>
      </c>
      <c r="Q74">
        <f t="shared" si="17"/>
        <v>15687072.196197875</v>
      </c>
      <c r="R74">
        <v>0</v>
      </c>
      <c r="S74" s="15">
        <v>0</v>
      </c>
      <c r="T74" s="2">
        <v>1</v>
      </c>
      <c r="U74" s="3">
        <f t="shared" si="18"/>
        <v>0</v>
      </c>
      <c r="V74" s="4">
        <v>0.4</v>
      </c>
      <c r="W74" s="15">
        <f t="shared" si="29"/>
        <v>0</v>
      </c>
      <c r="X74">
        <f t="shared" si="19"/>
        <v>0</v>
      </c>
      <c r="Y74">
        <f t="shared" si="20"/>
        <v>0</v>
      </c>
      <c r="Z74">
        <f t="shared" si="21"/>
        <v>15687072.196197875</v>
      </c>
      <c r="AA74">
        <f t="shared" si="22"/>
        <v>15687072.196197875</v>
      </c>
      <c r="AB74">
        <f t="shared" si="23"/>
        <v>0</v>
      </c>
      <c r="AC74">
        <f t="shared" si="24"/>
        <v>0</v>
      </c>
      <c r="AD74" s="15">
        <f t="shared" si="28"/>
        <v>0</v>
      </c>
    </row>
    <row r="75" spans="1:30" x14ac:dyDescent="0.3">
      <c r="A75" s="1" t="s">
        <v>50</v>
      </c>
      <c r="B75" t="s">
        <v>118</v>
      </c>
      <c r="C75" s="1" t="s">
        <v>52</v>
      </c>
      <c r="D75">
        <v>14.5438040895716</v>
      </c>
      <c r="E75">
        <v>121.20531825830599</v>
      </c>
      <c r="F75" s="1" t="s">
        <v>109</v>
      </c>
      <c r="G75" t="s">
        <v>34</v>
      </c>
      <c r="H75">
        <v>989999.9999999993</v>
      </c>
      <c r="I75">
        <v>458773.73714514612</v>
      </c>
      <c r="J75" s="2">
        <f t="shared" si="25"/>
        <v>0.46340781529812775</v>
      </c>
      <c r="K75">
        <v>0.54</v>
      </c>
      <c r="L75">
        <f t="shared" si="26"/>
        <v>0.34560000000000002</v>
      </c>
      <c r="M75">
        <v>247737.81805837882</v>
      </c>
      <c r="N75" s="2">
        <v>0.36</v>
      </c>
      <c r="O75">
        <f t="shared" si="27"/>
        <v>89185.614501016375</v>
      </c>
      <c r="P75">
        <v>90</v>
      </c>
      <c r="Q75">
        <f t="shared" si="17"/>
        <v>8026705.3050914733</v>
      </c>
      <c r="R75">
        <v>0</v>
      </c>
      <c r="S75" s="15">
        <v>0</v>
      </c>
      <c r="T75" s="2">
        <v>1</v>
      </c>
      <c r="U75" s="3">
        <f t="shared" si="18"/>
        <v>0</v>
      </c>
      <c r="V75" s="4">
        <v>0.4</v>
      </c>
      <c r="W75" s="15">
        <f t="shared" si="29"/>
        <v>0</v>
      </c>
      <c r="X75">
        <f t="shared" si="19"/>
        <v>0</v>
      </c>
      <c r="Y75">
        <f t="shared" si="20"/>
        <v>0</v>
      </c>
      <c r="Z75">
        <f t="shared" si="21"/>
        <v>8026705.3050914733</v>
      </c>
      <c r="AA75">
        <f t="shared" si="22"/>
        <v>8026705.3050914733</v>
      </c>
      <c r="AB75">
        <f t="shared" si="23"/>
        <v>0</v>
      </c>
      <c r="AC75">
        <f t="shared" si="24"/>
        <v>0</v>
      </c>
      <c r="AD75" s="15">
        <f t="shared" si="28"/>
        <v>0</v>
      </c>
    </row>
    <row r="76" spans="1:30" x14ac:dyDescent="0.3">
      <c r="A76" s="1" t="s">
        <v>50</v>
      </c>
      <c r="B76" t="s">
        <v>119</v>
      </c>
      <c r="C76" s="1" t="s">
        <v>52</v>
      </c>
      <c r="D76">
        <v>13.7438636465908</v>
      </c>
      <c r="E76">
        <v>121.18368563041</v>
      </c>
      <c r="F76" s="1" t="s">
        <v>109</v>
      </c>
      <c r="G76" t="s">
        <v>34</v>
      </c>
      <c r="H76">
        <v>2499999.9999999963</v>
      </c>
      <c r="I76">
        <v>1223732.394947754</v>
      </c>
      <c r="J76" s="2">
        <f t="shared" si="25"/>
        <v>0.48949295797910231</v>
      </c>
      <c r="K76">
        <v>0.54</v>
      </c>
      <c r="L76">
        <f t="shared" si="26"/>
        <v>0.34560000000000002</v>
      </c>
      <c r="M76">
        <v>660815.4932717894</v>
      </c>
      <c r="N76" s="2">
        <v>0.36</v>
      </c>
      <c r="O76">
        <f t="shared" si="27"/>
        <v>237893.57757784417</v>
      </c>
      <c r="P76">
        <v>90</v>
      </c>
      <c r="Q76">
        <f t="shared" si="17"/>
        <v>21410421.982005976</v>
      </c>
      <c r="R76">
        <v>0</v>
      </c>
      <c r="S76" s="15">
        <v>0</v>
      </c>
      <c r="T76" s="2">
        <v>1</v>
      </c>
      <c r="U76" s="3">
        <f t="shared" si="18"/>
        <v>0</v>
      </c>
      <c r="V76" s="4">
        <v>0.4</v>
      </c>
      <c r="W76" s="15">
        <f t="shared" si="29"/>
        <v>0</v>
      </c>
      <c r="X76">
        <f t="shared" si="19"/>
        <v>0</v>
      </c>
      <c r="Y76">
        <f t="shared" si="20"/>
        <v>0</v>
      </c>
      <c r="Z76">
        <f t="shared" si="21"/>
        <v>21410421.982005976</v>
      </c>
      <c r="AA76">
        <f t="shared" si="22"/>
        <v>21410421.982005976</v>
      </c>
      <c r="AB76">
        <f t="shared" si="23"/>
        <v>0</v>
      </c>
      <c r="AC76">
        <f t="shared" si="24"/>
        <v>0</v>
      </c>
      <c r="AD76" s="15">
        <f t="shared" si="28"/>
        <v>0</v>
      </c>
    </row>
    <row r="77" spans="1:30" x14ac:dyDescent="0.3">
      <c r="A77" s="1" t="s">
        <v>50</v>
      </c>
      <c r="B77" t="s">
        <v>120</v>
      </c>
      <c r="C77" s="1" t="s">
        <v>52</v>
      </c>
      <c r="D77">
        <v>14.851873676632</v>
      </c>
      <c r="E77">
        <v>121.090002489607</v>
      </c>
      <c r="F77" s="1" t="s">
        <v>109</v>
      </c>
      <c r="G77" t="s">
        <v>34</v>
      </c>
      <c r="H77">
        <v>1499999.999999993</v>
      </c>
      <c r="I77">
        <v>591463.65189364331</v>
      </c>
      <c r="J77" s="2">
        <f t="shared" si="25"/>
        <v>0.39430910126243074</v>
      </c>
      <c r="K77">
        <v>0.54</v>
      </c>
      <c r="L77">
        <f t="shared" si="26"/>
        <v>0.34560000000000002</v>
      </c>
      <c r="M77">
        <v>319390.37202256726</v>
      </c>
      <c r="N77" s="2">
        <v>0.36</v>
      </c>
      <c r="O77">
        <f t="shared" si="27"/>
        <v>114980.5339281242</v>
      </c>
      <c r="P77">
        <v>90</v>
      </c>
      <c r="Q77">
        <f t="shared" si="17"/>
        <v>10348248.053531179</v>
      </c>
      <c r="R77">
        <v>0</v>
      </c>
      <c r="S77" s="15">
        <v>0</v>
      </c>
      <c r="T77" s="2">
        <v>1</v>
      </c>
      <c r="U77" s="3">
        <f t="shared" si="18"/>
        <v>0</v>
      </c>
      <c r="V77" s="4">
        <v>0.4</v>
      </c>
      <c r="W77" s="15">
        <f t="shared" si="29"/>
        <v>0</v>
      </c>
      <c r="X77">
        <f t="shared" si="19"/>
        <v>0</v>
      </c>
      <c r="Y77">
        <f t="shared" si="20"/>
        <v>0</v>
      </c>
      <c r="Z77">
        <f t="shared" si="21"/>
        <v>10348248.053531179</v>
      </c>
      <c r="AA77">
        <f t="shared" si="22"/>
        <v>10348248.053531179</v>
      </c>
      <c r="AB77">
        <f t="shared" si="23"/>
        <v>0</v>
      </c>
      <c r="AC77">
        <f t="shared" si="24"/>
        <v>0</v>
      </c>
      <c r="AD77" s="15">
        <f t="shared" si="28"/>
        <v>0</v>
      </c>
    </row>
    <row r="78" spans="1:30" x14ac:dyDescent="0.3">
      <c r="A78" s="1" t="s">
        <v>50</v>
      </c>
      <c r="B78" t="s">
        <v>121</v>
      </c>
      <c r="C78" s="1" t="s">
        <v>52</v>
      </c>
      <c r="D78">
        <v>14.8770775142267</v>
      </c>
      <c r="E78">
        <v>121.08827936663999</v>
      </c>
      <c r="F78" s="1" t="s">
        <v>109</v>
      </c>
      <c r="G78" t="s">
        <v>34</v>
      </c>
      <c r="H78">
        <v>1999999.9999999981</v>
      </c>
      <c r="I78">
        <v>1130440.3472040542</v>
      </c>
      <c r="J78" s="2">
        <f t="shared" si="25"/>
        <v>0.5652201736020277</v>
      </c>
      <c r="K78">
        <v>0.54</v>
      </c>
      <c r="L78">
        <f t="shared" si="26"/>
        <v>0.34560000000000002</v>
      </c>
      <c r="M78">
        <v>610437.78749018977</v>
      </c>
      <c r="N78" s="2">
        <v>0.36</v>
      </c>
      <c r="O78">
        <f t="shared" si="27"/>
        <v>219757.60349646831</v>
      </c>
      <c r="P78">
        <v>90</v>
      </c>
      <c r="Q78">
        <f t="shared" si="17"/>
        <v>19778184.314682148</v>
      </c>
      <c r="R78">
        <v>0</v>
      </c>
      <c r="S78" s="15">
        <v>0</v>
      </c>
      <c r="T78" s="2">
        <v>1</v>
      </c>
      <c r="U78" s="3">
        <f t="shared" si="18"/>
        <v>0</v>
      </c>
      <c r="V78" s="4">
        <v>0.4</v>
      </c>
      <c r="W78" s="15">
        <f t="shared" si="29"/>
        <v>0</v>
      </c>
      <c r="X78">
        <f t="shared" si="19"/>
        <v>0</v>
      </c>
      <c r="Y78">
        <f t="shared" si="20"/>
        <v>0</v>
      </c>
      <c r="Z78">
        <f t="shared" si="21"/>
        <v>19778184.314682148</v>
      </c>
      <c r="AA78">
        <f t="shared" si="22"/>
        <v>19778184.314682148</v>
      </c>
      <c r="AB78">
        <f t="shared" si="23"/>
        <v>0</v>
      </c>
      <c r="AC78">
        <f t="shared" si="24"/>
        <v>0</v>
      </c>
      <c r="AD78" s="15">
        <f t="shared" si="28"/>
        <v>0</v>
      </c>
    </row>
    <row r="79" spans="1:30" x14ac:dyDescent="0.3">
      <c r="A79" s="1" t="s">
        <v>50</v>
      </c>
      <c r="B79" t="s">
        <v>122</v>
      </c>
      <c r="C79" s="1" t="s">
        <v>52</v>
      </c>
      <c r="D79">
        <v>14.5878294075412</v>
      </c>
      <c r="E79">
        <v>121.20654288823999</v>
      </c>
      <c r="F79" s="1" t="s">
        <v>109</v>
      </c>
      <c r="G79" t="s">
        <v>34</v>
      </c>
      <c r="H79">
        <v>819999.99999999953</v>
      </c>
      <c r="I79">
        <v>615250.23978282954</v>
      </c>
      <c r="J79" s="2">
        <f t="shared" si="25"/>
        <v>0.75030517046686573</v>
      </c>
      <c r="K79">
        <v>0.54</v>
      </c>
      <c r="L79">
        <f t="shared" si="26"/>
        <v>0.34560000000000002</v>
      </c>
      <c r="M79">
        <v>332235.12948272785</v>
      </c>
      <c r="N79" s="2">
        <v>0.36</v>
      </c>
      <c r="O79">
        <f t="shared" si="27"/>
        <v>119604.64661378202</v>
      </c>
      <c r="P79">
        <v>90</v>
      </c>
      <c r="Q79">
        <f t="shared" si="17"/>
        <v>10764418.195240382</v>
      </c>
      <c r="R79">
        <v>0</v>
      </c>
      <c r="S79" s="15">
        <v>0</v>
      </c>
      <c r="T79" s="2">
        <v>1</v>
      </c>
      <c r="U79" s="3">
        <f t="shared" si="18"/>
        <v>0</v>
      </c>
      <c r="V79" s="4">
        <v>0.4</v>
      </c>
      <c r="W79" s="15">
        <f t="shared" si="29"/>
        <v>0</v>
      </c>
      <c r="X79">
        <f t="shared" si="19"/>
        <v>0</v>
      </c>
      <c r="Y79">
        <f t="shared" si="20"/>
        <v>0</v>
      </c>
      <c r="Z79">
        <f t="shared" si="21"/>
        <v>10764418.195240382</v>
      </c>
      <c r="AA79">
        <f t="shared" si="22"/>
        <v>10764418.195240382</v>
      </c>
      <c r="AB79">
        <f t="shared" si="23"/>
        <v>0</v>
      </c>
      <c r="AC79">
        <f t="shared" si="24"/>
        <v>0</v>
      </c>
      <c r="AD79" s="15">
        <f t="shared" si="28"/>
        <v>0</v>
      </c>
    </row>
    <row r="80" spans="1:30" x14ac:dyDescent="0.3">
      <c r="A80" s="1" t="s">
        <v>50</v>
      </c>
      <c r="B80" t="s">
        <v>123</v>
      </c>
      <c r="C80" s="1" t="s">
        <v>52</v>
      </c>
      <c r="D80">
        <v>10.1616033510888</v>
      </c>
      <c r="E80">
        <v>123.699830396959</v>
      </c>
      <c r="F80" s="1" t="s">
        <v>109</v>
      </c>
      <c r="G80" t="s">
        <v>34</v>
      </c>
      <c r="H80">
        <v>2499999.9999999963</v>
      </c>
      <c r="I80">
        <v>1380726.9063757244</v>
      </c>
      <c r="J80" s="2">
        <f t="shared" si="25"/>
        <v>0.55229076255029053</v>
      </c>
      <c r="K80">
        <v>0.54</v>
      </c>
      <c r="L80">
        <f t="shared" si="26"/>
        <v>0.34560000000000002</v>
      </c>
      <c r="M80">
        <v>745592.52944289194</v>
      </c>
      <c r="N80" s="2">
        <v>0.36</v>
      </c>
      <c r="O80">
        <f t="shared" si="27"/>
        <v>268413.31059944112</v>
      </c>
      <c r="P80">
        <v>90</v>
      </c>
      <c r="Q80">
        <f t="shared" si="17"/>
        <v>24157197.953949701</v>
      </c>
      <c r="R80">
        <v>0</v>
      </c>
      <c r="S80" s="15">
        <v>0</v>
      </c>
      <c r="T80" s="2">
        <v>1</v>
      </c>
      <c r="U80" s="3">
        <f t="shared" si="18"/>
        <v>0</v>
      </c>
      <c r="V80" s="4">
        <v>0.4</v>
      </c>
      <c r="W80" s="15">
        <f t="shared" si="29"/>
        <v>0</v>
      </c>
      <c r="X80">
        <f t="shared" si="19"/>
        <v>0</v>
      </c>
      <c r="Y80">
        <f t="shared" si="20"/>
        <v>0</v>
      </c>
      <c r="Z80">
        <f t="shared" si="21"/>
        <v>24157197.953949701</v>
      </c>
      <c r="AA80">
        <f t="shared" si="22"/>
        <v>24157197.953949701</v>
      </c>
      <c r="AB80">
        <f t="shared" si="23"/>
        <v>0</v>
      </c>
      <c r="AC80">
        <f t="shared" si="24"/>
        <v>0</v>
      </c>
      <c r="AD80" s="15">
        <f t="shared" si="28"/>
        <v>0</v>
      </c>
    </row>
    <row r="81" spans="1:30" x14ac:dyDescent="0.3">
      <c r="A81" s="1" t="s">
        <v>50</v>
      </c>
      <c r="B81" t="s">
        <v>124</v>
      </c>
      <c r="C81" s="1" t="s">
        <v>52</v>
      </c>
      <c r="D81">
        <v>14.6738751962439</v>
      </c>
      <c r="E81">
        <v>100.80406760079001</v>
      </c>
      <c r="F81" s="1" t="s">
        <v>125</v>
      </c>
      <c r="G81" t="s">
        <v>34</v>
      </c>
      <c r="H81">
        <v>4999999.9999999925</v>
      </c>
      <c r="I81">
        <v>2339748.6081782272</v>
      </c>
      <c r="J81" s="2">
        <f t="shared" si="25"/>
        <v>0.46794972163564613</v>
      </c>
      <c r="K81">
        <v>0.54</v>
      </c>
      <c r="L81">
        <f t="shared" si="26"/>
        <v>0.34560000000000002</v>
      </c>
      <c r="M81">
        <v>1263464.2484162436</v>
      </c>
      <c r="N81" s="2">
        <v>0.36</v>
      </c>
      <c r="O81">
        <f t="shared" si="27"/>
        <v>454847.1294298477</v>
      </c>
      <c r="P81">
        <v>90</v>
      </c>
      <c r="Q81">
        <f t="shared" si="17"/>
        <v>40936241.64868629</v>
      </c>
      <c r="R81">
        <v>0</v>
      </c>
      <c r="S81" s="15">
        <v>0</v>
      </c>
      <c r="T81" s="2">
        <v>1</v>
      </c>
      <c r="U81" s="3">
        <f t="shared" si="18"/>
        <v>0</v>
      </c>
      <c r="V81" s="4">
        <v>0.4</v>
      </c>
      <c r="W81" s="15">
        <f t="shared" si="29"/>
        <v>0</v>
      </c>
      <c r="X81">
        <f t="shared" si="19"/>
        <v>0</v>
      </c>
      <c r="Y81">
        <f t="shared" si="20"/>
        <v>0</v>
      </c>
      <c r="Z81">
        <f t="shared" si="21"/>
        <v>40936241.64868629</v>
      </c>
      <c r="AA81">
        <f t="shared" si="22"/>
        <v>40936241.64868629</v>
      </c>
      <c r="AB81">
        <f t="shared" si="23"/>
        <v>0</v>
      </c>
      <c r="AC81">
        <f t="shared" si="24"/>
        <v>0</v>
      </c>
      <c r="AD81" s="15">
        <f t="shared" si="28"/>
        <v>0</v>
      </c>
    </row>
    <row r="82" spans="1:30" x14ac:dyDescent="0.3">
      <c r="A82" s="1" t="s">
        <v>50</v>
      </c>
      <c r="B82" t="s">
        <v>126</v>
      </c>
      <c r="C82" s="1" t="s">
        <v>52</v>
      </c>
      <c r="D82">
        <v>14.7214447370411</v>
      </c>
      <c r="E82">
        <v>100.90580874308201</v>
      </c>
      <c r="F82" s="1" t="s">
        <v>125</v>
      </c>
      <c r="G82" t="s">
        <v>34</v>
      </c>
      <c r="H82">
        <v>1999999.9999999981</v>
      </c>
      <c r="I82">
        <v>985697.97843049467</v>
      </c>
      <c r="J82" s="2">
        <f t="shared" si="25"/>
        <v>0.49284898921524778</v>
      </c>
      <c r="K82">
        <v>0.54</v>
      </c>
      <c r="L82">
        <f t="shared" si="26"/>
        <v>0.34560000000000002</v>
      </c>
      <c r="M82">
        <v>532276.908352467</v>
      </c>
      <c r="N82" s="2">
        <v>0.36</v>
      </c>
      <c r="O82">
        <f t="shared" si="27"/>
        <v>191619.68700688813</v>
      </c>
      <c r="P82">
        <v>90</v>
      </c>
      <c r="Q82">
        <f t="shared" si="17"/>
        <v>17245771.830619931</v>
      </c>
      <c r="R82">
        <v>0</v>
      </c>
      <c r="S82" s="15">
        <v>0</v>
      </c>
      <c r="T82" s="2">
        <v>1</v>
      </c>
      <c r="U82" s="3">
        <f t="shared" si="18"/>
        <v>0</v>
      </c>
      <c r="V82" s="4">
        <v>0.4</v>
      </c>
      <c r="W82" s="15">
        <f t="shared" si="29"/>
        <v>0</v>
      </c>
      <c r="X82">
        <f t="shared" si="19"/>
        <v>0</v>
      </c>
      <c r="Y82">
        <f t="shared" si="20"/>
        <v>0</v>
      </c>
      <c r="Z82">
        <f t="shared" si="21"/>
        <v>17245771.830619931</v>
      </c>
      <c r="AA82">
        <f t="shared" si="22"/>
        <v>17245771.830619931</v>
      </c>
      <c r="AB82">
        <f t="shared" si="23"/>
        <v>0</v>
      </c>
      <c r="AC82">
        <f t="shared" si="24"/>
        <v>0</v>
      </c>
      <c r="AD82" s="15">
        <f t="shared" si="28"/>
        <v>0</v>
      </c>
    </row>
    <row r="83" spans="1:30" x14ac:dyDescent="0.3">
      <c r="A83" s="1" t="s">
        <v>50</v>
      </c>
      <c r="B83" t="s">
        <v>127</v>
      </c>
      <c r="C83" s="1" t="s">
        <v>52</v>
      </c>
      <c r="D83">
        <v>14.628196814933199</v>
      </c>
      <c r="E83">
        <v>101.08386031052601</v>
      </c>
      <c r="F83" s="1" t="s">
        <v>125</v>
      </c>
      <c r="G83" t="s">
        <v>34</v>
      </c>
      <c r="H83">
        <v>1739999.999999993</v>
      </c>
      <c r="I83">
        <v>1021542.4224679143</v>
      </c>
      <c r="J83" s="2">
        <f t="shared" si="25"/>
        <v>0.58709334624593013</v>
      </c>
      <c r="K83">
        <v>0.54</v>
      </c>
      <c r="L83">
        <f t="shared" si="26"/>
        <v>0.34560000000000002</v>
      </c>
      <c r="M83">
        <v>551632.90813267441</v>
      </c>
      <c r="N83" s="2">
        <v>0.36</v>
      </c>
      <c r="O83">
        <f t="shared" si="27"/>
        <v>198587.84692776279</v>
      </c>
      <c r="P83">
        <v>90</v>
      </c>
      <c r="Q83">
        <f t="shared" si="17"/>
        <v>17872906.22349865</v>
      </c>
      <c r="R83">
        <v>0</v>
      </c>
      <c r="S83" s="15">
        <v>0</v>
      </c>
      <c r="T83" s="2">
        <v>1</v>
      </c>
      <c r="U83" s="3">
        <f t="shared" si="18"/>
        <v>0</v>
      </c>
      <c r="V83" s="4">
        <v>0.4</v>
      </c>
      <c r="W83" s="15">
        <f t="shared" si="29"/>
        <v>0</v>
      </c>
      <c r="X83">
        <f t="shared" si="19"/>
        <v>0</v>
      </c>
      <c r="Y83">
        <f t="shared" si="20"/>
        <v>0</v>
      </c>
      <c r="Z83">
        <f t="shared" si="21"/>
        <v>17872906.22349865</v>
      </c>
      <c r="AA83">
        <f t="shared" si="22"/>
        <v>17872906.22349865</v>
      </c>
      <c r="AB83">
        <f t="shared" si="23"/>
        <v>0</v>
      </c>
      <c r="AC83">
        <f t="shared" si="24"/>
        <v>0</v>
      </c>
      <c r="AD83" s="15">
        <f t="shared" si="28"/>
        <v>0</v>
      </c>
    </row>
    <row r="84" spans="1:30" x14ac:dyDescent="0.3">
      <c r="A84" s="1" t="s">
        <v>50</v>
      </c>
      <c r="B84" t="s">
        <v>128</v>
      </c>
      <c r="C84" s="1" t="s">
        <v>52</v>
      </c>
      <c r="D84">
        <v>12.817485553485399</v>
      </c>
      <c r="E84">
        <v>99.950998614462193</v>
      </c>
      <c r="F84" s="1" t="s">
        <v>125</v>
      </c>
      <c r="G84" t="s">
        <v>34</v>
      </c>
      <c r="H84">
        <v>1599999.9999999972</v>
      </c>
      <c r="I84">
        <v>604535.07561533712</v>
      </c>
      <c r="J84" s="2">
        <f t="shared" si="25"/>
        <v>0.37783442225958636</v>
      </c>
      <c r="K84">
        <v>0.54</v>
      </c>
      <c r="L84">
        <f t="shared" si="26"/>
        <v>0.34560000000000002</v>
      </c>
      <c r="M84">
        <v>326448.94083228207</v>
      </c>
      <c r="N84" s="2">
        <v>0.36</v>
      </c>
      <c r="O84">
        <f t="shared" si="27"/>
        <v>117521.61869962154</v>
      </c>
      <c r="P84">
        <v>90</v>
      </c>
      <c r="Q84">
        <f t="shared" si="17"/>
        <v>10576945.682965938</v>
      </c>
      <c r="R84">
        <v>0</v>
      </c>
      <c r="S84" s="15">
        <v>0</v>
      </c>
      <c r="T84" s="2">
        <v>1</v>
      </c>
      <c r="U84" s="3">
        <f t="shared" si="18"/>
        <v>0</v>
      </c>
      <c r="V84" s="4">
        <v>0.4</v>
      </c>
      <c r="W84" s="15">
        <f t="shared" si="29"/>
        <v>0</v>
      </c>
      <c r="X84">
        <f t="shared" si="19"/>
        <v>0</v>
      </c>
      <c r="Y84">
        <f t="shared" si="20"/>
        <v>0</v>
      </c>
      <c r="Z84">
        <f t="shared" si="21"/>
        <v>10576945.682965938</v>
      </c>
      <c r="AA84">
        <f t="shared" si="22"/>
        <v>10576945.682965938</v>
      </c>
      <c r="AB84">
        <f t="shared" si="23"/>
        <v>0</v>
      </c>
      <c r="AC84">
        <f t="shared" si="24"/>
        <v>0</v>
      </c>
      <c r="AD84" s="15">
        <f t="shared" si="28"/>
        <v>0</v>
      </c>
    </row>
    <row r="85" spans="1:30" x14ac:dyDescent="0.3">
      <c r="A85" s="1" t="s">
        <v>50</v>
      </c>
      <c r="B85" t="s">
        <v>129</v>
      </c>
      <c r="C85" s="1" t="s">
        <v>52</v>
      </c>
      <c r="D85">
        <v>15.218599884466199</v>
      </c>
      <c r="E85">
        <v>100.362209885346</v>
      </c>
      <c r="F85" s="1" t="s">
        <v>125</v>
      </c>
      <c r="G85" t="s">
        <v>34</v>
      </c>
      <c r="H85">
        <v>799999.99999999919</v>
      </c>
      <c r="I85">
        <v>312731.32264092867</v>
      </c>
      <c r="J85" s="2">
        <f t="shared" si="25"/>
        <v>0.39091415330116125</v>
      </c>
      <c r="K85">
        <v>0.54</v>
      </c>
      <c r="L85">
        <f t="shared" si="26"/>
        <v>0.34560000000000002</v>
      </c>
      <c r="M85">
        <v>168874.91422610125</v>
      </c>
      <c r="N85" s="2">
        <v>0.36</v>
      </c>
      <c r="O85">
        <f t="shared" si="27"/>
        <v>60794.969121396447</v>
      </c>
      <c r="P85">
        <v>90</v>
      </c>
      <c r="Q85">
        <f t="shared" si="17"/>
        <v>5471547.2209256804</v>
      </c>
      <c r="R85">
        <v>0</v>
      </c>
      <c r="S85" s="15">
        <v>0</v>
      </c>
      <c r="T85" s="2">
        <v>1</v>
      </c>
      <c r="U85" s="3">
        <f t="shared" si="18"/>
        <v>0</v>
      </c>
      <c r="V85" s="4">
        <v>0.4</v>
      </c>
      <c r="W85" s="15">
        <f t="shared" si="29"/>
        <v>0</v>
      </c>
      <c r="X85">
        <f t="shared" si="19"/>
        <v>0</v>
      </c>
      <c r="Y85">
        <f t="shared" si="20"/>
        <v>0</v>
      </c>
      <c r="Z85">
        <f t="shared" si="21"/>
        <v>5471547.2209256804</v>
      </c>
      <c r="AA85">
        <f t="shared" si="22"/>
        <v>5471547.2209256804</v>
      </c>
      <c r="AB85">
        <f t="shared" si="23"/>
        <v>0</v>
      </c>
      <c r="AC85">
        <f t="shared" si="24"/>
        <v>0</v>
      </c>
      <c r="AD85" s="15">
        <f t="shared" si="28"/>
        <v>0</v>
      </c>
    </row>
    <row r="86" spans="1:30" x14ac:dyDescent="0.3">
      <c r="A86" s="1" t="s">
        <v>50</v>
      </c>
      <c r="B86" t="s">
        <v>130</v>
      </c>
      <c r="C86" s="1" t="s">
        <v>52</v>
      </c>
      <c r="D86">
        <v>14.649567275774199</v>
      </c>
      <c r="E86">
        <v>101.03921574307201</v>
      </c>
      <c r="F86" s="1" t="s">
        <v>125</v>
      </c>
      <c r="G86" t="s">
        <v>34</v>
      </c>
      <c r="H86">
        <v>2999999.999999993</v>
      </c>
      <c r="I86">
        <v>2001476.7919150477</v>
      </c>
      <c r="J86" s="2">
        <f t="shared" si="25"/>
        <v>0.66715893063835074</v>
      </c>
      <c r="K86">
        <v>0.54</v>
      </c>
      <c r="L86">
        <f t="shared" si="26"/>
        <v>0.34560000000000002</v>
      </c>
      <c r="M86">
        <v>1080797.4676341251</v>
      </c>
      <c r="N86" s="2">
        <v>0.36</v>
      </c>
      <c r="O86">
        <f t="shared" si="27"/>
        <v>389087.08834828506</v>
      </c>
      <c r="P86">
        <v>90</v>
      </c>
      <c r="Q86">
        <f t="shared" si="17"/>
        <v>35017837.951345652</v>
      </c>
      <c r="R86">
        <v>0</v>
      </c>
      <c r="S86" s="15">
        <v>0</v>
      </c>
      <c r="T86" s="2">
        <v>1</v>
      </c>
      <c r="U86" s="3">
        <f t="shared" si="18"/>
        <v>0</v>
      </c>
      <c r="V86" s="4">
        <v>0.4</v>
      </c>
      <c r="W86" s="15">
        <f t="shared" si="29"/>
        <v>0</v>
      </c>
      <c r="X86">
        <f t="shared" si="19"/>
        <v>0</v>
      </c>
      <c r="Y86">
        <f t="shared" si="20"/>
        <v>0</v>
      </c>
      <c r="Z86">
        <f t="shared" si="21"/>
        <v>35017837.951345652</v>
      </c>
      <c r="AA86">
        <f t="shared" si="22"/>
        <v>35017837.951345652</v>
      </c>
      <c r="AB86">
        <f t="shared" si="23"/>
        <v>0</v>
      </c>
      <c r="AC86">
        <f t="shared" si="24"/>
        <v>0</v>
      </c>
      <c r="AD86" s="15">
        <f t="shared" si="28"/>
        <v>0</v>
      </c>
    </row>
    <row r="87" spans="1:30" x14ac:dyDescent="0.3">
      <c r="A87" s="1" t="s">
        <v>50</v>
      </c>
      <c r="B87" t="s">
        <v>131</v>
      </c>
      <c r="C87" s="1" t="s">
        <v>52</v>
      </c>
      <c r="D87">
        <v>18.554785110741001</v>
      </c>
      <c r="E87">
        <v>99.572976595562096</v>
      </c>
      <c r="F87" s="1" t="s">
        <v>125</v>
      </c>
      <c r="G87" t="s">
        <v>34</v>
      </c>
      <c r="H87">
        <v>1539999.9999999958</v>
      </c>
      <c r="I87">
        <v>994747.62750455004</v>
      </c>
      <c r="J87" s="2">
        <f t="shared" si="25"/>
        <v>0.64594001786009914</v>
      </c>
      <c r="K87">
        <v>0.54</v>
      </c>
      <c r="L87">
        <f t="shared" si="26"/>
        <v>0.34560000000000002</v>
      </c>
      <c r="M87">
        <v>537163.71885245864</v>
      </c>
      <c r="N87" s="2">
        <v>0.36</v>
      </c>
      <c r="O87">
        <f t="shared" si="27"/>
        <v>193378.93878688509</v>
      </c>
      <c r="P87">
        <v>90</v>
      </c>
      <c r="Q87">
        <f t="shared" si="17"/>
        <v>17404104.490819659</v>
      </c>
      <c r="R87">
        <v>0</v>
      </c>
      <c r="S87" s="15">
        <v>0</v>
      </c>
      <c r="T87" s="2">
        <v>1</v>
      </c>
      <c r="U87" s="3">
        <f t="shared" si="18"/>
        <v>0</v>
      </c>
      <c r="V87" s="4">
        <v>0.4</v>
      </c>
      <c r="W87" s="15">
        <f t="shared" si="29"/>
        <v>0</v>
      </c>
      <c r="X87">
        <f t="shared" si="19"/>
        <v>0</v>
      </c>
      <c r="Y87">
        <f t="shared" si="20"/>
        <v>0</v>
      </c>
      <c r="Z87">
        <f t="shared" si="21"/>
        <v>17404104.490819659</v>
      </c>
      <c r="AA87">
        <f t="shared" si="22"/>
        <v>17404104.490819659</v>
      </c>
      <c r="AB87">
        <f t="shared" si="23"/>
        <v>0</v>
      </c>
      <c r="AC87">
        <f t="shared" si="24"/>
        <v>0</v>
      </c>
      <c r="AD87" s="15">
        <f t="shared" si="28"/>
        <v>0</v>
      </c>
    </row>
    <row r="88" spans="1:30" x14ac:dyDescent="0.3">
      <c r="A88" s="1" t="s">
        <v>50</v>
      </c>
      <c r="B88" t="s">
        <v>132</v>
      </c>
      <c r="C88" s="1" t="s">
        <v>52</v>
      </c>
      <c r="D88">
        <v>14.570053925141501</v>
      </c>
      <c r="E88">
        <v>100.76442157681601</v>
      </c>
      <c r="F88" s="1" t="s">
        <v>125</v>
      </c>
      <c r="G88" t="s">
        <v>34</v>
      </c>
      <c r="H88">
        <v>2499999.9999999963</v>
      </c>
      <c r="I88">
        <v>1714065.1111352546</v>
      </c>
      <c r="J88" s="2">
        <f t="shared" si="25"/>
        <v>0.68562604445410291</v>
      </c>
      <c r="K88">
        <v>0.54</v>
      </c>
      <c r="L88">
        <f t="shared" si="26"/>
        <v>0.34560000000000002</v>
      </c>
      <c r="M88">
        <v>925595.16001303913</v>
      </c>
      <c r="N88" s="2">
        <v>0.36</v>
      </c>
      <c r="O88">
        <f t="shared" si="27"/>
        <v>333214.25760469405</v>
      </c>
      <c r="P88">
        <v>90</v>
      </c>
      <c r="Q88">
        <f t="shared" si="17"/>
        <v>29989283.184422463</v>
      </c>
      <c r="R88">
        <v>0</v>
      </c>
      <c r="S88" s="15">
        <v>0</v>
      </c>
      <c r="T88" s="2">
        <v>1</v>
      </c>
      <c r="U88" s="3">
        <f t="shared" si="18"/>
        <v>0</v>
      </c>
      <c r="V88" s="4">
        <v>0.4</v>
      </c>
      <c r="W88" s="15">
        <f t="shared" si="29"/>
        <v>0</v>
      </c>
      <c r="X88">
        <f t="shared" si="19"/>
        <v>0</v>
      </c>
      <c r="Y88">
        <f t="shared" si="20"/>
        <v>0</v>
      </c>
      <c r="Z88">
        <f t="shared" si="21"/>
        <v>29989283.184422463</v>
      </c>
      <c r="AA88">
        <f t="shared" si="22"/>
        <v>29989283.184422463</v>
      </c>
      <c r="AB88">
        <f t="shared" si="23"/>
        <v>0</v>
      </c>
      <c r="AC88">
        <f t="shared" si="24"/>
        <v>0</v>
      </c>
      <c r="AD88" s="15">
        <f t="shared" si="28"/>
        <v>0</v>
      </c>
    </row>
    <row r="89" spans="1:30" x14ac:dyDescent="0.3">
      <c r="A89" s="1" t="s">
        <v>50</v>
      </c>
      <c r="B89" t="s">
        <v>133</v>
      </c>
      <c r="C89" s="1" t="s">
        <v>52</v>
      </c>
      <c r="D89">
        <v>8.1018753580165406</v>
      </c>
      <c r="E89">
        <v>99.678152281371197</v>
      </c>
      <c r="F89" s="1" t="s">
        <v>125</v>
      </c>
      <c r="G89" t="s">
        <v>34</v>
      </c>
      <c r="H89">
        <v>2599999.9999999925</v>
      </c>
      <c r="I89">
        <v>1122207.4963931502</v>
      </c>
      <c r="J89" s="2">
        <f t="shared" si="25"/>
        <v>0.43161826784352053</v>
      </c>
      <c r="K89">
        <v>0.54</v>
      </c>
      <c r="L89">
        <f t="shared" si="26"/>
        <v>0.34560000000000002</v>
      </c>
      <c r="M89">
        <v>605992.04805230256</v>
      </c>
      <c r="N89" s="2">
        <v>0.36</v>
      </c>
      <c r="O89">
        <f t="shared" si="27"/>
        <v>218157.13729882892</v>
      </c>
      <c r="P89">
        <v>90</v>
      </c>
      <c r="Q89">
        <f t="shared" si="17"/>
        <v>19634142.356894605</v>
      </c>
      <c r="R89">
        <v>0</v>
      </c>
      <c r="S89" s="15">
        <v>0</v>
      </c>
      <c r="T89" s="2">
        <v>1</v>
      </c>
      <c r="U89" s="3">
        <f t="shared" si="18"/>
        <v>0</v>
      </c>
      <c r="V89" s="4">
        <v>0.4</v>
      </c>
      <c r="W89" s="15">
        <f t="shared" si="29"/>
        <v>0</v>
      </c>
      <c r="X89">
        <f t="shared" si="19"/>
        <v>0</v>
      </c>
      <c r="Y89">
        <f t="shared" si="20"/>
        <v>0</v>
      </c>
      <c r="Z89">
        <f t="shared" si="21"/>
        <v>19634142.356894605</v>
      </c>
      <c r="AA89">
        <f t="shared" si="22"/>
        <v>19634142.356894605</v>
      </c>
      <c r="AB89">
        <f t="shared" si="23"/>
        <v>0</v>
      </c>
      <c r="AC89">
        <f t="shared" si="24"/>
        <v>0</v>
      </c>
      <c r="AD89" s="15">
        <f t="shared" si="28"/>
        <v>0</v>
      </c>
    </row>
    <row r="90" spans="1:30" x14ac:dyDescent="0.3">
      <c r="A90" s="1" t="s">
        <v>50</v>
      </c>
      <c r="B90" t="s">
        <v>134</v>
      </c>
      <c r="C90" s="1" t="s">
        <v>52</v>
      </c>
      <c r="D90">
        <v>14.648107228908</v>
      </c>
      <c r="E90">
        <v>101.127639970256</v>
      </c>
      <c r="F90" s="1" t="s">
        <v>125</v>
      </c>
      <c r="G90" t="s">
        <v>34</v>
      </c>
      <c r="H90">
        <v>12999999.999999957</v>
      </c>
      <c r="I90">
        <v>5551686.4214101369</v>
      </c>
      <c r="J90" s="2">
        <f t="shared" si="25"/>
        <v>0.42705280164693499</v>
      </c>
      <c r="K90">
        <v>0.54</v>
      </c>
      <c r="L90">
        <f t="shared" si="26"/>
        <v>0.34560000000000002</v>
      </c>
      <c r="M90">
        <v>2997910.6675614715</v>
      </c>
      <c r="N90" s="2">
        <v>0.36</v>
      </c>
      <c r="O90">
        <f t="shared" si="27"/>
        <v>1079247.8403221297</v>
      </c>
      <c r="P90">
        <v>90</v>
      </c>
      <c r="Q90">
        <f t="shared" si="17"/>
        <v>97132305.628991663</v>
      </c>
      <c r="R90">
        <v>0</v>
      </c>
      <c r="S90" s="15">
        <v>0</v>
      </c>
      <c r="T90" s="2">
        <v>1</v>
      </c>
      <c r="U90" s="3">
        <f t="shared" si="18"/>
        <v>0</v>
      </c>
      <c r="V90" s="4">
        <v>0.4</v>
      </c>
      <c r="W90" s="15">
        <f t="shared" si="29"/>
        <v>0</v>
      </c>
      <c r="X90">
        <f t="shared" si="19"/>
        <v>0</v>
      </c>
      <c r="Y90">
        <f t="shared" si="20"/>
        <v>0</v>
      </c>
      <c r="Z90">
        <f t="shared" si="21"/>
        <v>97132305.628991663</v>
      </c>
      <c r="AA90">
        <f t="shared" si="22"/>
        <v>97132305.628991663</v>
      </c>
      <c r="AB90">
        <f t="shared" si="23"/>
        <v>0</v>
      </c>
      <c r="AC90">
        <f t="shared" si="24"/>
        <v>0</v>
      </c>
      <c r="AD90" s="15">
        <f t="shared" si="28"/>
        <v>0</v>
      </c>
    </row>
    <row r="91" spans="1:30" x14ac:dyDescent="0.3">
      <c r="A91" s="1" t="s">
        <v>50</v>
      </c>
      <c r="B91" t="s">
        <v>135</v>
      </c>
      <c r="C91" s="1" t="s">
        <v>52</v>
      </c>
      <c r="D91">
        <v>20.092960421195698</v>
      </c>
      <c r="E91">
        <v>105.884301753641</v>
      </c>
      <c r="F91" s="1" t="s">
        <v>41</v>
      </c>
      <c r="G91" t="s">
        <v>34</v>
      </c>
      <c r="H91">
        <v>3799999.9999999925</v>
      </c>
      <c r="I91">
        <v>2338776.6690061181</v>
      </c>
      <c r="J91" s="2">
        <f t="shared" si="25"/>
        <v>0.61546754447529539</v>
      </c>
      <c r="K91">
        <v>0.54</v>
      </c>
      <c r="L91">
        <f t="shared" si="26"/>
        <v>0.34560000000000002</v>
      </c>
      <c r="M91">
        <v>1262939.4012633022</v>
      </c>
      <c r="N91" s="2">
        <v>0.36</v>
      </c>
      <c r="O91">
        <f t="shared" si="27"/>
        <v>454658.18445478874</v>
      </c>
      <c r="P91">
        <v>90</v>
      </c>
      <c r="Q91">
        <f t="shared" si="17"/>
        <v>40919236.600930989</v>
      </c>
      <c r="R91">
        <v>0</v>
      </c>
      <c r="S91" s="15">
        <v>0</v>
      </c>
      <c r="T91" s="2">
        <v>1</v>
      </c>
      <c r="U91" s="3">
        <f t="shared" si="18"/>
        <v>0</v>
      </c>
      <c r="V91" s="4">
        <v>0.4</v>
      </c>
      <c r="W91" s="15">
        <f t="shared" si="29"/>
        <v>0</v>
      </c>
      <c r="X91">
        <f t="shared" si="19"/>
        <v>0</v>
      </c>
      <c r="Y91">
        <f t="shared" si="20"/>
        <v>0</v>
      </c>
      <c r="Z91">
        <f t="shared" si="21"/>
        <v>40919236.600930989</v>
      </c>
      <c r="AA91">
        <f t="shared" si="22"/>
        <v>40919236.600930989</v>
      </c>
      <c r="AB91">
        <f t="shared" si="23"/>
        <v>0</v>
      </c>
      <c r="AC91">
        <f t="shared" si="24"/>
        <v>0</v>
      </c>
      <c r="AD91" s="15">
        <f t="shared" si="28"/>
        <v>0</v>
      </c>
    </row>
    <row r="92" spans="1:30" x14ac:dyDescent="0.3">
      <c r="A92" s="1" t="s">
        <v>50</v>
      </c>
      <c r="B92" t="s">
        <v>136</v>
      </c>
      <c r="C92" s="1" t="s">
        <v>52</v>
      </c>
      <c r="D92">
        <v>21.441331238125301</v>
      </c>
      <c r="E92">
        <v>106.29664693688299</v>
      </c>
      <c r="F92" s="1" t="s">
        <v>41</v>
      </c>
      <c r="G92" t="s">
        <v>34</v>
      </c>
      <c r="H92">
        <v>2999999.999999993</v>
      </c>
      <c r="I92">
        <v>1530176.5325384939</v>
      </c>
      <c r="J92" s="2">
        <f t="shared" si="25"/>
        <v>0.51005884417949909</v>
      </c>
      <c r="K92">
        <v>0.54</v>
      </c>
      <c r="L92">
        <f t="shared" si="26"/>
        <v>0.34560000000000002</v>
      </c>
      <c r="M92">
        <v>826295.32757078914</v>
      </c>
      <c r="N92" s="2">
        <v>0.36</v>
      </c>
      <c r="O92">
        <f t="shared" si="27"/>
        <v>297466.31792548409</v>
      </c>
      <c r="P92">
        <v>90</v>
      </c>
      <c r="Q92">
        <f t="shared" si="17"/>
        <v>26771968.61329357</v>
      </c>
      <c r="R92">
        <v>0</v>
      </c>
      <c r="S92" s="15">
        <v>0</v>
      </c>
      <c r="T92" s="2">
        <v>1</v>
      </c>
      <c r="U92" s="3">
        <f t="shared" si="18"/>
        <v>0</v>
      </c>
      <c r="V92" s="4">
        <v>0.4</v>
      </c>
      <c r="W92" s="15">
        <f t="shared" si="29"/>
        <v>0</v>
      </c>
      <c r="X92">
        <f t="shared" si="19"/>
        <v>0</v>
      </c>
      <c r="Y92">
        <f t="shared" si="20"/>
        <v>0</v>
      </c>
      <c r="Z92">
        <f t="shared" si="21"/>
        <v>26771968.61329357</v>
      </c>
      <c r="AA92">
        <f t="shared" si="22"/>
        <v>26771968.61329357</v>
      </c>
      <c r="AB92">
        <f t="shared" si="23"/>
        <v>0</v>
      </c>
      <c r="AC92">
        <f t="shared" si="24"/>
        <v>0</v>
      </c>
      <c r="AD92" s="15">
        <f t="shared" si="28"/>
        <v>0</v>
      </c>
    </row>
    <row r="93" spans="1:30" x14ac:dyDescent="0.3">
      <c r="A93" s="1" t="s">
        <v>50</v>
      </c>
      <c r="B93" t="s">
        <v>137</v>
      </c>
      <c r="C93" s="1" t="s">
        <v>52</v>
      </c>
      <c r="D93">
        <v>21.001999153954099</v>
      </c>
      <c r="E93">
        <v>107.254664527976</v>
      </c>
      <c r="F93" s="1" t="s">
        <v>41</v>
      </c>
      <c r="G93" t="s">
        <v>34</v>
      </c>
      <c r="H93">
        <v>2299999.9999999912</v>
      </c>
      <c r="I93">
        <v>1013349.3451399221</v>
      </c>
      <c r="J93" s="2">
        <f t="shared" si="25"/>
        <v>0.44058667179996786</v>
      </c>
      <c r="K93">
        <v>0.54</v>
      </c>
      <c r="L93">
        <f t="shared" si="26"/>
        <v>0.34560000000000002</v>
      </c>
      <c r="M93">
        <v>547208.64637555846</v>
      </c>
      <c r="N93" s="2">
        <v>0.36</v>
      </c>
      <c r="O93">
        <f t="shared" si="27"/>
        <v>196995.11269520104</v>
      </c>
      <c r="P93">
        <v>90</v>
      </c>
      <c r="Q93">
        <f t="shared" si="17"/>
        <v>17729560.142568093</v>
      </c>
      <c r="R93">
        <v>0</v>
      </c>
      <c r="S93" s="15">
        <v>0</v>
      </c>
      <c r="T93" s="2">
        <v>1</v>
      </c>
      <c r="U93" s="3">
        <f t="shared" si="18"/>
        <v>0</v>
      </c>
      <c r="V93" s="4">
        <v>0.4</v>
      </c>
      <c r="W93" s="15">
        <f t="shared" si="29"/>
        <v>0</v>
      </c>
      <c r="X93">
        <f t="shared" si="19"/>
        <v>0</v>
      </c>
      <c r="Y93">
        <f t="shared" si="20"/>
        <v>0</v>
      </c>
      <c r="Z93">
        <f t="shared" si="21"/>
        <v>17729560.142568093</v>
      </c>
      <c r="AA93">
        <f t="shared" si="22"/>
        <v>17729560.142568093</v>
      </c>
      <c r="AB93">
        <f t="shared" si="23"/>
        <v>0</v>
      </c>
      <c r="AC93">
        <f t="shared" si="24"/>
        <v>0</v>
      </c>
      <c r="AD93" s="15">
        <f t="shared" si="28"/>
        <v>0</v>
      </c>
    </row>
    <row r="94" spans="1:30" x14ac:dyDescent="0.3">
      <c r="A94" s="1" t="s">
        <v>50</v>
      </c>
      <c r="B94" t="s">
        <v>138</v>
      </c>
      <c r="C94" s="1" t="s">
        <v>52</v>
      </c>
      <c r="D94">
        <v>20.959068362392799</v>
      </c>
      <c r="E94">
        <v>106.756185383999</v>
      </c>
      <c r="F94" s="1" t="s">
        <v>41</v>
      </c>
      <c r="G94" t="s">
        <v>34</v>
      </c>
      <c r="H94">
        <v>2299999.9999999912</v>
      </c>
      <c r="I94">
        <v>958333.79263191973</v>
      </c>
      <c r="J94" s="2">
        <f t="shared" si="25"/>
        <v>0.41666686636170586</v>
      </c>
      <c r="K94">
        <v>0.54</v>
      </c>
      <c r="L94">
        <f t="shared" si="26"/>
        <v>0.34560000000000002</v>
      </c>
      <c r="M94">
        <v>517500.24802123662</v>
      </c>
      <c r="N94" s="2">
        <v>0.36</v>
      </c>
      <c r="O94">
        <f t="shared" si="27"/>
        <v>186300.08928764518</v>
      </c>
      <c r="P94">
        <v>90</v>
      </c>
      <c r="Q94">
        <f t="shared" si="17"/>
        <v>16767008.035888067</v>
      </c>
      <c r="R94">
        <v>0</v>
      </c>
      <c r="S94" s="15">
        <v>0</v>
      </c>
      <c r="T94" s="2">
        <v>1</v>
      </c>
      <c r="U94" s="3">
        <f t="shared" si="18"/>
        <v>0</v>
      </c>
      <c r="V94" s="4">
        <v>0.4</v>
      </c>
      <c r="W94" s="15">
        <f t="shared" si="29"/>
        <v>0</v>
      </c>
      <c r="X94">
        <f t="shared" si="19"/>
        <v>0</v>
      </c>
      <c r="Y94">
        <f t="shared" si="20"/>
        <v>0</v>
      </c>
      <c r="Z94">
        <f t="shared" si="21"/>
        <v>16767008.035888067</v>
      </c>
      <c r="AA94">
        <f t="shared" si="22"/>
        <v>16767008.035888067</v>
      </c>
      <c r="AB94">
        <f t="shared" si="23"/>
        <v>0</v>
      </c>
      <c r="AC94">
        <f t="shared" si="24"/>
        <v>0</v>
      </c>
      <c r="AD94" s="15">
        <f t="shared" si="28"/>
        <v>0</v>
      </c>
    </row>
    <row r="95" spans="1:30" x14ac:dyDescent="0.3">
      <c r="A95" s="1" t="s">
        <v>50</v>
      </c>
      <c r="B95" t="s">
        <v>139</v>
      </c>
      <c r="C95" s="1" t="s">
        <v>52</v>
      </c>
      <c r="D95">
        <v>21.006181228182399</v>
      </c>
      <c r="E95">
        <v>106.54381719361901</v>
      </c>
      <c r="F95" s="1" t="s">
        <v>41</v>
      </c>
      <c r="G95" t="s">
        <v>34</v>
      </c>
      <c r="H95">
        <v>929999.99999999919</v>
      </c>
      <c r="I95">
        <v>363464.63008821878</v>
      </c>
      <c r="J95" s="2">
        <f t="shared" si="25"/>
        <v>0.39082218289055815</v>
      </c>
      <c r="K95">
        <v>0.54</v>
      </c>
      <c r="L95">
        <f t="shared" si="26"/>
        <v>0.34560000000000002</v>
      </c>
      <c r="M95">
        <v>196270.90024763794</v>
      </c>
      <c r="N95" s="2">
        <v>0.36</v>
      </c>
      <c r="O95">
        <f t="shared" si="27"/>
        <v>70657.524089149651</v>
      </c>
      <c r="P95">
        <v>90</v>
      </c>
      <c r="Q95">
        <f t="shared" si="17"/>
        <v>6359177.1680234689</v>
      </c>
      <c r="R95">
        <v>0</v>
      </c>
      <c r="S95" s="15">
        <v>0</v>
      </c>
      <c r="T95" s="2">
        <v>1</v>
      </c>
      <c r="U95" s="3">
        <f t="shared" si="18"/>
        <v>0</v>
      </c>
      <c r="V95" s="4">
        <v>0.4</v>
      </c>
      <c r="W95" s="15">
        <f t="shared" si="29"/>
        <v>0</v>
      </c>
      <c r="X95">
        <f t="shared" si="19"/>
        <v>0</v>
      </c>
      <c r="Y95">
        <f t="shared" si="20"/>
        <v>0</v>
      </c>
      <c r="Z95">
        <f t="shared" si="21"/>
        <v>6359177.1680234689</v>
      </c>
      <c r="AA95">
        <f t="shared" si="22"/>
        <v>6359177.1680234689</v>
      </c>
      <c r="AB95">
        <f t="shared" si="23"/>
        <v>0</v>
      </c>
      <c r="AC95">
        <f t="shared" si="24"/>
        <v>0</v>
      </c>
      <c r="AD95" s="15">
        <f t="shared" si="28"/>
        <v>0</v>
      </c>
    </row>
    <row r="96" spans="1:30" x14ac:dyDescent="0.3">
      <c r="A96" s="1" t="s">
        <v>50</v>
      </c>
      <c r="B96" t="s">
        <v>140</v>
      </c>
      <c r="C96" s="1" t="s">
        <v>52</v>
      </c>
      <c r="D96">
        <v>19.37672715471</v>
      </c>
      <c r="E96">
        <v>105.659894216727</v>
      </c>
      <c r="F96" s="1" t="s">
        <v>41</v>
      </c>
      <c r="G96" t="s">
        <v>34</v>
      </c>
      <c r="H96">
        <v>999999.9999999993</v>
      </c>
      <c r="I96">
        <v>535608.67615615868</v>
      </c>
      <c r="J96" s="2">
        <f t="shared" si="25"/>
        <v>0.53560867615615904</v>
      </c>
      <c r="K96">
        <v>0.54</v>
      </c>
      <c r="L96">
        <f t="shared" si="26"/>
        <v>0.34560000000000002</v>
      </c>
      <c r="M96">
        <v>23348.266766020799</v>
      </c>
      <c r="N96" s="2">
        <v>0.36</v>
      </c>
      <c r="O96">
        <f t="shared" si="27"/>
        <v>8405.3760357674873</v>
      </c>
      <c r="P96">
        <v>90</v>
      </c>
      <c r="Q96">
        <f t="shared" si="17"/>
        <v>756483.84321907384</v>
      </c>
      <c r="R96">
        <v>0</v>
      </c>
      <c r="S96" s="15">
        <v>0</v>
      </c>
      <c r="T96" s="2">
        <v>1</v>
      </c>
      <c r="U96" s="3">
        <f t="shared" si="18"/>
        <v>0</v>
      </c>
      <c r="V96" s="4">
        <v>0.4</v>
      </c>
      <c r="W96" s="15">
        <f t="shared" si="29"/>
        <v>0</v>
      </c>
      <c r="X96">
        <f t="shared" si="19"/>
        <v>0</v>
      </c>
      <c r="Y96">
        <f t="shared" si="20"/>
        <v>0</v>
      </c>
      <c r="Z96">
        <f t="shared" si="21"/>
        <v>756483.84321907384</v>
      </c>
      <c r="AA96">
        <f t="shared" si="22"/>
        <v>756483.84321907384</v>
      </c>
      <c r="AB96">
        <f t="shared" si="23"/>
        <v>0</v>
      </c>
      <c r="AC96">
        <f t="shared" si="24"/>
        <v>0</v>
      </c>
      <c r="AD96" s="15">
        <f t="shared" si="28"/>
        <v>0</v>
      </c>
    </row>
    <row r="97" spans="1:30" x14ac:dyDescent="0.3">
      <c r="A97" s="1" t="s">
        <v>50</v>
      </c>
      <c r="B97" t="s">
        <v>141</v>
      </c>
      <c r="C97" s="1" t="s">
        <v>52</v>
      </c>
      <c r="D97">
        <v>20.340778958988</v>
      </c>
      <c r="E97">
        <v>105.91964503990999</v>
      </c>
      <c r="F97" s="1" t="s">
        <v>41</v>
      </c>
      <c r="G97" t="s">
        <v>34</v>
      </c>
      <c r="H97">
        <v>3599999.9999999949</v>
      </c>
      <c r="I97">
        <v>2863231.1256298297</v>
      </c>
      <c r="J97" s="2">
        <f t="shared" si="25"/>
        <v>0.79534197934162054</v>
      </c>
      <c r="K97">
        <v>0.54</v>
      </c>
      <c r="L97">
        <f t="shared" si="26"/>
        <v>0.34560000000000002</v>
      </c>
      <c r="M97">
        <v>1858721.7597304501</v>
      </c>
      <c r="N97" s="2">
        <v>0.36</v>
      </c>
      <c r="O97">
        <f t="shared" si="27"/>
        <v>669139.83350296202</v>
      </c>
      <c r="P97">
        <v>90</v>
      </c>
      <c r="Q97">
        <f t="shared" si="17"/>
        <v>60222585.015266582</v>
      </c>
      <c r="R97">
        <v>0</v>
      </c>
      <c r="S97" s="15">
        <v>0</v>
      </c>
      <c r="T97" s="2">
        <v>1</v>
      </c>
      <c r="U97" s="3">
        <f t="shared" si="18"/>
        <v>0</v>
      </c>
      <c r="V97" s="4">
        <v>0.4</v>
      </c>
      <c r="W97" s="15">
        <f t="shared" si="29"/>
        <v>0</v>
      </c>
      <c r="X97">
        <f t="shared" si="19"/>
        <v>0</v>
      </c>
      <c r="Y97">
        <f t="shared" si="20"/>
        <v>0</v>
      </c>
      <c r="Z97">
        <f t="shared" si="21"/>
        <v>60222585.015266582</v>
      </c>
      <c r="AA97">
        <f t="shared" si="22"/>
        <v>60222585.015266582</v>
      </c>
      <c r="AB97">
        <f t="shared" si="23"/>
        <v>0</v>
      </c>
      <c r="AC97">
        <f t="shared" si="24"/>
        <v>0</v>
      </c>
      <c r="AD97" s="15">
        <f t="shared" si="28"/>
        <v>0</v>
      </c>
    </row>
    <row r="98" spans="1:30" x14ac:dyDescent="0.3">
      <c r="A98" s="1" t="s">
        <v>50</v>
      </c>
      <c r="B98" t="s">
        <v>142</v>
      </c>
      <c r="C98" s="1" t="s">
        <v>52</v>
      </c>
      <c r="D98">
        <v>21.567355605791899</v>
      </c>
      <c r="E98">
        <v>106.493561630356</v>
      </c>
      <c r="F98" s="1" t="s">
        <v>41</v>
      </c>
      <c r="G98" t="s">
        <v>34</v>
      </c>
      <c r="H98">
        <v>999999.9999999993</v>
      </c>
      <c r="I98">
        <v>622270.2738647958</v>
      </c>
      <c r="J98" s="2">
        <f t="shared" si="25"/>
        <v>0.62227027386479628</v>
      </c>
      <c r="K98">
        <v>0.54</v>
      </c>
      <c r="L98">
        <f t="shared" si="26"/>
        <v>0.34560000000000002</v>
      </c>
      <c r="M98">
        <v>336025.94788698951</v>
      </c>
      <c r="N98" s="2">
        <v>0.36</v>
      </c>
      <c r="O98">
        <f t="shared" si="27"/>
        <v>120969.34123931621</v>
      </c>
      <c r="P98">
        <v>90</v>
      </c>
      <c r="Q98">
        <f t="shared" si="17"/>
        <v>10887240.71153846</v>
      </c>
      <c r="R98">
        <v>0</v>
      </c>
      <c r="S98" s="15">
        <v>0</v>
      </c>
      <c r="T98" s="2">
        <v>1</v>
      </c>
      <c r="U98" s="3">
        <f t="shared" ref="U98:U129" si="30">$S98*$T98*$M98</f>
        <v>0</v>
      </c>
      <c r="V98" s="4">
        <v>0.4</v>
      </c>
      <c r="W98" s="15">
        <f t="shared" si="29"/>
        <v>0</v>
      </c>
      <c r="X98">
        <f t="shared" ref="X98:X129" si="31">$M98*$W98</f>
        <v>0</v>
      </c>
      <c r="Y98">
        <f t="shared" ref="Y98:Y129" si="32">$U98+$X98</f>
        <v>0</v>
      </c>
      <c r="Z98">
        <f t="shared" si="21"/>
        <v>10887240.71153846</v>
      </c>
      <c r="AA98">
        <f t="shared" si="22"/>
        <v>10887240.71153846</v>
      </c>
      <c r="AB98">
        <f t="shared" si="23"/>
        <v>0</v>
      </c>
      <c r="AC98">
        <f t="shared" ref="AC98:AC129" si="33">$O98*$AB98</f>
        <v>0</v>
      </c>
      <c r="AD98" s="15">
        <f t="shared" si="28"/>
        <v>0</v>
      </c>
    </row>
    <row r="99" spans="1:30" x14ac:dyDescent="0.3">
      <c r="A99" s="1" t="s">
        <v>50</v>
      </c>
      <c r="B99" t="s">
        <v>143</v>
      </c>
      <c r="C99" s="1" t="s">
        <v>52</v>
      </c>
      <c r="D99">
        <v>16.539799661391399</v>
      </c>
      <c r="E99">
        <v>107.37001722409499</v>
      </c>
      <c r="F99" s="1" t="s">
        <v>41</v>
      </c>
      <c r="G99" t="s">
        <v>34</v>
      </c>
      <c r="H99">
        <v>1999999.9999999981</v>
      </c>
      <c r="I99">
        <v>755423.39394970436</v>
      </c>
      <c r="J99" s="2">
        <f t="shared" si="25"/>
        <v>0.37771169697485252</v>
      </c>
      <c r="K99">
        <v>0.53999999999999904</v>
      </c>
      <c r="L99">
        <f t="shared" si="26"/>
        <v>0.34559999999999941</v>
      </c>
      <c r="M99">
        <v>407928.63273284049</v>
      </c>
      <c r="N99" s="2">
        <v>0.36</v>
      </c>
      <c r="O99">
        <f t="shared" si="27"/>
        <v>146854.30778382256</v>
      </c>
      <c r="P99">
        <v>90</v>
      </c>
      <c r="Q99">
        <f t="shared" si="17"/>
        <v>13216887.700544029</v>
      </c>
      <c r="R99">
        <v>0</v>
      </c>
      <c r="S99" s="15">
        <v>0</v>
      </c>
      <c r="T99" s="2">
        <v>1</v>
      </c>
      <c r="U99" s="3">
        <f t="shared" si="30"/>
        <v>0</v>
      </c>
      <c r="V99" s="4">
        <v>0.4</v>
      </c>
      <c r="W99" s="15">
        <f t="shared" si="29"/>
        <v>0</v>
      </c>
      <c r="X99">
        <f t="shared" si="31"/>
        <v>0</v>
      </c>
      <c r="Y99">
        <f t="shared" si="32"/>
        <v>0</v>
      </c>
      <c r="Z99">
        <f t="shared" si="21"/>
        <v>13216887.700544029</v>
      </c>
      <c r="AA99">
        <f t="shared" si="22"/>
        <v>13216887.700544029</v>
      </c>
      <c r="AB99">
        <f t="shared" si="23"/>
        <v>0</v>
      </c>
      <c r="AC99">
        <f t="shared" si="33"/>
        <v>0</v>
      </c>
      <c r="AD99" s="15">
        <f t="shared" si="28"/>
        <v>0</v>
      </c>
    </row>
    <row r="100" spans="1:30" x14ac:dyDescent="0.3">
      <c r="A100" s="1" t="s">
        <v>50</v>
      </c>
      <c r="B100" t="s">
        <v>144</v>
      </c>
      <c r="C100" s="1" t="s">
        <v>52</v>
      </c>
      <c r="D100">
        <v>20.1853351352473</v>
      </c>
      <c r="E100">
        <v>105.941353831181</v>
      </c>
      <c r="F100" s="1" t="s">
        <v>41</v>
      </c>
      <c r="G100" t="s">
        <v>34</v>
      </c>
      <c r="H100">
        <v>1802459.0163934431</v>
      </c>
      <c r="I100">
        <v>919709.69732453336</v>
      </c>
      <c r="J100" s="2">
        <f t="shared" si="25"/>
        <v>0.51025276522779917</v>
      </c>
      <c r="K100">
        <v>0.54</v>
      </c>
      <c r="L100">
        <f t="shared" si="26"/>
        <v>0.34560000000000002</v>
      </c>
      <c r="M100">
        <v>496643.23655524803</v>
      </c>
      <c r="N100" s="2">
        <v>0.36</v>
      </c>
      <c r="O100">
        <f t="shared" si="27"/>
        <v>178791.56515988929</v>
      </c>
      <c r="P100">
        <v>90</v>
      </c>
      <c r="Q100">
        <f t="shared" si="17"/>
        <v>16091240.864390036</v>
      </c>
      <c r="R100">
        <v>0</v>
      </c>
      <c r="S100" s="15">
        <v>0</v>
      </c>
      <c r="T100" s="2">
        <v>1</v>
      </c>
      <c r="U100" s="3">
        <f t="shared" si="30"/>
        <v>0</v>
      </c>
      <c r="V100" s="4">
        <v>0.4</v>
      </c>
      <c r="W100" s="15">
        <f t="shared" si="29"/>
        <v>0</v>
      </c>
      <c r="X100">
        <f t="shared" si="31"/>
        <v>0</v>
      </c>
      <c r="Y100">
        <f t="shared" si="32"/>
        <v>0</v>
      </c>
      <c r="Z100">
        <f t="shared" si="21"/>
        <v>16091240.864390036</v>
      </c>
      <c r="AA100">
        <f t="shared" si="22"/>
        <v>16091240.864390036</v>
      </c>
      <c r="AB100">
        <f t="shared" si="23"/>
        <v>0</v>
      </c>
      <c r="AC100">
        <f t="shared" si="33"/>
        <v>0</v>
      </c>
      <c r="AD100" s="15">
        <f t="shared" si="28"/>
        <v>0</v>
      </c>
    </row>
    <row r="101" spans="1:30" x14ac:dyDescent="0.3">
      <c r="A101" s="1" t="s">
        <v>50</v>
      </c>
      <c r="B101" t="s">
        <v>145</v>
      </c>
      <c r="C101" s="1" t="s">
        <v>52</v>
      </c>
      <c r="D101">
        <v>20.1853351352473</v>
      </c>
      <c r="E101">
        <v>105.941353831181</v>
      </c>
      <c r="F101" s="1" t="s">
        <v>41</v>
      </c>
      <c r="G101" t="s">
        <v>34</v>
      </c>
      <c r="H101">
        <v>2999999.999999993</v>
      </c>
      <c r="I101">
        <v>1531186.0111655139</v>
      </c>
      <c r="J101" s="2">
        <f t="shared" si="25"/>
        <v>0.51039533705517248</v>
      </c>
      <c r="K101">
        <v>0.54</v>
      </c>
      <c r="L101">
        <f t="shared" si="26"/>
        <v>0.34560000000000002</v>
      </c>
      <c r="M101">
        <v>826840.44602937996</v>
      </c>
      <c r="N101" s="2">
        <v>0.36</v>
      </c>
      <c r="O101">
        <f t="shared" si="27"/>
        <v>297662.56057057675</v>
      </c>
      <c r="P101">
        <v>90</v>
      </c>
      <c r="Q101">
        <f t="shared" si="17"/>
        <v>26789630.451351907</v>
      </c>
      <c r="R101">
        <v>0</v>
      </c>
      <c r="S101" s="15">
        <v>0</v>
      </c>
      <c r="T101" s="2">
        <v>1</v>
      </c>
      <c r="U101" s="3">
        <f t="shared" si="30"/>
        <v>0</v>
      </c>
      <c r="V101" s="4">
        <v>0.4</v>
      </c>
      <c r="W101" s="15">
        <f t="shared" si="29"/>
        <v>0</v>
      </c>
      <c r="X101">
        <f t="shared" si="31"/>
        <v>0</v>
      </c>
      <c r="Y101">
        <f t="shared" si="32"/>
        <v>0</v>
      </c>
      <c r="Z101">
        <f t="shared" si="21"/>
        <v>26789630.451351907</v>
      </c>
      <c r="AA101">
        <f t="shared" si="22"/>
        <v>26789630.451351907</v>
      </c>
      <c r="AB101">
        <f t="shared" si="23"/>
        <v>0</v>
      </c>
      <c r="AC101">
        <f t="shared" si="33"/>
        <v>0</v>
      </c>
      <c r="AD101" s="15">
        <f t="shared" si="28"/>
        <v>0</v>
      </c>
    </row>
    <row r="102" spans="1:30" x14ac:dyDescent="0.3">
      <c r="A102" s="1" t="s">
        <v>50</v>
      </c>
      <c r="B102" t="s">
        <v>146</v>
      </c>
      <c r="C102" s="1" t="s">
        <v>52</v>
      </c>
      <c r="D102">
        <v>11.6266849940552</v>
      </c>
      <c r="E102">
        <v>106.39300642477799</v>
      </c>
      <c r="F102" s="1" t="s">
        <v>41</v>
      </c>
      <c r="G102" t="s">
        <v>34</v>
      </c>
      <c r="H102">
        <v>1499999.999999993</v>
      </c>
      <c r="I102">
        <v>1043048.1330828733</v>
      </c>
      <c r="J102" s="2">
        <f t="shared" si="25"/>
        <v>0.69536542205525209</v>
      </c>
      <c r="K102">
        <v>0.53999999999999904</v>
      </c>
      <c r="L102">
        <f t="shared" si="26"/>
        <v>0.34559999999999941</v>
      </c>
      <c r="M102">
        <v>563245.99186475354</v>
      </c>
      <c r="N102" s="2">
        <v>0.36</v>
      </c>
      <c r="O102">
        <f t="shared" si="27"/>
        <v>202768.55707131125</v>
      </c>
      <c r="P102">
        <v>90</v>
      </c>
      <c r="Q102">
        <f t="shared" si="17"/>
        <v>18249170.136418011</v>
      </c>
      <c r="R102">
        <v>0</v>
      </c>
      <c r="S102" s="15">
        <v>0</v>
      </c>
      <c r="T102" s="2">
        <v>1</v>
      </c>
      <c r="U102" s="3">
        <f t="shared" si="30"/>
        <v>0</v>
      </c>
      <c r="V102" s="4">
        <v>0.4</v>
      </c>
      <c r="W102" s="15">
        <f t="shared" si="29"/>
        <v>0</v>
      </c>
      <c r="X102">
        <f t="shared" si="31"/>
        <v>0</v>
      </c>
      <c r="Y102">
        <f t="shared" si="32"/>
        <v>0</v>
      </c>
      <c r="Z102">
        <f t="shared" si="21"/>
        <v>18249170.136418011</v>
      </c>
      <c r="AA102">
        <f t="shared" si="22"/>
        <v>18249170.136418011</v>
      </c>
      <c r="AB102">
        <f t="shared" si="23"/>
        <v>0</v>
      </c>
      <c r="AC102">
        <f t="shared" si="33"/>
        <v>0</v>
      </c>
      <c r="AD102" s="15">
        <f t="shared" si="28"/>
        <v>0</v>
      </c>
    </row>
    <row r="103" spans="1:30" x14ac:dyDescent="0.3">
      <c r="A103" s="1" t="s">
        <v>50</v>
      </c>
      <c r="B103" t="s">
        <v>147</v>
      </c>
      <c r="C103" s="1" t="s">
        <v>52</v>
      </c>
      <c r="D103">
        <v>21.024471109080299</v>
      </c>
      <c r="E103">
        <v>107.09130157982899</v>
      </c>
      <c r="F103" s="1" t="s">
        <v>41</v>
      </c>
      <c r="G103" t="s">
        <v>34</v>
      </c>
      <c r="H103">
        <v>1999999.9999999981</v>
      </c>
      <c r="I103">
        <v>938548.32919357449</v>
      </c>
      <c r="J103" s="2">
        <f t="shared" si="25"/>
        <v>0.46927416459678767</v>
      </c>
      <c r="K103">
        <v>0.53999999999999904</v>
      </c>
      <c r="L103">
        <f t="shared" si="26"/>
        <v>0.34559999999999941</v>
      </c>
      <c r="M103">
        <v>506816.0977645301</v>
      </c>
      <c r="N103" s="2">
        <v>0.36</v>
      </c>
      <c r="O103">
        <f t="shared" si="27"/>
        <v>182453.79519523084</v>
      </c>
      <c r="P103">
        <v>90</v>
      </c>
      <c r="Q103">
        <f t="shared" si="17"/>
        <v>16420841.567570776</v>
      </c>
      <c r="R103">
        <v>0</v>
      </c>
      <c r="S103" s="15">
        <v>0</v>
      </c>
      <c r="T103" s="2">
        <v>1</v>
      </c>
      <c r="U103" s="3">
        <f t="shared" si="30"/>
        <v>0</v>
      </c>
      <c r="V103" s="4">
        <v>0.4</v>
      </c>
      <c r="W103" s="15">
        <f t="shared" si="29"/>
        <v>0</v>
      </c>
      <c r="X103">
        <f t="shared" si="31"/>
        <v>0</v>
      </c>
      <c r="Y103">
        <f t="shared" si="32"/>
        <v>0</v>
      </c>
      <c r="Z103">
        <f t="shared" si="21"/>
        <v>16420841.567570776</v>
      </c>
      <c r="AA103">
        <f t="shared" si="22"/>
        <v>16420841.567570776</v>
      </c>
      <c r="AB103">
        <f t="shared" si="23"/>
        <v>0</v>
      </c>
      <c r="AC103">
        <f t="shared" si="33"/>
        <v>0</v>
      </c>
      <c r="AD103" s="15">
        <f t="shared" si="28"/>
        <v>0</v>
      </c>
    </row>
    <row r="104" spans="1:30" x14ac:dyDescent="0.3">
      <c r="A104" s="1" t="s">
        <v>50</v>
      </c>
      <c r="B104" t="s">
        <v>148</v>
      </c>
      <c r="C104" s="1" t="s">
        <v>52</v>
      </c>
      <c r="D104">
        <v>11.7142535614396</v>
      </c>
      <c r="E104">
        <v>106.549897817927</v>
      </c>
      <c r="F104" s="1" t="s">
        <v>41</v>
      </c>
      <c r="G104" t="s">
        <v>34</v>
      </c>
      <c r="H104">
        <v>1999999.9999999981</v>
      </c>
      <c r="I104">
        <v>1241825.3491915609</v>
      </c>
      <c r="J104" s="2">
        <f t="shared" si="25"/>
        <v>0.62091267459578103</v>
      </c>
      <c r="K104">
        <v>0.54</v>
      </c>
      <c r="L104">
        <f t="shared" si="26"/>
        <v>0.34560000000000002</v>
      </c>
      <c r="M104">
        <v>670585.6885634443</v>
      </c>
      <c r="N104" s="2">
        <v>0.36</v>
      </c>
      <c r="O104">
        <f t="shared" si="27"/>
        <v>241410.84788283994</v>
      </c>
      <c r="P104">
        <v>90</v>
      </c>
      <c r="Q104">
        <f t="shared" si="17"/>
        <v>21726976.309455596</v>
      </c>
      <c r="R104">
        <v>0</v>
      </c>
      <c r="S104" s="15">
        <v>0</v>
      </c>
      <c r="T104" s="2">
        <v>1</v>
      </c>
      <c r="U104" s="3">
        <f t="shared" si="30"/>
        <v>0</v>
      </c>
      <c r="V104" s="4">
        <v>0.4</v>
      </c>
      <c r="W104" s="15">
        <f t="shared" si="29"/>
        <v>0</v>
      </c>
      <c r="X104">
        <f t="shared" si="31"/>
        <v>0</v>
      </c>
      <c r="Y104">
        <f t="shared" si="32"/>
        <v>0</v>
      </c>
      <c r="Z104">
        <f t="shared" si="21"/>
        <v>21726976.309455596</v>
      </c>
      <c r="AA104">
        <f t="shared" si="22"/>
        <v>21726976.309455596</v>
      </c>
      <c r="AB104">
        <f t="shared" si="23"/>
        <v>0</v>
      </c>
      <c r="AC104">
        <f t="shared" si="33"/>
        <v>0</v>
      </c>
      <c r="AD104" s="15">
        <f t="shared" si="28"/>
        <v>0</v>
      </c>
    </row>
    <row r="105" spans="1:30" x14ac:dyDescent="0.3">
      <c r="A105" s="1" t="s">
        <v>50</v>
      </c>
      <c r="B105" t="s">
        <v>149</v>
      </c>
      <c r="C105" s="1" t="s">
        <v>52</v>
      </c>
      <c r="D105">
        <v>10.272605682168599</v>
      </c>
      <c r="E105">
        <v>104.618097332476</v>
      </c>
      <c r="F105" s="1" t="s">
        <v>41</v>
      </c>
      <c r="G105" t="s">
        <v>34</v>
      </c>
      <c r="H105">
        <v>1999999.9999999981</v>
      </c>
      <c r="I105">
        <v>1230226.9758919918</v>
      </c>
      <c r="J105" s="2">
        <f t="shared" si="25"/>
        <v>0.61511348794599641</v>
      </c>
      <c r="K105">
        <v>0.54</v>
      </c>
      <c r="L105">
        <f t="shared" si="26"/>
        <v>0.34560000000000002</v>
      </c>
      <c r="M105">
        <v>664322.56698167743</v>
      </c>
      <c r="N105" s="2">
        <v>0.36</v>
      </c>
      <c r="O105">
        <f t="shared" si="27"/>
        <v>239156.12411340387</v>
      </c>
      <c r="P105">
        <v>90</v>
      </c>
      <c r="Q105">
        <f t="shared" si="17"/>
        <v>21524051.170206349</v>
      </c>
      <c r="R105">
        <v>0</v>
      </c>
      <c r="S105" s="15">
        <v>0</v>
      </c>
      <c r="T105" s="2">
        <v>1</v>
      </c>
      <c r="U105" s="3">
        <f t="shared" si="30"/>
        <v>0</v>
      </c>
      <c r="V105" s="4">
        <v>0.4</v>
      </c>
      <c r="W105" s="15">
        <f t="shared" si="29"/>
        <v>0</v>
      </c>
      <c r="X105">
        <f t="shared" si="31"/>
        <v>0</v>
      </c>
      <c r="Y105">
        <f t="shared" si="32"/>
        <v>0</v>
      </c>
      <c r="Z105">
        <f t="shared" si="21"/>
        <v>21524051.170206349</v>
      </c>
      <c r="AA105">
        <f t="shared" si="22"/>
        <v>21524051.170206349</v>
      </c>
      <c r="AB105">
        <f t="shared" si="23"/>
        <v>0</v>
      </c>
      <c r="AC105">
        <f t="shared" si="33"/>
        <v>0</v>
      </c>
      <c r="AD105" s="15">
        <f t="shared" si="28"/>
        <v>0</v>
      </c>
    </row>
    <row r="106" spans="1:30" x14ac:dyDescent="0.3">
      <c r="A106" s="1" t="s">
        <v>50</v>
      </c>
      <c r="B106" t="s">
        <v>150</v>
      </c>
      <c r="C106" s="1" t="s">
        <v>52</v>
      </c>
      <c r="D106">
        <v>20.2018164134663</v>
      </c>
      <c r="E106">
        <v>105.935997379662</v>
      </c>
      <c r="F106" s="1" t="s">
        <v>41</v>
      </c>
      <c r="G106" t="s">
        <v>34</v>
      </c>
      <c r="H106">
        <v>1799999.9999999942</v>
      </c>
      <c r="I106">
        <v>918079.06323184946</v>
      </c>
      <c r="J106" s="2">
        <f t="shared" si="25"/>
        <v>0.51004392401769583</v>
      </c>
      <c r="K106">
        <v>0.54</v>
      </c>
      <c r="L106">
        <f t="shared" si="26"/>
        <v>0.34560000000000002</v>
      </c>
      <c r="M106">
        <v>495762.69414519833</v>
      </c>
      <c r="N106" s="2">
        <v>0.36</v>
      </c>
      <c r="O106">
        <f t="shared" si="27"/>
        <v>178474.56989227139</v>
      </c>
      <c r="P106">
        <v>90</v>
      </c>
      <c r="Q106">
        <f t="shared" si="17"/>
        <v>16062711.290304426</v>
      </c>
      <c r="R106">
        <v>0</v>
      </c>
      <c r="S106" s="15">
        <v>0</v>
      </c>
      <c r="T106" s="2">
        <v>1</v>
      </c>
      <c r="U106" s="3">
        <f t="shared" si="30"/>
        <v>0</v>
      </c>
      <c r="V106" s="4">
        <v>0.4</v>
      </c>
      <c r="W106" s="15">
        <f t="shared" si="29"/>
        <v>0</v>
      </c>
      <c r="X106">
        <f t="shared" si="31"/>
        <v>0</v>
      </c>
      <c r="Y106">
        <f t="shared" si="32"/>
        <v>0</v>
      </c>
      <c r="Z106">
        <f t="shared" si="21"/>
        <v>16062711.290304426</v>
      </c>
      <c r="AA106">
        <f t="shared" si="22"/>
        <v>16062711.290304426</v>
      </c>
      <c r="AB106">
        <f t="shared" si="23"/>
        <v>0</v>
      </c>
      <c r="AC106">
        <f t="shared" si="33"/>
        <v>0</v>
      </c>
      <c r="AD106" s="15">
        <f t="shared" si="28"/>
        <v>0</v>
      </c>
    </row>
    <row r="107" spans="1:30" x14ac:dyDescent="0.3">
      <c r="A107" s="1" t="s">
        <v>50</v>
      </c>
      <c r="B107" t="s">
        <v>151</v>
      </c>
      <c r="C107" s="1" t="s">
        <v>52</v>
      </c>
      <c r="D107">
        <v>20.4812626771146</v>
      </c>
      <c r="E107">
        <v>105.882800978459</v>
      </c>
      <c r="F107" s="1" t="s">
        <v>41</v>
      </c>
      <c r="G107" t="s">
        <v>34</v>
      </c>
      <c r="H107">
        <v>2999999.999999993</v>
      </c>
      <c r="I107">
        <v>2342720.0857373457</v>
      </c>
      <c r="J107" s="2">
        <f t="shared" si="25"/>
        <v>0.78090669524578371</v>
      </c>
      <c r="K107">
        <v>0.54</v>
      </c>
      <c r="L107">
        <f t="shared" si="26"/>
        <v>0.34560000000000002</v>
      </c>
      <c r="M107">
        <v>1265068.8462981628</v>
      </c>
      <c r="N107" s="2">
        <v>0.36</v>
      </c>
      <c r="O107">
        <f t="shared" si="27"/>
        <v>455424.78466733859</v>
      </c>
      <c r="P107">
        <v>90</v>
      </c>
      <c r="Q107">
        <f t="shared" si="17"/>
        <v>40988230.620060474</v>
      </c>
      <c r="R107">
        <v>0</v>
      </c>
      <c r="S107" s="15">
        <v>0</v>
      </c>
      <c r="T107" s="2">
        <v>1</v>
      </c>
      <c r="U107" s="3">
        <f t="shared" si="30"/>
        <v>0</v>
      </c>
      <c r="V107" s="4">
        <v>0.4</v>
      </c>
      <c r="W107" s="15">
        <f t="shared" si="29"/>
        <v>0</v>
      </c>
      <c r="X107">
        <f t="shared" si="31"/>
        <v>0</v>
      </c>
      <c r="Y107">
        <f t="shared" si="32"/>
        <v>0</v>
      </c>
      <c r="Z107">
        <f t="shared" si="21"/>
        <v>40988230.620060474</v>
      </c>
      <c r="AA107">
        <f t="shared" si="22"/>
        <v>40988230.620060474</v>
      </c>
      <c r="AB107">
        <f t="shared" si="23"/>
        <v>0</v>
      </c>
      <c r="AC107">
        <f t="shared" si="33"/>
        <v>0</v>
      </c>
      <c r="AD107" s="15">
        <f t="shared" si="28"/>
        <v>0</v>
      </c>
    </row>
    <row r="108" spans="1:30" x14ac:dyDescent="0.3">
      <c r="A108" s="1" t="s">
        <v>50</v>
      </c>
      <c r="B108" t="s">
        <v>152</v>
      </c>
      <c r="C108" s="1" t="s">
        <v>52</v>
      </c>
      <c r="D108">
        <v>10.2132651387639</v>
      </c>
      <c r="E108">
        <v>104.60471481939901</v>
      </c>
      <c r="F108" s="1" t="s">
        <v>41</v>
      </c>
      <c r="G108" t="s">
        <v>34</v>
      </c>
      <c r="H108">
        <v>1879999.9999999921</v>
      </c>
      <c r="I108">
        <v>1350228.5483762641</v>
      </c>
      <c r="J108" s="2">
        <f t="shared" si="25"/>
        <v>0.71820667466822863</v>
      </c>
      <c r="K108">
        <v>0.54</v>
      </c>
      <c r="L108">
        <f t="shared" si="26"/>
        <v>0.34560000000000002</v>
      </c>
      <c r="M108">
        <v>729123.41612318438</v>
      </c>
      <c r="N108" s="2">
        <v>0.36</v>
      </c>
      <c r="O108">
        <f t="shared" si="27"/>
        <v>262484.42980434635</v>
      </c>
      <c r="P108">
        <v>90</v>
      </c>
      <c r="Q108">
        <f t="shared" si="17"/>
        <v>23623598.68239117</v>
      </c>
      <c r="R108">
        <v>0</v>
      </c>
      <c r="S108" s="15">
        <v>0</v>
      </c>
      <c r="T108" s="2">
        <v>1</v>
      </c>
      <c r="U108" s="3">
        <f t="shared" si="30"/>
        <v>0</v>
      </c>
      <c r="V108" s="4">
        <v>0.4</v>
      </c>
      <c r="W108" s="15">
        <f t="shared" si="29"/>
        <v>0</v>
      </c>
      <c r="X108">
        <f t="shared" si="31"/>
        <v>0</v>
      </c>
      <c r="Y108">
        <f t="shared" si="32"/>
        <v>0</v>
      </c>
      <c r="Z108">
        <f t="shared" si="21"/>
        <v>23623598.68239117</v>
      </c>
      <c r="AA108">
        <f t="shared" si="22"/>
        <v>23623598.68239117</v>
      </c>
      <c r="AB108">
        <f t="shared" si="23"/>
        <v>0</v>
      </c>
      <c r="AC108">
        <f t="shared" si="33"/>
        <v>0</v>
      </c>
      <c r="AD108" s="15">
        <f t="shared" si="28"/>
        <v>0</v>
      </c>
    </row>
    <row r="109" spans="1:30" x14ac:dyDescent="0.3">
      <c r="A109" s="1" t="s">
        <v>50</v>
      </c>
      <c r="B109" t="s">
        <v>153</v>
      </c>
      <c r="C109" s="1" t="s">
        <v>52</v>
      </c>
      <c r="D109">
        <v>21.016593942105999</v>
      </c>
      <c r="E109">
        <v>106.70497502097</v>
      </c>
      <c r="F109" s="1" t="s">
        <v>41</v>
      </c>
      <c r="G109" t="s">
        <v>34</v>
      </c>
      <c r="H109">
        <v>699999.99999999907</v>
      </c>
      <c r="I109">
        <v>329757.64350471873</v>
      </c>
      <c r="J109" s="2">
        <f t="shared" si="25"/>
        <v>0.47108234786388453</v>
      </c>
      <c r="K109">
        <v>0.54</v>
      </c>
      <c r="L109">
        <f t="shared" si="26"/>
        <v>0.34560000000000002</v>
      </c>
      <c r="M109">
        <v>178069.12749254785</v>
      </c>
      <c r="N109" s="2">
        <v>0.36</v>
      </c>
      <c r="O109">
        <f t="shared" si="27"/>
        <v>64104.885897317225</v>
      </c>
      <c r="P109">
        <v>90</v>
      </c>
      <c r="Q109">
        <f t="shared" si="17"/>
        <v>5769439.7307585506</v>
      </c>
      <c r="R109">
        <v>0</v>
      </c>
      <c r="S109" s="15">
        <v>0</v>
      </c>
      <c r="T109" s="2">
        <v>1</v>
      </c>
      <c r="U109" s="3">
        <f t="shared" si="30"/>
        <v>0</v>
      </c>
      <c r="V109" s="4">
        <v>0.4</v>
      </c>
      <c r="W109" s="15">
        <f t="shared" si="29"/>
        <v>0</v>
      </c>
      <c r="X109">
        <f t="shared" si="31"/>
        <v>0</v>
      </c>
      <c r="Y109">
        <f t="shared" si="32"/>
        <v>0</v>
      </c>
      <c r="Z109">
        <f t="shared" si="21"/>
        <v>5769439.7307585506</v>
      </c>
      <c r="AA109">
        <f t="shared" si="22"/>
        <v>5769439.7307585506</v>
      </c>
      <c r="AB109">
        <f t="shared" si="23"/>
        <v>0</v>
      </c>
      <c r="AC109">
        <f t="shared" si="33"/>
        <v>0</v>
      </c>
      <c r="AD109" s="15">
        <f t="shared" si="28"/>
        <v>0</v>
      </c>
    </row>
    <row r="110" spans="1:30" x14ac:dyDescent="0.3">
      <c r="A110" s="1" t="s">
        <v>50</v>
      </c>
      <c r="B110" t="s">
        <v>154</v>
      </c>
      <c r="C110" s="1" t="s">
        <v>52</v>
      </c>
      <c r="D110">
        <v>20.074806316074302</v>
      </c>
      <c r="E110">
        <v>105.911304640751</v>
      </c>
      <c r="F110" s="1" t="s">
        <v>41</v>
      </c>
      <c r="G110" t="s">
        <v>34</v>
      </c>
      <c r="H110">
        <v>4999999.9999999925</v>
      </c>
      <c r="I110">
        <v>2890666.6194537045</v>
      </c>
      <c r="J110" s="2">
        <f t="shared" si="25"/>
        <v>0.57813332389074179</v>
      </c>
      <c r="K110">
        <v>0.54</v>
      </c>
      <c r="L110">
        <f t="shared" si="26"/>
        <v>0.34560000000000002</v>
      </c>
      <c r="M110">
        <v>1560959.9745049994</v>
      </c>
      <c r="N110" s="2">
        <v>0.36</v>
      </c>
      <c r="O110">
        <f t="shared" si="27"/>
        <v>561945.59082179971</v>
      </c>
      <c r="P110">
        <v>90</v>
      </c>
      <c r="Q110">
        <f t="shared" si="17"/>
        <v>50575103.173961975</v>
      </c>
      <c r="R110">
        <v>0</v>
      </c>
      <c r="S110" s="15">
        <v>0</v>
      </c>
      <c r="T110" s="2">
        <v>1</v>
      </c>
      <c r="U110" s="3">
        <f t="shared" si="30"/>
        <v>0</v>
      </c>
      <c r="V110" s="4">
        <v>0.4</v>
      </c>
      <c r="W110" s="15">
        <f t="shared" si="29"/>
        <v>0</v>
      </c>
      <c r="X110">
        <f t="shared" si="31"/>
        <v>0</v>
      </c>
      <c r="Y110">
        <f t="shared" si="32"/>
        <v>0</v>
      </c>
      <c r="Z110">
        <f t="shared" si="21"/>
        <v>50575103.173961975</v>
      </c>
      <c r="AA110">
        <f t="shared" si="22"/>
        <v>50575103.173961975</v>
      </c>
      <c r="AB110">
        <f t="shared" si="23"/>
        <v>0</v>
      </c>
      <c r="AC110">
        <f t="shared" si="33"/>
        <v>0</v>
      </c>
      <c r="AD110" s="15">
        <f t="shared" si="28"/>
        <v>0</v>
      </c>
    </row>
    <row r="111" spans="1:30" x14ac:dyDescent="0.3">
      <c r="A111" s="1" t="s">
        <v>50</v>
      </c>
      <c r="B111" t="s">
        <v>155</v>
      </c>
      <c r="C111" s="1" t="s">
        <v>52</v>
      </c>
      <c r="D111">
        <v>16.5075564111402</v>
      </c>
      <c r="E111">
        <v>107.46607730065401</v>
      </c>
      <c r="F111" s="1" t="s">
        <v>41</v>
      </c>
      <c r="G111" t="s">
        <v>34</v>
      </c>
      <c r="H111">
        <v>2799999.9999999963</v>
      </c>
      <c r="I111">
        <v>1316984.7825883825</v>
      </c>
      <c r="J111" s="2">
        <f t="shared" si="25"/>
        <v>0.47035170806728011</v>
      </c>
      <c r="K111">
        <v>0.54</v>
      </c>
      <c r="L111">
        <f t="shared" si="26"/>
        <v>0.34560000000000002</v>
      </c>
      <c r="M111">
        <v>711171.7825977297</v>
      </c>
      <c r="N111" s="2">
        <v>0.36</v>
      </c>
      <c r="O111">
        <f t="shared" si="27"/>
        <v>256021.84173518268</v>
      </c>
      <c r="P111">
        <v>90</v>
      </c>
      <c r="Q111">
        <f t="shared" si="17"/>
        <v>23041965.75616644</v>
      </c>
      <c r="R111">
        <v>0</v>
      </c>
      <c r="S111" s="15">
        <v>0</v>
      </c>
      <c r="T111" s="2">
        <v>1</v>
      </c>
      <c r="U111" s="3">
        <f t="shared" si="30"/>
        <v>0</v>
      </c>
      <c r="V111" s="4">
        <v>0.4</v>
      </c>
      <c r="W111" s="15">
        <f t="shared" si="29"/>
        <v>0</v>
      </c>
      <c r="X111">
        <f t="shared" si="31"/>
        <v>0</v>
      </c>
      <c r="Y111">
        <f t="shared" si="32"/>
        <v>0</v>
      </c>
      <c r="Z111">
        <f t="shared" si="21"/>
        <v>23041965.75616644</v>
      </c>
      <c r="AA111">
        <f t="shared" si="22"/>
        <v>23041965.75616644</v>
      </c>
      <c r="AB111">
        <f t="shared" si="23"/>
        <v>0</v>
      </c>
      <c r="AC111">
        <f t="shared" si="33"/>
        <v>0</v>
      </c>
      <c r="AD111" s="15">
        <f t="shared" si="28"/>
        <v>0</v>
      </c>
    </row>
    <row r="112" spans="1:30" x14ac:dyDescent="0.3">
      <c r="A112" s="1" t="s">
        <v>50</v>
      </c>
      <c r="B112" t="s">
        <v>156</v>
      </c>
      <c r="C112" s="1" t="s">
        <v>52</v>
      </c>
      <c r="D112">
        <v>21.914242736434598</v>
      </c>
      <c r="E112">
        <v>106.666438423076</v>
      </c>
      <c r="F112" s="1" t="s">
        <v>41</v>
      </c>
      <c r="G112" t="s">
        <v>34</v>
      </c>
      <c r="H112">
        <v>1999999.9999999981</v>
      </c>
      <c r="I112">
        <v>939497.31479813391</v>
      </c>
      <c r="J112" s="2">
        <f t="shared" si="25"/>
        <v>0.4697486573990674</v>
      </c>
      <c r="K112">
        <v>0.54</v>
      </c>
      <c r="L112">
        <f t="shared" si="26"/>
        <v>0.34560000000000002</v>
      </c>
      <c r="M112">
        <v>507328.549990992</v>
      </c>
      <c r="N112" s="2">
        <v>0.36</v>
      </c>
      <c r="O112">
        <f t="shared" si="27"/>
        <v>182638.27799675713</v>
      </c>
      <c r="P112">
        <v>90</v>
      </c>
      <c r="Q112">
        <f t="shared" si="17"/>
        <v>16437445.019708142</v>
      </c>
      <c r="R112">
        <v>0</v>
      </c>
      <c r="S112" s="15">
        <v>0</v>
      </c>
      <c r="T112" s="2">
        <v>1</v>
      </c>
      <c r="U112" s="3">
        <f t="shared" si="30"/>
        <v>0</v>
      </c>
      <c r="V112" s="4">
        <v>0.4</v>
      </c>
      <c r="W112" s="15">
        <f t="shared" si="29"/>
        <v>0</v>
      </c>
      <c r="X112">
        <f t="shared" si="31"/>
        <v>0</v>
      </c>
      <c r="Y112">
        <f t="shared" si="32"/>
        <v>0</v>
      </c>
      <c r="Z112">
        <f t="shared" si="21"/>
        <v>16437445.019708142</v>
      </c>
      <c r="AA112">
        <f t="shared" si="22"/>
        <v>16437445.019708142</v>
      </c>
      <c r="AB112">
        <f t="shared" si="23"/>
        <v>0</v>
      </c>
      <c r="AC112">
        <f t="shared" si="33"/>
        <v>0</v>
      </c>
      <c r="AD112" s="15">
        <f t="shared" si="28"/>
        <v>0</v>
      </c>
    </row>
    <row r="113" spans="1:30" x14ac:dyDescent="0.3">
      <c r="A113" s="1" t="s">
        <v>50</v>
      </c>
      <c r="B113" t="s">
        <v>157</v>
      </c>
      <c r="C113" s="1" t="s">
        <v>52</v>
      </c>
      <c r="D113">
        <v>19.333029585064999</v>
      </c>
      <c r="E113">
        <v>105.79049797017301</v>
      </c>
      <c r="F113" s="1" t="s">
        <v>41</v>
      </c>
      <c r="G113" t="s">
        <v>34</v>
      </c>
      <c r="H113">
        <v>4299999.9999999972</v>
      </c>
      <c r="I113">
        <v>2512868.1365943411</v>
      </c>
      <c r="J113" s="2">
        <f t="shared" si="25"/>
        <v>0.58438793874287043</v>
      </c>
      <c r="K113">
        <v>0.54</v>
      </c>
      <c r="L113">
        <f t="shared" si="26"/>
        <v>0.34560000000000002</v>
      </c>
      <c r="M113">
        <v>1356948.7937609437</v>
      </c>
      <c r="N113" s="2">
        <v>0.36</v>
      </c>
      <c r="O113">
        <f t="shared" si="27"/>
        <v>488501.56575393974</v>
      </c>
      <c r="P113">
        <v>90</v>
      </c>
      <c r="Q113">
        <f t="shared" si="17"/>
        <v>43965140.917854577</v>
      </c>
      <c r="R113">
        <v>0</v>
      </c>
      <c r="S113" s="15">
        <v>0</v>
      </c>
      <c r="T113" s="2">
        <v>1</v>
      </c>
      <c r="U113" s="3">
        <f t="shared" si="30"/>
        <v>0</v>
      </c>
      <c r="V113" s="4">
        <v>0.4</v>
      </c>
      <c r="W113" s="15">
        <f t="shared" si="29"/>
        <v>0</v>
      </c>
      <c r="X113">
        <f t="shared" si="31"/>
        <v>0</v>
      </c>
      <c r="Y113">
        <f t="shared" si="32"/>
        <v>0</v>
      </c>
      <c r="Z113">
        <f t="shared" si="21"/>
        <v>43965140.917854577</v>
      </c>
      <c r="AA113">
        <f t="shared" si="22"/>
        <v>43965140.917854577</v>
      </c>
      <c r="AB113">
        <f t="shared" si="23"/>
        <v>0</v>
      </c>
      <c r="AC113">
        <f t="shared" si="33"/>
        <v>0</v>
      </c>
      <c r="AD113" s="15">
        <f t="shared" si="28"/>
        <v>0</v>
      </c>
    </row>
    <row r="114" spans="1:30" x14ac:dyDescent="0.3">
      <c r="A114" s="1" t="s">
        <v>50</v>
      </c>
      <c r="B114" t="s">
        <v>158</v>
      </c>
      <c r="C114" s="1" t="s">
        <v>52</v>
      </c>
      <c r="D114">
        <v>21.493927715143101</v>
      </c>
      <c r="E114">
        <v>105.13881255629499</v>
      </c>
      <c r="F114" s="1" t="s">
        <v>41</v>
      </c>
      <c r="G114" t="s">
        <v>34</v>
      </c>
      <c r="H114">
        <v>2199999.9999999949</v>
      </c>
      <c r="I114">
        <v>1216166.7846742955</v>
      </c>
      <c r="J114" s="2">
        <f t="shared" si="25"/>
        <v>0.55280308394286282</v>
      </c>
      <c r="K114">
        <v>0.54</v>
      </c>
      <c r="L114">
        <f t="shared" si="26"/>
        <v>0.34560000000000002</v>
      </c>
      <c r="M114">
        <v>656730.06372412085</v>
      </c>
      <c r="N114" s="2">
        <v>0.36</v>
      </c>
      <c r="O114">
        <f t="shared" si="27"/>
        <v>236422.82294068349</v>
      </c>
      <c r="P114">
        <v>90</v>
      </c>
      <c r="Q114">
        <f t="shared" si="17"/>
        <v>21278054.064661514</v>
      </c>
      <c r="R114">
        <v>0</v>
      </c>
      <c r="S114" s="15">
        <v>0</v>
      </c>
      <c r="T114" s="2">
        <v>1</v>
      </c>
      <c r="U114" s="3">
        <f t="shared" si="30"/>
        <v>0</v>
      </c>
      <c r="V114" s="4">
        <v>0.4</v>
      </c>
      <c r="W114" s="15">
        <f t="shared" si="29"/>
        <v>0</v>
      </c>
      <c r="X114">
        <f t="shared" si="31"/>
        <v>0</v>
      </c>
      <c r="Y114">
        <f t="shared" si="32"/>
        <v>0</v>
      </c>
      <c r="Z114">
        <f t="shared" si="21"/>
        <v>21278054.064661514</v>
      </c>
      <c r="AA114">
        <f t="shared" si="22"/>
        <v>21278054.064661514</v>
      </c>
      <c r="AB114">
        <f t="shared" si="23"/>
        <v>0</v>
      </c>
      <c r="AC114">
        <f t="shared" si="33"/>
        <v>0</v>
      </c>
      <c r="AD114" s="15">
        <f t="shared" si="28"/>
        <v>0</v>
      </c>
    </row>
    <row r="115" spans="1:30" x14ac:dyDescent="0.3">
      <c r="A115" s="1" t="s">
        <v>50</v>
      </c>
      <c r="B115" t="s">
        <v>159</v>
      </c>
      <c r="C115" s="1" t="s">
        <v>52</v>
      </c>
      <c r="D115">
        <v>21.0096104182477</v>
      </c>
      <c r="E115">
        <v>106.556112669718</v>
      </c>
      <c r="F115" s="1" t="s">
        <v>41</v>
      </c>
      <c r="G115" t="s">
        <v>34</v>
      </c>
      <c r="H115">
        <v>3999999.9999999963</v>
      </c>
      <c r="I115">
        <v>2041394.3429376751</v>
      </c>
      <c r="J115" s="2">
        <f t="shared" si="25"/>
        <v>0.51034858573441921</v>
      </c>
      <c r="K115">
        <v>0.54</v>
      </c>
      <c r="L115">
        <f t="shared" si="26"/>
        <v>0.34560000000000002</v>
      </c>
      <c r="M115">
        <v>1102352.9451863465</v>
      </c>
      <c r="N115" s="2">
        <v>0.36</v>
      </c>
      <c r="O115">
        <f t="shared" si="27"/>
        <v>396847.06026708474</v>
      </c>
      <c r="P115">
        <v>90</v>
      </c>
      <c r="Q115">
        <f t="shared" si="17"/>
        <v>35716235.424037628</v>
      </c>
      <c r="R115">
        <v>0</v>
      </c>
      <c r="S115" s="15">
        <v>0</v>
      </c>
      <c r="T115" s="2">
        <v>1</v>
      </c>
      <c r="U115" s="3">
        <f t="shared" si="30"/>
        <v>0</v>
      </c>
      <c r="V115" s="4">
        <v>0.4</v>
      </c>
      <c r="W115" s="15">
        <f t="shared" si="29"/>
        <v>0</v>
      </c>
      <c r="X115">
        <f t="shared" si="31"/>
        <v>0</v>
      </c>
      <c r="Y115">
        <f t="shared" si="32"/>
        <v>0</v>
      </c>
      <c r="Z115">
        <f t="shared" si="21"/>
        <v>35716235.424037628</v>
      </c>
      <c r="AA115">
        <f t="shared" si="22"/>
        <v>35716235.424037628</v>
      </c>
      <c r="AB115">
        <f t="shared" si="23"/>
        <v>0</v>
      </c>
      <c r="AC115">
        <f t="shared" si="33"/>
        <v>0</v>
      </c>
      <c r="AD115" s="15">
        <f t="shared" si="28"/>
        <v>0</v>
      </c>
    </row>
    <row r="116" spans="1:30" x14ac:dyDescent="0.3">
      <c r="A116" s="1" t="s">
        <v>50</v>
      </c>
      <c r="B116" t="s">
        <v>160</v>
      </c>
      <c r="C116" s="1" t="s">
        <v>52</v>
      </c>
      <c r="D116">
        <v>21.601319873249398</v>
      </c>
      <c r="E116">
        <v>105.772433656415</v>
      </c>
      <c r="F116" s="1" t="s">
        <v>41</v>
      </c>
      <c r="G116" t="s">
        <v>34</v>
      </c>
      <c r="H116">
        <v>999999.9999999993</v>
      </c>
      <c r="I116">
        <v>455373.43095671741</v>
      </c>
      <c r="J116" s="2">
        <f t="shared" si="25"/>
        <v>0.45537343095671773</v>
      </c>
      <c r="K116">
        <v>0.54</v>
      </c>
      <c r="L116">
        <f t="shared" si="26"/>
        <v>0.34560000000000002</v>
      </c>
      <c r="M116">
        <v>245901.65271662726</v>
      </c>
      <c r="N116" s="2">
        <v>0.36</v>
      </c>
      <c r="O116">
        <f t="shared" si="27"/>
        <v>88524.594977985806</v>
      </c>
      <c r="P116">
        <v>90</v>
      </c>
      <c r="Q116">
        <f t="shared" si="17"/>
        <v>7967213.5480187228</v>
      </c>
      <c r="R116">
        <v>0</v>
      </c>
      <c r="S116" s="15">
        <v>0</v>
      </c>
      <c r="T116" s="2">
        <v>1</v>
      </c>
      <c r="U116" s="3">
        <f t="shared" si="30"/>
        <v>0</v>
      </c>
      <c r="V116" s="4">
        <v>0.4</v>
      </c>
      <c r="W116" s="15">
        <f t="shared" si="29"/>
        <v>0</v>
      </c>
      <c r="X116">
        <f t="shared" si="31"/>
        <v>0</v>
      </c>
      <c r="Y116">
        <f t="shared" si="32"/>
        <v>0</v>
      </c>
      <c r="Z116">
        <f t="shared" si="21"/>
        <v>7967213.5480187228</v>
      </c>
      <c r="AA116">
        <f t="shared" si="22"/>
        <v>7967213.5480187228</v>
      </c>
      <c r="AB116">
        <f t="shared" si="23"/>
        <v>0</v>
      </c>
      <c r="AC116">
        <f t="shared" si="33"/>
        <v>0</v>
      </c>
      <c r="AD116" s="15">
        <f t="shared" si="28"/>
        <v>0</v>
      </c>
    </row>
    <row r="117" spans="1:30" x14ac:dyDescent="0.3">
      <c r="A117" s="1" t="s">
        <v>50</v>
      </c>
      <c r="B117" t="s">
        <v>161</v>
      </c>
      <c r="C117" s="1" t="s">
        <v>52</v>
      </c>
      <c r="D117">
        <v>21.699904948792899</v>
      </c>
      <c r="E117">
        <v>105.88033345916899</v>
      </c>
      <c r="F117" s="1" t="s">
        <v>41</v>
      </c>
      <c r="G117" t="s">
        <v>34</v>
      </c>
      <c r="H117">
        <v>1499999.999999993</v>
      </c>
      <c r="I117">
        <v>806180.11294443056</v>
      </c>
      <c r="J117" s="2">
        <f t="shared" si="25"/>
        <v>0.53745340862962288</v>
      </c>
      <c r="K117">
        <v>0.54</v>
      </c>
      <c r="L117">
        <f t="shared" si="26"/>
        <v>0.34560000000000002</v>
      </c>
      <c r="M117">
        <v>435337.26098999305</v>
      </c>
      <c r="N117" s="2">
        <v>0.36</v>
      </c>
      <c r="O117">
        <f t="shared" si="27"/>
        <v>156721.4139563975</v>
      </c>
      <c r="P117">
        <v>90</v>
      </c>
      <c r="Q117">
        <f t="shared" si="17"/>
        <v>14104927.256075775</v>
      </c>
      <c r="R117">
        <v>0</v>
      </c>
      <c r="S117" s="15">
        <v>0</v>
      </c>
      <c r="T117" s="2">
        <v>1</v>
      </c>
      <c r="U117" s="3">
        <f t="shared" si="30"/>
        <v>0</v>
      </c>
      <c r="V117" s="4">
        <v>0.4</v>
      </c>
      <c r="W117" s="15">
        <f t="shared" si="29"/>
        <v>0</v>
      </c>
      <c r="X117">
        <f t="shared" si="31"/>
        <v>0</v>
      </c>
      <c r="Y117">
        <f t="shared" si="32"/>
        <v>0</v>
      </c>
      <c r="Z117">
        <f t="shared" si="21"/>
        <v>14104927.256075775</v>
      </c>
      <c r="AA117">
        <f t="shared" si="22"/>
        <v>14104927.256075775</v>
      </c>
      <c r="AB117">
        <f t="shared" si="23"/>
        <v>0</v>
      </c>
      <c r="AC117">
        <f t="shared" si="33"/>
        <v>0</v>
      </c>
      <c r="AD117" s="15">
        <f t="shared" si="28"/>
        <v>0</v>
      </c>
    </row>
    <row r="118" spans="1:30" x14ac:dyDescent="0.3">
      <c r="A118" s="1" t="s">
        <v>50</v>
      </c>
      <c r="B118" t="s">
        <v>162</v>
      </c>
      <c r="C118" s="1" t="s">
        <v>52</v>
      </c>
      <c r="D118">
        <v>17.797312180142299</v>
      </c>
      <c r="E118">
        <v>106.26667788999799</v>
      </c>
      <c r="F118" s="1" t="s">
        <v>41</v>
      </c>
      <c r="G118" t="s">
        <v>34</v>
      </c>
      <c r="H118">
        <v>1299999.9999999963</v>
      </c>
      <c r="I118">
        <v>508568.79507112456</v>
      </c>
      <c r="J118" s="2">
        <f t="shared" si="25"/>
        <v>0.3912067654393277</v>
      </c>
      <c r="K118">
        <v>0.54</v>
      </c>
      <c r="L118">
        <f t="shared" si="26"/>
        <v>0.34560000000000002</v>
      </c>
      <c r="M118">
        <v>274627.14933840709</v>
      </c>
      <c r="N118" s="2">
        <v>0.36</v>
      </c>
      <c r="O118">
        <f t="shared" si="27"/>
        <v>98865.773761826553</v>
      </c>
      <c r="P118">
        <v>90</v>
      </c>
      <c r="Q118">
        <f t="shared" si="17"/>
        <v>8897919.6385643892</v>
      </c>
      <c r="R118">
        <v>0</v>
      </c>
      <c r="S118" s="15">
        <v>0</v>
      </c>
      <c r="T118" s="2">
        <v>1</v>
      </c>
      <c r="U118" s="3">
        <f t="shared" si="30"/>
        <v>0</v>
      </c>
      <c r="V118" s="4">
        <v>0.4</v>
      </c>
      <c r="W118" s="15">
        <f t="shared" si="29"/>
        <v>0</v>
      </c>
      <c r="X118">
        <f t="shared" si="31"/>
        <v>0</v>
      </c>
      <c r="Y118">
        <f t="shared" si="32"/>
        <v>0</v>
      </c>
      <c r="Z118">
        <f t="shared" si="21"/>
        <v>8897919.6385643892</v>
      </c>
      <c r="AA118">
        <f t="shared" si="22"/>
        <v>8897919.6385643892</v>
      </c>
      <c r="AB118">
        <f t="shared" si="23"/>
        <v>0</v>
      </c>
      <c r="AC118">
        <f t="shared" si="33"/>
        <v>0</v>
      </c>
      <c r="AD118" s="15">
        <f t="shared" si="28"/>
        <v>0</v>
      </c>
    </row>
    <row r="119" spans="1:30" x14ac:dyDescent="0.3">
      <c r="A119" s="1" t="s">
        <v>50</v>
      </c>
      <c r="B119" t="s">
        <v>163</v>
      </c>
      <c r="C119" s="1" t="s">
        <v>52</v>
      </c>
      <c r="D119">
        <v>21.4847708085818</v>
      </c>
      <c r="E119">
        <v>105.155258135048</v>
      </c>
      <c r="F119" s="1" t="s">
        <v>41</v>
      </c>
      <c r="G119" t="s">
        <v>34</v>
      </c>
      <c r="H119">
        <v>999999.9999999993</v>
      </c>
      <c r="I119">
        <v>429710.21077283338</v>
      </c>
      <c r="J119" s="2">
        <f t="shared" si="25"/>
        <v>0.42971021077283367</v>
      </c>
      <c r="K119">
        <v>0.54</v>
      </c>
      <c r="L119">
        <f t="shared" si="26"/>
        <v>0.34560000000000002</v>
      </c>
      <c r="M119">
        <v>232043.51381732977</v>
      </c>
      <c r="N119" s="2">
        <v>0.36</v>
      </c>
      <c r="O119">
        <f t="shared" si="27"/>
        <v>83535.664974238709</v>
      </c>
      <c r="P119">
        <v>90</v>
      </c>
      <c r="Q119">
        <f t="shared" si="17"/>
        <v>7518209.8476814842</v>
      </c>
      <c r="R119">
        <v>0</v>
      </c>
      <c r="S119" s="15">
        <v>0</v>
      </c>
      <c r="T119" s="2">
        <v>1</v>
      </c>
      <c r="U119" s="3">
        <f t="shared" si="30"/>
        <v>0</v>
      </c>
      <c r="V119" s="4">
        <v>0.4</v>
      </c>
      <c r="W119" s="15">
        <f t="shared" si="29"/>
        <v>0</v>
      </c>
      <c r="X119">
        <f t="shared" si="31"/>
        <v>0</v>
      </c>
      <c r="Y119">
        <f t="shared" si="32"/>
        <v>0</v>
      </c>
      <c r="Z119">
        <f t="shared" si="21"/>
        <v>7518209.8476814842</v>
      </c>
      <c r="AA119">
        <f t="shared" si="22"/>
        <v>7518209.8476814842</v>
      </c>
      <c r="AB119">
        <f t="shared" si="23"/>
        <v>0</v>
      </c>
      <c r="AC119">
        <f t="shared" si="33"/>
        <v>0</v>
      </c>
      <c r="AD119" s="15">
        <f t="shared" si="28"/>
        <v>0</v>
      </c>
    </row>
    <row r="120" spans="1:30" x14ac:dyDescent="0.3">
      <c r="A120" s="1" t="s">
        <v>50</v>
      </c>
      <c r="B120" t="s">
        <v>164</v>
      </c>
      <c r="C120" s="1" t="s">
        <v>52</v>
      </c>
      <c r="D120">
        <v>21.212379137187899</v>
      </c>
      <c r="E120">
        <v>104.13206019517</v>
      </c>
      <c r="F120" s="1" t="s">
        <v>41</v>
      </c>
      <c r="G120" t="s">
        <v>34</v>
      </c>
      <c r="H120">
        <v>1199999.9999999993</v>
      </c>
      <c r="I120">
        <v>612518.8218074108</v>
      </c>
      <c r="J120" s="2">
        <f t="shared" si="25"/>
        <v>0.51043235150617594</v>
      </c>
      <c r="K120">
        <v>0.54</v>
      </c>
      <c r="L120">
        <f t="shared" si="26"/>
        <v>0.34560000000000002</v>
      </c>
      <c r="M120">
        <v>330760.16377600172</v>
      </c>
      <c r="N120" s="2">
        <v>0.36</v>
      </c>
      <c r="O120">
        <f t="shared" si="27"/>
        <v>119073.65895936062</v>
      </c>
      <c r="P120">
        <v>90</v>
      </c>
      <c r="Q120">
        <f t="shared" si="17"/>
        <v>10716629.306342456</v>
      </c>
      <c r="R120">
        <v>0</v>
      </c>
      <c r="S120" s="15">
        <v>0</v>
      </c>
      <c r="T120" s="2">
        <v>1</v>
      </c>
      <c r="U120" s="3">
        <f t="shared" si="30"/>
        <v>0</v>
      </c>
      <c r="V120" s="4">
        <v>0.4</v>
      </c>
      <c r="W120" s="15">
        <f t="shared" si="29"/>
        <v>0</v>
      </c>
      <c r="X120">
        <f t="shared" si="31"/>
        <v>0</v>
      </c>
      <c r="Y120">
        <f t="shared" si="32"/>
        <v>0</v>
      </c>
      <c r="Z120">
        <f t="shared" si="21"/>
        <v>10716629.306342456</v>
      </c>
      <c r="AA120">
        <f t="shared" si="22"/>
        <v>10716629.306342456</v>
      </c>
      <c r="AB120">
        <f t="shared" si="23"/>
        <v>0</v>
      </c>
      <c r="AC120">
        <f t="shared" si="33"/>
        <v>0</v>
      </c>
      <c r="AD120" s="15">
        <f t="shared" si="28"/>
        <v>0</v>
      </c>
    </row>
    <row r="121" spans="1:30" x14ac:dyDescent="0.3">
      <c r="A121" s="1" t="s">
        <v>50</v>
      </c>
      <c r="B121" t="s">
        <v>165</v>
      </c>
      <c r="C121" s="1" t="s">
        <v>52</v>
      </c>
      <c r="D121">
        <v>21.841343614963801</v>
      </c>
      <c r="E121">
        <v>105.206231808601</v>
      </c>
      <c r="F121" s="1" t="s">
        <v>41</v>
      </c>
      <c r="G121" t="s">
        <v>34</v>
      </c>
      <c r="H121">
        <v>909999.99999999942</v>
      </c>
      <c r="I121">
        <v>459826.08755919803</v>
      </c>
      <c r="J121" s="2">
        <f t="shared" si="25"/>
        <v>0.50530339292219595</v>
      </c>
      <c r="K121">
        <v>0.54</v>
      </c>
      <c r="L121">
        <f t="shared" si="26"/>
        <v>0.34560000000000002</v>
      </c>
      <c r="M121">
        <v>248306.08728196693</v>
      </c>
      <c r="N121" s="2">
        <v>0.36</v>
      </c>
      <c r="O121">
        <f t="shared" si="27"/>
        <v>89390.191421508091</v>
      </c>
      <c r="P121">
        <v>90</v>
      </c>
      <c r="Q121">
        <f t="shared" si="17"/>
        <v>8045117.2279357277</v>
      </c>
      <c r="R121">
        <v>0</v>
      </c>
      <c r="S121" s="15">
        <v>0</v>
      </c>
      <c r="T121" s="2">
        <v>1</v>
      </c>
      <c r="U121" s="3">
        <f t="shared" si="30"/>
        <v>0</v>
      </c>
      <c r="V121" s="4">
        <v>0.4</v>
      </c>
      <c r="W121" s="15">
        <f t="shared" si="29"/>
        <v>0</v>
      </c>
      <c r="X121">
        <f t="shared" si="31"/>
        <v>0</v>
      </c>
      <c r="Y121">
        <f t="shared" si="32"/>
        <v>0</v>
      </c>
      <c r="Z121">
        <f t="shared" si="21"/>
        <v>8045117.2279357277</v>
      </c>
      <c r="AA121">
        <f t="shared" si="22"/>
        <v>8045117.2279357277</v>
      </c>
      <c r="AB121">
        <f t="shared" si="23"/>
        <v>0</v>
      </c>
      <c r="AC121">
        <f t="shared" si="33"/>
        <v>0</v>
      </c>
      <c r="AD121" s="15">
        <f t="shared" si="28"/>
        <v>0</v>
      </c>
    </row>
    <row r="122" spans="1:30" x14ac:dyDescent="0.3">
      <c r="A122" s="1" t="s">
        <v>50</v>
      </c>
      <c r="B122" t="s">
        <v>166</v>
      </c>
      <c r="C122" s="1" t="s">
        <v>52</v>
      </c>
      <c r="D122">
        <v>19.3331126322202</v>
      </c>
      <c r="E122">
        <v>105.625953665081</v>
      </c>
      <c r="F122" s="1" t="s">
        <v>41</v>
      </c>
      <c r="G122" t="s">
        <v>34</v>
      </c>
      <c r="H122">
        <v>1959999.9999999951</v>
      </c>
      <c r="I122">
        <v>993066.58012616145</v>
      </c>
      <c r="J122" s="2">
        <f t="shared" si="25"/>
        <v>0.50666662251334893</v>
      </c>
      <c r="K122">
        <v>0.54</v>
      </c>
      <c r="L122">
        <f t="shared" si="26"/>
        <v>0.34560000000000002</v>
      </c>
      <c r="M122">
        <v>536255.95326812775</v>
      </c>
      <c r="N122" s="2">
        <v>0.36</v>
      </c>
      <c r="O122">
        <f t="shared" si="27"/>
        <v>193052.14317652598</v>
      </c>
      <c r="P122">
        <v>90</v>
      </c>
      <c r="Q122">
        <f t="shared" si="17"/>
        <v>17374692.88588734</v>
      </c>
      <c r="R122">
        <v>0</v>
      </c>
      <c r="S122" s="15">
        <v>0</v>
      </c>
      <c r="T122" s="2">
        <v>1</v>
      </c>
      <c r="U122" s="3">
        <f t="shared" si="30"/>
        <v>0</v>
      </c>
      <c r="V122" s="4">
        <v>0.4</v>
      </c>
      <c r="W122" s="15">
        <f t="shared" si="29"/>
        <v>0</v>
      </c>
      <c r="X122">
        <f t="shared" si="31"/>
        <v>0</v>
      </c>
      <c r="Y122">
        <f t="shared" si="32"/>
        <v>0</v>
      </c>
      <c r="Z122">
        <f t="shared" si="21"/>
        <v>17374692.88588734</v>
      </c>
      <c r="AA122">
        <f t="shared" si="22"/>
        <v>17374692.88588734</v>
      </c>
      <c r="AB122">
        <f t="shared" si="23"/>
        <v>0</v>
      </c>
      <c r="AC122">
        <f t="shared" si="33"/>
        <v>0</v>
      </c>
      <c r="AD122" s="15">
        <f t="shared" si="28"/>
        <v>0</v>
      </c>
    </row>
    <row r="123" spans="1:30" x14ac:dyDescent="0.3">
      <c r="A123" s="1" t="s">
        <v>50</v>
      </c>
      <c r="B123" t="s">
        <v>167</v>
      </c>
      <c r="C123" s="1" t="s">
        <v>52</v>
      </c>
      <c r="D123">
        <v>21.025690610195198</v>
      </c>
      <c r="E123">
        <v>107.04398789316799</v>
      </c>
      <c r="F123" s="1" t="s">
        <v>41</v>
      </c>
      <c r="G123" t="s">
        <v>34</v>
      </c>
      <c r="H123">
        <v>2499999.9999999963</v>
      </c>
      <c r="I123">
        <v>1627792.9727258878</v>
      </c>
      <c r="J123" s="2">
        <f t="shared" si="25"/>
        <v>0.6511171890903561</v>
      </c>
      <c r="K123">
        <v>0.54</v>
      </c>
      <c r="L123">
        <f t="shared" si="26"/>
        <v>0.34560000000000002</v>
      </c>
      <c r="M123">
        <v>879008.20527198166</v>
      </c>
      <c r="N123" s="2">
        <v>0.36</v>
      </c>
      <c r="O123">
        <f t="shared" si="27"/>
        <v>316442.95389791339</v>
      </c>
      <c r="P123">
        <v>90</v>
      </c>
      <c r="Q123">
        <f t="shared" si="17"/>
        <v>28479865.850812204</v>
      </c>
      <c r="R123">
        <v>0</v>
      </c>
      <c r="S123" s="15">
        <v>0</v>
      </c>
      <c r="T123" s="2">
        <v>1</v>
      </c>
      <c r="U123" s="3">
        <f t="shared" si="30"/>
        <v>0</v>
      </c>
      <c r="V123" s="4">
        <v>0.4</v>
      </c>
      <c r="W123" s="15">
        <f t="shared" si="29"/>
        <v>0</v>
      </c>
      <c r="X123">
        <f t="shared" si="31"/>
        <v>0</v>
      </c>
      <c r="Y123">
        <f t="shared" si="32"/>
        <v>0</v>
      </c>
      <c r="Z123">
        <f t="shared" si="21"/>
        <v>28479865.850812204</v>
      </c>
      <c r="AA123">
        <f t="shared" si="22"/>
        <v>28479865.850812204</v>
      </c>
      <c r="AB123">
        <f t="shared" si="23"/>
        <v>0</v>
      </c>
      <c r="AC123">
        <f t="shared" si="33"/>
        <v>0</v>
      </c>
      <c r="AD123" s="15">
        <f t="shared" si="28"/>
        <v>0</v>
      </c>
    </row>
    <row r="124" spans="1:30" x14ac:dyDescent="0.3">
      <c r="A124" s="1" t="s">
        <v>50</v>
      </c>
      <c r="B124" t="s">
        <v>168</v>
      </c>
      <c r="C124" s="1" t="s">
        <v>52</v>
      </c>
      <c r="D124">
        <v>20.4036810585376</v>
      </c>
      <c r="E124">
        <v>105.90142102816699</v>
      </c>
      <c r="F124" s="1" t="s">
        <v>41</v>
      </c>
      <c r="G124" t="s">
        <v>34</v>
      </c>
      <c r="H124">
        <v>2299999.9999999912</v>
      </c>
      <c r="I124">
        <v>1666315.1700677215</v>
      </c>
      <c r="J124" s="2">
        <f t="shared" si="25"/>
        <v>0.72448485655118611</v>
      </c>
      <c r="K124">
        <v>0.54</v>
      </c>
      <c r="L124">
        <f t="shared" si="26"/>
        <v>0.34560000000000002</v>
      </c>
      <c r="M124">
        <v>899810.19183657144</v>
      </c>
      <c r="N124" s="2">
        <v>0.36</v>
      </c>
      <c r="O124">
        <f t="shared" si="27"/>
        <v>323931.66906116571</v>
      </c>
      <c r="P124">
        <v>90</v>
      </c>
      <c r="Q124">
        <f t="shared" si="17"/>
        <v>29153850.215504915</v>
      </c>
      <c r="R124">
        <v>0</v>
      </c>
      <c r="S124" s="15">
        <v>0</v>
      </c>
      <c r="T124" s="2">
        <v>1</v>
      </c>
      <c r="U124" s="3">
        <f t="shared" si="30"/>
        <v>0</v>
      </c>
      <c r="V124" s="4">
        <v>0.4</v>
      </c>
      <c r="W124" s="15">
        <f t="shared" si="29"/>
        <v>0</v>
      </c>
      <c r="X124">
        <f t="shared" si="31"/>
        <v>0</v>
      </c>
      <c r="Y124">
        <f t="shared" si="32"/>
        <v>0</v>
      </c>
      <c r="Z124">
        <f t="shared" si="21"/>
        <v>29153850.215504915</v>
      </c>
      <c r="AA124">
        <f t="shared" si="22"/>
        <v>29153850.215504915</v>
      </c>
      <c r="AB124">
        <f t="shared" si="23"/>
        <v>0</v>
      </c>
      <c r="AC124">
        <f t="shared" si="33"/>
        <v>0</v>
      </c>
      <c r="AD124" s="15">
        <f t="shared" si="28"/>
        <v>0</v>
      </c>
    </row>
    <row r="125" spans="1:30" x14ac:dyDescent="0.3">
      <c r="A125" s="1" t="s">
        <v>50</v>
      </c>
      <c r="B125" t="s">
        <v>169</v>
      </c>
      <c r="C125" s="1" t="s">
        <v>52</v>
      </c>
      <c r="D125">
        <v>20.771492935858198</v>
      </c>
      <c r="E125">
        <v>105.637718859128</v>
      </c>
      <c r="F125" s="1" t="s">
        <v>41</v>
      </c>
      <c r="G125" t="s">
        <v>34</v>
      </c>
      <c r="H125">
        <v>959999.99999999953</v>
      </c>
      <c r="I125">
        <v>413861.77991964505</v>
      </c>
      <c r="J125" s="2">
        <f t="shared" si="25"/>
        <v>0.43110602074963045</v>
      </c>
      <c r="K125">
        <v>0.54</v>
      </c>
      <c r="L125">
        <f t="shared" si="26"/>
        <v>0.34560000000000002</v>
      </c>
      <c r="M125">
        <v>223485.36115660812</v>
      </c>
      <c r="N125" s="2">
        <v>0.36</v>
      </c>
      <c r="O125">
        <f t="shared" si="27"/>
        <v>80454.730016378919</v>
      </c>
      <c r="P125">
        <v>90</v>
      </c>
      <c r="Q125">
        <f t="shared" si="17"/>
        <v>7240925.7014741022</v>
      </c>
      <c r="R125">
        <v>0</v>
      </c>
      <c r="S125" s="15">
        <v>0</v>
      </c>
      <c r="T125" s="2">
        <v>1</v>
      </c>
      <c r="U125" s="3">
        <f t="shared" si="30"/>
        <v>0</v>
      </c>
      <c r="V125" s="4">
        <v>0.4</v>
      </c>
      <c r="W125" s="15">
        <f t="shared" si="29"/>
        <v>0</v>
      </c>
      <c r="X125">
        <f t="shared" si="31"/>
        <v>0</v>
      </c>
      <c r="Y125">
        <f t="shared" si="32"/>
        <v>0</v>
      </c>
      <c r="Z125">
        <f t="shared" si="21"/>
        <v>7240925.7014741022</v>
      </c>
      <c r="AA125">
        <f t="shared" si="22"/>
        <v>7240925.7014741022</v>
      </c>
      <c r="AB125">
        <f t="shared" si="23"/>
        <v>0</v>
      </c>
      <c r="AC125">
        <f t="shared" si="33"/>
        <v>0</v>
      </c>
      <c r="AD125" s="15">
        <f t="shared" si="28"/>
        <v>0</v>
      </c>
    </row>
    <row r="126" spans="1:30" x14ac:dyDescent="0.3">
      <c r="A126" s="1" t="s">
        <v>50</v>
      </c>
      <c r="B126" t="s">
        <v>170</v>
      </c>
      <c r="C126" s="1" t="s">
        <v>52</v>
      </c>
      <c r="D126">
        <v>21.698373425289599</v>
      </c>
      <c r="E126">
        <v>105.902170681142</v>
      </c>
      <c r="F126" s="1" t="s">
        <v>41</v>
      </c>
      <c r="G126" t="s">
        <v>34</v>
      </c>
      <c r="H126">
        <v>999999.9999999993</v>
      </c>
      <c r="I126">
        <v>647525.36482506513</v>
      </c>
      <c r="J126" s="2">
        <f t="shared" si="25"/>
        <v>0.64752536482506562</v>
      </c>
      <c r="K126">
        <v>0.54</v>
      </c>
      <c r="L126">
        <f t="shared" si="26"/>
        <v>0.34560000000000002</v>
      </c>
      <c r="M126">
        <v>349663.69700553484</v>
      </c>
      <c r="N126" s="2">
        <v>0.36</v>
      </c>
      <c r="O126">
        <f t="shared" si="27"/>
        <v>125878.93092199253</v>
      </c>
      <c r="P126">
        <v>90</v>
      </c>
      <c r="Q126">
        <f t="shared" si="17"/>
        <v>11329103.782979328</v>
      </c>
      <c r="R126">
        <v>0</v>
      </c>
      <c r="S126" s="15">
        <v>0</v>
      </c>
      <c r="T126" s="2">
        <v>1</v>
      </c>
      <c r="U126" s="3">
        <f t="shared" si="30"/>
        <v>0</v>
      </c>
      <c r="V126" s="4">
        <v>0.4</v>
      </c>
      <c r="W126" s="15">
        <f t="shared" si="29"/>
        <v>0</v>
      </c>
      <c r="X126">
        <f t="shared" si="31"/>
        <v>0</v>
      </c>
      <c r="Y126">
        <f t="shared" si="32"/>
        <v>0</v>
      </c>
      <c r="Z126">
        <f t="shared" si="21"/>
        <v>11329103.782979328</v>
      </c>
      <c r="AA126">
        <f t="shared" si="22"/>
        <v>11329103.782979328</v>
      </c>
      <c r="AB126">
        <f t="shared" si="23"/>
        <v>0</v>
      </c>
      <c r="AC126">
        <f t="shared" si="33"/>
        <v>0</v>
      </c>
      <c r="AD126" s="15">
        <f t="shared" si="28"/>
        <v>0</v>
      </c>
    </row>
    <row r="127" spans="1:30" x14ac:dyDescent="0.3">
      <c r="A127" s="1" t="s">
        <v>50</v>
      </c>
      <c r="B127" t="s">
        <v>171</v>
      </c>
      <c r="C127" s="1" t="s">
        <v>52</v>
      </c>
      <c r="D127">
        <v>20.529757874656099</v>
      </c>
      <c r="E127">
        <v>105.86685119916601</v>
      </c>
      <c r="F127" s="1" t="s">
        <v>41</v>
      </c>
      <c r="G127" t="s">
        <v>34</v>
      </c>
      <c r="H127">
        <v>1599999.9999999972</v>
      </c>
      <c r="I127">
        <v>1120291.2696461887</v>
      </c>
      <c r="J127" s="2">
        <f t="shared" si="25"/>
        <v>0.70018204352886915</v>
      </c>
      <c r="K127">
        <v>0.54</v>
      </c>
      <c r="L127">
        <f t="shared" si="26"/>
        <v>0.34560000000000002</v>
      </c>
      <c r="M127">
        <v>604957.28560894495</v>
      </c>
      <c r="N127" s="2">
        <v>0.36</v>
      </c>
      <c r="O127">
        <f t="shared" si="27"/>
        <v>217784.62281922018</v>
      </c>
      <c r="P127">
        <v>90</v>
      </c>
      <c r="Q127">
        <f t="shared" si="17"/>
        <v>19600616.053729817</v>
      </c>
      <c r="R127">
        <v>0</v>
      </c>
      <c r="S127" s="15">
        <v>0</v>
      </c>
      <c r="T127" s="2">
        <v>1</v>
      </c>
      <c r="U127" s="3">
        <f t="shared" si="30"/>
        <v>0</v>
      </c>
      <c r="V127" s="4">
        <v>0.4</v>
      </c>
      <c r="W127" s="15">
        <f t="shared" si="29"/>
        <v>0</v>
      </c>
      <c r="X127">
        <f t="shared" si="31"/>
        <v>0</v>
      </c>
      <c r="Y127">
        <f t="shared" si="32"/>
        <v>0</v>
      </c>
      <c r="Z127">
        <f t="shared" si="21"/>
        <v>19600616.053729817</v>
      </c>
      <c r="AA127">
        <f t="shared" si="22"/>
        <v>19600616.053729817</v>
      </c>
      <c r="AB127">
        <f t="shared" si="23"/>
        <v>0</v>
      </c>
      <c r="AC127">
        <f t="shared" si="33"/>
        <v>0</v>
      </c>
      <c r="AD127" s="15">
        <f t="shared" si="28"/>
        <v>0</v>
      </c>
    </row>
    <row r="128" spans="1:30" x14ac:dyDescent="0.3">
      <c r="A128" s="1" t="s">
        <v>50</v>
      </c>
      <c r="B128" t="s">
        <v>172</v>
      </c>
      <c r="C128" s="1" t="s">
        <v>52</v>
      </c>
      <c r="D128">
        <v>19.275465199805801</v>
      </c>
      <c r="E128">
        <v>105.70517729643601</v>
      </c>
      <c r="F128" s="1" t="s">
        <v>41</v>
      </c>
      <c r="G128" t="s">
        <v>34</v>
      </c>
      <c r="H128">
        <v>1399999.9999999919</v>
      </c>
      <c r="I128">
        <v>714011.54321360437</v>
      </c>
      <c r="J128" s="2">
        <f t="shared" si="25"/>
        <v>0.51000824515257748</v>
      </c>
      <c r="K128">
        <v>0.54</v>
      </c>
      <c r="L128">
        <f t="shared" si="26"/>
        <v>0.34560000000000002</v>
      </c>
      <c r="M128">
        <v>385566.23333534691</v>
      </c>
      <c r="N128" s="2">
        <v>0.36</v>
      </c>
      <c r="O128">
        <f t="shared" si="27"/>
        <v>138803.84400072487</v>
      </c>
      <c r="P128">
        <v>90</v>
      </c>
      <c r="Q128">
        <f t="shared" si="17"/>
        <v>12492345.960065238</v>
      </c>
      <c r="R128">
        <v>0</v>
      </c>
      <c r="S128" s="15">
        <v>0</v>
      </c>
      <c r="T128" s="2">
        <v>1</v>
      </c>
      <c r="U128" s="3">
        <f t="shared" si="30"/>
        <v>0</v>
      </c>
      <c r="V128" s="4">
        <v>0.4</v>
      </c>
      <c r="W128" s="15">
        <f t="shared" si="29"/>
        <v>0</v>
      </c>
      <c r="X128">
        <f t="shared" si="31"/>
        <v>0</v>
      </c>
      <c r="Y128">
        <f t="shared" si="32"/>
        <v>0</v>
      </c>
      <c r="Z128">
        <f t="shared" si="21"/>
        <v>12492345.960065238</v>
      </c>
      <c r="AA128">
        <f t="shared" si="22"/>
        <v>12492345.960065238</v>
      </c>
      <c r="AB128">
        <f t="shared" si="23"/>
        <v>0</v>
      </c>
      <c r="AC128">
        <f t="shared" si="33"/>
        <v>0</v>
      </c>
      <c r="AD128" s="15">
        <f t="shared" si="28"/>
        <v>0</v>
      </c>
    </row>
    <row r="129" spans="1:30" x14ac:dyDescent="0.3">
      <c r="A129" s="1" t="s">
        <v>50</v>
      </c>
      <c r="B129" t="s">
        <v>173</v>
      </c>
      <c r="C129" s="1" t="s">
        <v>52</v>
      </c>
      <c r="D129">
        <v>21.038757482740699</v>
      </c>
      <c r="E129">
        <v>106.59017214561599</v>
      </c>
      <c r="F129" s="1" t="s">
        <v>41</v>
      </c>
      <c r="G129" t="s">
        <v>34</v>
      </c>
      <c r="H129">
        <v>2299999.9999999912</v>
      </c>
      <c r="I129">
        <v>911153.76236265514</v>
      </c>
      <c r="J129" s="2">
        <f t="shared" si="25"/>
        <v>0.39615380972289505</v>
      </c>
      <c r="K129">
        <v>0.54</v>
      </c>
      <c r="L129">
        <f t="shared" si="26"/>
        <v>0.34560000000000002</v>
      </c>
      <c r="M129">
        <v>492023.03167583438</v>
      </c>
      <c r="N129" s="2">
        <v>0.36</v>
      </c>
      <c r="O129">
        <f t="shared" si="27"/>
        <v>177128.29140330036</v>
      </c>
      <c r="P129">
        <v>90</v>
      </c>
      <c r="Q129">
        <f t="shared" si="17"/>
        <v>15941546.226297032</v>
      </c>
      <c r="R129">
        <v>0</v>
      </c>
      <c r="S129" s="15">
        <v>0</v>
      </c>
      <c r="T129" s="2">
        <v>1</v>
      </c>
      <c r="U129" s="3">
        <f t="shared" si="30"/>
        <v>0</v>
      </c>
      <c r="V129" s="4">
        <v>0.4</v>
      </c>
      <c r="W129" s="15">
        <f t="shared" si="29"/>
        <v>0</v>
      </c>
      <c r="X129">
        <f t="shared" si="31"/>
        <v>0</v>
      </c>
      <c r="Y129">
        <f t="shared" si="32"/>
        <v>0</v>
      </c>
      <c r="Z129">
        <f t="shared" si="21"/>
        <v>15941546.226297032</v>
      </c>
      <c r="AA129">
        <f t="shared" si="22"/>
        <v>15941546.226297032</v>
      </c>
      <c r="AB129">
        <f t="shared" si="23"/>
        <v>0</v>
      </c>
      <c r="AC129">
        <f t="shared" si="33"/>
        <v>0</v>
      </c>
      <c r="AD129" s="15">
        <f t="shared" si="28"/>
        <v>0</v>
      </c>
    </row>
    <row r="130" spans="1:30" x14ac:dyDescent="0.3">
      <c r="A130" s="1" t="s">
        <v>50</v>
      </c>
      <c r="B130" t="s">
        <v>174</v>
      </c>
      <c r="C130" s="1" t="s">
        <v>52</v>
      </c>
      <c r="D130">
        <v>20.1473265594068</v>
      </c>
      <c r="E130">
        <v>105.873700317052</v>
      </c>
      <c r="F130" s="1" t="s">
        <v>41</v>
      </c>
      <c r="G130" t="s">
        <v>34</v>
      </c>
      <c r="H130">
        <v>1399999.9999999919</v>
      </c>
      <c r="I130">
        <v>773924.31752000784</v>
      </c>
      <c r="J130" s="2">
        <f t="shared" si="25"/>
        <v>0.55280308394286592</v>
      </c>
      <c r="K130">
        <v>0.54</v>
      </c>
      <c r="L130">
        <f t="shared" si="26"/>
        <v>0.34560000000000002</v>
      </c>
      <c r="M130">
        <v>417919.13146080403</v>
      </c>
      <c r="N130" s="2">
        <v>0.36</v>
      </c>
      <c r="O130">
        <f t="shared" si="27"/>
        <v>150450.88732588943</v>
      </c>
      <c r="P130">
        <v>90</v>
      </c>
      <c r="Q130">
        <f t="shared" ref="Q130:Q169" si="34">$O130*$P130</f>
        <v>13540579.859330049</v>
      </c>
      <c r="R130">
        <v>0</v>
      </c>
      <c r="S130" s="15">
        <v>0</v>
      </c>
      <c r="T130" s="2">
        <v>1</v>
      </c>
      <c r="U130" s="3">
        <f t="shared" ref="U130:U160" si="35">$S130*$T130*$M130</f>
        <v>0</v>
      </c>
      <c r="V130" s="4">
        <v>0.4</v>
      </c>
      <c r="W130" s="15">
        <f t="shared" si="29"/>
        <v>0</v>
      </c>
      <c r="X130">
        <f t="shared" ref="X130:X160" si="36">$M130*$W130</f>
        <v>0</v>
      </c>
      <c r="Y130">
        <f t="shared" ref="Y130:Y160" si="37">$U130+$X130</f>
        <v>0</v>
      </c>
      <c r="Z130">
        <f t="shared" ref="Z130:Z169" si="38">$Q130</f>
        <v>13540579.859330049</v>
      </c>
      <c r="AA130">
        <f t="shared" ref="AA130:AA169" si="39">$Z130-$Y130</f>
        <v>13540579.859330049</v>
      </c>
      <c r="AB130">
        <f t="shared" ref="AB130:AB169" si="40">IF($AA130&lt;0,1,0)</f>
        <v>0</v>
      </c>
      <c r="AC130">
        <f t="shared" ref="AC130:AC160" si="41">$O130*$AB130</f>
        <v>0</v>
      </c>
      <c r="AD130" s="15">
        <f t="shared" si="28"/>
        <v>0</v>
      </c>
    </row>
    <row r="131" spans="1:30" x14ac:dyDescent="0.3">
      <c r="A131" s="1" t="s">
        <v>50</v>
      </c>
      <c r="B131" t="s">
        <v>175</v>
      </c>
      <c r="C131" s="1" t="s">
        <v>52</v>
      </c>
      <c r="D131">
        <v>17.760116136265701</v>
      </c>
      <c r="E131">
        <v>106.280077545157</v>
      </c>
      <c r="F131" s="1" t="s">
        <v>41</v>
      </c>
      <c r="G131" t="s">
        <v>34</v>
      </c>
      <c r="H131">
        <v>2109999.9999999953</v>
      </c>
      <c r="I131">
        <v>1185658.5984517289</v>
      </c>
      <c r="J131" s="2">
        <f t="shared" ref="J131:J169" si="42">$I131/$H131</f>
        <v>0.56192350637522825</v>
      </c>
      <c r="K131">
        <v>0.54</v>
      </c>
      <c r="L131">
        <f t="shared" ref="L131:L169" si="43">$K131*(100%-$N131)</f>
        <v>0.34560000000000002</v>
      </c>
      <c r="M131">
        <v>640255.64316393365</v>
      </c>
      <c r="N131" s="2">
        <v>0.36</v>
      </c>
      <c r="O131">
        <f t="shared" ref="O131:O169" si="44">$N131*$M131</f>
        <v>230492.03153901611</v>
      </c>
      <c r="P131">
        <v>90</v>
      </c>
      <c r="Q131">
        <f t="shared" si="34"/>
        <v>20744282.838511448</v>
      </c>
      <c r="R131">
        <v>0</v>
      </c>
      <c r="S131" s="15">
        <v>0</v>
      </c>
      <c r="T131" s="2">
        <v>1</v>
      </c>
      <c r="U131" s="3">
        <f t="shared" si="35"/>
        <v>0</v>
      </c>
      <c r="V131" s="4">
        <v>0.4</v>
      </c>
      <c r="W131" s="15">
        <f t="shared" si="29"/>
        <v>0</v>
      </c>
      <c r="X131">
        <f t="shared" si="36"/>
        <v>0</v>
      </c>
      <c r="Y131">
        <f t="shared" si="37"/>
        <v>0</v>
      </c>
      <c r="Z131">
        <f t="shared" si="38"/>
        <v>20744282.838511448</v>
      </c>
      <c r="AA131">
        <f t="shared" si="39"/>
        <v>20744282.838511448</v>
      </c>
      <c r="AB131">
        <f t="shared" si="40"/>
        <v>0</v>
      </c>
      <c r="AC131">
        <f t="shared" si="41"/>
        <v>0</v>
      </c>
      <c r="AD131" s="15">
        <f t="shared" ref="AD131:AD169" si="45">($Y131)/$Z131</f>
        <v>0</v>
      </c>
    </row>
    <row r="132" spans="1:30" x14ac:dyDescent="0.3">
      <c r="A132" s="1" t="s">
        <v>50</v>
      </c>
      <c r="B132" t="s">
        <v>176</v>
      </c>
      <c r="C132" s="1" t="s">
        <v>52</v>
      </c>
      <c r="D132">
        <v>18.936445750181701</v>
      </c>
      <c r="E132">
        <v>105.066176182053</v>
      </c>
      <c r="F132" s="1" t="s">
        <v>41</v>
      </c>
      <c r="G132" t="s">
        <v>34</v>
      </c>
      <c r="H132">
        <v>599999.9999999993</v>
      </c>
      <c r="I132">
        <v>368887.50204917986</v>
      </c>
      <c r="J132" s="2">
        <f t="shared" si="42"/>
        <v>0.61481250341530047</v>
      </c>
      <c r="K132">
        <v>0.54</v>
      </c>
      <c r="L132">
        <f t="shared" si="43"/>
        <v>0.34560000000000002</v>
      </c>
      <c r="M132">
        <v>199199.25110655715</v>
      </c>
      <c r="N132" s="2">
        <v>0.36</v>
      </c>
      <c r="O132">
        <f t="shared" si="44"/>
        <v>71711.730398360567</v>
      </c>
      <c r="P132">
        <v>90</v>
      </c>
      <c r="Q132">
        <f t="shared" si="34"/>
        <v>6454055.7358524511</v>
      </c>
      <c r="R132">
        <v>0</v>
      </c>
      <c r="S132" s="15">
        <v>0</v>
      </c>
      <c r="T132" s="2">
        <v>1</v>
      </c>
      <c r="U132" s="3">
        <f t="shared" si="35"/>
        <v>0</v>
      </c>
      <c r="V132" s="4">
        <v>0.4</v>
      </c>
      <c r="W132" s="15">
        <f t="shared" ref="W132:W169" si="46">$W$2</f>
        <v>0</v>
      </c>
      <c r="X132">
        <f t="shared" si="36"/>
        <v>0</v>
      </c>
      <c r="Y132">
        <f t="shared" si="37"/>
        <v>0</v>
      </c>
      <c r="Z132">
        <f t="shared" si="38"/>
        <v>6454055.7358524511</v>
      </c>
      <c r="AA132">
        <f t="shared" si="39"/>
        <v>6454055.7358524511</v>
      </c>
      <c r="AB132">
        <f t="shared" si="40"/>
        <v>0</v>
      </c>
      <c r="AC132">
        <f t="shared" si="41"/>
        <v>0</v>
      </c>
      <c r="AD132" s="15">
        <f t="shared" si="45"/>
        <v>0</v>
      </c>
    </row>
    <row r="133" spans="1:30" x14ac:dyDescent="0.3">
      <c r="A133" s="1" t="s">
        <v>50</v>
      </c>
      <c r="B133" t="s">
        <v>177</v>
      </c>
      <c r="C133" s="1" t="s">
        <v>52</v>
      </c>
      <c r="D133">
        <v>20.454180537433899</v>
      </c>
      <c r="E133">
        <v>105.887081820983</v>
      </c>
      <c r="F133" s="1" t="s">
        <v>41</v>
      </c>
      <c r="G133" t="s">
        <v>34</v>
      </c>
      <c r="H133">
        <v>2999999.999999993</v>
      </c>
      <c r="I133">
        <v>2157720.3082049959</v>
      </c>
      <c r="J133" s="2">
        <f t="shared" si="42"/>
        <v>0.71924010273500028</v>
      </c>
      <c r="K133">
        <v>0.54</v>
      </c>
      <c r="L133">
        <f t="shared" si="43"/>
        <v>0.34560000000000002</v>
      </c>
      <c r="M133">
        <v>1165168.9664306957</v>
      </c>
      <c r="N133" s="2">
        <v>0.36</v>
      </c>
      <c r="O133">
        <f t="shared" si="44"/>
        <v>419460.82791505044</v>
      </c>
      <c r="P133">
        <v>90</v>
      </c>
      <c r="Q133">
        <f t="shared" si="34"/>
        <v>37751474.512354538</v>
      </c>
      <c r="R133">
        <v>0</v>
      </c>
      <c r="S133" s="15">
        <v>0</v>
      </c>
      <c r="T133" s="2">
        <v>1</v>
      </c>
      <c r="U133" s="3">
        <f t="shared" si="35"/>
        <v>0</v>
      </c>
      <c r="V133" s="4">
        <v>0.4</v>
      </c>
      <c r="W133" s="15">
        <f t="shared" si="46"/>
        <v>0</v>
      </c>
      <c r="X133">
        <f t="shared" si="36"/>
        <v>0</v>
      </c>
      <c r="Y133">
        <f t="shared" si="37"/>
        <v>0</v>
      </c>
      <c r="Z133">
        <f t="shared" si="38"/>
        <v>37751474.512354538</v>
      </c>
      <c r="AA133">
        <f t="shared" si="39"/>
        <v>37751474.512354538</v>
      </c>
      <c r="AB133">
        <f t="shared" si="40"/>
        <v>0</v>
      </c>
      <c r="AC133">
        <f t="shared" si="41"/>
        <v>0</v>
      </c>
      <c r="AD133" s="15">
        <f t="shared" si="45"/>
        <v>0</v>
      </c>
    </row>
    <row r="134" spans="1:30" x14ac:dyDescent="0.3">
      <c r="A134" s="1" t="s">
        <v>50</v>
      </c>
      <c r="B134" t="s">
        <v>178</v>
      </c>
      <c r="C134" s="1" t="s">
        <v>52</v>
      </c>
      <c r="D134">
        <v>18.938818156368502</v>
      </c>
      <c r="E134">
        <v>105.35290653494</v>
      </c>
      <c r="F134" s="1" t="s">
        <v>41</v>
      </c>
      <c r="G134" t="s">
        <v>34</v>
      </c>
      <c r="H134">
        <v>5999999.9999999944</v>
      </c>
      <c r="I134">
        <v>3637968.565079384</v>
      </c>
      <c r="J134" s="2">
        <f t="shared" si="42"/>
        <v>0.60632809417989786</v>
      </c>
      <c r="K134">
        <v>0.54</v>
      </c>
      <c r="L134">
        <f t="shared" si="43"/>
        <v>0.34560000000000002</v>
      </c>
      <c r="M134">
        <v>1964503.0251428657</v>
      </c>
      <c r="N134" s="2">
        <v>0.36</v>
      </c>
      <c r="O134">
        <f t="shared" si="44"/>
        <v>707221.08905143163</v>
      </c>
      <c r="P134">
        <v>90</v>
      </c>
      <c r="Q134">
        <f t="shared" si="34"/>
        <v>63649898.01462885</v>
      </c>
      <c r="R134">
        <v>0</v>
      </c>
      <c r="S134" s="15">
        <v>0</v>
      </c>
      <c r="T134" s="2">
        <v>1</v>
      </c>
      <c r="U134" s="3">
        <f t="shared" si="35"/>
        <v>0</v>
      </c>
      <c r="V134" s="4">
        <v>0.4</v>
      </c>
      <c r="W134" s="15">
        <f t="shared" si="46"/>
        <v>0</v>
      </c>
      <c r="X134">
        <f t="shared" si="36"/>
        <v>0</v>
      </c>
      <c r="Y134">
        <f t="shared" si="37"/>
        <v>0</v>
      </c>
      <c r="Z134">
        <f t="shared" si="38"/>
        <v>63649898.01462885</v>
      </c>
      <c r="AA134">
        <f t="shared" si="39"/>
        <v>63649898.01462885</v>
      </c>
      <c r="AB134">
        <f t="shared" si="40"/>
        <v>0</v>
      </c>
      <c r="AC134">
        <f t="shared" si="41"/>
        <v>0</v>
      </c>
      <c r="AD134" s="15">
        <f t="shared" si="45"/>
        <v>0</v>
      </c>
    </row>
    <row r="135" spans="1:30" x14ac:dyDescent="0.3">
      <c r="A135" s="1" t="s">
        <v>50</v>
      </c>
      <c r="B135" t="s">
        <v>179</v>
      </c>
      <c r="C135" s="1" t="s">
        <v>52</v>
      </c>
      <c r="D135">
        <v>20.3360090120993</v>
      </c>
      <c r="E135">
        <v>105.721254649624</v>
      </c>
      <c r="F135" s="1" t="s">
        <v>41</v>
      </c>
      <c r="G135" t="s">
        <v>34</v>
      </c>
      <c r="H135">
        <v>99999.999999999898</v>
      </c>
      <c r="I135">
        <v>55280.308394286258</v>
      </c>
      <c r="J135" s="2">
        <f t="shared" si="42"/>
        <v>0.55280308394286315</v>
      </c>
      <c r="K135">
        <v>0.54</v>
      </c>
      <c r="L135">
        <f t="shared" si="43"/>
        <v>0.34560000000000002</v>
      </c>
      <c r="M135">
        <v>29851.366532914573</v>
      </c>
      <c r="N135" s="2">
        <v>0.36</v>
      </c>
      <c r="O135">
        <f t="shared" si="44"/>
        <v>10746.491951849246</v>
      </c>
      <c r="P135">
        <v>90</v>
      </c>
      <c r="Q135">
        <f t="shared" si="34"/>
        <v>967184.27566643211</v>
      </c>
      <c r="R135">
        <v>0</v>
      </c>
      <c r="S135" s="15">
        <v>0</v>
      </c>
      <c r="T135" s="2">
        <v>1</v>
      </c>
      <c r="U135" s="3">
        <f t="shared" si="35"/>
        <v>0</v>
      </c>
      <c r="V135" s="4">
        <v>0.4</v>
      </c>
      <c r="W135" s="15">
        <f t="shared" si="46"/>
        <v>0</v>
      </c>
      <c r="X135">
        <f t="shared" si="36"/>
        <v>0</v>
      </c>
      <c r="Y135">
        <f t="shared" si="37"/>
        <v>0</v>
      </c>
      <c r="Z135">
        <f t="shared" si="38"/>
        <v>967184.27566643211</v>
      </c>
      <c r="AA135">
        <f t="shared" si="39"/>
        <v>967184.27566643211</v>
      </c>
      <c r="AB135">
        <f t="shared" si="40"/>
        <v>0</v>
      </c>
      <c r="AC135">
        <f t="shared" si="41"/>
        <v>0</v>
      </c>
      <c r="AD135" s="15">
        <f t="shared" si="45"/>
        <v>0</v>
      </c>
    </row>
    <row r="136" spans="1:30" x14ac:dyDescent="0.3">
      <c r="A136" s="1" t="s">
        <v>50</v>
      </c>
      <c r="B136" t="s">
        <v>180</v>
      </c>
      <c r="C136" s="1" t="s">
        <v>52</v>
      </c>
      <c r="D136">
        <v>20.4227265128286</v>
      </c>
      <c r="E136">
        <v>105.902493635448</v>
      </c>
      <c r="F136" s="1" t="s">
        <v>41</v>
      </c>
      <c r="G136" t="s">
        <v>34</v>
      </c>
      <c r="H136">
        <v>5499999.9999999963</v>
      </c>
      <c r="I136">
        <v>1926296.8137820894</v>
      </c>
      <c r="J136" s="2">
        <f t="shared" si="42"/>
        <v>0.35023578432401647</v>
      </c>
      <c r="K136">
        <v>0.54</v>
      </c>
      <c r="L136">
        <f t="shared" si="43"/>
        <v>0.34560000000000002</v>
      </c>
      <c r="M136">
        <v>1040200.2794423279</v>
      </c>
      <c r="N136" s="2">
        <v>0.36</v>
      </c>
      <c r="O136">
        <f t="shared" si="44"/>
        <v>374472.10059923801</v>
      </c>
      <c r="P136">
        <v>90</v>
      </c>
      <c r="Q136">
        <f t="shared" si="34"/>
        <v>33702489.053931423</v>
      </c>
      <c r="R136">
        <v>0</v>
      </c>
      <c r="S136" s="15">
        <v>0</v>
      </c>
      <c r="T136" s="2">
        <v>1</v>
      </c>
      <c r="U136" s="3">
        <f t="shared" si="35"/>
        <v>0</v>
      </c>
      <c r="V136" s="4">
        <v>0.4</v>
      </c>
      <c r="W136" s="15">
        <f t="shared" si="46"/>
        <v>0</v>
      </c>
      <c r="X136">
        <f t="shared" si="36"/>
        <v>0</v>
      </c>
      <c r="Y136">
        <f t="shared" si="37"/>
        <v>0</v>
      </c>
      <c r="Z136">
        <f t="shared" si="38"/>
        <v>33702489.053931423</v>
      </c>
      <c r="AA136">
        <f t="shared" si="39"/>
        <v>33702489.053931423</v>
      </c>
      <c r="AB136">
        <f t="shared" si="40"/>
        <v>0</v>
      </c>
      <c r="AC136">
        <f t="shared" si="41"/>
        <v>0</v>
      </c>
      <c r="AD136" s="15">
        <f t="shared" si="45"/>
        <v>0</v>
      </c>
    </row>
    <row r="137" spans="1:30" x14ac:dyDescent="0.3">
      <c r="A137" s="1" t="s">
        <v>50</v>
      </c>
      <c r="B137" t="s">
        <v>181</v>
      </c>
      <c r="C137" s="1" t="s">
        <v>52</v>
      </c>
      <c r="D137">
        <v>15.7661140134219</v>
      </c>
      <c r="E137">
        <v>107.86051387972201</v>
      </c>
      <c r="F137" s="1" t="s">
        <v>41</v>
      </c>
      <c r="G137" t="s">
        <v>34</v>
      </c>
      <c r="H137">
        <v>1109999.9999999993</v>
      </c>
      <c r="I137">
        <v>523957.99565494369</v>
      </c>
      <c r="J137" s="2">
        <f t="shared" si="42"/>
        <v>0.47203423031976938</v>
      </c>
      <c r="K137">
        <v>0.54</v>
      </c>
      <c r="L137">
        <f t="shared" si="43"/>
        <v>0.34560000000000002</v>
      </c>
      <c r="M137">
        <v>282937.31765366934</v>
      </c>
      <c r="N137" s="2">
        <v>0.36</v>
      </c>
      <c r="O137">
        <f t="shared" si="44"/>
        <v>101857.43435532096</v>
      </c>
      <c r="P137">
        <v>90</v>
      </c>
      <c r="Q137">
        <f t="shared" si="34"/>
        <v>9167169.0919788871</v>
      </c>
      <c r="R137">
        <v>0</v>
      </c>
      <c r="S137" s="15">
        <v>0</v>
      </c>
      <c r="T137" s="2">
        <v>1</v>
      </c>
      <c r="U137" s="3">
        <f t="shared" si="35"/>
        <v>0</v>
      </c>
      <c r="V137" s="4">
        <v>0.4</v>
      </c>
      <c r="W137" s="15">
        <f t="shared" si="46"/>
        <v>0</v>
      </c>
      <c r="X137">
        <f t="shared" si="36"/>
        <v>0</v>
      </c>
      <c r="Y137">
        <f t="shared" si="37"/>
        <v>0</v>
      </c>
      <c r="Z137">
        <f t="shared" si="38"/>
        <v>9167169.0919788871</v>
      </c>
      <c r="AA137">
        <f t="shared" si="39"/>
        <v>9167169.0919788871</v>
      </c>
      <c r="AB137">
        <f t="shared" si="40"/>
        <v>0</v>
      </c>
      <c r="AC137">
        <f t="shared" si="41"/>
        <v>0</v>
      </c>
      <c r="AD137" s="15">
        <f t="shared" si="45"/>
        <v>0</v>
      </c>
    </row>
    <row r="138" spans="1:30" x14ac:dyDescent="0.3">
      <c r="A138" s="1" t="s">
        <v>50</v>
      </c>
      <c r="B138" t="s">
        <v>182</v>
      </c>
      <c r="C138" s="1" t="s">
        <v>52</v>
      </c>
      <c r="D138">
        <v>21.728756487165501</v>
      </c>
      <c r="E138">
        <v>104.974561439678</v>
      </c>
      <c r="F138" s="1" t="s">
        <v>41</v>
      </c>
      <c r="G138" t="s">
        <v>34</v>
      </c>
      <c r="H138">
        <v>909999.99999999942</v>
      </c>
      <c r="I138">
        <v>393380.33297207003</v>
      </c>
      <c r="J138" s="2">
        <f t="shared" si="42"/>
        <v>0.43228608018908821</v>
      </c>
      <c r="K138">
        <v>0.53999999999999904</v>
      </c>
      <c r="L138">
        <f t="shared" si="43"/>
        <v>0.34559999999999941</v>
      </c>
      <c r="M138">
        <v>212425.37980491755</v>
      </c>
      <c r="N138" s="2">
        <v>0.36</v>
      </c>
      <c r="O138">
        <f t="shared" si="44"/>
        <v>76473.136729770311</v>
      </c>
      <c r="P138">
        <v>90</v>
      </c>
      <c r="Q138">
        <f t="shared" si="34"/>
        <v>6882582.3056793278</v>
      </c>
      <c r="R138">
        <v>0</v>
      </c>
      <c r="S138" s="15">
        <v>0</v>
      </c>
      <c r="T138" s="2">
        <v>1</v>
      </c>
      <c r="U138" s="3">
        <f t="shared" si="35"/>
        <v>0</v>
      </c>
      <c r="V138" s="4">
        <v>0.4</v>
      </c>
      <c r="W138" s="15">
        <f t="shared" si="46"/>
        <v>0</v>
      </c>
      <c r="X138">
        <f t="shared" si="36"/>
        <v>0</v>
      </c>
      <c r="Y138">
        <f t="shared" si="37"/>
        <v>0</v>
      </c>
      <c r="Z138">
        <f t="shared" si="38"/>
        <v>6882582.3056793278</v>
      </c>
      <c r="AA138">
        <f t="shared" si="39"/>
        <v>6882582.3056793278</v>
      </c>
      <c r="AB138">
        <f t="shared" si="40"/>
        <v>0</v>
      </c>
      <c r="AC138">
        <f t="shared" si="41"/>
        <v>0</v>
      </c>
      <c r="AD138" s="15">
        <f t="shared" si="45"/>
        <v>0</v>
      </c>
    </row>
    <row r="139" spans="1:30" x14ac:dyDescent="0.3">
      <c r="A139" s="1" t="s">
        <v>50</v>
      </c>
      <c r="B139" t="s">
        <v>183</v>
      </c>
      <c r="C139" s="1" t="s">
        <v>52</v>
      </c>
      <c r="D139">
        <v>21.7480240844653</v>
      </c>
      <c r="E139">
        <v>104.96019497639701</v>
      </c>
      <c r="F139" s="1" t="s">
        <v>41</v>
      </c>
      <c r="G139" t="s">
        <v>34</v>
      </c>
      <c r="H139">
        <v>729999.99999999907</v>
      </c>
      <c r="I139">
        <v>343606.73272291548</v>
      </c>
      <c r="J139" s="2">
        <f t="shared" si="42"/>
        <v>0.47069415441495333</v>
      </c>
      <c r="K139">
        <v>0.54</v>
      </c>
      <c r="L139">
        <f t="shared" si="43"/>
        <v>0.34560000000000002</v>
      </c>
      <c r="M139">
        <v>185547.63567037438</v>
      </c>
      <c r="N139" s="2">
        <v>0.36</v>
      </c>
      <c r="O139">
        <f t="shared" si="44"/>
        <v>66797.148841334769</v>
      </c>
      <c r="P139">
        <v>90</v>
      </c>
      <c r="Q139">
        <f t="shared" si="34"/>
        <v>6011743.3957201289</v>
      </c>
      <c r="R139">
        <v>0</v>
      </c>
      <c r="S139" s="15">
        <v>0</v>
      </c>
      <c r="T139" s="2">
        <v>1</v>
      </c>
      <c r="U139" s="3">
        <f t="shared" si="35"/>
        <v>0</v>
      </c>
      <c r="V139" s="4">
        <v>0.4</v>
      </c>
      <c r="W139" s="15">
        <f t="shared" si="46"/>
        <v>0</v>
      </c>
      <c r="X139">
        <f t="shared" si="36"/>
        <v>0</v>
      </c>
      <c r="Y139">
        <f t="shared" si="37"/>
        <v>0</v>
      </c>
      <c r="Z139">
        <f t="shared" si="38"/>
        <v>6011743.3957201289</v>
      </c>
      <c r="AA139">
        <f t="shared" si="39"/>
        <v>6011743.3957201289</v>
      </c>
      <c r="AB139">
        <f t="shared" si="40"/>
        <v>0</v>
      </c>
      <c r="AC139">
        <f t="shared" si="41"/>
        <v>0</v>
      </c>
      <c r="AD139" s="15">
        <f t="shared" si="45"/>
        <v>0</v>
      </c>
    </row>
    <row r="140" spans="1:30" ht="28.8" x14ac:dyDescent="0.3">
      <c r="A140" s="1" t="s">
        <v>184</v>
      </c>
      <c r="B140" t="s">
        <v>185</v>
      </c>
      <c r="C140" s="1" t="s">
        <v>186</v>
      </c>
      <c r="D140">
        <v>4.61965</v>
      </c>
      <c r="E140">
        <v>114.3433</v>
      </c>
      <c r="F140" s="1" t="s">
        <v>187</v>
      </c>
      <c r="G140" t="s">
        <v>34</v>
      </c>
      <c r="H140">
        <v>3139000</v>
      </c>
      <c r="I140">
        <v>2392213.0518</v>
      </c>
      <c r="J140" s="2">
        <f t="shared" si="42"/>
        <v>0.76209399547626633</v>
      </c>
      <c r="K140">
        <v>1.8551272000000001E-2</v>
      </c>
      <c r="L140">
        <f t="shared" si="43"/>
        <v>7.0494833599999999E-3</v>
      </c>
      <c r="M140">
        <v>44378.594034000009</v>
      </c>
      <c r="N140" s="2">
        <v>0.62</v>
      </c>
      <c r="O140" s="16">
        <f t="shared" si="44"/>
        <v>27514.728301080006</v>
      </c>
      <c r="P140">
        <v>90</v>
      </c>
      <c r="Q140">
        <f t="shared" si="34"/>
        <v>2476325.5470972005</v>
      </c>
      <c r="R140">
        <v>0</v>
      </c>
      <c r="S140" s="15">
        <v>0</v>
      </c>
      <c r="T140" s="2">
        <v>1</v>
      </c>
      <c r="U140" s="3">
        <f t="shared" si="35"/>
        <v>0</v>
      </c>
      <c r="V140" s="4">
        <v>0.4</v>
      </c>
      <c r="W140" s="15">
        <f t="shared" si="46"/>
        <v>0</v>
      </c>
      <c r="X140">
        <f t="shared" si="36"/>
        <v>0</v>
      </c>
      <c r="Y140">
        <f t="shared" si="37"/>
        <v>0</v>
      </c>
      <c r="Z140">
        <f t="shared" si="38"/>
        <v>2476325.5470972005</v>
      </c>
      <c r="AA140">
        <f t="shared" si="39"/>
        <v>2476325.5470972005</v>
      </c>
      <c r="AB140">
        <f t="shared" si="40"/>
        <v>0</v>
      </c>
      <c r="AC140">
        <f t="shared" si="41"/>
        <v>0</v>
      </c>
      <c r="AD140" s="15">
        <f t="shared" si="45"/>
        <v>0</v>
      </c>
    </row>
    <row r="141" spans="1:30" ht="28.8" x14ac:dyDescent="0.3">
      <c r="A141" s="1" t="s">
        <v>184</v>
      </c>
      <c r="B141" t="s">
        <v>188</v>
      </c>
      <c r="C141" s="1" t="s">
        <v>189</v>
      </c>
      <c r="D141">
        <v>4.9982639999999998</v>
      </c>
      <c r="E141">
        <v>115.118414</v>
      </c>
      <c r="F141" s="1" t="s">
        <v>187</v>
      </c>
      <c r="G141" t="s">
        <v>34</v>
      </c>
      <c r="H141">
        <v>63875000</v>
      </c>
      <c r="I141">
        <v>48678753.965999991</v>
      </c>
      <c r="J141" s="2">
        <f t="shared" si="42"/>
        <v>0.76209399555381585</v>
      </c>
      <c r="K141">
        <v>3.9465862999999997E-2</v>
      </c>
      <c r="L141">
        <f t="shared" si="43"/>
        <v>1.4997027939999999E-2</v>
      </c>
      <c r="M141">
        <v>1921149.0149999994</v>
      </c>
      <c r="N141" s="2">
        <v>0.62</v>
      </c>
      <c r="O141" s="16">
        <f t="shared" si="44"/>
        <v>1191112.3892999997</v>
      </c>
      <c r="P141">
        <v>90</v>
      </c>
      <c r="Q141">
        <f t="shared" si="34"/>
        <v>107200115.03699997</v>
      </c>
      <c r="R141">
        <v>0</v>
      </c>
      <c r="S141" s="15">
        <v>0</v>
      </c>
      <c r="T141" s="2">
        <v>1</v>
      </c>
      <c r="U141" s="3">
        <f t="shared" si="35"/>
        <v>0</v>
      </c>
      <c r="V141" s="4">
        <v>0.4</v>
      </c>
      <c r="W141" s="15">
        <f t="shared" si="46"/>
        <v>0</v>
      </c>
      <c r="X141">
        <f t="shared" si="36"/>
        <v>0</v>
      </c>
      <c r="Y141">
        <f t="shared" si="37"/>
        <v>0</v>
      </c>
      <c r="Z141">
        <f t="shared" si="38"/>
        <v>107200115.03699997</v>
      </c>
      <c r="AA141">
        <f t="shared" si="39"/>
        <v>107200115.03699997</v>
      </c>
      <c r="AB141">
        <f t="shared" si="40"/>
        <v>0</v>
      </c>
      <c r="AC141">
        <f t="shared" si="41"/>
        <v>0</v>
      </c>
      <c r="AD141" s="15">
        <f t="shared" si="45"/>
        <v>0</v>
      </c>
    </row>
    <row r="142" spans="1:30" x14ac:dyDescent="0.3">
      <c r="A142" s="1" t="s">
        <v>184</v>
      </c>
      <c r="B142" t="s">
        <v>190</v>
      </c>
      <c r="C142" s="1" t="s">
        <v>189</v>
      </c>
      <c r="D142">
        <v>-1.245655</v>
      </c>
      <c r="E142">
        <v>116.820556</v>
      </c>
      <c r="F142" s="1" t="s">
        <v>33</v>
      </c>
      <c r="G142" t="s">
        <v>34</v>
      </c>
      <c r="H142">
        <v>94900000</v>
      </c>
      <c r="I142">
        <v>64140242.357999988</v>
      </c>
      <c r="J142" s="2">
        <f t="shared" si="42"/>
        <v>0.67587188996838765</v>
      </c>
      <c r="K142">
        <v>3.9456079999999998E-2</v>
      </c>
      <c r="L142">
        <f t="shared" si="43"/>
        <v>1.4993310399999999E-2</v>
      </c>
      <c r="M142">
        <v>2530722.5316000003</v>
      </c>
      <c r="N142" s="2">
        <v>0.62</v>
      </c>
      <c r="O142" s="16">
        <f t="shared" si="44"/>
        <v>1569047.9695920001</v>
      </c>
      <c r="P142">
        <v>90</v>
      </c>
      <c r="Q142">
        <f t="shared" si="34"/>
        <v>141214317.26328</v>
      </c>
      <c r="R142">
        <v>0</v>
      </c>
      <c r="S142" s="15">
        <v>0</v>
      </c>
      <c r="T142" s="2">
        <v>1</v>
      </c>
      <c r="U142" s="3">
        <f t="shared" si="35"/>
        <v>0</v>
      </c>
      <c r="V142" s="4">
        <v>0.4</v>
      </c>
      <c r="W142" s="15">
        <f t="shared" si="46"/>
        <v>0</v>
      </c>
      <c r="X142">
        <f t="shared" si="36"/>
        <v>0</v>
      </c>
      <c r="Y142">
        <f t="shared" si="37"/>
        <v>0</v>
      </c>
      <c r="Z142">
        <f t="shared" si="38"/>
        <v>141214317.26328</v>
      </c>
      <c r="AA142">
        <f t="shared" si="39"/>
        <v>141214317.26328</v>
      </c>
      <c r="AB142">
        <f t="shared" si="40"/>
        <v>0</v>
      </c>
      <c r="AC142">
        <f t="shared" si="41"/>
        <v>0</v>
      </c>
      <c r="AD142" s="15">
        <f t="shared" si="45"/>
        <v>0</v>
      </c>
    </row>
    <row r="143" spans="1:30" x14ac:dyDescent="0.3">
      <c r="A143" s="1" t="s">
        <v>184</v>
      </c>
      <c r="B143" t="s">
        <v>191</v>
      </c>
      <c r="C143" s="1" t="s">
        <v>186</v>
      </c>
      <c r="D143">
        <v>-6.3813849999999999</v>
      </c>
      <c r="E143">
        <v>108.393389</v>
      </c>
      <c r="F143" s="1" t="s">
        <v>33</v>
      </c>
      <c r="G143" t="s">
        <v>34</v>
      </c>
      <c r="H143">
        <v>54750000</v>
      </c>
      <c r="I143">
        <v>37003985.969999999</v>
      </c>
      <c r="J143" s="2">
        <f t="shared" si="42"/>
        <v>0.67587188986301372</v>
      </c>
      <c r="K143">
        <v>1.9734120000000001E-2</v>
      </c>
      <c r="L143">
        <f t="shared" si="43"/>
        <v>7.4989656E-3</v>
      </c>
      <c r="M143">
        <v>730241.09597999987</v>
      </c>
      <c r="N143" s="2">
        <v>0.62</v>
      </c>
      <c r="O143" s="16">
        <f t="shared" si="44"/>
        <v>452749.4795075999</v>
      </c>
      <c r="P143">
        <v>90</v>
      </c>
      <c r="Q143">
        <f t="shared" si="34"/>
        <v>40747453.155683994</v>
      </c>
      <c r="R143">
        <v>0</v>
      </c>
      <c r="S143" s="15">
        <v>0</v>
      </c>
      <c r="T143" s="2">
        <v>1</v>
      </c>
      <c r="U143" s="3">
        <f t="shared" si="35"/>
        <v>0</v>
      </c>
      <c r="V143" s="4">
        <v>0.4</v>
      </c>
      <c r="W143" s="15">
        <f t="shared" si="46"/>
        <v>0</v>
      </c>
      <c r="X143">
        <f t="shared" si="36"/>
        <v>0</v>
      </c>
      <c r="Y143">
        <f t="shared" si="37"/>
        <v>0</v>
      </c>
      <c r="Z143">
        <f t="shared" si="38"/>
        <v>40747453.155683994</v>
      </c>
      <c r="AA143">
        <f t="shared" si="39"/>
        <v>40747453.155683994</v>
      </c>
      <c r="AB143">
        <f t="shared" si="40"/>
        <v>0</v>
      </c>
      <c r="AC143">
        <f t="shared" si="41"/>
        <v>0</v>
      </c>
      <c r="AD143" s="15">
        <f t="shared" si="45"/>
        <v>0</v>
      </c>
    </row>
    <row r="144" spans="1:30" x14ac:dyDescent="0.3">
      <c r="A144" s="1" t="s">
        <v>184</v>
      </c>
      <c r="B144" t="s">
        <v>192</v>
      </c>
      <c r="C144" s="1" t="s">
        <v>186</v>
      </c>
      <c r="D144">
        <v>-7.7001689999999998</v>
      </c>
      <c r="E144">
        <v>108.999313</v>
      </c>
      <c r="F144" s="1" t="s">
        <v>33</v>
      </c>
      <c r="G144" t="s">
        <v>34</v>
      </c>
      <c r="H144">
        <v>127020000</v>
      </c>
      <c r="I144">
        <v>85849247.460000008</v>
      </c>
      <c r="J144" s="2">
        <f t="shared" si="42"/>
        <v>0.67587188993859237</v>
      </c>
      <c r="K144">
        <v>1.9734120000000001E-2</v>
      </c>
      <c r="L144">
        <f t="shared" si="43"/>
        <v>7.4989656E-3</v>
      </c>
      <c r="M144">
        <v>1694159.3430000003</v>
      </c>
      <c r="N144" s="2">
        <v>0.62</v>
      </c>
      <c r="O144" s="16">
        <f t="shared" si="44"/>
        <v>1050378.7926600003</v>
      </c>
      <c r="P144">
        <v>90</v>
      </c>
      <c r="Q144">
        <f t="shared" si="34"/>
        <v>94534091.339400023</v>
      </c>
      <c r="R144">
        <v>0</v>
      </c>
      <c r="S144" s="15">
        <v>0</v>
      </c>
      <c r="T144" s="2">
        <v>1</v>
      </c>
      <c r="U144" s="3">
        <f t="shared" si="35"/>
        <v>0</v>
      </c>
      <c r="V144" s="4">
        <v>0.4</v>
      </c>
      <c r="W144" s="15">
        <f t="shared" si="46"/>
        <v>0</v>
      </c>
      <c r="X144">
        <f t="shared" si="36"/>
        <v>0</v>
      </c>
      <c r="Y144">
        <f t="shared" si="37"/>
        <v>0</v>
      </c>
      <c r="Z144">
        <f t="shared" si="38"/>
        <v>94534091.339400023</v>
      </c>
      <c r="AA144">
        <f t="shared" si="39"/>
        <v>94534091.339400023</v>
      </c>
      <c r="AB144">
        <f t="shared" si="40"/>
        <v>0</v>
      </c>
      <c r="AC144">
        <f t="shared" si="41"/>
        <v>0</v>
      </c>
      <c r="AD144" s="15">
        <f t="shared" si="45"/>
        <v>0</v>
      </c>
    </row>
    <row r="145" spans="1:30" x14ac:dyDescent="0.3">
      <c r="A145" s="1" t="s">
        <v>184</v>
      </c>
      <c r="B145" t="s">
        <v>193</v>
      </c>
      <c r="C145" s="1" t="s">
        <v>189</v>
      </c>
      <c r="D145">
        <v>1.674253</v>
      </c>
      <c r="E145">
        <v>101.471197</v>
      </c>
      <c r="F145" s="1" t="s">
        <v>33</v>
      </c>
      <c r="G145" t="s">
        <v>34</v>
      </c>
      <c r="H145">
        <v>43800000</v>
      </c>
      <c r="I145">
        <v>29603188.776000004</v>
      </c>
      <c r="J145" s="2">
        <f t="shared" si="42"/>
        <v>0.67587188986301383</v>
      </c>
      <c r="K145">
        <v>3.9456079999999998E-2</v>
      </c>
      <c r="L145">
        <f t="shared" si="43"/>
        <v>1.4993310399999999E-2</v>
      </c>
      <c r="M145">
        <v>1168025.7839399998</v>
      </c>
      <c r="N145" s="2">
        <v>0.62</v>
      </c>
      <c r="O145" s="16">
        <f t="shared" si="44"/>
        <v>724175.98604279989</v>
      </c>
      <c r="P145">
        <v>90</v>
      </c>
      <c r="Q145">
        <f t="shared" si="34"/>
        <v>65175838.74385199</v>
      </c>
      <c r="R145">
        <v>0</v>
      </c>
      <c r="S145" s="15">
        <v>0</v>
      </c>
      <c r="T145" s="2">
        <v>1</v>
      </c>
      <c r="U145" s="3">
        <f t="shared" si="35"/>
        <v>0</v>
      </c>
      <c r="V145" s="4">
        <v>0.4</v>
      </c>
      <c r="W145" s="15">
        <f t="shared" si="46"/>
        <v>0</v>
      </c>
      <c r="X145">
        <f t="shared" si="36"/>
        <v>0</v>
      </c>
      <c r="Y145">
        <f t="shared" si="37"/>
        <v>0</v>
      </c>
      <c r="Z145">
        <f t="shared" si="38"/>
        <v>65175838.74385199</v>
      </c>
      <c r="AA145">
        <f t="shared" si="39"/>
        <v>65175838.74385199</v>
      </c>
      <c r="AB145">
        <f t="shared" si="40"/>
        <v>0</v>
      </c>
      <c r="AC145">
        <f t="shared" si="41"/>
        <v>0</v>
      </c>
      <c r="AD145" s="15">
        <f t="shared" si="45"/>
        <v>0</v>
      </c>
    </row>
    <row r="146" spans="1:30" x14ac:dyDescent="0.3">
      <c r="A146" s="1" t="s">
        <v>184</v>
      </c>
      <c r="B146" t="s">
        <v>194</v>
      </c>
      <c r="C146" s="1" t="s">
        <v>186</v>
      </c>
      <c r="D146">
        <v>-1.3181849999999999</v>
      </c>
      <c r="E146">
        <v>131.021266</v>
      </c>
      <c r="F146" s="1" t="s">
        <v>33</v>
      </c>
      <c r="G146" t="s">
        <v>34</v>
      </c>
      <c r="H146">
        <v>3650000</v>
      </c>
      <c r="I146">
        <v>2466932.3981999997</v>
      </c>
      <c r="J146" s="2">
        <f t="shared" si="42"/>
        <v>0.67587188991780811</v>
      </c>
      <c r="K146">
        <v>1.9734120000000001E-2</v>
      </c>
      <c r="L146">
        <f t="shared" si="43"/>
        <v>7.4989656E-3</v>
      </c>
      <c r="M146">
        <v>48682.739724000014</v>
      </c>
      <c r="N146" s="2">
        <v>0.62</v>
      </c>
      <c r="O146" s="16">
        <f t="shared" si="44"/>
        <v>30183.298628880009</v>
      </c>
      <c r="P146">
        <v>90</v>
      </c>
      <c r="Q146">
        <f t="shared" si="34"/>
        <v>2716496.876599201</v>
      </c>
      <c r="R146">
        <v>0</v>
      </c>
      <c r="S146" s="15">
        <v>0</v>
      </c>
      <c r="T146" s="2">
        <v>1</v>
      </c>
      <c r="U146" s="3">
        <f t="shared" si="35"/>
        <v>0</v>
      </c>
      <c r="V146" s="4">
        <v>0.4</v>
      </c>
      <c r="W146" s="15">
        <f t="shared" si="46"/>
        <v>0</v>
      </c>
      <c r="X146">
        <f t="shared" si="36"/>
        <v>0</v>
      </c>
      <c r="Y146">
        <f t="shared" si="37"/>
        <v>0</v>
      </c>
      <c r="Z146">
        <f t="shared" si="38"/>
        <v>2716496.876599201</v>
      </c>
      <c r="AA146">
        <f t="shared" si="39"/>
        <v>2716496.876599201</v>
      </c>
      <c r="AB146">
        <f t="shared" si="40"/>
        <v>0</v>
      </c>
      <c r="AC146">
        <f t="shared" si="41"/>
        <v>0</v>
      </c>
      <c r="AD146" s="15">
        <f t="shared" si="45"/>
        <v>0</v>
      </c>
    </row>
    <row r="147" spans="1:30" ht="28.8" x14ac:dyDescent="0.3">
      <c r="A147" s="1" t="s">
        <v>184</v>
      </c>
      <c r="B147" t="s">
        <v>195</v>
      </c>
      <c r="C147" s="1" t="s">
        <v>196</v>
      </c>
      <c r="D147">
        <v>-2.9945080000000002</v>
      </c>
      <c r="E147">
        <v>104.830102</v>
      </c>
      <c r="F147" s="1" t="s">
        <v>33</v>
      </c>
      <c r="G147" t="s">
        <v>34</v>
      </c>
      <c r="H147">
        <v>43070000</v>
      </c>
      <c r="I147">
        <v>29109802.301999997</v>
      </c>
      <c r="J147" s="2">
        <f t="shared" si="42"/>
        <v>0.67587188999303449</v>
      </c>
      <c r="K147">
        <v>3.1051208E-2</v>
      </c>
      <c r="L147">
        <f t="shared" si="43"/>
        <v>1.179945904E-2</v>
      </c>
      <c r="M147">
        <v>903894.51762000006</v>
      </c>
      <c r="N147" s="2">
        <v>0.62</v>
      </c>
      <c r="O147" s="16">
        <f t="shared" si="44"/>
        <v>560414.60092440003</v>
      </c>
      <c r="P147">
        <v>90</v>
      </c>
      <c r="Q147">
        <f t="shared" si="34"/>
        <v>50437314.083195999</v>
      </c>
      <c r="R147">
        <v>0</v>
      </c>
      <c r="S147" s="15">
        <v>0</v>
      </c>
      <c r="T147" s="2">
        <v>1</v>
      </c>
      <c r="U147" s="3">
        <f t="shared" si="35"/>
        <v>0</v>
      </c>
      <c r="V147" s="4">
        <v>0.4</v>
      </c>
      <c r="W147" s="15">
        <f t="shared" si="46"/>
        <v>0</v>
      </c>
      <c r="X147">
        <f t="shared" si="36"/>
        <v>0</v>
      </c>
      <c r="Y147">
        <f t="shared" si="37"/>
        <v>0</v>
      </c>
      <c r="Z147">
        <f t="shared" si="38"/>
        <v>50437314.083195999</v>
      </c>
      <c r="AA147">
        <f t="shared" si="39"/>
        <v>50437314.083195999</v>
      </c>
      <c r="AB147">
        <f t="shared" si="40"/>
        <v>0</v>
      </c>
      <c r="AC147">
        <f t="shared" si="41"/>
        <v>0</v>
      </c>
      <c r="AD147" s="15">
        <f t="shared" si="45"/>
        <v>0</v>
      </c>
    </row>
    <row r="148" spans="1:30" x14ac:dyDescent="0.3">
      <c r="A148" s="1" t="s">
        <v>184</v>
      </c>
      <c r="B148" t="s">
        <v>197</v>
      </c>
      <c r="C148" s="1" t="s">
        <v>186</v>
      </c>
      <c r="D148">
        <v>1.3430599999999999</v>
      </c>
      <c r="E148">
        <v>102.1525</v>
      </c>
      <c r="F148" s="1" t="s">
        <v>33</v>
      </c>
      <c r="G148" t="s">
        <v>34</v>
      </c>
      <c r="H148">
        <v>18250000</v>
      </c>
      <c r="I148">
        <v>12334661.989800002</v>
      </c>
      <c r="J148" s="2">
        <f t="shared" si="42"/>
        <v>0.67587188985205493</v>
      </c>
      <c r="K148">
        <v>1.9734120000000001E-2</v>
      </c>
      <c r="L148">
        <f t="shared" si="43"/>
        <v>7.4989656E-3</v>
      </c>
      <c r="M148">
        <v>243413.69861999995</v>
      </c>
      <c r="N148" s="2">
        <v>0.62</v>
      </c>
      <c r="O148" s="16">
        <f t="shared" si="44"/>
        <v>150916.49314439998</v>
      </c>
      <c r="P148">
        <v>90</v>
      </c>
      <c r="Q148">
        <f t="shared" si="34"/>
        <v>13582484.382995998</v>
      </c>
      <c r="R148">
        <v>0</v>
      </c>
      <c r="S148" s="15">
        <v>0</v>
      </c>
      <c r="T148" s="2">
        <v>1</v>
      </c>
      <c r="U148" s="3">
        <f t="shared" si="35"/>
        <v>0</v>
      </c>
      <c r="V148" s="4">
        <v>0.4</v>
      </c>
      <c r="W148" s="15">
        <f t="shared" si="46"/>
        <v>0</v>
      </c>
      <c r="X148">
        <f t="shared" si="36"/>
        <v>0</v>
      </c>
      <c r="Y148">
        <f t="shared" si="37"/>
        <v>0</v>
      </c>
      <c r="Z148">
        <f t="shared" si="38"/>
        <v>13582484.382995998</v>
      </c>
      <c r="AA148">
        <f t="shared" si="39"/>
        <v>13582484.382995998</v>
      </c>
      <c r="AB148">
        <f t="shared" si="40"/>
        <v>0</v>
      </c>
      <c r="AC148">
        <f t="shared" si="41"/>
        <v>0</v>
      </c>
      <c r="AD148" s="15">
        <f t="shared" si="45"/>
        <v>0</v>
      </c>
    </row>
    <row r="149" spans="1:30" ht="28.8" x14ac:dyDescent="0.3">
      <c r="A149" s="1" t="s">
        <v>184</v>
      </c>
      <c r="B149" t="s">
        <v>198</v>
      </c>
      <c r="C149" s="1" t="s">
        <v>196</v>
      </c>
      <c r="D149">
        <v>-6.7674079999999996</v>
      </c>
      <c r="E149">
        <v>111.955585</v>
      </c>
      <c r="F149" s="1" t="s">
        <v>33</v>
      </c>
      <c r="G149" t="s">
        <v>34</v>
      </c>
      <c r="H149">
        <v>18250000</v>
      </c>
      <c r="I149">
        <v>11578824.008399997</v>
      </c>
      <c r="J149" s="2">
        <f t="shared" si="42"/>
        <v>0.6344561100493149</v>
      </c>
      <c r="K149">
        <v>3.1051208E-2</v>
      </c>
      <c r="L149">
        <f t="shared" si="43"/>
        <v>1.179945904E-2</v>
      </c>
      <c r="M149">
        <v>359536.46922000003</v>
      </c>
      <c r="N149" s="2">
        <v>0.62</v>
      </c>
      <c r="O149" s="16">
        <f t="shared" si="44"/>
        <v>222912.61091640001</v>
      </c>
      <c r="P149">
        <v>90</v>
      </c>
      <c r="Q149">
        <f t="shared" si="34"/>
        <v>20062134.982476</v>
      </c>
      <c r="R149">
        <v>0</v>
      </c>
      <c r="S149" s="15">
        <v>0</v>
      </c>
      <c r="T149" s="2">
        <v>1</v>
      </c>
      <c r="U149" s="3">
        <f t="shared" si="35"/>
        <v>0</v>
      </c>
      <c r="V149" s="4">
        <v>0.4</v>
      </c>
      <c r="W149" s="15">
        <f t="shared" si="46"/>
        <v>0</v>
      </c>
      <c r="X149">
        <f t="shared" si="36"/>
        <v>0</v>
      </c>
      <c r="Y149">
        <f t="shared" si="37"/>
        <v>0</v>
      </c>
      <c r="Z149">
        <f t="shared" si="38"/>
        <v>20062134.982476</v>
      </c>
      <c r="AA149">
        <f t="shared" si="39"/>
        <v>20062134.982476</v>
      </c>
      <c r="AB149">
        <f t="shared" si="40"/>
        <v>0</v>
      </c>
      <c r="AC149">
        <f t="shared" si="41"/>
        <v>0</v>
      </c>
      <c r="AD149" s="15">
        <f t="shared" si="45"/>
        <v>0</v>
      </c>
    </row>
    <row r="150" spans="1:30" ht="43.2" x14ac:dyDescent="0.3">
      <c r="A150" s="1" t="s">
        <v>184</v>
      </c>
      <c r="B150" t="s">
        <v>199</v>
      </c>
      <c r="C150" s="1" t="s">
        <v>186</v>
      </c>
      <c r="D150">
        <v>18.021549</v>
      </c>
      <c r="E150">
        <v>102.746368</v>
      </c>
      <c r="F150" s="1" t="s">
        <v>82</v>
      </c>
      <c r="G150" t="s">
        <v>34</v>
      </c>
      <c r="H150">
        <v>7300000</v>
      </c>
      <c r="I150">
        <v>4802818.4994000001</v>
      </c>
      <c r="J150" s="2">
        <f t="shared" si="42"/>
        <v>0.65792034238356167</v>
      </c>
      <c r="K150">
        <v>1.8941449999999999E-2</v>
      </c>
      <c r="L150">
        <f t="shared" si="43"/>
        <v>7.1977509999999996E-3</v>
      </c>
      <c r="M150">
        <v>90972.348563999985</v>
      </c>
      <c r="N150" s="2">
        <v>0.62</v>
      </c>
      <c r="O150" s="16">
        <f t="shared" si="44"/>
        <v>56402.856109679989</v>
      </c>
      <c r="P150">
        <v>90</v>
      </c>
      <c r="Q150">
        <f t="shared" si="34"/>
        <v>5076257.0498711988</v>
      </c>
      <c r="R150">
        <v>0</v>
      </c>
      <c r="S150" s="15">
        <v>0</v>
      </c>
      <c r="T150" s="2">
        <v>1</v>
      </c>
      <c r="U150" s="3">
        <f t="shared" si="35"/>
        <v>0</v>
      </c>
      <c r="V150" s="4">
        <v>0.4</v>
      </c>
      <c r="W150" s="15">
        <f t="shared" si="46"/>
        <v>0</v>
      </c>
      <c r="X150">
        <f t="shared" si="36"/>
        <v>0</v>
      </c>
      <c r="Y150">
        <f t="shared" si="37"/>
        <v>0</v>
      </c>
      <c r="Z150">
        <f t="shared" si="38"/>
        <v>5076257.0498711988</v>
      </c>
      <c r="AA150">
        <f t="shared" si="39"/>
        <v>5076257.0498711988</v>
      </c>
      <c r="AB150">
        <f t="shared" si="40"/>
        <v>0</v>
      </c>
      <c r="AC150">
        <f t="shared" si="41"/>
        <v>0</v>
      </c>
      <c r="AD150" s="15">
        <f t="shared" si="45"/>
        <v>0</v>
      </c>
    </row>
    <row r="151" spans="1:30" ht="28.8" x14ac:dyDescent="0.3">
      <c r="A151" s="1" t="s">
        <v>184</v>
      </c>
      <c r="B151" t="s">
        <v>200</v>
      </c>
      <c r="C151" s="1" t="s">
        <v>196</v>
      </c>
      <c r="D151">
        <v>2.5331800000000002</v>
      </c>
      <c r="E151">
        <v>101.81247999999999</v>
      </c>
      <c r="F151" s="1" t="s">
        <v>38</v>
      </c>
      <c r="G151" t="s">
        <v>34</v>
      </c>
      <c r="H151">
        <v>56940000</v>
      </c>
      <c r="I151">
        <v>34285607.568000004</v>
      </c>
      <c r="J151" s="2">
        <f t="shared" si="42"/>
        <v>0.60213571422550061</v>
      </c>
      <c r="K151">
        <v>3.0868864999999999E-2</v>
      </c>
      <c r="L151">
        <f t="shared" si="43"/>
        <v>1.17301687E-2</v>
      </c>
      <c r="M151">
        <v>1058357.78388</v>
      </c>
      <c r="N151" s="2">
        <v>0.62</v>
      </c>
      <c r="O151" s="16">
        <f t="shared" si="44"/>
        <v>656181.82600560004</v>
      </c>
      <c r="P151">
        <v>90</v>
      </c>
      <c r="Q151">
        <f t="shared" si="34"/>
        <v>59056364.340504006</v>
      </c>
      <c r="R151">
        <v>0</v>
      </c>
      <c r="S151" s="15">
        <v>0</v>
      </c>
      <c r="T151" s="2">
        <v>1</v>
      </c>
      <c r="U151" s="3">
        <f t="shared" si="35"/>
        <v>0</v>
      </c>
      <c r="V151" s="4">
        <v>0.4</v>
      </c>
      <c r="W151" s="15">
        <f t="shared" si="46"/>
        <v>0</v>
      </c>
      <c r="X151">
        <f t="shared" si="36"/>
        <v>0</v>
      </c>
      <c r="Y151">
        <f t="shared" si="37"/>
        <v>0</v>
      </c>
      <c r="Z151">
        <f t="shared" si="38"/>
        <v>59056364.340504006</v>
      </c>
      <c r="AA151">
        <f t="shared" si="39"/>
        <v>59056364.340504006</v>
      </c>
      <c r="AB151">
        <f t="shared" si="40"/>
        <v>0</v>
      </c>
      <c r="AC151">
        <f t="shared" si="41"/>
        <v>0</v>
      </c>
      <c r="AD151" s="15">
        <f t="shared" si="45"/>
        <v>0</v>
      </c>
    </row>
    <row r="152" spans="1:30" x14ac:dyDescent="0.3">
      <c r="A152" s="1" t="s">
        <v>184</v>
      </c>
      <c r="B152" t="s">
        <v>201</v>
      </c>
      <c r="C152" s="1" t="s">
        <v>186</v>
      </c>
      <c r="D152">
        <v>4.5673399999999997</v>
      </c>
      <c r="E152">
        <v>103.4537</v>
      </c>
      <c r="F152" s="1" t="s">
        <v>38</v>
      </c>
      <c r="G152" t="s">
        <v>34</v>
      </c>
      <c r="H152">
        <v>36500000</v>
      </c>
      <c r="I152">
        <v>22221814.356000002</v>
      </c>
      <c r="J152" s="2">
        <f t="shared" si="42"/>
        <v>0.60881683167123291</v>
      </c>
      <c r="K152">
        <v>1.8297758000000001E-2</v>
      </c>
      <c r="L152">
        <f t="shared" si="43"/>
        <v>6.95314804E-3</v>
      </c>
      <c r="M152">
        <v>406609.3727999999</v>
      </c>
      <c r="N152" s="2">
        <v>0.62</v>
      </c>
      <c r="O152" s="16">
        <f t="shared" si="44"/>
        <v>252097.81113599995</v>
      </c>
      <c r="P152">
        <v>90</v>
      </c>
      <c r="Q152">
        <f t="shared" si="34"/>
        <v>22688803.002239995</v>
      </c>
      <c r="R152">
        <v>0</v>
      </c>
      <c r="S152" s="15">
        <v>0</v>
      </c>
      <c r="T152" s="2">
        <v>1</v>
      </c>
      <c r="U152" s="3">
        <f t="shared" si="35"/>
        <v>0</v>
      </c>
      <c r="V152" s="4">
        <v>0.4</v>
      </c>
      <c r="W152" s="15">
        <f t="shared" si="46"/>
        <v>0</v>
      </c>
      <c r="X152">
        <f t="shared" si="36"/>
        <v>0</v>
      </c>
      <c r="Y152">
        <f t="shared" si="37"/>
        <v>0</v>
      </c>
      <c r="Z152">
        <f t="shared" si="38"/>
        <v>22688803.002239995</v>
      </c>
      <c r="AA152">
        <f t="shared" si="39"/>
        <v>22688803.002239995</v>
      </c>
      <c r="AB152">
        <f t="shared" si="40"/>
        <v>0</v>
      </c>
      <c r="AC152">
        <f t="shared" si="41"/>
        <v>0</v>
      </c>
      <c r="AD152" s="15">
        <f t="shared" si="45"/>
        <v>0</v>
      </c>
    </row>
    <row r="153" spans="1:30" x14ac:dyDescent="0.3">
      <c r="A153" s="1" t="s">
        <v>184</v>
      </c>
      <c r="B153" t="s">
        <v>202</v>
      </c>
      <c r="C153" s="1" t="s">
        <v>189</v>
      </c>
      <c r="D153">
        <v>2.268103</v>
      </c>
      <c r="E153">
        <v>102.13417</v>
      </c>
      <c r="F153" s="1" t="s">
        <v>38</v>
      </c>
      <c r="G153" t="s">
        <v>34</v>
      </c>
      <c r="H153">
        <v>62050000</v>
      </c>
      <c r="I153">
        <v>37777084.404000007</v>
      </c>
      <c r="J153" s="2">
        <f t="shared" si="42"/>
        <v>0.60881683165189371</v>
      </c>
      <c r="K153">
        <v>3.9001489E-2</v>
      </c>
      <c r="L153">
        <f t="shared" si="43"/>
        <v>1.4820565820000001E-2</v>
      </c>
      <c r="M153">
        <v>1473362.5440000002</v>
      </c>
      <c r="N153" s="2">
        <v>0.62</v>
      </c>
      <c r="O153" s="16">
        <f t="shared" si="44"/>
        <v>913484.77728000015</v>
      </c>
      <c r="P153">
        <v>90</v>
      </c>
      <c r="Q153">
        <f t="shared" si="34"/>
        <v>82213629.955200016</v>
      </c>
      <c r="R153">
        <v>0</v>
      </c>
      <c r="S153" s="15">
        <v>0</v>
      </c>
      <c r="T153" s="2">
        <v>1</v>
      </c>
      <c r="U153" s="3">
        <f t="shared" si="35"/>
        <v>0</v>
      </c>
      <c r="V153" s="4">
        <v>0.4</v>
      </c>
      <c r="W153" s="15">
        <f t="shared" si="46"/>
        <v>0</v>
      </c>
      <c r="X153">
        <f t="shared" si="36"/>
        <v>0</v>
      </c>
      <c r="Y153">
        <f t="shared" si="37"/>
        <v>0</v>
      </c>
      <c r="Z153">
        <f t="shared" si="38"/>
        <v>82213629.955200016</v>
      </c>
      <c r="AA153">
        <f t="shared" si="39"/>
        <v>82213629.955200016</v>
      </c>
      <c r="AB153">
        <f t="shared" si="40"/>
        <v>0</v>
      </c>
      <c r="AC153">
        <f t="shared" si="41"/>
        <v>0</v>
      </c>
      <c r="AD153" s="15">
        <f t="shared" si="45"/>
        <v>0</v>
      </c>
    </row>
    <row r="154" spans="1:30" x14ac:dyDescent="0.3">
      <c r="A154" s="1" t="s">
        <v>184</v>
      </c>
      <c r="B154" t="s">
        <v>203</v>
      </c>
      <c r="C154" s="1" t="s">
        <v>189</v>
      </c>
      <c r="D154">
        <v>1.362398</v>
      </c>
      <c r="E154">
        <v>104.16975100000001</v>
      </c>
      <c r="F154" s="1" t="s">
        <v>38</v>
      </c>
      <c r="G154" t="s">
        <v>34</v>
      </c>
      <c r="H154">
        <v>109500000</v>
      </c>
      <c r="I154">
        <v>66665443.073999986</v>
      </c>
      <c r="J154" s="2">
        <f t="shared" si="42"/>
        <v>0.6088168317260273</v>
      </c>
      <c r="K154">
        <v>3.9001489E-2</v>
      </c>
      <c r="L154">
        <f t="shared" si="43"/>
        <v>1.4820565820000001E-2</v>
      </c>
      <c r="M154">
        <v>2600051.5488</v>
      </c>
      <c r="N154" s="2">
        <v>0.62</v>
      </c>
      <c r="O154" s="16">
        <f t="shared" si="44"/>
        <v>1612031.960256</v>
      </c>
      <c r="P154">
        <v>90</v>
      </c>
      <c r="Q154">
        <f t="shared" si="34"/>
        <v>145082876.42304</v>
      </c>
      <c r="R154">
        <v>0</v>
      </c>
      <c r="S154" s="15">
        <v>0</v>
      </c>
      <c r="T154" s="2">
        <v>1</v>
      </c>
      <c r="U154" s="3">
        <f t="shared" si="35"/>
        <v>0</v>
      </c>
      <c r="V154" s="4">
        <v>0.4</v>
      </c>
      <c r="W154" s="15">
        <f t="shared" si="46"/>
        <v>0</v>
      </c>
      <c r="X154">
        <f t="shared" si="36"/>
        <v>0</v>
      </c>
      <c r="Y154">
        <f t="shared" si="37"/>
        <v>0</v>
      </c>
      <c r="Z154">
        <f t="shared" si="38"/>
        <v>145082876.42304</v>
      </c>
      <c r="AA154">
        <f t="shared" si="39"/>
        <v>145082876.42304</v>
      </c>
      <c r="AB154">
        <f t="shared" si="40"/>
        <v>0</v>
      </c>
      <c r="AC154">
        <f t="shared" si="41"/>
        <v>0</v>
      </c>
      <c r="AD154" s="15">
        <f t="shared" si="45"/>
        <v>0</v>
      </c>
    </row>
    <row r="155" spans="1:30" x14ac:dyDescent="0.3">
      <c r="A155" s="1" t="s">
        <v>184</v>
      </c>
      <c r="B155" t="s">
        <v>204</v>
      </c>
      <c r="C155" s="1" t="s">
        <v>186</v>
      </c>
      <c r="D155">
        <v>2.5311900000000001</v>
      </c>
      <c r="E155">
        <v>101.82398000000001</v>
      </c>
      <c r="F155" s="1" t="s">
        <v>38</v>
      </c>
      <c r="G155" t="s">
        <v>34</v>
      </c>
      <c r="H155">
        <v>32120000</v>
      </c>
      <c r="I155">
        <v>19555196.634</v>
      </c>
      <c r="J155" s="2">
        <f t="shared" si="42"/>
        <v>0.60881683169364875</v>
      </c>
      <c r="K155">
        <v>1.8297758000000001E-2</v>
      </c>
      <c r="L155">
        <f t="shared" si="43"/>
        <v>6.95314804E-3</v>
      </c>
      <c r="M155">
        <v>357816.24797999999</v>
      </c>
      <c r="N155" s="2">
        <v>0.62</v>
      </c>
      <c r="O155" s="16">
        <f t="shared" si="44"/>
        <v>221846.07374759999</v>
      </c>
      <c r="P155">
        <v>90</v>
      </c>
      <c r="Q155">
        <f t="shared" si="34"/>
        <v>19966146.637283999</v>
      </c>
      <c r="R155">
        <v>0</v>
      </c>
      <c r="S155" s="15">
        <v>0</v>
      </c>
      <c r="T155" s="2">
        <v>1</v>
      </c>
      <c r="U155" s="3">
        <f t="shared" si="35"/>
        <v>0</v>
      </c>
      <c r="V155" s="4">
        <v>0.4</v>
      </c>
      <c r="W155" s="15">
        <f t="shared" si="46"/>
        <v>0</v>
      </c>
      <c r="X155">
        <f t="shared" si="36"/>
        <v>0</v>
      </c>
      <c r="Y155">
        <f t="shared" si="37"/>
        <v>0</v>
      </c>
      <c r="Z155">
        <f t="shared" si="38"/>
        <v>19966146.637283999</v>
      </c>
      <c r="AA155">
        <f t="shared" si="39"/>
        <v>19966146.637283999</v>
      </c>
      <c r="AB155">
        <f t="shared" si="40"/>
        <v>0</v>
      </c>
      <c r="AC155">
        <f t="shared" si="41"/>
        <v>0</v>
      </c>
      <c r="AD155" s="15">
        <f t="shared" si="45"/>
        <v>0</v>
      </c>
    </row>
    <row r="156" spans="1:30" x14ac:dyDescent="0.3">
      <c r="A156" s="1" t="s">
        <v>184</v>
      </c>
      <c r="B156" t="s">
        <v>205</v>
      </c>
      <c r="C156" s="1" t="s">
        <v>189</v>
      </c>
      <c r="D156">
        <v>4.5715149999999998</v>
      </c>
      <c r="E156">
        <v>103.46038</v>
      </c>
      <c r="F156" s="1" t="s">
        <v>38</v>
      </c>
      <c r="G156" t="s">
        <v>34</v>
      </c>
      <c r="H156">
        <v>45260000</v>
      </c>
      <c r="I156">
        <v>27555049.799999997</v>
      </c>
      <c r="J156" s="2">
        <f t="shared" si="42"/>
        <v>0.60881683163941669</v>
      </c>
      <c r="K156">
        <v>3.9001489E-2</v>
      </c>
      <c r="L156">
        <f t="shared" si="43"/>
        <v>1.4820565820000001E-2</v>
      </c>
      <c r="M156">
        <v>1074687.9735599998</v>
      </c>
      <c r="N156" s="2">
        <v>0.62</v>
      </c>
      <c r="O156" s="16">
        <f t="shared" si="44"/>
        <v>666306.54360719991</v>
      </c>
      <c r="P156">
        <v>90</v>
      </c>
      <c r="Q156">
        <f t="shared" si="34"/>
        <v>59967588.924647994</v>
      </c>
      <c r="R156">
        <v>0</v>
      </c>
      <c r="S156" s="15">
        <v>0</v>
      </c>
      <c r="T156" s="2">
        <v>1</v>
      </c>
      <c r="U156" s="3">
        <f t="shared" si="35"/>
        <v>0</v>
      </c>
      <c r="V156" s="4">
        <v>0.4</v>
      </c>
      <c r="W156" s="15">
        <f t="shared" si="46"/>
        <v>0</v>
      </c>
      <c r="X156">
        <f t="shared" si="36"/>
        <v>0</v>
      </c>
      <c r="Y156">
        <f t="shared" si="37"/>
        <v>0</v>
      </c>
      <c r="Z156">
        <f t="shared" si="38"/>
        <v>59967588.924647994</v>
      </c>
      <c r="AA156">
        <f t="shared" si="39"/>
        <v>59967588.924647994</v>
      </c>
      <c r="AB156">
        <f t="shared" si="40"/>
        <v>0</v>
      </c>
      <c r="AC156">
        <f t="shared" si="41"/>
        <v>0</v>
      </c>
      <c r="AD156" s="15">
        <f t="shared" si="45"/>
        <v>0</v>
      </c>
    </row>
    <row r="157" spans="1:30" x14ac:dyDescent="0.3">
      <c r="A157" s="1" t="s">
        <v>184</v>
      </c>
      <c r="B157" t="s">
        <v>206</v>
      </c>
      <c r="C157" s="1" t="s">
        <v>186</v>
      </c>
      <c r="D157">
        <v>1.3459989999999999</v>
      </c>
      <c r="E157">
        <v>103.537398</v>
      </c>
      <c r="F157" s="1" t="s">
        <v>38</v>
      </c>
      <c r="G157" t="s">
        <v>34</v>
      </c>
      <c r="H157">
        <v>11680000</v>
      </c>
      <c r="I157">
        <v>7110980.5937999999</v>
      </c>
      <c r="J157" s="2">
        <f t="shared" si="42"/>
        <v>0.6088168316609589</v>
      </c>
      <c r="K157">
        <v>1.8297758000000001E-2</v>
      </c>
      <c r="L157">
        <f t="shared" si="43"/>
        <v>6.95314804E-3</v>
      </c>
      <c r="M157">
        <v>130114.99926</v>
      </c>
      <c r="N157" s="2">
        <v>0.62</v>
      </c>
      <c r="O157" s="16">
        <f t="shared" si="44"/>
        <v>80671.299541200002</v>
      </c>
      <c r="P157">
        <v>90</v>
      </c>
      <c r="Q157">
        <f t="shared" si="34"/>
        <v>7260416.9587080004</v>
      </c>
      <c r="R157">
        <v>0</v>
      </c>
      <c r="S157" s="15">
        <v>0</v>
      </c>
      <c r="T157" s="2">
        <v>1</v>
      </c>
      <c r="U157" s="3">
        <f t="shared" si="35"/>
        <v>0</v>
      </c>
      <c r="V157" s="4">
        <v>0.4</v>
      </c>
      <c r="W157" s="15">
        <f t="shared" si="46"/>
        <v>0</v>
      </c>
      <c r="X157">
        <f t="shared" si="36"/>
        <v>0</v>
      </c>
      <c r="Y157">
        <f t="shared" si="37"/>
        <v>0</v>
      </c>
      <c r="Z157">
        <f t="shared" si="38"/>
        <v>7260416.9587080004</v>
      </c>
      <c r="AA157">
        <f t="shared" si="39"/>
        <v>7260416.9587080004</v>
      </c>
      <c r="AB157">
        <f t="shared" si="40"/>
        <v>0</v>
      </c>
      <c r="AC157">
        <f t="shared" si="41"/>
        <v>0</v>
      </c>
      <c r="AD157" s="15">
        <f t="shared" si="45"/>
        <v>0</v>
      </c>
    </row>
    <row r="158" spans="1:30" ht="28.8" x14ac:dyDescent="0.3">
      <c r="A158" s="1" t="s">
        <v>184</v>
      </c>
      <c r="B158" t="s">
        <v>207</v>
      </c>
      <c r="C158" s="1" t="s">
        <v>196</v>
      </c>
      <c r="D158">
        <v>14.531347</v>
      </c>
      <c r="E158">
        <v>120.599363</v>
      </c>
      <c r="F158" s="1" t="s">
        <v>109</v>
      </c>
      <c r="G158" t="s">
        <v>34</v>
      </c>
      <c r="H158">
        <v>65700000</v>
      </c>
      <c r="I158">
        <v>33527892.138000008</v>
      </c>
      <c r="J158" s="2">
        <f t="shared" si="42"/>
        <v>0.51031799296803659</v>
      </c>
      <c r="K158">
        <v>3.0555082000000001E-2</v>
      </c>
      <c r="L158">
        <f t="shared" si="43"/>
        <v>1.1610931160000001E-2</v>
      </c>
      <c r="M158">
        <v>1024447.4929799997</v>
      </c>
      <c r="N158" s="2">
        <v>0.62</v>
      </c>
      <c r="O158" s="16">
        <f t="shared" si="44"/>
        <v>635157.44564759987</v>
      </c>
      <c r="P158">
        <v>90</v>
      </c>
      <c r="Q158">
        <f t="shared" si="34"/>
        <v>57164170.108283989</v>
      </c>
      <c r="R158">
        <v>0</v>
      </c>
      <c r="S158" s="15">
        <v>0</v>
      </c>
      <c r="T158" s="2">
        <v>1</v>
      </c>
      <c r="U158" s="3">
        <f t="shared" si="35"/>
        <v>0</v>
      </c>
      <c r="V158" s="4">
        <v>0.4</v>
      </c>
      <c r="W158" s="15">
        <f t="shared" si="46"/>
        <v>0</v>
      </c>
      <c r="X158">
        <f t="shared" si="36"/>
        <v>0</v>
      </c>
      <c r="Y158">
        <f t="shared" si="37"/>
        <v>0</v>
      </c>
      <c r="Z158">
        <f t="shared" si="38"/>
        <v>57164170.108283989</v>
      </c>
      <c r="AA158">
        <f t="shared" si="39"/>
        <v>57164170.108283989</v>
      </c>
      <c r="AB158">
        <f t="shared" si="40"/>
        <v>0</v>
      </c>
      <c r="AC158">
        <f t="shared" si="41"/>
        <v>0</v>
      </c>
      <c r="AD158" s="15">
        <f t="shared" si="45"/>
        <v>0</v>
      </c>
    </row>
    <row r="159" spans="1:30" x14ac:dyDescent="0.3">
      <c r="A159" s="1" t="s">
        <v>184</v>
      </c>
      <c r="B159" t="s">
        <v>208</v>
      </c>
      <c r="C159" s="1" t="s">
        <v>189</v>
      </c>
      <c r="D159">
        <v>1.2799400000000001</v>
      </c>
      <c r="E159">
        <v>103.72131</v>
      </c>
      <c r="F159" s="1" t="s">
        <v>209</v>
      </c>
      <c r="G159" t="s">
        <v>34</v>
      </c>
      <c r="H159">
        <v>216080000</v>
      </c>
      <c r="I159">
        <v>142071060.72000003</v>
      </c>
      <c r="J159" s="2">
        <f t="shared" si="42"/>
        <v>0.65749287634209563</v>
      </c>
      <c r="K159">
        <v>3.9497574000000001E-2</v>
      </c>
      <c r="L159">
        <f t="shared" si="43"/>
        <v>1.500907812E-2</v>
      </c>
      <c r="M159">
        <v>5611462.2281999988</v>
      </c>
      <c r="N159" s="2">
        <v>0.62</v>
      </c>
      <c r="O159" s="16">
        <f t="shared" si="44"/>
        <v>3479106.5814839993</v>
      </c>
      <c r="P159">
        <v>90</v>
      </c>
      <c r="Q159">
        <f t="shared" si="34"/>
        <v>313119592.33355993</v>
      </c>
      <c r="R159">
        <v>18.62</v>
      </c>
      <c r="S159" s="15">
        <v>0</v>
      </c>
      <c r="T159" s="2">
        <v>1</v>
      </c>
      <c r="U159" s="3">
        <f t="shared" si="35"/>
        <v>0</v>
      </c>
      <c r="V159" s="4">
        <v>0.4</v>
      </c>
      <c r="W159" s="15">
        <f t="shared" si="46"/>
        <v>0</v>
      </c>
      <c r="X159">
        <f t="shared" si="36"/>
        <v>0</v>
      </c>
      <c r="Y159">
        <f t="shared" si="37"/>
        <v>0</v>
      </c>
      <c r="Z159">
        <f t="shared" si="38"/>
        <v>313119592.33355993</v>
      </c>
      <c r="AA159">
        <f t="shared" si="39"/>
        <v>313119592.33355993</v>
      </c>
      <c r="AB159">
        <f t="shared" si="40"/>
        <v>0</v>
      </c>
      <c r="AC159">
        <f t="shared" si="41"/>
        <v>0</v>
      </c>
      <c r="AD159" s="15">
        <f t="shared" si="45"/>
        <v>0</v>
      </c>
    </row>
    <row r="160" spans="1:30" x14ac:dyDescent="0.3">
      <c r="A160" s="1" t="s">
        <v>184</v>
      </c>
      <c r="B160" t="s">
        <v>210</v>
      </c>
      <c r="C160" s="1" t="s">
        <v>189</v>
      </c>
      <c r="D160">
        <v>1.2339199999999999</v>
      </c>
      <c r="E160">
        <v>103.76577</v>
      </c>
      <c r="F160" s="1" t="s">
        <v>209</v>
      </c>
      <c r="G160" t="s">
        <v>34</v>
      </c>
      <c r="H160">
        <v>86505000</v>
      </c>
      <c r="I160">
        <v>62329500.930000007</v>
      </c>
      <c r="J160" s="2">
        <f t="shared" si="42"/>
        <v>0.72053061591815515</v>
      </c>
      <c r="K160">
        <v>3.9497574000000001E-2</v>
      </c>
      <c r="L160">
        <f t="shared" si="43"/>
        <v>1.500907812E-2</v>
      </c>
      <c r="M160">
        <v>2461864.0728000002</v>
      </c>
      <c r="N160" s="2">
        <v>0.62</v>
      </c>
      <c r="O160" s="16">
        <f t="shared" si="44"/>
        <v>1526355.7251360002</v>
      </c>
      <c r="P160">
        <v>90</v>
      </c>
      <c r="Q160">
        <f t="shared" si="34"/>
        <v>137372015.26224002</v>
      </c>
      <c r="R160">
        <v>18.62</v>
      </c>
      <c r="S160" s="15">
        <v>0</v>
      </c>
      <c r="T160" s="2">
        <v>1</v>
      </c>
      <c r="U160" s="3">
        <f t="shared" si="35"/>
        <v>0</v>
      </c>
      <c r="V160" s="4">
        <v>0.4</v>
      </c>
      <c r="W160" s="15">
        <f t="shared" si="46"/>
        <v>0</v>
      </c>
      <c r="X160">
        <f t="shared" si="36"/>
        <v>0</v>
      </c>
      <c r="Y160">
        <f t="shared" si="37"/>
        <v>0</v>
      </c>
      <c r="Z160">
        <f t="shared" si="38"/>
        <v>137372015.26224002</v>
      </c>
      <c r="AA160">
        <f t="shared" si="39"/>
        <v>137372015.26224002</v>
      </c>
      <c r="AB160">
        <f t="shared" si="40"/>
        <v>0</v>
      </c>
      <c r="AC160">
        <f t="shared" si="41"/>
        <v>0</v>
      </c>
      <c r="AD160" s="15">
        <f t="shared" si="45"/>
        <v>0</v>
      </c>
    </row>
    <row r="161" spans="1:30" ht="28.8" x14ac:dyDescent="0.3">
      <c r="A161" s="1" t="s">
        <v>184</v>
      </c>
      <c r="B161" t="s">
        <v>211</v>
      </c>
      <c r="C161" s="1" t="s">
        <v>196</v>
      </c>
      <c r="D161">
        <v>1.2742500000000001</v>
      </c>
      <c r="E161">
        <v>103.70086999999999</v>
      </c>
      <c r="F161" s="1" t="s">
        <v>209</v>
      </c>
      <c r="G161" t="s">
        <v>34</v>
      </c>
      <c r="H161">
        <v>105850000</v>
      </c>
      <c r="I161">
        <v>77274001.157999992</v>
      </c>
      <c r="J161" s="2">
        <f t="shared" si="42"/>
        <v>0.73003307659896077</v>
      </c>
      <c r="K161">
        <v>3.0383708999999998E-2</v>
      </c>
      <c r="L161">
        <f t="shared" si="43"/>
        <v>1.1545809419999999E-2</v>
      </c>
      <c r="M161">
        <v>2347870.7478</v>
      </c>
      <c r="N161" s="2">
        <v>0.62</v>
      </c>
      <c r="O161" s="16">
        <f t="shared" si="44"/>
        <v>1455679.8636360001</v>
      </c>
      <c r="P161">
        <v>90</v>
      </c>
      <c r="Q161">
        <f t="shared" si="34"/>
        <v>131011187.72724001</v>
      </c>
      <c r="R161">
        <v>18.62</v>
      </c>
      <c r="S161" s="15">
        <v>0</v>
      </c>
      <c r="T161" s="2">
        <v>1</v>
      </c>
      <c r="U161" s="3">
        <f t="shared" ref="U161:U169" si="47">$S161*$T161*$M161</f>
        <v>0</v>
      </c>
      <c r="V161" s="4">
        <v>0.4</v>
      </c>
      <c r="W161" s="15">
        <f t="shared" si="46"/>
        <v>0</v>
      </c>
      <c r="X161">
        <f t="shared" ref="X161:X169" si="48">$M161*$W161</f>
        <v>0</v>
      </c>
      <c r="Y161">
        <f t="shared" ref="Y161:Y169" si="49">$U161+$X161</f>
        <v>0</v>
      </c>
      <c r="Z161">
        <f t="shared" si="38"/>
        <v>131011187.72724001</v>
      </c>
      <c r="AA161">
        <f t="shared" si="39"/>
        <v>131011187.72724001</v>
      </c>
      <c r="AB161">
        <f t="shared" si="40"/>
        <v>0</v>
      </c>
      <c r="AC161">
        <f t="shared" ref="AC161:AC169" si="50">$O161*$AB161</f>
        <v>0</v>
      </c>
      <c r="AD161" s="15">
        <f t="shared" si="45"/>
        <v>0</v>
      </c>
    </row>
    <row r="162" spans="1:30" x14ac:dyDescent="0.3">
      <c r="A162" s="1" t="s">
        <v>184</v>
      </c>
      <c r="B162" t="s">
        <v>212</v>
      </c>
      <c r="C162" s="1" t="s">
        <v>189</v>
      </c>
      <c r="D162">
        <v>13.683998000000001</v>
      </c>
      <c r="E162">
        <v>100.595938</v>
      </c>
      <c r="F162" s="1" t="s">
        <v>125</v>
      </c>
      <c r="G162" t="s">
        <v>34</v>
      </c>
      <c r="H162">
        <v>43800000</v>
      </c>
      <c r="I162">
        <v>37459987.596000001</v>
      </c>
      <c r="J162" s="2">
        <f t="shared" si="42"/>
        <v>0.85525085835616443</v>
      </c>
      <c r="K162">
        <v>3.9298675999999998E-2</v>
      </c>
      <c r="L162">
        <f t="shared" si="43"/>
        <v>1.4933496879999999E-2</v>
      </c>
      <c r="M162">
        <v>1472127.9318000004</v>
      </c>
      <c r="N162" s="2">
        <v>0.62</v>
      </c>
      <c r="O162" s="16">
        <f t="shared" si="44"/>
        <v>912719.31771600025</v>
      </c>
      <c r="P162">
        <v>90</v>
      </c>
      <c r="Q162">
        <f t="shared" si="34"/>
        <v>82144738.594440028</v>
      </c>
      <c r="R162">
        <v>0</v>
      </c>
      <c r="S162" s="15">
        <v>0</v>
      </c>
      <c r="T162" s="2">
        <v>1</v>
      </c>
      <c r="U162" s="3">
        <f t="shared" si="47"/>
        <v>0</v>
      </c>
      <c r="V162" s="4">
        <v>0.4</v>
      </c>
      <c r="W162" s="15">
        <f t="shared" si="46"/>
        <v>0</v>
      </c>
      <c r="X162">
        <f t="shared" si="48"/>
        <v>0</v>
      </c>
      <c r="Y162">
        <f t="shared" si="49"/>
        <v>0</v>
      </c>
      <c r="Z162">
        <f t="shared" si="38"/>
        <v>82144738.594440028</v>
      </c>
      <c r="AA162">
        <f t="shared" si="39"/>
        <v>82144738.594440028</v>
      </c>
      <c r="AB162">
        <f t="shared" si="40"/>
        <v>0</v>
      </c>
      <c r="AC162">
        <f t="shared" si="50"/>
        <v>0</v>
      </c>
      <c r="AD162" s="15">
        <f t="shared" si="45"/>
        <v>0</v>
      </c>
    </row>
    <row r="163" spans="1:30" ht="28.8" x14ac:dyDescent="0.3">
      <c r="A163" s="1" t="s">
        <v>184</v>
      </c>
      <c r="B163" t="s">
        <v>213</v>
      </c>
      <c r="C163" s="1" t="s">
        <v>196</v>
      </c>
      <c r="D163">
        <v>13.112299999999999</v>
      </c>
      <c r="E163">
        <v>100.90304999999999</v>
      </c>
      <c r="F163" s="1" t="s">
        <v>125</v>
      </c>
      <c r="G163" t="s">
        <v>34</v>
      </c>
      <c r="H163">
        <v>63510000</v>
      </c>
      <c r="I163">
        <v>54316982.01600001</v>
      </c>
      <c r="J163" s="2">
        <f t="shared" si="42"/>
        <v>0.85525085838450654</v>
      </c>
      <c r="K163">
        <v>3.0642969999999999E-2</v>
      </c>
      <c r="L163">
        <f t="shared" si="43"/>
        <v>1.16443286E-2</v>
      </c>
      <c r="M163">
        <v>1664433.6702000001</v>
      </c>
      <c r="N163" s="2">
        <v>0.62</v>
      </c>
      <c r="O163" s="16">
        <f t="shared" si="44"/>
        <v>1031948.875524</v>
      </c>
      <c r="P163">
        <v>90</v>
      </c>
      <c r="Q163">
        <f t="shared" si="34"/>
        <v>92875398.79716</v>
      </c>
      <c r="R163">
        <v>0</v>
      </c>
      <c r="S163" s="15">
        <v>0</v>
      </c>
      <c r="T163" s="2">
        <v>1</v>
      </c>
      <c r="U163" s="3">
        <f t="shared" si="47"/>
        <v>0</v>
      </c>
      <c r="V163" s="4">
        <v>0.4</v>
      </c>
      <c r="W163" s="15">
        <f t="shared" si="46"/>
        <v>0</v>
      </c>
      <c r="X163">
        <f t="shared" si="48"/>
        <v>0</v>
      </c>
      <c r="Y163">
        <f t="shared" si="49"/>
        <v>0</v>
      </c>
      <c r="Z163">
        <f t="shared" si="38"/>
        <v>92875398.79716</v>
      </c>
      <c r="AA163">
        <f t="shared" si="39"/>
        <v>92875398.79716</v>
      </c>
      <c r="AB163">
        <f t="shared" si="40"/>
        <v>0</v>
      </c>
      <c r="AC163">
        <f t="shared" si="50"/>
        <v>0</v>
      </c>
      <c r="AD163" s="15">
        <f t="shared" si="45"/>
        <v>0</v>
      </c>
    </row>
    <row r="164" spans="1:30" ht="28.8" x14ac:dyDescent="0.3">
      <c r="A164" s="1" t="s">
        <v>184</v>
      </c>
      <c r="B164" t="s">
        <v>214</v>
      </c>
      <c r="C164" s="1" t="s">
        <v>196</v>
      </c>
      <c r="D164">
        <v>12.657759</v>
      </c>
      <c r="E164">
        <v>101.30479</v>
      </c>
      <c r="F164" s="1" t="s">
        <v>125</v>
      </c>
      <c r="G164" t="s">
        <v>34</v>
      </c>
      <c r="H164">
        <v>78475000</v>
      </c>
      <c r="I164">
        <v>67115811.102000013</v>
      </c>
      <c r="J164" s="2">
        <f t="shared" si="42"/>
        <v>0.85525085826059266</v>
      </c>
      <c r="K164">
        <v>3.0642969999999999E-2</v>
      </c>
      <c r="L164">
        <f t="shared" si="43"/>
        <v>1.16443286E-2</v>
      </c>
      <c r="M164">
        <v>2056627.8101999997</v>
      </c>
      <c r="N164" s="2">
        <v>0.62</v>
      </c>
      <c r="O164" s="16">
        <f t="shared" si="44"/>
        <v>1275109.2423239998</v>
      </c>
      <c r="P164">
        <v>90</v>
      </c>
      <c r="Q164">
        <f t="shared" si="34"/>
        <v>114759831.80915998</v>
      </c>
      <c r="R164">
        <v>0</v>
      </c>
      <c r="S164" s="15">
        <v>0</v>
      </c>
      <c r="T164" s="2">
        <v>1</v>
      </c>
      <c r="U164" s="3">
        <f t="shared" si="47"/>
        <v>0</v>
      </c>
      <c r="V164" s="4">
        <v>0.4</v>
      </c>
      <c r="W164" s="15">
        <f t="shared" si="46"/>
        <v>0</v>
      </c>
      <c r="X164">
        <f t="shared" si="48"/>
        <v>0</v>
      </c>
      <c r="Y164">
        <f t="shared" si="49"/>
        <v>0</v>
      </c>
      <c r="Z164">
        <f t="shared" si="38"/>
        <v>114759831.80915998</v>
      </c>
      <c r="AA164">
        <f t="shared" si="39"/>
        <v>114759831.80915998</v>
      </c>
      <c r="AB164">
        <f t="shared" si="40"/>
        <v>0</v>
      </c>
      <c r="AC164">
        <f t="shared" si="50"/>
        <v>0</v>
      </c>
      <c r="AD164" s="15">
        <f t="shared" si="45"/>
        <v>0</v>
      </c>
    </row>
    <row r="165" spans="1:30" x14ac:dyDescent="0.3">
      <c r="A165" s="1" t="s">
        <v>184</v>
      </c>
      <c r="B165" t="s">
        <v>215</v>
      </c>
      <c r="C165" s="1" t="s">
        <v>189</v>
      </c>
      <c r="D165">
        <v>12.70004</v>
      </c>
      <c r="E165">
        <v>101.14697</v>
      </c>
      <c r="F165" s="1" t="s">
        <v>125</v>
      </c>
      <c r="G165" t="s">
        <v>34</v>
      </c>
      <c r="H165">
        <v>102200000</v>
      </c>
      <c r="I165">
        <v>87406637.717999995</v>
      </c>
      <c r="J165" s="2">
        <f t="shared" si="42"/>
        <v>0.85525085829745595</v>
      </c>
      <c r="K165">
        <v>3.9298675999999998E-2</v>
      </c>
      <c r="L165">
        <f t="shared" si="43"/>
        <v>1.4933496879999999E-2</v>
      </c>
      <c r="M165">
        <v>3434965.1735999999</v>
      </c>
      <c r="N165" s="2">
        <v>0.62</v>
      </c>
      <c r="O165" s="16">
        <f t="shared" si="44"/>
        <v>2129678.4076319998</v>
      </c>
      <c r="P165">
        <v>90</v>
      </c>
      <c r="Q165">
        <f t="shared" si="34"/>
        <v>191671056.68687999</v>
      </c>
      <c r="R165">
        <v>0</v>
      </c>
      <c r="S165" s="15">
        <v>0</v>
      </c>
      <c r="T165" s="2">
        <v>1</v>
      </c>
      <c r="U165" s="3">
        <f t="shared" si="47"/>
        <v>0</v>
      </c>
      <c r="V165" s="4">
        <v>0.4</v>
      </c>
      <c r="W165" s="15">
        <f t="shared" si="46"/>
        <v>0</v>
      </c>
      <c r="X165">
        <f t="shared" si="48"/>
        <v>0</v>
      </c>
      <c r="Y165">
        <f t="shared" si="49"/>
        <v>0</v>
      </c>
      <c r="Z165">
        <f t="shared" si="38"/>
        <v>191671056.68687999</v>
      </c>
      <c r="AA165">
        <f t="shared" si="39"/>
        <v>191671056.68687999</v>
      </c>
      <c r="AB165">
        <f t="shared" si="40"/>
        <v>0</v>
      </c>
      <c r="AC165">
        <f t="shared" si="50"/>
        <v>0</v>
      </c>
      <c r="AD165" s="15">
        <f t="shared" si="45"/>
        <v>0</v>
      </c>
    </row>
    <row r="166" spans="1:30" ht="28.8" x14ac:dyDescent="0.3">
      <c r="A166" s="1" t="s">
        <v>184</v>
      </c>
      <c r="B166" t="s">
        <v>216</v>
      </c>
      <c r="C166" s="1" t="s">
        <v>196</v>
      </c>
      <c r="D166">
        <v>12.700900000000001</v>
      </c>
      <c r="E166">
        <v>101.1564</v>
      </c>
      <c r="F166" s="1" t="s">
        <v>125</v>
      </c>
      <c r="G166" t="s">
        <v>34</v>
      </c>
      <c r="H166">
        <v>63875000</v>
      </c>
      <c r="I166">
        <v>55479095.831999995</v>
      </c>
      <c r="J166" s="2">
        <f t="shared" si="42"/>
        <v>0.86855727329941279</v>
      </c>
      <c r="K166">
        <v>3.0642969999999999E-2</v>
      </c>
      <c r="L166">
        <f t="shared" si="43"/>
        <v>1.16443286E-2</v>
      </c>
      <c r="M166">
        <v>1700044.2894000006</v>
      </c>
      <c r="N166" s="2">
        <v>0.62</v>
      </c>
      <c r="O166" s="16">
        <f t="shared" si="44"/>
        <v>1054027.4594280003</v>
      </c>
      <c r="P166">
        <v>90</v>
      </c>
      <c r="Q166">
        <f t="shared" si="34"/>
        <v>94862471.348520026</v>
      </c>
      <c r="R166">
        <v>0</v>
      </c>
      <c r="S166" s="15">
        <v>0</v>
      </c>
      <c r="T166" s="2">
        <v>1</v>
      </c>
      <c r="U166" s="3">
        <f t="shared" si="47"/>
        <v>0</v>
      </c>
      <c r="V166" s="4">
        <v>0.4</v>
      </c>
      <c r="W166" s="15">
        <f t="shared" si="46"/>
        <v>0</v>
      </c>
      <c r="X166">
        <f t="shared" si="48"/>
        <v>0</v>
      </c>
      <c r="Y166">
        <f t="shared" si="49"/>
        <v>0</v>
      </c>
      <c r="Z166">
        <f t="shared" si="38"/>
        <v>94862471.348520026</v>
      </c>
      <c r="AA166">
        <f t="shared" si="39"/>
        <v>94862471.348520026</v>
      </c>
      <c r="AB166">
        <f t="shared" si="40"/>
        <v>0</v>
      </c>
      <c r="AC166">
        <f t="shared" si="50"/>
        <v>0</v>
      </c>
      <c r="AD166" s="15">
        <f t="shared" si="45"/>
        <v>0</v>
      </c>
    </row>
    <row r="167" spans="1:30" ht="28.8" x14ac:dyDescent="0.3">
      <c r="A167" s="1" t="s">
        <v>184</v>
      </c>
      <c r="B167" t="s">
        <v>217</v>
      </c>
      <c r="C167" s="1" t="s">
        <v>196</v>
      </c>
      <c r="D167">
        <v>13.102779999999999</v>
      </c>
      <c r="E167">
        <v>100.88902</v>
      </c>
      <c r="F167" s="1" t="s">
        <v>125</v>
      </c>
      <c r="G167" t="s">
        <v>34</v>
      </c>
      <c r="H167">
        <v>100375000</v>
      </c>
      <c r="I167">
        <v>85845804.912</v>
      </c>
      <c r="J167" s="2">
        <f t="shared" si="42"/>
        <v>0.85525085840099624</v>
      </c>
      <c r="K167">
        <v>3.0642969999999999E-2</v>
      </c>
      <c r="L167">
        <f t="shared" si="43"/>
        <v>1.16443286E-2</v>
      </c>
      <c r="M167">
        <v>2630570.4552000002</v>
      </c>
      <c r="N167" s="2">
        <v>0.62</v>
      </c>
      <c r="O167" s="16">
        <f t="shared" si="44"/>
        <v>1630953.6822240001</v>
      </c>
      <c r="P167">
        <v>90</v>
      </c>
      <c r="Q167">
        <f t="shared" si="34"/>
        <v>146785831.40016001</v>
      </c>
      <c r="R167">
        <v>0</v>
      </c>
      <c r="S167" s="15">
        <v>0</v>
      </c>
      <c r="T167" s="2">
        <v>1</v>
      </c>
      <c r="U167" s="3">
        <f t="shared" si="47"/>
        <v>0</v>
      </c>
      <c r="V167" s="4">
        <v>0.4</v>
      </c>
      <c r="W167" s="15">
        <f t="shared" si="46"/>
        <v>0</v>
      </c>
      <c r="X167">
        <f t="shared" si="48"/>
        <v>0</v>
      </c>
      <c r="Y167">
        <f t="shared" si="49"/>
        <v>0</v>
      </c>
      <c r="Z167">
        <f t="shared" si="38"/>
        <v>146785831.40016001</v>
      </c>
      <c r="AA167">
        <f t="shared" si="39"/>
        <v>146785831.40016001</v>
      </c>
      <c r="AB167">
        <f t="shared" si="40"/>
        <v>0</v>
      </c>
      <c r="AC167">
        <f t="shared" si="50"/>
        <v>0</v>
      </c>
      <c r="AD167" s="15">
        <f t="shared" si="45"/>
        <v>0</v>
      </c>
    </row>
    <row r="168" spans="1:30" x14ac:dyDescent="0.3">
      <c r="A168" s="1" t="s">
        <v>184</v>
      </c>
      <c r="B168" t="s">
        <v>218</v>
      </c>
      <c r="C168" s="1" t="s">
        <v>189</v>
      </c>
      <c r="D168">
        <v>19.357059</v>
      </c>
      <c r="E168">
        <v>105.77077300000001</v>
      </c>
      <c r="F168" s="1" t="s">
        <v>41</v>
      </c>
      <c r="G168" t="s">
        <v>34</v>
      </c>
      <c r="H168">
        <v>73000000</v>
      </c>
      <c r="I168">
        <v>56964040.709999986</v>
      </c>
      <c r="J168" s="2">
        <f t="shared" si="42"/>
        <v>0.78032932479452033</v>
      </c>
      <c r="K168">
        <v>3.9785048000000003E-2</v>
      </c>
      <c r="L168">
        <f t="shared" si="43"/>
        <v>1.5118318240000001E-2</v>
      </c>
      <c r="M168">
        <v>2266317.1211999999</v>
      </c>
      <c r="N168" s="2">
        <v>0.62</v>
      </c>
      <c r="O168" s="16">
        <f t="shared" si="44"/>
        <v>1405116.6151439999</v>
      </c>
      <c r="P168">
        <v>90</v>
      </c>
      <c r="Q168">
        <f t="shared" si="34"/>
        <v>126460495.36296</v>
      </c>
      <c r="R168">
        <v>0</v>
      </c>
      <c r="S168" s="15">
        <v>0</v>
      </c>
      <c r="T168" s="2">
        <v>1</v>
      </c>
      <c r="U168" s="3">
        <f t="shared" si="47"/>
        <v>0</v>
      </c>
      <c r="V168" s="4">
        <v>0.4</v>
      </c>
      <c r="W168" s="15">
        <f t="shared" si="46"/>
        <v>0</v>
      </c>
      <c r="X168">
        <f t="shared" si="48"/>
        <v>0</v>
      </c>
      <c r="Y168">
        <f t="shared" si="49"/>
        <v>0</v>
      </c>
      <c r="Z168">
        <f t="shared" si="38"/>
        <v>126460495.36296</v>
      </c>
      <c r="AA168">
        <f t="shared" si="39"/>
        <v>126460495.36296</v>
      </c>
      <c r="AB168">
        <f t="shared" si="40"/>
        <v>0</v>
      </c>
      <c r="AC168">
        <f t="shared" si="50"/>
        <v>0</v>
      </c>
      <c r="AD168" s="15">
        <f t="shared" si="45"/>
        <v>0</v>
      </c>
    </row>
    <row r="169" spans="1:30" ht="28.8" x14ac:dyDescent="0.3">
      <c r="A169" s="1" t="s">
        <v>184</v>
      </c>
      <c r="B169" t="s">
        <v>219</v>
      </c>
      <c r="C169" s="1" t="s">
        <v>196</v>
      </c>
      <c r="D169">
        <v>15.351532000000001</v>
      </c>
      <c r="E169">
        <v>108.828576</v>
      </c>
      <c r="F169" s="1" t="s">
        <v>41</v>
      </c>
      <c r="G169" t="s">
        <v>34</v>
      </c>
      <c r="H169">
        <v>54020000</v>
      </c>
      <c r="I169">
        <v>42153390.131999999</v>
      </c>
      <c r="J169" s="2">
        <f t="shared" si="42"/>
        <v>0.78032932491669749</v>
      </c>
      <c r="K169">
        <v>3.1190178999999998E-2</v>
      </c>
      <c r="L169">
        <f t="shared" si="43"/>
        <v>1.1852268019999999E-2</v>
      </c>
      <c r="M169">
        <v>1314771.7890000001</v>
      </c>
      <c r="N169" s="2">
        <v>0.62</v>
      </c>
      <c r="O169" s="16">
        <f t="shared" si="44"/>
        <v>815158.50918000005</v>
      </c>
      <c r="P169">
        <v>90</v>
      </c>
      <c r="Q169">
        <f t="shared" si="34"/>
        <v>73364265.826200008</v>
      </c>
      <c r="R169">
        <v>0</v>
      </c>
      <c r="S169" s="15">
        <v>0</v>
      </c>
      <c r="T169" s="2">
        <v>1</v>
      </c>
      <c r="U169" s="3">
        <f t="shared" si="47"/>
        <v>0</v>
      </c>
      <c r="V169" s="4">
        <v>0.4</v>
      </c>
      <c r="W169" s="15">
        <f t="shared" si="46"/>
        <v>0</v>
      </c>
      <c r="X169">
        <f t="shared" si="48"/>
        <v>0</v>
      </c>
      <c r="Y169">
        <f t="shared" si="49"/>
        <v>0</v>
      </c>
      <c r="Z169">
        <f t="shared" si="38"/>
        <v>73364265.826200008</v>
      </c>
      <c r="AA169">
        <f t="shared" si="39"/>
        <v>73364265.826200008</v>
      </c>
      <c r="AB169">
        <f t="shared" si="40"/>
        <v>0</v>
      </c>
      <c r="AC169">
        <f t="shared" si="50"/>
        <v>0</v>
      </c>
      <c r="AD169" s="15">
        <f t="shared" si="45"/>
        <v>0</v>
      </c>
    </row>
    <row r="170" spans="1:30" x14ac:dyDescent="0.3">
      <c r="N170" s="16"/>
      <c r="O170" s="16"/>
      <c r="P170" s="16"/>
    </row>
    <row r="171" spans="1:30" x14ac:dyDescent="0.3">
      <c r="N171" s="16"/>
      <c r="O171" s="16"/>
      <c r="P171" s="16"/>
    </row>
    <row r="172" spans="1:30" x14ac:dyDescent="0.3">
      <c r="N172" s="16"/>
      <c r="O172" s="16"/>
      <c r="P172" s="16"/>
    </row>
  </sheetData>
  <autoFilter ref="A1:AD169" xr:uid="{59BF14FC-07C4-4D38-8DDF-C4539C682EF8}"/>
  <conditionalFormatting sqref="A1:A1048576">
    <cfRule type="containsText" dxfId="15" priority="4" operator="containsText" text="Refinery">
      <formula>NOT(ISERROR(SEARCH("Refinery",A1)))</formula>
    </cfRule>
    <cfRule type="containsText" dxfId="14" priority="5" operator="containsText" text="Cement">
      <formula>NOT(ISERROR(SEARCH("Cement",A1)))</formula>
    </cfRule>
    <cfRule type="containsText" dxfId="13" priority="6" operator="containsText" text="Ammonia">
      <formula>NOT(ISERROR(SEARCH("Ammonia",A1)))</formula>
    </cfRule>
    <cfRule type="containsText" dxfId="12" priority="7" operator="containsText" text="Iron and Steel">
      <formula>NOT(ISERROR(SEARCH("Iron and Steel",A1)))</formula>
    </cfRule>
  </conditionalFormatting>
  <conditionalFormatting sqref="A15:A139 V171:W1048576 L1:M1 Q1 T1:V1 X1:AB1 L170:M1048576 Q170:U1048576 X170:XFD1048576 W2:W170 AE1:XFD169 Q2:V169 X2:AD169 A140:K169 M2:M169">
    <cfRule type="containsText" dxfId="11" priority="8" operator="containsText" text="N/A">
      <formula>NOT(ISERROR(SEARCH("N/A",A1)))</formula>
    </cfRule>
  </conditionalFormatting>
  <conditionalFormatting sqref="A2:K14">
    <cfRule type="containsText" dxfId="10" priority="15" operator="containsText" text="N/A">
      <formula>NOT(ISERROR(SEARCH("N/A",A2)))</formula>
    </cfRule>
  </conditionalFormatting>
  <conditionalFormatting sqref="B15:I139">
    <cfRule type="containsText" dxfId="9" priority="11" operator="containsText" text="N/A">
      <formula>NOT(ISERROR(SEARCH("N/A",B15)))</formula>
    </cfRule>
  </conditionalFormatting>
  <conditionalFormatting sqref="F1:F1048576">
    <cfRule type="containsText" dxfId="8" priority="9" operator="containsText" text="Singapore">
      <formula>NOT(ISERROR(SEARCH("Singapore",F1)))</formula>
    </cfRule>
    <cfRule type="containsText" dxfId="7" priority="10" operator="containsText" text="Indonesia">
      <formula>NOT(ISERROR(SEARCH("Indonesia",F1)))</formula>
    </cfRule>
  </conditionalFormatting>
  <conditionalFormatting sqref="J2:J1048576">
    <cfRule type="cellIs" dxfId="6" priority="12" operator="greaterThanOrEqual">
      <formula>1</formula>
    </cfRule>
  </conditionalFormatting>
  <conditionalFormatting sqref="J15:K139">
    <cfRule type="containsText" dxfId="5" priority="13" operator="containsText" text="N/A">
      <formula>NOT(ISERROR(SEARCH("N/A",J15)))</formula>
    </cfRule>
  </conditionalFormatting>
  <conditionalFormatting sqref="R2:R10 R15:R139 R170:S1048576 S2:S169">
    <cfRule type="cellIs" dxfId="4" priority="20" operator="greaterThan">
      <formula>0</formula>
    </cfRule>
  </conditionalFormatting>
  <conditionalFormatting sqref="A170:J1048576 A1:I1 V170">
    <cfRule type="containsText" dxfId="3" priority="22" operator="containsText" text="N/A">
      <formula>NOT(ISERROR(SEARCH("N/A",A1)))</formula>
    </cfRule>
  </conditionalFormatting>
  <conditionalFormatting sqref="W2:W1048576">
    <cfRule type="notContainsBlanks" dxfId="2" priority="1">
      <formula>LEN(TRIM(W2))&gt;0</formula>
    </cfRule>
  </conditionalFormatting>
  <conditionalFormatting sqref="W170:W1048576">
    <cfRule type="cellIs" dxfId="1" priority="19" operator="greaterThan">
      <formula>0</formula>
    </cfRule>
  </conditionalFormatting>
  <conditionalFormatting sqref="AC2:AD1048576">
    <cfRule type="cellIs" dxfId="0" priority="18" operator="greaterThan">
      <formula>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Chukorn, Keerati</dc:creator>
  <cp:lastModifiedBy>Chukorn, Keerati</cp:lastModifiedBy>
  <dcterms:created xsi:type="dcterms:W3CDTF">2025-07-17T15:23:16Z</dcterms:created>
  <dcterms:modified xsi:type="dcterms:W3CDTF">2025-08-04T15:38:07Z</dcterms:modified>
</cp:coreProperties>
</file>